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pc1\Desktop\"/>
    </mc:Choice>
  </mc:AlternateContent>
  <bookViews>
    <workbookView xWindow="0" yWindow="0" windowWidth="28800" windowHeight="12030"/>
  </bookViews>
  <sheets>
    <sheet name="KH chi phí" sheetId="17" r:id="rId1"/>
    <sheet name="KH bán hàng" sheetId="16" r:id="rId2"/>
    <sheet name="KH giao hàng" sheetId="15" r:id="rId3"/>
    <sheet name="KH thu hồi công nợ" sheetId="14" r:id="rId4"/>
    <sheet name="KH thanh toán" sheetId="13" r:id="rId5"/>
    <sheet name="Công nợ" sheetId="12" r:id="rId6"/>
    <sheet name="Lệnh nhập" sheetId="11" r:id="rId7"/>
    <sheet name="BẢNG BÁO GIÁ " sheetId="10" r:id="rId8"/>
    <sheet name="YCSX" sheetId="9" r:id="rId9"/>
    <sheet name="Lệnh Xuất" sheetId="8" r:id="rId10"/>
    <sheet name="YCTM" sheetId="7" r:id="rId11"/>
    <sheet name="DU TRU THANG 4" sheetId="6" r:id="rId12"/>
    <sheet name="TTKH" sheetId="5" r:id="rId13"/>
    <sheet name="TT SẢN PHẨM" sheetId="4" r:id="rId14"/>
    <sheet name="BC DOANH THU " sheetId="3" r:id="rId15"/>
    <sheet name="Thực hiện HĐ" sheetId="2" r:id="rId16"/>
    <sheet name="Hợp đồng" sheetId="1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xlnm._FilterDatabase" localSheetId="7" hidden="1">'BẢNG BÁO GIÁ '!$A$7:$E$112</definedName>
    <definedName name="_xlnm._FilterDatabase" localSheetId="11" hidden="1">'DU TRU THANG 4'!$A$5:$CA$161</definedName>
    <definedName name="_xlnm._FilterDatabase" localSheetId="16" hidden="1">'Hợp đồng'!$B$2:$AU$28</definedName>
    <definedName name="_xlnm._FilterDatabase" localSheetId="1" hidden="1">'KH bán hàng'!$B$2:$T$48</definedName>
    <definedName name="_xlnm._FilterDatabase" localSheetId="0" hidden="1">'KH chi phí'!$A$6:$F$82</definedName>
    <definedName name="_xlnm._FilterDatabase" localSheetId="12" hidden="1">TTKH!$B$5:$J$146</definedName>
    <definedName name="Customers" localSheetId="1">'[5]Quản lý khách hàng'!#REF!</definedName>
    <definedName name="Customers">'[5]Quản lý khách hàng'!#REF!</definedName>
    <definedName name="KOMIC" localSheetId="6">#REF!</definedName>
    <definedName name="KOMIC" localSheetId="9">#REF!</definedName>
    <definedName name="KOMIC">#REF!</definedName>
    <definedName name="lead_source" localSheetId="1">OFFSET(#REF!,1,0,SUMPRODUCT(MAX((#REF!&lt;&gt;"")*(ROW(#REF!))))-1,1)</definedName>
    <definedName name="lead_source" localSheetId="0">OFFSET(#REF!,1,0,SUMPRODUCT(MAX((#REF!&lt;&gt;"")*(ROW(#REF!))))-1,1)</definedName>
    <definedName name="lead_source">OFFSET(#REF!,1,0,SUMPRODUCT(MAX((#REF!&lt;&gt;"")*(ROW(#REF!))))-1,1)</definedName>
    <definedName name="lead_status" localSheetId="1">OFFSET(#REF!,1,0,SUMPRODUCT(MAX((#REF!&lt;&gt;"")*(ROW(#REF!))))-1,1)</definedName>
    <definedName name="lead_status" localSheetId="0">OFFSET(#REF!,1,0,SUMPRODUCT(MAX((#REF!&lt;&gt;"")*(ROW(#REF!))))-1,1)</definedName>
    <definedName name="lead_status">OFFSET(#REF!,1,0,SUMPRODUCT(MAX((#REF!&lt;&gt;"")*(ROW(#REF!))))-1,1)</definedName>
    <definedName name="_xlnm.Print_Area" localSheetId="7">'BẢNG BÁO GIÁ '!$A$1:$Q$115</definedName>
    <definedName name="_xlnm.Print_Area" localSheetId="14">'BC DOANH THU '!$B$2:$P$41</definedName>
    <definedName name="_xlnm.Print_Area" localSheetId="5">'Công nợ'!$A$1:$Q$120</definedName>
    <definedName name="_xlnm.Print_Area" localSheetId="16">'Hợp đồng'!$B$5:$O$6</definedName>
    <definedName name="_xlnm.Print_Area" localSheetId="1">'KH bán hàng'!$B$1:$T$53</definedName>
    <definedName name="_xlnm.Print_Area" localSheetId="2">'KH giao hàng'!$A$1:$U$30</definedName>
    <definedName name="_xlnm.Print_Area" localSheetId="3">'KH thu hồi công nợ'!$A$1:$M$29</definedName>
    <definedName name="_xlnm.Print_Area" localSheetId="9">'Lệnh Xuất'!$A$1:$J$76</definedName>
    <definedName name="_xlnm.Print_Area" localSheetId="15">'Thực hiện HĐ'!$B$2:$AV$92</definedName>
    <definedName name="TB_theodoidonhang" localSheetId="6">#REF!</definedName>
    <definedName name="TB_theodoidonhang" localSheetId="9">#REF!</definedName>
    <definedName name="TB_theodoidonhang" localSheetId="8">#REF!</definedName>
    <definedName name="TB_theodoidonhang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80" i="17" l="1"/>
  <c r="Z80" i="17" s="1"/>
  <c r="AA80" i="17" s="1"/>
  <c r="Z79" i="17"/>
  <c r="AA79" i="17" s="1"/>
  <c r="Y79" i="17"/>
  <c r="F79" i="17"/>
  <c r="W78" i="17"/>
  <c r="Y78" i="17" s="1"/>
  <c r="Z78" i="17" s="1"/>
  <c r="AA78" i="17" s="1"/>
  <c r="W77" i="17"/>
  <c r="Y77" i="17" s="1"/>
  <c r="Z77" i="17" s="1"/>
  <c r="AA77" i="17" s="1"/>
  <c r="S77" i="17"/>
  <c r="Y76" i="17"/>
  <c r="Z76" i="17" s="1"/>
  <c r="AA76" i="17" s="1"/>
  <c r="W76" i="17"/>
  <c r="S76" i="17"/>
  <c r="W75" i="17"/>
  <c r="S75" i="17"/>
  <c r="Y75" i="17" s="1"/>
  <c r="Z75" i="17" s="1"/>
  <c r="AA75" i="17" s="1"/>
  <c r="W74" i="17"/>
  <c r="S74" i="17"/>
  <c r="Y74" i="17" s="1"/>
  <c r="Z74" i="17" s="1"/>
  <c r="AA74" i="17" s="1"/>
  <c r="W73" i="17"/>
  <c r="V73" i="17"/>
  <c r="S73" i="17"/>
  <c r="Y73" i="17" s="1"/>
  <c r="Z73" i="17" s="1"/>
  <c r="AA73" i="17" s="1"/>
  <c r="W72" i="17"/>
  <c r="V72" i="17"/>
  <c r="S72" i="17"/>
  <c r="Y72" i="17" s="1"/>
  <c r="Z72" i="17" s="1"/>
  <c r="AA72" i="17" s="1"/>
  <c r="W71" i="17"/>
  <c r="V71" i="17"/>
  <c r="S71" i="17"/>
  <c r="Y71" i="17" s="1"/>
  <c r="Z71" i="17" s="1"/>
  <c r="AA71" i="17" s="1"/>
  <c r="W70" i="17"/>
  <c r="V70" i="17"/>
  <c r="U70" i="17"/>
  <c r="T70" i="17"/>
  <c r="S70" i="17"/>
  <c r="R70" i="17"/>
  <c r="Q70" i="17"/>
  <c r="P70" i="17"/>
  <c r="O70" i="17"/>
  <c r="Y70" i="17" s="1"/>
  <c r="N70" i="17"/>
  <c r="K70" i="17"/>
  <c r="W69" i="17"/>
  <c r="V69" i="17"/>
  <c r="U69" i="17"/>
  <c r="T69" i="17"/>
  <c r="S69" i="17"/>
  <c r="R69" i="17"/>
  <c r="Q69" i="17"/>
  <c r="P69" i="17"/>
  <c r="O69" i="17"/>
  <c r="Y69" i="17" s="1"/>
  <c r="N69" i="17"/>
  <c r="K69" i="17"/>
  <c r="Z69" i="17" s="1"/>
  <c r="AA69" i="17" s="1"/>
  <c r="W68" i="17"/>
  <c r="V68" i="17"/>
  <c r="U68" i="17"/>
  <c r="T68" i="17"/>
  <c r="S68" i="17"/>
  <c r="R68" i="17"/>
  <c r="Q68" i="17"/>
  <c r="P68" i="17"/>
  <c r="O68" i="17"/>
  <c r="N68" i="17"/>
  <c r="K68" i="17"/>
  <c r="W67" i="17"/>
  <c r="V67" i="17"/>
  <c r="U67" i="17"/>
  <c r="T67" i="17"/>
  <c r="S67" i="17"/>
  <c r="R67" i="17"/>
  <c r="Q67" i="17"/>
  <c r="P67" i="17"/>
  <c r="O67" i="17"/>
  <c r="Y67" i="17" s="1"/>
  <c r="N67" i="17"/>
  <c r="K67" i="17"/>
  <c r="Z67" i="17" s="1"/>
  <c r="AA67" i="17" s="1"/>
  <c r="W66" i="17"/>
  <c r="V66" i="17"/>
  <c r="U66" i="17"/>
  <c r="T66" i="17"/>
  <c r="S66" i="17"/>
  <c r="R66" i="17"/>
  <c r="Q66" i="17"/>
  <c r="P66" i="17"/>
  <c r="O66" i="17"/>
  <c r="N66" i="17"/>
  <c r="K66" i="17"/>
  <c r="W65" i="17"/>
  <c r="V65" i="17"/>
  <c r="U65" i="17"/>
  <c r="T65" i="17"/>
  <c r="S65" i="17"/>
  <c r="R65" i="17"/>
  <c r="Q65" i="17"/>
  <c r="P65" i="17"/>
  <c r="O65" i="17"/>
  <c r="Y65" i="17" s="1"/>
  <c r="N65" i="17"/>
  <c r="K65" i="17"/>
  <c r="Z64" i="17"/>
  <c r="AA64" i="17" s="1"/>
  <c r="W64" i="17"/>
  <c r="V64" i="17"/>
  <c r="U64" i="17"/>
  <c r="T64" i="17"/>
  <c r="S64" i="17"/>
  <c r="R64" i="17"/>
  <c r="Q64" i="17"/>
  <c r="P64" i="17"/>
  <c r="O64" i="17"/>
  <c r="Y64" i="17" s="1"/>
  <c r="N64" i="17"/>
  <c r="K64" i="17"/>
  <c r="W63" i="17"/>
  <c r="V63" i="17"/>
  <c r="U63" i="17"/>
  <c r="T63" i="17"/>
  <c r="S63" i="17"/>
  <c r="R63" i="17"/>
  <c r="Q63" i="17"/>
  <c r="P63" i="17"/>
  <c r="O63" i="17"/>
  <c r="Y63" i="17" s="1"/>
  <c r="N63" i="17"/>
  <c r="K63" i="17"/>
  <c r="W62" i="17"/>
  <c r="V62" i="17"/>
  <c r="U62" i="17"/>
  <c r="T62" i="17"/>
  <c r="S62" i="17"/>
  <c r="R62" i="17"/>
  <c r="Q62" i="17"/>
  <c r="P62" i="17"/>
  <c r="O62" i="17"/>
  <c r="Y62" i="17" s="1"/>
  <c r="N62" i="17"/>
  <c r="K62" i="17"/>
  <c r="Z62" i="17" s="1"/>
  <c r="AA62" i="17" s="1"/>
  <c r="W61" i="17"/>
  <c r="V61" i="17"/>
  <c r="U61" i="17"/>
  <c r="T61" i="17"/>
  <c r="S61" i="17"/>
  <c r="R61" i="17"/>
  <c r="Q61" i="17"/>
  <c r="P61" i="17"/>
  <c r="O61" i="17"/>
  <c r="Y61" i="17" s="1"/>
  <c r="N61" i="17"/>
  <c r="K61" i="17"/>
  <c r="Z61" i="17" s="1"/>
  <c r="AA61" i="17" s="1"/>
  <c r="W60" i="17"/>
  <c r="V60" i="17"/>
  <c r="U60" i="17"/>
  <c r="T60" i="17"/>
  <c r="S60" i="17"/>
  <c r="R60" i="17"/>
  <c r="Q60" i="17"/>
  <c r="P60" i="17"/>
  <c r="O60" i="17"/>
  <c r="N60" i="17"/>
  <c r="K60" i="17"/>
  <c r="W59" i="17"/>
  <c r="V59" i="17"/>
  <c r="U59" i="17"/>
  <c r="T59" i="17"/>
  <c r="S59" i="17"/>
  <c r="R59" i="17"/>
  <c r="Q59" i="17"/>
  <c r="P59" i="17"/>
  <c r="O59" i="17"/>
  <c r="Y59" i="17" s="1"/>
  <c r="N59" i="17"/>
  <c r="K59" i="17"/>
  <c r="Z59" i="17" s="1"/>
  <c r="AA59" i="17" s="1"/>
  <c r="W58" i="17"/>
  <c r="V58" i="17"/>
  <c r="U58" i="17"/>
  <c r="T58" i="17"/>
  <c r="S58" i="17"/>
  <c r="R58" i="17"/>
  <c r="Q58" i="17"/>
  <c r="P58" i="17"/>
  <c r="O58" i="17"/>
  <c r="N58" i="17"/>
  <c r="K58" i="17"/>
  <c r="W57" i="17"/>
  <c r="V57" i="17"/>
  <c r="U57" i="17"/>
  <c r="T57" i="17"/>
  <c r="S57" i="17"/>
  <c r="R57" i="17"/>
  <c r="Q57" i="17"/>
  <c r="P57" i="17"/>
  <c r="O57" i="17"/>
  <c r="Y57" i="17" s="1"/>
  <c r="N57" i="17"/>
  <c r="K57" i="17"/>
  <c r="T6" i="17"/>
  <c r="P6" i="17"/>
  <c r="W6" i="17"/>
  <c r="U6" i="17"/>
  <c r="S6" i="17"/>
  <c r="Q6" i="17"/>
  <c r="X6" i="17"/>
  <c r="V6" i="17"/>
  <c r="R6" i="17"/>
  <c r="G6" i="17"/>
  <c r="Z66" i="17" l="1"/>
  <c r="AA66" i="17" s="1"/>
  <c r="K6" i="17"/>
  <c r="Z60" i="17"/>
  <c r="AA60" i="17" s="1"/>
  <c r="Z57" i="17"/>
  <c r="AA57" i="17" s="1"/>
  <c r="Y60" i="17"/>
  <c r="Z65" i="17"/>
  <c r="AA65" i="17" s="1"/>
  <c r="Y68" i="17"/>
  <c r="Z68" i="17" s="1"/>
  <c r="AA68" i="17" s="1"/>
  <c r="Y58" i="17"/>
  <c r="Z58" i="17" s="1"/>
  <c r="AA58" i="17" s="1"/>
  <c r="Z63" i="17"/>
  <c r="AA63" i="17" s="1"/>
  <c r="Y66" i="17"/>
  <c r="Z70" i="17"/>
  <c r="AA70" i="17" s="1"/>
  <c r="Y6" i="17" l="1"/>
  <c r="Z6" i="17" s="1"/>
  <c r="O6" i="17"/>
  <c r="K5" i="16" l="1"/>
  <c r="T5" i="16"/>
  <c r="L5" i="16" l="1"/>
  <c r="P5" i="16"/>
  <c r="V27" i="15" l="1"/>
  <c r="E27" i="15"/>
  <c r="J17" i="14" l="1"/>
  <c r="I17" i="14"/>
  <c r="G25" i="13" l="1"/>
  <c r="G12" i="13"/>
  <c r="G26" i="13" l="1"/>
  <c r="O60" i="12" l="1"/>
  <c r="L60" i="12"/>
  <c r="K60" i="12"/>
  <c r="J60" i="12"/>
  <c r="I60" i="12"/>
  <c r="H60" i="12"/>
  <c r="F60" i="12"/>
  <c r="E60" i="12"/>
  <c r="D60" i="12"/>
  <c r="C60" i="12"/>
  <c r="B60" i="12"/>
  <c r="P60" i="12"/>
  <c r="Q60" i="12" l="1"/>
  <c r="M60" i="12"/>
  <c r="N60" i="12"/>
  <c r="L76" i="11" l="1"/>
  <c r="L71" i="11"/>
  <c r="I25" i="11"/>
  <c r="I26" i="11" s="1"/>
  <c r="J72" i="11" l="1"/>
  <c r="H72" i="11" s="1"/>
  <c r="J70" i="11"/>
  <c r="H70" i="11" s="1"/>
  <c r="A29" i="10" l="1"/>
  <c r="A46" i="10" s="1"/>
  <c r="A68" i="10" s="1"/>
  <c r="A83" i="10" s="1"/>
  <c r="A100" i="10" s="1"/>
  <c r="F73" i="8" l="1"/>
  <c r="D73" i="8"/>
  <c r="I25" i="8"/>
  <c r="I26" i="8" s="1"/>
  <c r="J70" i="8" l="1"/>
  <c r="J73" i="8" l="1"/>
  <c r="H70" i="8"/>
  <c r="H73" i="8" s="1"/>
  <c r="D178" i="6" l="1"/>
  <c r="D177" i="6"/>
  <c r="D176" i="6"/>
  <c r="D183" i="6" s="1"/>
  <c r="E183" i="6" s="1"/>
  <c r="BQ161" i="6"/>
  <c r="BP161" i="6"/>
  <c r="BO161" i="6"/>
  <c r="BN161" i="6"/>
  <c r="BM161" i="6"/>
  <c r="BL161" i="6"/>
  <c r="BK161" i="6"/>
  <c r="BJ161" i="6"/>
  <c r="AO161" i="6"/>
  <c r="AN161" i="6"/>
  <c r="AM161" i="6"/>
  <c r="W161" i="6"/>
  <c r="I161" i="6"/>
  <c r="G161" i="6" s="1"/>
  <c r="H161" i="6"/>
  <c r="T155" i="6"/>
  <c r="S155" i="6" s="1"/>
  <c r="R155" i="6"/>
  <c r="Q155" i="6"/>
  <c r="P155" i="6"/>
  <c r="O155" i="6"/>
  <c r="T125" i="6"/>
  <c r="S125" i="6" s="1"/>
  <c r="R125" i="6"/>
  <c r="Q125" i="6"/>
  <c r="P125" i="6"/>
  <c r="O125" i="6"/>
  <c r="T123" i="6"/>
  <c r="S123" i="6" s="1"/>
  <c r="R123" i="6"/>
  <c r="Q123" i="6"/>
  <c r="P123" i="6"/>
  <c r="O123" i="6"/>
  <c r="T122" i="6"/>
  <c r="S122" i="6"/>
  <c r="Q122" i="6"/>
  <c r="R122" i="6" s="1"/>
  <c r="P122" i="6"/>
  <c r="O122" i="6"/>
  <c r="BI121" i="6"/>
  <c r="BH121" i="6"/>
  <c r="BG121" i="6"/>
  <c r="AZ121" i="6"/>
  <c r="BA121" i="6" s="1"/>
  <c r="AY121" i="6"/>
  <c r="AX121" i="6"/>
  <c r="AQ121" i="6"/>
  <c r="AL121" i="6"/>
  <c r="AJ121" i="6"/>
  <c r="AK121" i="6" s="1"/>
  <c r="AF121" i="6"/>
  <c r="AE121" i="6"/>
  <c r="AD121" i="6"/>
  <c r="Z121" i="6"/>
  <c r="X121" i="6"/>
  <c r="O121" i="6"/>
  <c r="BI120" i="6"/>
  <c r="BH120" i="6"/>
  <c r="BG120" i="6"/>
  <c r="AZ120" i="6"/>
  <c r="AY120" i="6"/>
  <c r="AX120" i="6"/>
  <c r="AQ120" i="6"/>
  <c r="AL120" i="6"/>
  <c r="AJ120" i="6"/>
  <c r="AK120" i="6" s="1"/>
  <c r="AF120" i="6"/>
  <c r="AE120" i="6"/>
  <c r="AD120" i="6"/>
  <c r="Z120" i="6"/>
  <c r="X120" i="6"/>
  <c r="O120" i="6"/>
  <c r="T119" i="6"/>
  <c r="S119" i="6" s="1"/>
  <c r="R119" i="6"/>
  <c r="Q119" i="6"/>
  <c r="P119" i="6"/>
  <c r="O119" i="6"/>
  <c r="BI118" i="6"/>
  <c r="BH118" i="6"/>
  <c r="BR118" i="6" s="1"/>
  <c r="BG118" i="6"/>
  <c r="BS118" i="6" s="1"/>
  <c r="BA118" i="6"/>
  <c r="AZ118" i="6"/>
  <c r="BB118" i="6" s="1"/>
  <c r="AY118" i="6"/>
  <c r="AX118" i="6"/>
  <c r="AQ118" i="6"/>
  <c r="AL118" i="6"/>
  <c r="AK118" i="6"/>
  <c r="AJ118" i="6"/>
  <c r="AF118" i="6"/>
  <c r="AD118" i="6"/>
  <c r="Y118" i="6"/>
  <c r="X118" i="6"/>
  <c r="O118" i="6"/>
  <c r="Z118" i="6"/>
  <c r="BR117" i="6"/>
  <c r="BI117" i="6"/>
  <c r="BH117" i="6"/>
  <c r="BG117" i="6"/>
  <c r="AZ117" i="6"/>
  <c r="AY117" i="6"/>
  <c r="BA117" i="6" s="1"/>
  <c r="AX117" i="6"/>
  <c r="AQ117" i="6"/>
  <c r="AL117" i="6"/>
  <c r="AK117" i="6"/>
  <c r="AJ117" i="6"/>
  <c r="AF117" i="6"/>
  <c r="AD117" i="6"/>
  <c r="AE117" i="6" s="1"/>
  <c r="Y117" i="6"/>
  <c r="Q117" i="6" s="1"/>
  <c r="R117" i="6" s="1"/>
  <c r="X117" i="6"/>
  <c r="P117" i="6"/>
  <c r="O117" i="6"/>
  <c r="Z117" i="6"/>
  <c r="T117" i="6" s="1"/>
  <c r="S117" i="6" s="1"/>
  <c r="BR116" i="6"/>
  <c r="BI116" i="6"/>
  <c r="BH116" i="6"/>
  <c r="BG116" i="6"/>
  <c r="BC116" i="6"/>
  <c r="BF116" i="6" s="1"/>
  <c r="AZ116" i="6"/>
  <c r="AY116" i="6"/>
  <c r="BB116" i="6" s="1"/>
  <c r="BE116" i="6" s="1"/>
  <c r="AX116" i="6"/>
  <c r="AQ116" i="6"/>
  <c r="AL116" i="6"/>
  <c r="AK116" i="6"/>
  <c r="AJ116" i="6"/>
  <c r="AF116" i="6"/>
  <c r="AD116" i="6"/>
  <c r="AE116" i="6" s="1"/>
  <c r="Y116" i="6"/>
  <c r="Q116" i="6" s="1"/>
  <c r="R116" i="6" s="1"/>
  <c r="X116" i="6"/>
  <c r="P116" i="6"/>
  <c r="O116" i="6"/>
  <c r="Z116" i="6"/>
  <c r="BI115" i="6"/>
  <c r="BH115" i="6"/>
  <c r="BR115" i="6" s="1"/>
  <c r="BG115" i="6"/>
  <c r="BC115" i="6"/>
  <c r="BF115" i="6" s="1"/>
  <c r="BA115" i="6"/>
  <c r="AZ115" i="6"/>
  <c r="BB115" i="6" s="1"/>
  <c r="BE115" i="6" s="1"/>
  <c r="AY115" i="6"/>
  <c r="AX115" i="6"/>
  <c r="AQ115" i="6"/>
  <c r="AL115" i="6"/>
  <c r="T115" i="6" s="1"/>
  <c r="S115" i="6" s="1"/>
  <c r="AK115" i="6"/>
  <c r="AJ115" i="6"/>
  <c r="AF115" i="6"/>
  <c r="AD115" i="6"/>
  <c r="AE115" i="6" s="1"/>
  <c r="Y115" i="6"/>
  <c r="X115" i="6"/>
  <c r="O115" i="6"/>
  <c r="Z115" i="6"/>
  <c r="BI109" i="6"/>
  <c r="BH109" i="6"/>
  <c r="BG109" i="6"/>
  <c r="AZ109" i="6"/>
  <c r="AY109" i="6"/>
  <c r="AX109" i="6"/>
  <c r="AQ109" i="6"/>
  <c r="AL109" i="6"/>
  <c r="AJ109" i="6"/>
  <c r="AK109" i="6" s="1"/>
  <c r="AF109" i="6"/>
  <c r="AE109" i="6"/>
  <c r="AD109" i="6"/>
  <c r="Z109" i="6"/>
  <c r="X109" i="6"/>
  <c r="O109" i="6"/>
  <c r="BI108" i="6"/>
  <c r="BH108" i="6"/>
  <c r="BG108" i="6"/>
  <c r="BB108" i="6"/>
  <c r="AZ108" i="6"/>
  <c r="BA108" i="6" s="1"/>
  <c r="AY108" i="6"/>
  <c r="AX108" i="6"/>
  <c r="AQ108" i="6"/>
  <c r="AL108" i="6"/>
  <c r="AJ108" i="6"/>
  <c r="AK108" i="6" s="1"/>
  <c r="AF108" i="6"/>
  <c r="AE108" i="6"/>
  <c r="AD108" i="6"/>
  <c r="Z108" i="6"/>
  <c r="X108" i="6"/>
  <c r="O108" i="6"/>
  <c r="BS107" i="6"/>
  <c r="BI107" i="6"/>
  <c r="BH107" i="6"/>
  <c r="BG107" i="6"/>
  <c r="BR107" i="6" s="1"/>
  <c r="BE107" i="6"/>
  <c r="AZ107" i="6"/>
  <c r="BA107" i="6" s="1"/>
  <c r="AY107" i="6"/>
  <c r="AX107" i="6"/>
  <c r="BB107" i="6" s="1"/>
  <c r="BC107" i="6" s="1"/>
  <c r="BF107" i="6" s="1"/>
  <c r="AQ107" i="6"/>
  <c r="AL107" i="6"/>
  <c r="AJ107" i="6"/>
  <c r="AK107" i="6" s="1"/>
  <c r="AF107" i="6"/>
  <c r="AE107" i="6"/>
  <c r="AD107" i="6"/>
  <c r="Z107" i="6"/>
  <c r="T107" i="6" s="1"/>
  <c r="S107" i="6" s="1"/>
  <c r="X107" i="6"/>
  <c r="O107" i="6"/>
  <c r="BI106" i="6"/>
  <c r="BH106" i="6"/>
  <c r="BG106" i="6"/>
  <c r="AZ106" i="6"/>
  <c r="AY106" i="6"/>
  <c r="AX106" i="6"/>
  <c r="AQ106" i="6"/>
  <c r="AL106" i="6"/>
  <c r="AK106" i="6"/>
  <c r="AJ106" i="6"/>
  <c r="AF106" i="6"/>
  <c r="AD106" i="6"/>
  <c r="AE106" i="6" s="1"/>
  <c r="Z106" i="6"/>
  <c r="X106" i="6"/>
  <c r="T106" i="6"/>
  <c r="S106" i="6" s="1"/>
  <c r="O106" i="6"/>
  <c r="BI105" i="6"/>
  <c r="BH105" i="6"/>
  <c r="BG105" i="6"/>
  <c r="BA105" i="6"/>
  <c r="AZ105" i="6"/>
  <c r="AY105" i="6"/>
  <c r="AX105" i="6"/>
  <c r="BB105" i="6" s="1"/>
  <c r="AQ105" i="6"/>
  <c r="AL105" i="6"/>
  <c r="AJ105" i="6"/>
  <c r="AK105" i="6" s="1"/>
  <c r="AF105" i="6"/>
  <c r="AE105" i="6"/>
  <c r="AD105" i="6"/>
  <c r="Z105" i="6"/>
  <c r="Y105" i="6"/>
  <c r="Q105" i="6" s="1"/>
  <c r="R105" i="6" s="1"/>
  <c r="X105" i="6"/>
  <c r="O105" i="6"/>
  <c r="BI104" i="6"/>
  <c r="BH104" i="6"/>
  <c r="BG104" i="6"/>
  <c r="AZ104" i="6"/>
  <c r="AY104" i="6"/>
  <c r="AX104" i="6"/>
  <c r="AQ104" i="6"/>
  <c r="AL104" i="6"/>
  <c r="AK104" i="6"/>
  <c r="AJ104" i="6"/>
  <c r="AF104" i="6"/>
  <c r="AD104" i="6"/>
  <c r="AE104" i="6" s="1"/>
  <c r="Z104" i="6"/>
  <c r="T104" i="6" s="1"/>
  <c r="S104" i="6" s="1"/>
  <c r="X104" i="6"/>
  <c r="O104" i="6"/>
  <c r="BS103" i="6"/>
  <c r="BI103" i="6"/>
  <c r="BH103" i="6"/>
  <c r="BG103" i="6"/>
  <c r="BR103" i="6" s="1"/>
  <c r="BW103" i="6" s="1"/>
  <c r="BA103" i="6"/>
  <c r="AZ103" i="6"/>
  <c r="AY103" i="6"/>
  <c r="AX103" i="6"/>
  <c r="BB103" i="6" s="1"/>
  <c r="AQ103" i="6"/>
  <c r="AL103" i="6"/>
  <c r="AJ103" i="6"/>
  <c r="AK103" i="6" s="1"/>
  <c r="AF103" i="6"/>
  <c r="AE103" i="6"/>
  <c r="AD103" i="6"/>
  <c r="Y103" i="6"/>
  <c r="Q103" i="6" s="1"/>
  <c r="R103" i="6" s="1"/>
  <c r="X103" i="6"/>
  <c r="P103" i="6" s="1"/>
  <c r="O103" i="6"/>
  <c r="Z103" i="6"/>
  <c r="T103" i="6" s="1"/>
  <c r="S103" i="6" s="1"/>
  <c r="BS100" i="6"/>
  <c r="BI100" i="6"/>
  <c r="BH100" i="6"/>
  <c r="BG100" i="6"/>
  <c r="BR100" i="6" s="1"/>
  <c r="AZ100" i="6"/>
  <c r="AY100" i="6"/>
  <c r="AX100" i="6"/>
  <c r="AQ100" i="6"/>
  <c r="AL100" i="6"/>
  <c r="AJ100" i="6"/>
  <c r="AK100" i="6" s="1"/>
  <c r="AF100" i="6"/>
  <c r="AE100" i="6"/>
  <c r="AD100" i="6"/>
  <c r="X100" i="6"/>
  <c r="P100" i="6" s="1"/>
  <c r="O100" i="6"/>
  <c r="Z100" i="6"/>
  <c r="BT99" i="6"/>
  <c r="BI99" i="6"/>
  <c r="BH99" i="6"/>
  <c r="BR99" i="6" s="1"/>
  <c r="BG99" i="6"/>
  <c r="BS99" i="6" s="1"/>
  <c r="BV99" i="6" s="1"/>
  <c r="AZ99" i="6"/>
  <c r="AY99" i="6"/>
  <c r="BA99" i="6" s="1"/>
  <c r="AX99" i="6"/>
  <c r="BB99" i="6" s="1"/>
  <c r="AQ99" i="6"/>
  <c r="AL99" i="6"/>
  <c r="AJ99" i="6"/>
  <c r="AK99" i="6" s="1"/>
  <c r="AF99" i="6"/>
  <c r="AD99" i="6"/>
  <c r="AE99" i="6" s="1"/>
  <c r="Y99" i="6"/>
  <c r="Q99" i="6" s="1"/>
  <c r="R99" i="6" s="1"/>
  <c r="X99" i="6"/>
  <c r="O99" i="6"/>
  <c r="Z99" i="6"/>
  <c r="T99" i="6" s="1"/>
  <c r="S99" i="6" s="1"/>
  <c r="BR98" i="6"/>
  <c r="BI98" i="6"/>
  <c r="BH98" i="6"/>
  <c r="BG98" i="6"/>
  <c r="AZ98" i="6"/>
  <c r="AY98" i="6"/>
  <c r="AX98" i="6"/>
  <c r="AQ98" i="6"/>
  <c r="AL98" i="6"/>
  <c r="AK98" i="6"/>
  <c r="AJ98" i="6"/>
  <c r="AF98" i="6"/>
  <c r="AE98" i="6"/>
  <c r="AD98" i="6"/>
  <c r="X98" i="6"/>
  <c r="Y98" i="6" s="1"/>
  <c r="T98" i="6"/>
  <c r="S98" i="6" s="1"/>
  <c r="P98" i="6"/>
  <c r="O98" i="6"/>
  <c r="Z98" i="6"/>
  <c r="BR97" i="6"/>
  <c r="BI97" i="6"/>
  <c r="BH97" i="6"/>
  <c r="BG97" i="6"/>
  <c r="BS97" i="6" s="1"/>
  <c r="AZ97" i="6"/>
  <c r="AY97" i="6"/>
  <c r="AX97" i="6"/>
  <c r="AQ97" i="6"/>
  <c r="AL97" i="6"/>
  <c r="AK97" i="6"/>
  <c r="AJ97" i="6"/>
  <c r="AF97" i="6"/>
  <c r="AD97" i="6"/>
  <c r="AE97" i="6" s="1"/>
  <c r="Z97" i="6"/>
  <c r="Y97" i="6"/>
  <c r="X97" i="6"/>
  <c r="O97" i="6"/>
  <c r="BI96" i="6"/>
  <c r="BH96" i="6"/>
  <c r="BR96" i="6" s="1"/>
  <c r="BG96" i="6"/>
  <c r="BS96" i="6" s="1"/>
  <c r="BA96" i="6"/>
  <c r="AZ96" i="6"/>
  <c r="AY96" i="6"/>
  <c r="AX96" i="6"/>
  <c r="AQ96" i="6"/>
  <c r="AL96" i="6"/>
  <c r="AK96" i="6"/>
  <c r="AJ96" i="6"/>
  <c r="AF96" i="6"/>
  <c r="AD96" i="6"/>
  <c r="AE96" i="6" s="1"/>
  <c r="X96" i="6"/>
  <c r="Y96" i="6" s="1"/>
  <c r="Q96" i="6" s="1"/>
  <c r="R96" i="6" s="1"/>
  <c r="P96" i="6"/>
  <c r="O96" i="6"/>
  <c r="Z96" i="6"/>
  <c r="BR95" i="6"/>
  <c r="BI95" i="6"/>
  <c r="BH95" i="6"/>
  <c r="BG95" i="6"/>
  <c r="BS95" i="6" s="1"/>
  <c r="BA95" i="6"/>
  <c r="AZ95" i="6"/>
  <c r="AY95" i="6"/>
  <c r="AX95" i="6"/>
  <c r="BB95" i="6" s="1"/>
  <c r="AQ95" i="6"/>
  <c r="AL95" i="6"/>
  <c r="AJ95" i="6"/>
  <c r="AK95" i="6" s="1"/>
  <c r="AF95" i="6"/>
  <c r="AD95" i="6"/>
  <c r="Y95" i="6"/>
  <c r="X95" i="6"/>
  <c r="O95" i="6"/>
  <c r="Z95" i="6"/>
  <c r="BI94" i="6"/>
  <c r="BH94" i="6"/>
  <c r="BR94" i="6" s="1"/>
  <c r="BG94" i="6"/>
  <c r="AZ94" i="6"/>
  <c r="AY94" i="6"/>
  <c r="AX94" i="6"/>
  <c r="AQ94" i="6"/>
  <c r="AL94" i="6"/>
  <c r="AK94" i="6"/>
  <c r="AJ94" i="6"/>
  <c r="AF94" i="6"/>
  <c r="AD94" i="6"/>
  <c r="P94" i="6" s="1"/>
  <c r="Y94" i="6"/>
  <c r="X94" i="6"/>
  <c r="O94" i="6"/>
  <c r="Z94" i="6"/>
  <c r="T94" i="6" s="1"/>
  <c r="S94" i="6" s="1"/>
  <c r="BI93" i="6"/>
  <c r="BH93" i="6"/>
  <c r="BG93" i="6"/>
  <c r="BA93" i="6"/>
  <c r="AZ93" i="6"/>
  <c r="AY93" i="6"/>
  <c r="AX93" i="6"/>
  <c r="BB93" i="6" s="1"/>
  <c r="AQ93" i="6"/>
  <c r="AL93" i="6"/>
  <c r="AJ93" i="6"/>
  <c r="AK93" i="6" s="1"/>
  <c r="AF93" i="6"/>
  <c r="AD93" i="6"/>
  <c r="AE93" i="6" s="1"/>
  <c r="Y93" i="6"/>
  <c r="X93" i="6"/>
  <c r="P93" i="6"/>
  <c r="O93" i="6"/>
  <c r="Z93" i="6"/>
  <c r="BR92" i="6"/>
  <c r="BI92" i="6"/>
  <c r="BH92" i="6"/>
  <c r="BG92" i="6"/>
  <c r="BS92" i="6" s="1"/>
  <c r="BA92" i="6"/>
  <c r="AZ92" i="6"/>
  <c r="AY92" i="6"/>
  <c r="AX92" i="6"/>
  <c r="BB92" i="6" s="1"/>
  <c r="AQ92" i="6"/>
  <c r="AL92" i="6"/>
  <c r="AJ92" i="6"/>
  <c r="AK92" i="6" s="1"/>
  <c r="AF92" i="6"/>
  <c r="AD92" i="6"/>
  <c r="AE92" i="6" s="1"/>
  <c r="Y92" i="6"/>
  <c r="Q92" i="6" s="1"/>
  <c r="R92" i="6" s="1"/>
  <c r="X92" i="6"/>
  <c r="O92" i="6"/>
  <c r="Z92" i="6"/>
  <c r="BI91" i="6"/>
  <c r="BH91" i="6"/>
  <c r="BR91" i="6" s="1"/>
  <c r="BG91" i="6"/>
  <c r="BC91" i="6"/>
  <c r="BF91" i="6" s="1"/>
  <c r="AZ91" i="6"/>
  <c r="BB91" i="6" s="1"/>
  <c r="BE91" i="6" s="1"/>
  <c r="AY91" i="6"/>
  <c r="AX91" i="6"/>
  <c r="AQ91" i="6"/>
  <c r="AL91" i="6"/>
  <c r="AK91" i="6"/>
  <c r="AJ91" i="6"/>
  <c r="AF91" i="6"/>
  <c r="AD91" i="6"/>
  <c r="AE91" i="6" s="1"/>
  <c r="X91" i="6"/>
  <c r="Y91" i="6" s="1"/>
  <c r="P91" i="6"/>
  <c r="O91" i="6"/>
  <c r="Z91" i="6"/>
  <c r="BI90" i="6"/>
  <c r="BH90" i="6"/>
  <c r="BR90" i="6" s="1"/>
  <c r="BG90" i="6"/>
  <c r="BA90" i="6"/>
  <c r="AZ90" i="6"/>
  <c r="AY90" i="6"/>
  <c r="BB90" i="6" s="1"/>
  <c r="BE90" i="6" s="1"/>
  <c r="AX90" i="6"/>
  <c r="AQ90" i="6"/>
  <c r="AL90" i="6"/>
  <c r="AK90" i="6"/>
  <c r="AJ90" i="6"/>
  <c r="AF90" i="6"/>
  <c r="AD90" i="6"/>
  <c r="AE90" i="6" s="1"/>
  <c r="Y90" i="6"/>
  <c r="X90" i="6"/>
  <c r="O90" i="6"/>
  <c r="Z90" i="6"/>
  <c r="T90" i="6" s="1"/>
  <c r="S90" i="6" s="1"/>
  <c r="BR89" i="6"/>
  <c r="BI89" i="6"/>
  <c r="BI161" i="6" s="1"/>
  <c r="BH89" i="6"/>
  <c r="BG89" i="6"/>
  <c r="AZ89" i="6"/>
  <c r="BB89" i="6" s="1"/>
  <c r="AY89" i="6"/>
  <c r="BA89" i="6" s="1"/>
  <c r="AX89" i="6"/>
  <c r="AQ89" i="6"/>
  <c r="AL89" i="6"/>
  <c r="AK89" i="6"/>
  <c r="AJ89" i="6"/>
  <c r="AF89" i="6"/>
  <c r="AD89" i="6"/>
  <c r="Y89" i="6"/>
  <c r="X89" i="6"/>
  <c r="O89" i="6"/>
  <c r="Z89" i="6"/>
  <c r="BT88" i="6"/>
  <c r="BS88" i="6"/>
  <c r="BV88" i="6" s="1"/>
  <c r="BR88" i="6"/>
  <c r="BC88" i="6"/>
  <c r="BF88" i="6" s="1"/>
  <c r="AZ88" i="6"/>
  <c r="AY88" i="6"/>
  <c r="AX88" i="6"/>
  <c r="BB88" i="6" s="1"/>
  <c r="BE88" i="6" s="1"/>
  <c r="AQ88" i="6"/>
  <c r="AL88" i="6"/>
  <c r="AJ88" i="6"/>
  <c r="AF88" i="6"/>
  <c r="AE88" i="6"/>
  <c r="AD88" i="6"/>
  <c r="Z88" i="6"/>
  <c r="X88" i="6"/>
  <c r="Y88" i="6" s="1"/>
  <c r="O88" i="6"/>
  <c r="BS87" i="6"/>
  <c r="BR87" i="6"/>
  <c r="BB87" i="6"/>
  <c r="AZ87" i="6"/>
  <c r="AY87" i="6"/>
  <c r="AX87" i="6"/>
  <c r="BA87" i="6" s="1"/>
  <c r="AQ87" i="6"/>
  <c r="AL87" i="6"/>
  <c r="AJ87" i="6"/>
  <c r="AF87" i="6"/>
  <c r="AD87" i="6"/>
  <c r="AE87" i="6" s="1"/>
  <c r="Y87" i="6"/>
  <c r="X87" i="6"/>
  <c r="O87" i="6"/>
  <c r="Z87" i="6"/>
  <c r="T87" i="6" s="1"/>
  <c r="S87" i="6" s="1"/>
  <c r="BR86" i="6"/>
  <c r="BA86" i="6"/>
  <c r="AZ86" i="6"/>
  <c r="BB86" i="6" s="1"/>
  <c r="AY86" i="6"/>
  <c r="AX86" i="6"/>
  <c r="AQ86" i="6"/>
  <c r="AL86" i="6"/>
  <c r="AJ86" i="6"/>
  <c r="AK86" i="6" s="1"/>
  <c r="AF86" i="6"/>
  <c r="AE86" i="6"/>
  <c r="AD86" i="6"/>
  <c r="X86" i="6"/>
  <c r="O86" i="6"/>
  <c r="Z86" i="6"/>
  <c r="BU85" i="6"/>
  <c r="BT85" i="6"/>
  <c r="BS85" i="6"/>
  <c r="BR85" i="6"/>
  <c r="AZ85" i="6"/>
  <c r="AY85" i="6"/>
  <c r="AX85" i="6"/>
  <c r="AQ85" i="6"/>
  <c r="AL85" i="6"/>
  <c r="AK85" i="6"/>
  <c r="AJ85" i="6"/>
  <c r="AF85" i="6"/>
  <c r="AE85" i="6"/>
  <c r="Q85" i="6" s="1"/>
  <c r="R85" i="6" s="1"/>
  <c r="AD85" i="6"/>
  <c r="P85" i="6" s="1"/>
  <c r="Y85" i="6"/>
  <c r="X85" i="6"/>
  <c r="T85" i="6"/>
  <c r="S85" i="6" s="1"/>
  <c r="O85" i="6"/>
  <c r="Z85" i="6"/>
  <c r="BV84" i="6"/>
  <c r="BT84" i="6"/>
  <c r="BU84" i="6" s="1"/>
  <c r="BS84" i="6"/>
  <c r="BR84" i="6"/>
  <c r="AZ84" i="6"/>
  <c r="AY84" i="6"/>
  <c r="BB84" i="6" s="1"/>
  <c r="AX84" i="6"/>
  <c r="AQ84" i="6"/>
  <c r="AL84" i="6"/>
  <c r="AK84" i="6"/>
  <c r="AJ84" i="6"/>
  <c r="AF84" i="6"/>
  <c r="AD84" i="6"/>
  <c r="Z84" i="6"/>
  <c r="T84" i="6" s="1"/>
  <c r="S84" i="6" s="1"/>
  <c r="X84" i="6"/>
  <c r="Y84" i="6" s="1"/>
  <c r="O84" i="6"/>
  <c r="BU83" i="6"/>
  <c r="BS83" i="6"/>
  <c r="BT83" i="6" s="1"/>
  <c r="BR83" i="6"/>
  <c r="AZ83" i="6"/>
  <c r="AY83" i="6"/>
  <c r="AX83" i="6"/>
  <c r="AQ83" i="6"/>
  <c r="AL83" i="6"/>
  <c r="AK83" i="6"/>
  <c r="AJ83" i="6"/>
  <c r="P83" i="6" s="1"/>
  <c r="AF83" i="6"/>
  <c r="AD83" i="6"/>
  <c r="AE83" i="6" s="1"/>
  <c r="Z83" i="6"/>
  <c r="Y83" i="6"/>
  <c r="X83" i="6"/>
  <c r="O83" i="6"/>
  <c r="BR82" i="6"/>
  <c r="AZ82" i="6"/>
  <c r="AY82" i="6"/>
  <c r="AX82" i="6"/>
  <c r="BA82" i="6" s="1"/>
  <c r="AQ82" i="6"/>
  <c r="AL82" i="6"/>
  <c r="AJ82" i="6"/>
  <c r="AK82" i="6" s="1"/>
  <c r="AF82" i="6"/>
  <c r="AE82" i="6"/>
  <c r="AD82" i="6"/>
  <c r="Y82" i="6"/>
  <c r="Q82" i="6" s="1"/>
  <c r="R82" i="6" s="1"/>
  <c r="X82" i="6"/>
  <c r="P82" i="6" s="1"/>
  <c r="O82" i="6"/>
  <c r="Z82" i="6"/>
  <c r="T82" i="6" s="1"/>
  <c r="S82" i="6" s="1"/>
  <c r="BR80" i="6"/>
  <c r="BA80" i="6"/>
  <c r="AZ80" i="6"/>
  <c r="BB80" i="6" s="1"/>
  <c r="AY80" i="6"/>
  <c r="AX80" i="6"/>
  <c r="AQ80" i="6"/>
  <c r="AL80" i="6"/>
  <c r="AJ80" i="6"/>
  <c r="AK80" i="6" s="1"/>
  <c r="AF80" i="6"/>
  <c r="AE80" i="6"/>
  <c r="AD80" i="6"/>
  <c r="X80" i="6"/>
  <c r="O80" i="6"/>
  <c r="Z80" i="6"/>
  <c r="BR79" i="6"/>
  <c r="AZ79" i="6"/>
  <c r="AY79" i="6"/>
  <c r="AX79" i="6"/>
  <c r="AQ79" i="6"/>
  <c r="AL79" i="6"/>
  <c r="AJ79" i="6"/>
  <c r="AK79" i="6" s="1"/>
  <c r="AF79" i="6"/>
  <c r="AE79" i="6"/>
  <c r="AD79" i="6"/>
  <c r="Z79" i="6"/>
  <c r="T79" i="6" s="1"/>
  <c r="S79" i="6" s="1"/>
  <c r="Y79" i="6"/>
  <c r="Q79" i="6" s="1"/>
  <c r="R79" i="6" s="1"/>
  <c r="X79" i="6"/>
  <c r="O79" i="6"/>
  <c r="BU78" i="6"/>
  <c r="BT78" i="6"/>
  <c r="BS78" i="6"/>
  <c r="BR78" i="6"/>
  <c r="BA78" i="6"/>
  <c r="AZ78" i="6"/>
  <c r="BB78" i="6" s="1"/>
  <c r="AY78" i="6"/>
  <c r="AX78" i="6"/>
  <c r="AQ78" i="6"/>
  <c r="AL78" i="6"/>
  <c r="AK78" i="6"/>
  <c r="AJ78" i="6"/>
  <c r="AF78" i="6"/>
  <c r="AE78" i="6"/>
  <c r="AD78" i="6"/>
  <c r="Y78" i="6"/>
  <c r="Q78" i="6" s="1"/>
  <c r="R78" i="6" s="1"/>
  <c r="X78" i="6"/>
  <c r="P78" i="6" s="1"/>
  <c r="O78" i="6"/>
  <c r="Z78" i="6"/>
  <c r="BT77" i="6"/>
  <c r="BS77" i="6"/>
  <c r="BR77" i="6"/>
  <c r="AZ77" i="6"/>
  <c r="AY77" i="6"/>
  <c r="AX77" i="6"/>
  <c r="AQ77" i="6"/>
  <c r="AL77" i="6"/>
  <c r="AK77" i="6"/>
  <c r="AJ77" i="6"/>
  <c r="AF77" i="6"/>
  <c r="AE77" i="6"/>
  <c r="AD77" i="6"/>
  <c r="Z77" i="6"/>
  <c r="X77" i="6"/>
  <c r="O77" i="6"/>
  <c r="BS76" i="6"/>
  <c r="BR76" i="6"/>
  <c r="AZ76" i="6"/>
  <c r="AY76" i="6"/>
  <c r="AX76" i="6"/>
  <c r="AQ76" i="6"/>
  <c r="AL76" i="6"/>
  <c r="AK76" i="6"/>
  <c r="AJ76" i="6"/>
  <c r="AF76" i="6"/>
  <c r="AD76" i="6"/>
  <c r="AE76" i="6" s="1"/>
  <c r="Z76" i="6"/>
  <c r="Y76" i="6"/>
  <c r="Q76" i="6" s="1"/>
  <c r="R76" i="6" s="1"/>
  <c r="X76" i="6"/>
  <c r="T76" i="6"/>
  <c r="S76" i="6" s="1"/>
  <c r="P76" i="6"/>
  <c r="O76" i="6"/>
  <c r="BR75" i="6"/>
  <c r="BB75" i="6"/>
  <c r="AZ75" i="6"/>
  <c r="AY75" i="6"/>
  <c r="AX75" i="6"/>
  <c r="BA75" i="6" s="1"/>
  <c r="AQ75" i="6"/>
  <c r="AL75" i="6"/>
  <c r="AJ75" i="6"/>
  <c r="AK75" i="6" s="1"/>
  <c r="AF75" i="6"/>
  <c r="AE75" i="6"/>
  <c r="AD75" i="6"/>
  <c r="Z75" i="6"/>
  <c r="Y75" i="6"/>
  <c r="X75" i="6"/>
  <c r="P75" i="6" s="1"/>
  <c r="O75" i="6"/>
  <c r="BU74" i="6"/>
  <c r="BT74" i="6"/>
  <c r="BS74" i="6"/>
  <c r="BR74" i="6"/>
  <c r="BA74" i="6"/>
  <c r="AZ74" i="6"/>
  <c r="BB74" i="6" s="1"/>
  <c r="AY74" i="6"/>
  <c r="AX74" i="6"/>
  <c r="AQ74" i="6"/>
  <c r="AL74" i="6"/>
  <c r="AK74" i="6"/>
  <c r="AJ74" i="6"/>
  <c r="AF74" i="6"/>
  <c r="AE74" i="6"/>
  <c r="AD74" i="6"/>
  <c r="Y74" i="6"/>
  <c r="Q74" i="6" s="1"/>
  <c r="X74" i="6"/>
  <c r="P74" i="6" s="1"/>
  <c r="R74" i="6"/>
  <c r="O74" i="6"/>
  <c r="Z74" i="6"/>
  <c r="BT73" i="6"/>
  <c r="BU73" i="6" s="1"/>
  <c r="BS73" i="6"/>
  <c r="BR73" i="6"/>
  <c r="AZ73" i="6"/>
  <c r="AY73" i="6"/>
  <c r="AX73" i="6"/>
  <c r="AQ73" i="6"/>
  <c r="AL73" i="6"/>
  <c r="T73" i="6" s="1"/>
  <c r="S73" i="6" s="1"/>
  <c r="AK73" i="6"/>
  <c r="AJ73" i="6"/>
  <c r="AF73" i="6"/>
  <c r="AE73" i="6"/>
  <c r="AD73" i="6"/>
  <c r="Z73" i="6"/>
  <c r="X73" i="6"/>
  <c r="O73" i="6"/>
  <c r="BS72" i="6"/>
  <c r="BR72" i="6"/>
  <c r="AZ72" i="6"/>
  <c r="AY72" i="6"/>
  <c r="AX72" i="6"/>
  <c r="AQ72" i="6"/>
  <c r="AL72" i="6"/>
  <c r="AK72" i="6"/>
  <c r="AJ72" i="6"/>
  <c r="AF72" i="6"/>
  <c r="AD72" i="6"/>
  <c r="Z72" i="6"/>
  <c r="T72" i="6" s="1"/>
  <c r="S72" i="6" s="1"/>
  <c r="Y72" i="6"/>
  <c r="X72" i="6"/>
  <c r="O72" i="6"/>
  <c r="BR71" i="6"/>
  <c r="BA71" i="6"/>
  <c r="AZ71" i="6"/>
  <c r="AY71" i="6"/>
  <c r="AX71" i="6"/>
  <c r="BB71" i="6" s="1"/>
  <c r="AQ71" i="6"/>
  <c r="AL71" i="6"/>
  <c r="AJ71" i="6"/>
  <c r="AK71" i="6" s="1"/>
  <c r="AF71" i="6"/>
  <c r="AE71" i="6"/>
  <c r="AD71" i="6"/>
  <c r="Y71" i="6"/>
  <c r="Q71" i="6" s="1"/>
  <c r="R71" i="6" s="1"/>
  <c r="X71" i="6"/>
  <c r="P71" i="6" s="1"/>
  <c r="O71" i="6"/>
  <c r="Z71" i="6"/>
  <c r="T71" i="6" s="1"/>
  <c r="S71" i="6" s="1"/>
  <c r="BT66" i="6"/>
  <c r="BS66" i="6"/>
  <c r="BR66" i="6"/>
  <c r="BE66" i="6"/>
  <c r="BA66" i="6"/>
  <c r="AZ66" i="6"/>
  <c r="BB66" i="6" s="1"/>
  <c r="BC66" i="6" s="1"/>
  <c r="BF66" i="6" s="1"/>
  <c r="AY66" i="6"/>
  <c r="AX66" i="6"/>
  <c r="AQ66" i="6"/>
  <c r="AL66" i="6"/>
  <c r="AK66" i="6"/>
  <c r="AJ66" i="6"/>
  <c r="AF66" i="6"/>
  <c r="AE66" i="6"/>
  <c r="AD66" i="6"/>
  <c r="Y66" i="6"/>
  <c r="Q66" i="6" s="1"/>
  <c r="R66" i="6" s="1"/>
  <c r="X66" i="6"/>
  <c r="P66" i="6" s="1"/>
  <c r="O66" i="6"/>
  <c r="Z66" i="6"/>
  <c r="BT65" i="6"/>
  <c r="BU65" i="6" s="1"/>
  <c r="BS65" i="6"/>
  <c r="BR65" i="6"/>
  <c r="AZ65" i="6"/>
  <c r="AY65" i="6"/>
  <c r="AX65" i="6"/>
  <c r="AQ65" i="6"/>
  <c r="AL65" i="6"/>
  <c r="AK65" i="6"/>
  <c r="AJ65" i="6"/>
  <c r="AF65" i="6"/>
  <c r="AD65" i="6"/>
  <c r="AE65" i="6" s="1"/>
  <c r="Q65" i="6" s="1"/>
  <c r="R65" i="6" s="1"/>
  <c r="Z65" i="6"/>
  <c r="T65" i="6" s="1"/>
  <c r="S65" i="6" s="1"/>
  <c r="X65" i="6"/>
  <c r="Y65" i="6" s="1"/>
  <c r="P65" i="6"/>
  <c r="O65" i="6"/>
  <c r="BR64" i="6"/>
  <c r="AZ64" i="6"/>
  <c r="AY64" i="6"/>
  <c r="AX64" i="6"/>
  <c r="AQ64" i="6"/>
  <c r="AL64" i="6"/>
  <c r="AK64" i="6"/>
  <c r="AJ64" i="6"/>
  <c r="AF64" i="6"/>
  <c r="AD64" i="6"/>
  <c r="AE64" i="6" s="1"/>
  <c r="Z64" i="6"/>
  <c r="Y64" i="6"/>
  <c r="X64" i="6"/>
  <c r="O64" i="6"/>
  <c r="BR63" i="6"/>
  <c r="AZ63" i="6"/>
  <c r="AY63" i="6"/>
  <c r="BA63" i="6" s="1"/>
  <c r="AX63" i="6"/>
  <c r="BB63" i="6" s="1"/>
  <c r="AQ63" i="6"/>
  <c r="AL63" i="6"/>
  <c r="AJ63" i="6"/>
  <c r="AF63" i="6"/>
  <c r="AD63" i="6"/>
  <c r="AE63" i="6" s="1"/>
  <c r="Z63" i="6"/>
  <c r="T63" i="6" s="1"/>
  <c r="S63" i="6" s="1"/>
  <c r="Y63" i="6"/>
  <c r="X63" i="6"/>
  <c r="O63" i="6"/>
  <c r="BR62" i="6"/>
  <c r="BW62" i="6" s="1"/>
  <c r="BA62" i="6"/>
  <c r="AZ62" i="6"/>
  <c r="BB62" i="6" s="1"/>
  <c r="AY62" i="6"/>
  <c r="AX62" i="6"/>
  <c r="AQ62" i="6"/>
  <c r="AL62" i="6"/>
  <c r="AJ62" i="6"/>
  <c r="AK62" i="6" s="1"/>
  <c r="AF62" i="6"/>
  <c r="AE62" i="6"/>
  <c r="AD62" i="6"/>
  <c r="Y62" i="6"/>
  <c r="Q62" i="6" s="1"/>
  <c r="R62" i="6" s="1"/>
  <c r="X62" i="6"/>
  <c r="P62" i="6" s="1"/>
  <c r="O62" i="6"/>
  <c r="Z62" i="6"/>
  <c r="BT61" i="6"/>
  <c r="BU61" i="6" s="1"/>
  <c r="BS61" i="6"/>
  <c r="BR61" i="6"/>
  <c r="AZ61" i="6"/>
  <c r="AY61" i="6"/>
  <c r="AX61" i="6"/>
  <c r="AQ61" i="6"/>
  <c r="AL61" i="6"/>
  <c r="AK61" i="6"/>
  <c r="AJ61" i="6"/>
  <c r="AF61" i="6"/>
  <c r="AE61" i="6"/>
  <c r="AD61" i="6"/>
  <c r="X61" i="6"/>
  <c r="O61" i="6"/>
  <c r="Z61" i="6"/>
  <c r="BS60" i="6"/>
  <c r="BR60" i="6"/>
  <c r="BC60" i="6"/>
  <c r="BF60" i="6" s="1"/>
  <c r="AZ60" i="6"/>
  <c r="AY60" i="6"/>
  <c r="BB60" i="6" s="1"/>
  <c r="BE60" i="6" s="1"/>
  <c r="AX60" i="6"/>
  <c r="AQ60" i="6"/>
  <c r="AL60" i="6"/>
  <c r="AK60" i="6"/>
  <c r="AJ60" i="6"/>
  <c r="AF60" i="6"/>
  <c r="AD60" i="6"/>
  <c r="AE60" i="6" s="1"/>
  <c r="Z60" i="6"/>
  <c r="X60" i="6"/>
  <c r="Y60" i="6" s="1"/>
  <c r="Q60" i="6" s="1"/>
  <c r="R60" i="6" s="1"/>
  <c r="T60" i="6"/>
  <c r="S60" i="6" s="1"/>
  <c r="P60" i="6"/>
  <c r="O60" i="6"/>
  <c r="BR59" i="6"/>
  <c r="AZ59" i="6"/>
  <c r="AY59" i="6"/>
  <c r="AX59" i="6"/>
  <c r="BA59" i="6" s="1"/>
  <c r="AQ59" i="6"/>
  <c r="AL59" i="6"/>
  <c r="AJ59" i="6"/>
  <c r="AF59" i="6"/>
  <c r="AD59" i="6"/>
  <c r="AE59" i="6" s="1"/>
  <c r="Z59" i="6"/>
  <c r="T59" i="6" s="1"/>
  <c r="S59" i="6" s="1"/>
  <c r="Y59" i="6"/>
  <c r="X59" i="6"/>
  <c r="O59" i="6"/>
  <c r="BR58" i="6"/>
  <c r="BW58" i="6" s="1"/>
  <c r="BA58" i="6"/>
  <c r="AZ58" i="6"/>
  <c r="BB58" i="6" s="1"/>
  <c r="AY58" i="6"/>
  <c r="AX58" i="6"/>
  <c r="AQ58" i="6"/>
  <c r="AL58" i="6"/>
  <c r="AJ58" i="6"/>
  <c r="AK58" i="6" s="1"/>
  <c r="AF58" i="6"/>
  <c r="AE58" i="6"/>
  <c r="AD58" i="6"/>
  <c r="Y58" i="6"/>
  <c r="Q58" i="6" s="1"/>
  <c r="R58" i="6" s="1"/>
  <c r="X58" i="6"/>
  <c r="P58" i="6" s="1"/>
  <c r="O58" i="6"/>
  <c r="Z58" i="6"/>
  <c r="BT57" i="6"/>
  <c r="BU57" i="6" s="1"/>
  <c r="BS57" i="6"/>
  <c r="BR57" i="6"/>
  <c r="AZ57" i="6"/>
  <c r="AY57" i="6"/>
  <c r="AX57" i="6"/>
  <c r="AQ57" i="6"/>
  <c r="AL57" i="6"/>
  <c r="AK57" i="6"/>
  <c r="AJ57" i="6"/>
  <c r="AF57" i="6"/>
  <c r="AE57" i="6"/>
  <c r="AD57" i="6"/>
  <c r="X57" i="6"/>
  <c r="O57" i="6"/>
  <c r="Z57" i="6"/>
  <c r="BS56" i="6"/>
  <c r="BR56" i="6"/>
  <c r="BC56" i="6"/>
  <c r="BF56" i="6" s="1"/>
  <c r="AZ56" i="6"/>
  <c r="AY56" i="6"/>
  <c r="BB56" i="6" s="1"/>
  <c r="BE56" i="6" s="1"/>
  <c r="AX56" i="6"/>
  <c r="AQ56" i="6"/>
  <c r="AL56" i="6"/>
  <c r="AK56" i="6"/>
  <c r="AJ56" i="6"/>
  <c r="AF56" i="6"/>
  <c r="AD56" i="6"/>
  <c r="AE56" i="6" s="1"/>
  <c r="Z56" i="6"/>
  <c r="T56" i="6" s="1"/>
  <c r="S56" i="6" s="1"/>
  <c r="X56" i="6"/>
  <c r="Y56" i="6" s="1"/>
  <c r="Q56" i="6" s="1"/>
  <c r="R56" i="6" s="1"/>
  <c r="P56" i="6"/>
  <c r="O56" i="6"/>
  <c r="BR55" i="6"/>
  <c r="AZ55" i="6"/>
  <c r="AY55" i="6"/>
  <c r="AX55" i="6"/>
  <c r="BA55" i="6" s="1"/>
  <c r="AQ55" i="6"/>
  <c r="AL55" i="6"/>
  <c r="AJ55" i="6"/>
  <c r="AK55" i="6" s="1"/>
  <c r="AF55" i="6"/>
  <c r="AD55" i="6"/>
  <c r="AE55" i="6" s="1"/>
  <c r="Z55" i="6"/>
  <c r="Y55" i="6"/>
  <c r="Q55" i="6" s="1"/>
  <c r="R55" i="6" s="1"/>
  <c r="X55" i="6"/>
  <c r="O55" i="6"/>
  <c r="BU54" i="6"/>
  <c r="BT54" i="6"/>
  <c r="BS54" i="6"/>
  <c r="BR54" i="6"/>
  <c r="BA54" i="6"/>
  <c r="AZ54" i="6"/>
  <c r="BB54" i="6" s="1"/>
  <c r="AY54" i="6"/>
  <c r="AX54" i="6"/>
  <c r="AQ54" i="6"/>
  <c r="AL54" i="6"/>
  <c r="AK54" i="6"/>
  <c r="AJ54" i="6"/>
  <c r="AF54" i="6"/>
  <c r="AE54" i="6"/>
  <c r="AD54" i="6"/>
  <c r="Y54" i="6"/>
  <c r="Q54" i="6" s="1"/>
  <c r="R54" i="6" s="1"/>
  <c r="X54" i="6"/>
  <c r="P54" i="6" s="1"/>
  <c r="O54" i="6"/>
  <c r="Z54" i="6"/>
  <c r="T54" i="6" s="1"/>
  <c r="S54" i="6" s="1"/>
  <c r="BT53" i="6"/>
  <c r="BS53" i="6"/>
  <c r="BR53" i="6"/>
  <c r="AZ53" i="6"/>
  <c r="AY53" i="6"/>
  <c r="AX53" i="6"/>
  <c r="AQ53" i="6"/>
  <c r="AL53" i="6"/>
  <c r="AK53" i="6"/>
  <c r="AJ53" i="6"/>
  <c r="AF53" i="6"/>
  <c r="AE53" i="6"/>
  <c r="AD53" i="6"/>
  <c r="X53" i="6"/>
  <c r="O53" i="6"/>
  <c r="Z53" i="6"/>
  <c r="Z51" i="6"/>
  <c r="Z50" i="6"/>
  <c r="BT49" i="6"/>
  <c r="BU49" i="6" s="1"/>
  <c r="BS49" i="6"/>
  <c r="BR49" i="6"/>
  <c r="AZ49" i="6"/>
  <c r="AY49" i="6"/>
  <c r="AX49" i="6"/>
  <c r="AQ49" i="6"/>
  <c r="AL49" i="6"/>
  <c r="AK49" i="6"/>
  <c r="AJ49" i="6"/>
  <c r="AF49" i="6"/>
  <c r="AE49" i="6"/>
  <c r="AD49" i="6"/>
  <c r="X49" i="6"/>
  <c r="O49" i="6"/>
  <c r="Z49" i="6"/>
  <c r="BS48" i="6"/>
  <c r="BR48" i="6"/>
  <c r="BC48" i="6"/>
  <c r="BF48" i="6" s="1"/>
  <c r="AZ48" i="6"/>
  <c r="AY48" i="6"/>
  <c r="BB48" i="6" s="1"/>
  <c r="BE48" i="6" s="1"/>
  <c r="AX48" i="6"/>
  <c r="AQ48" i="6"/>
  <c r="AL48" i="6"/>
  <c r="AK48" i="6"/>
  <c r="AJ48" i="6"/>
  <c r="AF48" i="6"/>
  <c r="T48" i="6" s="1"/>
  <c r="S48" i="6" s="1"/>
  <c r="AD48" i="6"/>
  <c r="AE48" i="6" s="1"/>
  <c r="Z48" i="6"/>
  <c r="Y48" i="6"/>
  <c r="Q48" i="6" s="1"/>
  <c r="R48" i="6" s="1"/>
  <c r="X48" i="6"/>
  <c r="P48" i="6"/>
  <c r="O48" i="6"/>
  <c r="BR47" i="6"/>
  <c r="BB47" i="6"/>
  <c r="AZ47" i="6"/>
  <c r="AY47" i="6"/>
  <c r="AX47" i="6"/>
  <c r="BA47" i="6" s="1"/>
  <c r="AQ47" i="6"/>
  <c r="AL47" i="6"/>
  <c r="AJ47" i="6"/>
  <c r="AF47" i="6"/>
  <c r="AD47" i="6"/>
  <c r="AE47" i="6" s="1"/>
  <c r="Z47" i="6"/>
  <c r="Y47" i="6"/>
  <c r="X47" i="6"/>
  <c r="O47" i="6"/>
  <c r="AQ45" i="6"/>
  <c r="AL45" i="6"/>
  <c r="AF45" i="6"/>
  <c r="Z45" i="6"/>
  <c r="AQ44" i="6"/>
  <c r="AL44" i="6"/>
  <c r="AF44" i="6"/>
  <c r="Z44" i="6"/>
  <c r="T44" i="6" s="1"/>
  <c r="BR43" i="6"/>
  <c r="BA43" i="6"/>
  <c r="AZ43" i="6"/>
  <c r="AY43" i="6"/>
  <c r="AX43" i="6"/>
  <c r="BB43" i="6" s="1"/>
  <c r="AQ43" i="6"/>
  <c r="AL43" i="6"/>
  <c r="AJ43" i="6"/>
  <c r="AF43" i="6"/>
  <c r="AD43" i="6"/>
  <c r="AE43" i="6" s="1"/>
  <c r="Z43" i="6"/>
  <c r="T43" i="6" s="1"/>
  <c r="Y43" i="6"/>
  <c r="X43" i="6"/>
  <c r="S43" i="6"/>
  <c r="O43" i="6"/>
  <c r="BR42" i="6"/>
  <c r="AZ42" i="6"/>
  <c r="AY42" i="6"/>
  <c r="AX42" i="6"/>
  <c r="AQ42" i="6"/>
  <c r="AL42" i="6"/>
  <c r="AJ42" i="6"/>
  <c r="AK42" i="6" s="1"/>
  <c r="AF42" i="6"/>
  <c r="AD42" i="6"/>
  <c r="AE42" i="6" s="1"/>
  <c r="Z42" i="6"/>
  <c r="X42" i="6"/>
  <c r="Y42" i="6" s="1"/>
  <c r="T42" i="6"/>
  <c r="S42" i="6" s="1"/>
  <c r="P42" i="6"/>
  <c r="O42" i="6"/>
  <c r="BR41" i="6"/>
  <c r="BB41" i="6"/>
  <c r="AZ41" i="6"/>
  <c r="AY41" i="6"/>
  <c r="AX41" i="6"/>
  <c r="BA41" i="6" s="1"/>
  <c r="AQ41" i="6"/>
  <c r="AL41" i="6"/>
  <c r="AJ41" i="6"/>
  <c r="AF41" i="6"/>
  <c r="AD41" i="6"/>
  <c r="AE41" i="6" s="1"/>
  <c r="Z41" i="6"/>
  <c r="Y41" i="6"/>
  <c r="X41" i="6"/>
  <c r="O41" i="6"/>
  <c r="BR40" i="6"/>
  <c r="BA40" i="6"/>
  <c r="AZ40" i="6"/>
  <c r="BB40" i="6" s="1"/>
  <c r="AY40" i="6"/>
  <c r="AX40" i="6"/>
  <c r="AQ40" i="6"/>
  <c r="AL40" i="6"/>
  <c r="AJ40" i="6"/>
  <c r="AK40" i="6" s="1"/>
  <c r="AF40" i="6"/>
  <c r="AE40" i="6"/>
  <c r="AD40" i="6"/>
  <c r="Y40" i="6"/>
  <c r="Q40" i="6" s="1"/>
  <c r="R40" i="6" s="1"/>
  <c r="X40" i="6"/>
  <c r="P40" i="6" s="1"/>
  <c r="O40" i="6"/>
  <c r="Z40" i="6"/>
  <c r="BT39" i="6"/>
  <c r="BU39" i="6" s="1"/>
  <c r="BS39" i="6"/>
  <c r="BR39" i="6"/>
  <c r="AZ39" i="6"/>
  <c r="AY39" i="6"/>
  <c r="AX39" i="6"/>
  <c r="AQ39" i="6"/>
  <c r="AL39" i="6"/>
  <c r="AK39" i="6"/>
  <c r="AJ39" i="6"/>
  <c r="AF39" i="6"/>
  <c r="AE39" i="6"/>
  <c r="AD39" i="6"/>
  <c r="X39" i="6"/>
  <c r="O39" i="6"/>
  <c r="Z39" i="6"/>
  <c r="BS38" i="6"/>
  <c r="BR38" i="6"/>
  <c r="BC38" i="6"/>
  <c r="BF38" i="6" s="1"/>
  <c r="AZ38" i="6"/>
  <c r="BA38" i="6" s="1"/>
  <c r="BW38" i="6" s="1"/>
  <c r="AY38" i="6"/>
  <c r="BB38" i="6" s="1"/>
  <c r="BE38" i="6" s="1"/>
  <c r="AX38" i="6"/>
  <c r="AQ38" i="6"/>
  <c r="AL38" i="6"/>
  <c r="AK38" i="6"/>
  <c r="AJ38" i="6"/>
  <c r="AF38" i="6"/>
  <c r="AD38" i="6"/>
  <c r="AE38" i="6" s="1"/>
  <c r="Z38" i="6"/>
  <c r="X38" i="6"/>
  <c r="Y38" i="6" s="1"/>
  <c r="T38" i="6"/>
  <c r="S38" i="6" s="1"/>
  <c r="P38" i="6"/>
  <c r="O38" i="6"/>
  <c r="BR37" i="6"/>
  <c r="BB37" i="6"/>
  <c r="AZ37" i="6"/>
  <c r="AY37" i="6"/>
  <c r="AX37" i="6"/>
  <c r="BA37" i="6" s="1"/>
  <c r="AQ37" i="6"/>
  <c r="AL37" i="6"/>
  <c r="AJ37" i="6"/>
  <c r="AF37" i="6"/>
  <c r="AD37" i="6"/>
  <c r="AE37" i="6" s="1"/>
  <c r="Z37" i="6"/>
  <c r="T37" i="6" s="1"/>
  <c r="Y37" i="6"/>
  <c r="X37" i="6"/>
  <c r="S37" i="6"/>
  <c r="O37" i="6"/>
  <c r="BR35" i="6"/>
  <c r="AZ35" i="6"/>
  <c r="AY35" i="6"/>
  <c r="AX35" i="6"/>
  <c r="BA35" i="6" s="1"/>
  <c r="AQ35" i="6"/>
  <c r="AL35" i="6"/>
  <c r="AJ35" i="6"/>
  <c r="AF35" i="6"/>
  <c r="AD35" i="6"/>
  <c r="AE35" i="6" s="1"/>
  <c r="Z35" i="6"/>
  <c r="Y35" i="6"/>
  <c r="X35" i="6"/>
  <c r="O35" i="6"/>
  <c r="BS32" i="6"/>
  <c r="BR32" i="6"/>
  <c r="BC32" i="6"/>
  <c r="BF32" i="6" s="1"/>
  <c r="AZ32" i="6"/>
  <c r="BA32" i="6" s="1"/>
  <c r="AY32" i="6"/>
  <c r="BB32" i="6" s="1"/>
  <c r="BE32" i="6" s="1"/>
  <c r="AX32" i="6"/>
  <c r="AQ32" i="6"/>
  <c r="AL32" i="6"/>
  <c r="AK32" i="6"/>
  <c r="AJ32" i="6"/>
  <c r="AF32" i="6"/>
  <c r="AD32" i="6"/>
  <c r="AE32" i="6" s="1"/>
  <c r="Z32" i="6"/>
  <c r="T32" i="6" s="1"/>
  <c r="S32" i="6" s="1"/>
  <c r="Y32" i="6"/>
  <c r="Q32" i="6" s="1"/>
  <c r="R32" i="6" s="1"/>
  <c r="X32" i="6"/>
  <c r="O32" i="6"/>
  <c r="BS30" i="6"/>
  <c r="BR30" i="6"/>
  <c r="AZ30" i="6"/>
  <c r="AY30" i="6"/>
  <c r="AX30" i="6"/>
  <c r="AQ30" i="6"/>
  <c r="AL30" i="6"/>
  <c r="AK30" i="6"/>
  <c r="AJ30" i="6"/>
  <c r="AF30" i="6"/>
  <c r="AD30" i="6"/>
  <c r="AE30" i="6" s="1"/>
  <c r="Z30" i="6"/>
  <c r="T30" i="6" s="1"/>
  <c r="S30" i="6" s="1"/>
  <c r="Y30" i="6"/>
  <c r="Q30" i="6" s="1"/>
  <c r="R30" i="6" s="1"/>
  <c r="X30" i="6"/>
  <c r="O30" i="6"/>
  <c r="BR29" i="6"/>
  <c r="AZ29" i="6"/>
  <c r="AY29" i="6"/>
  <c r="AX29" i="6"/>
  <c r="BA29" i="6" s="1"/>
  <c r="AQ29" i="6"/>
  <c r="AL29" i="6"/>
  <c r="AJ29" i="6"/>
  <c r="AK29" i="6" s="1"/>
  <c r="AF29" i="6"/>
  <c r="AE29" i="6"/>
  <c r="AD29" i="6"/>
  <c r="Z29" i="6"/>
  <c r="Y29" i="6"/>
  <c r="X29" i="6"/>
  <c r="O29" i="6"/>
  <c r="BU28" i="6"/>
  <c r="BT28" i="6"/>
  <c r="BS28" i="6"/>
  <c r="BR28" i="6"/>
  <c r="BA28" i="6"/>
  <c r="AZ28" i="6"/>
  <c r="BB28" i="6" s="1"/>
  <c r="AY28" i="6"/>
  <c r="AX28" i="6"/>
  <c r="AQ28" i="6"/>
  <c r="AL28" i="6"/>
  <c r="AK28" i="6"/>
  <c r="AJ28" i="6"/>
  <c r="AF28" i="6"/>
  <c r="AE28" i="6"/>
  <c r="AD28" i="6"/>
  <c r="Y28" i="6"/>
  <c r="Q28" i="6" s="1"/>
  <c r="X28" i="6"/>
  <c r="P28" i="6" s="1"/>
  <c r="R28" i="6"/>
  <c r="O28" i="6"/>
  <c r="Z28" i="6"/>
  <c r="BT27" i="6"/>
  <c r="BU27" i="6" s="1"/>
  <c r="BS27" i="6"/>
  <c r="BR27" i="6"/>
  <c r="AZ27" i="6"/>
  <c r="AY27" i="6"/>
  <c r="AX27" i="6"/>
  <c r="AQ27" i="6"/>
  <c r="AL27" i="6"/>
  <c r="AK27" i="6"/>
  <c r="AJ27" i="6"/>
  <c r="AF27" i="6"/>
  <c r="AE27" i="6"/>
  <c r="AD27" i="6"/>
  <c r="Z27" i="6"/>
  <c r="X27" i="6"/>
  <c r="O27" i="6"/>
  <c r="BS26" i="6"/>
  <c r="BR26" i="6"/>
  <c r="AZ26" i="6"/>
  <c r="AY26" i="6"/>
  <c r="AX26" i="6"/>
  <c r="AQ26" i="6"/>
  <c r="AL26" i="6"/>
  <c r="AK26" i="6"/>
  <c r="AJ26" i="6"/>
  <c r="AF26" i="6"/>
  <c r="T26" i="6" s="1"/>
  <c r="S26" i="6" s="1"/>
  <c r="AD26" i="6"/>
  <c r="AE26" i="6" s="1"/>
  <c r="Z26" i="6"/>
  <c r="Y26" i="6"/>
  <c r="X26" i="6"/>
  <c r="P26" i="6"/>
  <c r="O26" i="6"/>
  <c r="BR25" i="6"/>
  <c r="BB25" i="6"/>
  <c r="AZ25" i="6"/>
  <c r="AY25" i="6"/>
  <c r="AX25" i="6"/>
  <c r="BA25" i="6" s="1"/>
  <c r="AQ25" i="6"/>
  <c r="AL25" i="6"/>
  <c r="AJ25" i="6"/>
  <c r="AK25" i="6" s="1"/>
  <c r="AF25" i="6"/>
  <c r="AE25" i="6"/>
  <c r="AD25" i="6"/>
  <c r="Z25" i="6"/>
  <c r="Y25" i="6"/>
  <c r="Q25" i="6" s="1"/>
  <c r="R25" i="6" s="1"/>
  <c r="X25" i="6"/>
  <c r="P25" i="6" s="1"/>
  <c r="O25" i="6"/>
  <c r="BU24" i="6"/>
  <c r="BT24" i="6"/>
  <c r="BX24" i="6" s="1"/>
  <c r="BS24" i="6"/>
  <c r="BR24" i="6"/>
  <c r="BA24" i="6"/>
  <c r="AZ24" i="6"/>
  <c r="BB24" i="6" s="1"/>
  <c r="AY24" i="6"/>
  <c r="AX24" i="6"/>
  <c r="AQ24" i="6"/>
  <c r="AL24" i="6"/>
  <c r="AK24" i="6"/>
  <c r="AJ24" i="6"/>
  <c r="AF24" i="6"/>
  <c r="AE24" i="6"/>
  <c r="AD24" i="6"/>
  <c r="Y24" i="6"/>
  <c r="Q24" i="6" s="1"/>
  <c r="X24" i="6"/>
  <c r="P24" i="6" s="1"/>
  <c r="R24" i="6"/>
  <c r="O24" i="6"/>
  <c r="Z24" i="6"/>
  <c r="BT23" i="6"/>
  <c r="BU23" i="6" s="1"/>
  <c r="BS23" i="6"/>
  <c r="BR23" i="6"/>
  <c r="AZ23" i="6"/>
  <c r="AY23" i="6"/>
  <c r="AX23" i="6"/>
  <c r="AQ23" i="6"/>
  <c r="AL23" i="6"/>
  <c r="AK23" i="6"/>
  <c r="AJ23" i="6"/>
  <c r="AF23" i="6"/>
  <c r="AE23" i="6"/>
  <c r="AD23" i="6"/>
  <c r="Z23" i="6"/>
  <c r="X23" i="6"/>
  <c r="O23" i="6"/>
  <c r="BS22" i="6"/>
  <c r="BR22" i="6"/>
  <c r="AZ22" i="6"/>
  <c r="AY22" i="6"/>
  <c r="AX22" i="6"/>
  <c r="AQ22" i="6"/>
  <c r="AL22" i="6"/>
  <c r="AK22" i="6"/>
  <c r="AJ22" i="6"/>
  <c r="AF22" i="6"/>
  <c r="AD22" i="6"/>
  <c r="AE22" i="6" s="1"/>
  <c r="Z22" i="6"/>
  <c r="T22" i="6" s="1"/>
  <c r="S22" i="6" s="1"/>
  <c r="Y22" i="6"/>
  <c r="Q22" i="6" s="1"/>
  <c r="R22" i="6" s="1"/>
  <c r="X22" i="6"/>
  <c r="O22" i="6"/>
  <c r="BR21" i="6"/>
  <c r="AZ21" i="6"/>
  <c r="AY21" i="6"/>
  <c r="AX21" i="6"/>
  <c r="BA21" i="6" s="1"/>
  <c r="AQ21" i="6"/>
  <c r="AL21" i="6"/>
  <c r="AJ21" i="6"/>
  <c r="AK21" i="6" s="1"/>
  <c r="AF21" i="6"/>
  <c r="AE21" i="6"/>
  <c r="AD21" i="6"/>
  <c r="Z21" i="6"/>
  <c r="Y21" i="6"/>
  <c r="X21" i="6"/>
  <c r="O21" i="6"/>
  <c r="BU20" i="6"/>
  <c r="BT20" i="6"/>
  <c r="BS20" i="6"/>
  <c r="BR20" i="6"/>
  <c r="BA20" i="6"/>
  <c r="AZ20" i="6"/>
  <c r="BB20" i="6" s="1"/>
  <c r="AY20" i="6"/>
  <c r="AX20" i="6"/>
  <c r="AQ20" i="6"/>
  <c r="AL20" i="6"/>
  <c r="AK20" i="6"/>
  <c r="AJ20" i="6"/>
  <c r="AF20" i="6"/>
  <c r="AE20" i="6"/>
  <c r="AD20" i="6"/>
  <c r="Y20" i="6"/>
  <c r="Q20" i="6" s="1"/>
  <c r="X20" i="6"/>
  <c r="P20" i="6" s="1"/>
  <c r="R20" i="6"/>
  <c r="O20" i="6"/>
  <c r="Z20" i="6"/>
  <c r="T20" i="6" s="1"/>
  <c r="S20" i="6" s="1"/>
  <c r="BT19" i="6"/>
  <c r="BU19" i="6" s="1"/>
  <c r="BS19" i="6"/>
  <c r="BR19" i="6"/>
  <c r="AZ19" i="6"/>
  <c r="AY19" i="6"/>
  <c r="AX19" i="6"/>
  <c r="AQ19" i="6"/>
  <c r="AL19" i="6"/>
  <c r="AK19" i="6"/>
  <c r="AJ19" i="6"/>
  <c r="AF19" i="6"/>
  <c r="AE19" i="6"/>
  <c r="AD19" i="6"/>
  <c r="Z19" i="6"/>
  <c r="X19" i="6"/>
  <c r="O19" i="6"/>
  <c r="BS18" i="6"/>
  <c r="BR18" i="6"/>
  <c r="AZ18" i="6"/>
  <c r="AY18" i="6"/>
  <c r="AX18" i="6"/>
  <c r="AQ18" i="6"/>
  <c r="AL18" i="6"/>
  <c r="AK18" i="6"/>
  <c r="AJ18" i="6"/>
  <c r="AF18" i="6"/>
  <c r="AD18" i="6"/>
  <c r="AE18" i="6" s="1"/>
  <c r="Z18" i="6"/>
  <c r="Y18" i="6"/>
  <c r="X18" i="6"/>
  <c r="T18" i="6"/>
  <c r="S18" i="6" s="1"/>
  <c r="P18" i="6"/>
  <c r="O18" i="6"/>
  <c r="BR17" i="6"/>
  <c r="AZ17" i="6"/>
  <c r="AY17" i="6"/>
  <c r="AX17" i="6"/>
  <c r="BA17" i="6" s="1"/>
  <c r="AQ17" i="6"/>
  <c r="AL17" i="6"/>
  <c r="AJ17" i="6"/>
  <c r="AK17" i="6" s="1"/>
  <c r="AF17" i="6"/>
  <c r="AE17" i="6"/>
  <c r="AD17" i="6"/>
  <c r="Y17" i="6"/>
  <c r="Q17" i="6" s="1"/>
  <c r="R17" i="6" s="1"/>
  <c r="X17" i="6"/>
  <c r="P17" i="6" s="1"/>
  <c r="O17" i="6"/>
  <c r="Z17" i="6"/>
  <c r="T17" i="6" s="1"/>
  <c r="S17" i="6" s="1"/>
  <c r="BU16" i="6"/>
  <c r="BT16" i="6"/>
  <c r="BX16" i="6" s="1"/>
  <c r="BS16" i="6"/>
  <c r="BR16" i="6"/>
  <c r="BF16" i="6"/>
  <c r="BE16" i="6"/>
  <c r="AZ16" i="6"/>
  <c r="BB16" i="6" s="1"/>
  <c r="BC16" i="6" s="1"/>
  <c r="AY16" i="6"/>
  <c r="AX16" i="6"/>
  <c r="AQ16" i="6"/>
  <c r="AL16" i="6"/>
  <c r="AK16" i="6"/>
  <c r="AJ16" i="6"/>
  <c r="AF16" i="6"/>
  <c r="AE16" i="6"/>
  <c r="AD16" i="6"/>
  <c r="Y16" i="6"/>
  <c r="X16" i="6"/>
  <c r="P16" i="6" s="1"/>
  <c r="Q16" i="6"/>
  <c r="R16" i="6" s="1"/>
  <c r="O16" i="6"/>
  <c r="Z16" i="6"/>
  <c r="BS15" i="6"/>
  <c r="BR15" i="6"/>
  <c r="AZ15" i="6"/>
  <c r="AY15" i="6"/>
  <c r="AX15" i="6"/>
  <c r="AQ15" i="6"/>
  <c r="AL15" i="6"/>
  <c r="AK15" i="6"/>
  <c r="AJ15" i="6"/>
  <c r="AF15" i="6"/>
  <c r="AD15" i="6"/>
  <c r="P15" i="6" s="1"/>
  <c r="Z15" i="6"/>
  <c r="T15" i="6" s="1"/>
  <c r="S15" i="6" s="1"/>
  <c r="X15" i="6"/>
  <c r="Y15" i="6" s="1"/>
  <c r="O15" i="6"/>
  <c r="BS14" i="6"/>
  <c r="BT14" i="6" s="1"/>
  <c r="BR14" i="6"/>
  <c r="BB14" i="6"/>
  <c r="BE14" i="6" s="1"/>
  <c r="AZ14" i="6"/>
  <c r="AY14" i="6"/>
  <c r="BA14" i="6" s="1"/>
  <c r="AX14" i="6"/>
  <c r="AQ14" i="6"/>
  <c r="AL14" i="6"/>
  <c r="AK14" i="6"/>
  <c r="AJ14" i="6"/>
  <c r="AF14" i="6"/>
  <c r="AD14" i="6"/>
  <c r="AE14" i="6" s="1"/>
  <c r="Z14" i="6"/>
  <c r="Y14" i="6"/>
  <c r="X14" i="6"/>
  <c r="T14" i="6"/>
  <c r="S14" i="6" s="1"/>
  <c r="O14" i="6"/>
  <c r="BS11" i="6"/>
  <c r="BR11" i="6"/>
  <c r="AZ11" i="6"/>
  <c r="AY11" i="6"/>
  <c r="AX11" i="6"/>
  <c r="AQ11" i="6"/>
  <c r="AL11" i="6"/>
  <c r="AK11" i="6"/>
  <c r="AJ11" i="6"/>
  <c r="AF11" i="6"/>
  <c r="AD11" i="6"/>
  <c r="AD161" i="6" s="1"/>
  <c r="Z11" i="6"/>
  <c r="T11" i="6" s="1"/>
  <c r="S11" i="6" s="1"/>
  <c r="X11" i="6"/>
  <c r="Y11" i="6" s="1"/>
  <c r="O11" i="6"/>
  <c r="BV10" i="6"/>
  <c r="BU10" i="6"/>
  <c r="BS10" i="6"/>
  <c r="BT10" i="6" s="1"/>
  <c r="BR10" i="6"/>
  <c r="AZ10" i="6"/>
  <c r="AY10" i="6"/>
  <c r="BB10" i="6" s="1"/>
  <c r="AX10" i="6"/>
  <c r="AQ10" i="6"/>
  <c r="AL10" i="6"/>
  <c r="AK10" i="6"/>
  <c r="AJ10" i="6"/>
  <c r="AF10" i="6"/>
  <c r="AD10" i="6"/>
  <c r="AE10" i="6" s="1"/>
  <c r="Y10" i="6"/>
  <c r="X10" i="6"/>
  <c r="O10" i="6"/>
  <c r="G8" i="6"/>
  <c r="BI9" i="6"/>
  <c r="BH9" i="6"/>
  <c r="BR9" i="6" s="1"/>
  <c r="BG9" i="6"/>
  <c r="BC9" i="6"/>
  <c r="BF9" i="6" s="1"/>
  <c r="BA9" i="6"/>
  <c r="AZ9" i="6"/>
  <c r="BB9" i="6" s="1"/>
  <c r="BE9" i="6" s="1"/>
  <c r="AY9" i="6"/>
  <c r="AX9" i="6"/>
  <c r="AQ9" i="6"/>
  <c r="AL9" i="6"/>
  <c r="AJ9" i="6"/>
  <c r="AK9" i="6" s="1"/>
  <c r="AF9" i="6"/>
  <c r="AE9" i="6"/>
  <c r="AD9" i="6"/>
  <c r="Y9" i="6"/>
  <c r="Q9" i="6" s="1"/>
  <c r="R9" i="6" s="1"/>
  <c r="X9" i="6"/>
  <c r="P9" i="6" s="1"/>
  <c r="O9" i="6"/>
  <c r="Z9" i="6"/>
  <c r="T9" i="6" s="1"/>
  <c r="S9" i="6" s="1"/>
  <c r="N42" i="3"/>
  <c r="M42" i="3"/>
  <c r="L42" i="3"/>
  <c r="P42" i="3" s="1"/>
  <c r="J42" i="3"/>
  <c r="I42" i="3"/>
  <c r="H42" i="3"/>
  <c r="G42" i="3"/>
  <c r="D42" i="3"/>
  <c r="C42" i="3"/>
  <c r="F42" i="3" s="1"/>
  <c r="N6" i="3"/>
  <c r="I6" i="3"/>
  <c r="L6" i="3"/>
  <c r="M6" i="3"/>
  <c r="N39" i="2"/>
  <c r="N47" i="2"/>
  <c r="N48" i="2"/>
  <c r="N50" i="2"/>
  <c r="N52" i="2"/>
  <c r="M54" i="2"/>
  <c r="N54" i="2"/>
  <c r="N55" i="2"/>
  <c r="N57" i="2"/>
  <c r="N58" i="2"/>
  <c r="N61" i="2"/>
  <c r="N62" i="2"/>
  <c r="N63" i="2"/>
  <c r="N65" i="2"/>
  <c r="N66" i="2"/>
  <c r="N67" i="2"/>
  <c r="P92" i="2"/>
  <c r="I92" i="2" s="1"/>
  <c r="L92" i="2"/>
  <c r="K92" i="2"/>
  <c r="J92" i="2"/>
  <c r="H92" i="2"/>
  <c r="G92" i="2"/>
  <c r="E92" i="2"/>
  <c r="D92" i="2"/>
  <c r="C92" i="2"/>
  <c r="F92" i="2" s="1"/>
  <c r="L91" i="2"/>
  <c r="K91" i="2"/>
  <c r="J91" i="2"/>
  <c r="I91" i="2"/>
  <c r="N91" i="2" s="1"/>
  <c r="H91" i="2"/>
  <c r="G91" i="2"/>
  <c r="E91" i="2"/>
  <c r="D91" i="2"/>
  <c r="C91" i="2"/>
  <c r="F91" i="2" s="1"/>
  <c r="N90" i="2"/>
  <c r="L90" i="2"/>
  <c r="K90" i="2"/>
  <c r="J90" i="2"/>
  <c r="I90" i="2"/>
  <c r="M90" i="2" s="1"/>
  <c r="O90" i="2" s="1"/>
  <c r="H90" i="2"/>
  <c r="G90" i="2"/>
  <c r="F90" i="2"/>
  <c r="E90" i="2"/>
  <c r="D90" i="2"/>
  <c r="C90" i="2"/>
  <c r="N89" i="2"/>
  <c r="L89" i="2"/>
  <c r="K89" i="2"/>
  <c r="J89" i="2"/>
  <c r="I89" i="2"/>
  <c r="M89" i="2" s="1"/>
  <c r="O89" i="2" s="1"/>
  <c r="H89" i="2"/>
  <c r="G89" i="2"/>
  <c r="E89" i="2"/>
  <c r="D89" i="2"/>
  <c r="C89" i="2"/>
  <c r="F89" i="2" s="1"/>
  <c r="L88" i="2"/>
  <c r="N88" i="2" s="1"/>
  <c r="K88" i="2"/>
  <c r="J88" i="2"/>
  <c r="I88" i="2"/>
  <c r="M88" i="2" s="1"/>
  <c r="O88" i="2" s="1"/>
  <c r="H88" i="2"/>
  <c r="G88" i="2"/>
  <c r="E88" i="2"/>
  <c r="D88" i="2"/>
  <c r="C88" i="2"/>
  <c r="F88" i="2" s="1"/>
  <c r="L87" i="2"/>
  <c r="K87" i="2"/>
  <c r="J87" i="2"/>
  <c r="I87" i="2"/>
  <c r="N87" i="2" s="1"/>
  <c r="H87" i="2"/>
  <c r="G87" i="2"/>
  <c r="E87" i="2"/>
  <c r="D87" i="2"/>
  <c r="C87" i="2"/>
  <c r="F87" i="2" s="1"/>
  <c r="N86" i="2"/>
  <c r="L86" i="2"/>
  <c r="K86" i="2"/>
  <c r="J86" i="2"/>
  <c r="I86" i="2"/>
  <c r="H86" i="2"/>
  <c r="G86" i="2"/>
  <c r="F86" i="2"/>
  <c r="E86" i="2"/>
  <c r="D86" i="2"/>
  <c r="C86" i="2"/>
  <c r="O85" i="2"/>
  <c r="N85" i="2"/>
  <c r="L85" i="2"/>
  <c r="K85" i="2"/>
  <c r="J85" i="2"/>
  <c r="I85" i="2"/>
  <c r="M85" i="2" s="1"/>
  <c r="H85" i="2"/>
  <c r="G85" i="2"/>
  <c r="E85" i="2"/>
  <c r="D85" i="2"/>
  <c r="C85" i="2"/>
  <c r="F85" i="2" s="1"/>
  <c r="L84" i="2"/>
  <c r="K84" i="2"/>
  <c r="J84" i="2"/>
  <c r="I84" i="2"/>
  <c r="H84" i="2"/>
  <c r="G84" i="2"/>
  <c r="E84" i="2"/>
  <c r="D84" i="2"/>
  <c r="C84" i="2"/>
  <c r="F84" i="2" s="1"/>
  <c r="L83" i="2"/>
  <c r="K83" i="2"/>
  <c r="J83" i="2"/>
  <c r="I83" i="2"/>
  <c r="N83" i="2" s="1"/>
  <c r="H83" i="2"/>
  <c r="G83" i="2"/>
  <c r="E83" i="2"/>
  <c r="D83" i="2"/>
  <c r="C83" i="2"/>
  <c r="F83" i="2" s="1"/>
  <c r="N82" i="2"/>
  <c r="L82" i="2"/>
  <c r="K82" i="2"/>
  <c r="J82" i="2"/>
  <c r="I82" i="2"/>
  <c r="H82" i="2"/>
  <c r="G82" i="2"/>
  <c r="F82" i="2"/>
  <c r="E82" i="2"/>
  <c r="D82" i="2"/>
  <c r="C82" i="2"/>
  <c r="L81" i="2"/>
  <c r="K81" i="2"/>
  <c r="J81" i="2"/>
  <c r="I81" i="2"/>
  <c r="N81" i="2" s="1"/>
  <c r="H81" i="2"/>
  <c r="G81" i="2"/>
  <c r="E81" i="2"/>
  <c r="D81" i="2"/>
  <c r="C81" i="2"/>
  <c r="F81" i="2" s="1"/>
  <c r="L80" i="2"/>
  <c r="K80" i="2"/>
  <c r="J80" i="2"/>
  <c r="I80" i="2"/>
  <c r="H80" i="2"/>
  <c r="G80" i="2"/>
  <c r="E80" i="2"/>
  <c r="D80" i="2"/>
  <c r="C80" i="2"/>
  <c r="F80" i="2" s="1"/>
  <c r="L79" i="2"/>
  <c r="K79" i="2"/>
  <c r="J79" i="2"/>
  <c r="I79" i="2"/>
  <c r="N79" i="2" s="1"/>
  <c r="H79" i="2"/>
  <c r="G79" i="2"/>
  <c r="E79" i="2"/>
  <c r="D79" i="2"/>
  <c r="C79" i="2"/>
  <c r="F79" i="2" s="1"/>
  <c r="N78" i="2"/>
  <c r="L78" i="2"/>
  <c r="K78" i="2"/>
  <c r="J78" i="2"/>
  <c r="I78" i="2"/>
  <c r="H78" i="2"/>
  <c r="G78" i="2"/>
  <c r="F78" i="2"/>
  <c r="E78" i="2"/>
  <c r="D78" i="2"/>
  <c r="C78" i="2"/>
  <c r="L77" i="2"/>
  <c r="K77" i="2"/>
  <c r="J77" i="2"/>
  <c r="I77" i="2"/>
  <c r="N77" i="2" s="1"/>
  <c r="H77" i="2"/>
  <c r="G77" i="2"/>
  <c r="E77" i="2"/>
  <c r="D77" i="2"/>
  <c r="C77" i="2"/>
  <c r="F77" i="2" s="1"/>
  <c r="L76" i="2"/>
  <c r="K76" i="2"/>
  <c r="J76" i="2"/>
  <c r="I76" i="2"/>
  <c r="H76" i="2"/>
  <c r="G76" i="2"/>
  <c r="E76" i="2"/>
  <c r="D76" i="2"/>
  <c r="C76" i="2"/>
  <c r="F76" i="2" s="1"/>
  <c r="L75" i="2"/>
  <c r="K75" i="2"/>
  <c r="J75" i="2"/>
  <c r="I75" i="2"/>
  <c r="N75" i="2" s="1"/>
  <c r="H75" i="2"/>
  <c r="G75" i="2"/>
  <c r="F75" i="2"/>
  <c r="E75" i="2"/>
  <c r="D75" i="2"/>
  <c r="C75" i="2"/>
  <c r="N74" i="2"/>
  <c r="L74" i="2"/>
  <c r="K74" i="2"/>
  <c r="J74" i="2"/>
  <c r="I74" i="2"/>
  <c r="M74" i="2" s="1"/>
  <c r="O74" i="2" s="1"/>
  <c r="H74" i="2"/>
  <c r="G74" i="2"/>
  <c r="F74" i="2"/>
  <c r="E74" i="2"/>
  <c r="D74" i="2"/>
  <c r="C74" i="2"/>
  <c r="L73" i="2"/>
  <c r="K73" i="2"/>
  <c r="J73" i="2"/>
  <c r="I73" i="2"/>
  <c r="N73" i="2" s="1"/>
  <c r="H73" i="2"/>
  <c r="G73" i="2"/>
  <c r="E73" i="2"/>
  <c r="D73" i="2"/>
  <c r="C73" i="2"/>
  <c r="F73" i="2" s="1"/>
  <c r="L72" i="2"/>
  <c r="K72" i="2"/>
  <c r="J72" i="2"/>
  <c r="I72" i="2"/>
  <c r="H72" i="2"/>
  <c r="G72" i="2"/>
  <c r="E72" i="2"/>
  <c r="D72" i="2"/>
  <c r="C72" i="2"/>
  <c r="F72" i="2" s="1"/>
  <c r="L71" i="2"/>
  <c r="K71" i="2"/>
  <c r="J71" i="2"/>
  <c r="I71" i="2"/>
  <c r="N71" i="2" s="1"/>
  <c r="H71" i="2"/>
  <c r="G71" i="2"/>
  <c r="F71" i="2"/>
  <c r="E71" i="2"/>
  <c r="D71" i="2"/>
  <c r="C71" i="2"/>
  <c r="N70" i="2"/>
  <c r="L70" i="2"/>
  <c r="K70" i="2"/>
  <c r="J70" i="2"/>
  <c r="I70" i="2"/>
  <c r="M70" i="2" s="1"/>
  <c r="O70" i="2" s="1"/>
  <c r="H70" i="2"/>
  <c r="G70" i="2"/>
  <c r="F70" i="2"/>
  <c r="E70" i="2"/>
  <c r="D70" i="2"/>
  <c r="C70" i="2"/>
  <c r="L69" i="2"/>
  <c r="N69" i="2" s="1"/>
  <c r="K69" i="2"/>
  <c r="J69" i="2"/>
  <c r="I69" i="2"/>
  <c r="M69" i="2" s="1"/>
  <c r="O69" i="2" s="1"/>
  <c r="H69" i="2"/>
  <c r="G69" i="2"/>
  <c r="E69" i="2"/>
  <c r="D69" i="2"/>
  <c r="C69" i="2"/>
  <c r="F69" i="2" s="1"/>
  <c r="L68" i="2"/>
  <c r="K68" i="2"/>
  <c r="J68" i="2"/>
  <c r="I68" i="2"/>
  <c r="N68" i="2" s="1"/>
  <c r="H68" i="2"/>
  <c r="G68" i="2"/>
  <c r="E68" i="2"/>
  <c r="D68" i="2"/>
  <c r="C68" i="2"/>
  <c r="F68" i="2" s="1"/>
  <c r="N64" i="2"/>
  <c r="N59" i="2"/>
  <c r="M58" i="2"/>
  <c r="M57" i="2"/>
  <c r="N53" i="2"/>
  <c r="N51" i="2"/>
  <c r="N49" i="2"/>
  <c r="P47" i="2"/>
  <c r="P46" i="2"/>
  <c r="P45" i="2"/>
  <c r="P44" i="2"/>
  <c r="P43" i="2"/>
  <c r="P42" i="2"/>
  <c r="P41" i="2"/>
  <c r="N41" i="2"/>
  <c r="P40" i="2"/>
  <c r="P39" i="2"/>
  <c r="P38" i="2"/>
  <c r="P37" i="2"/>
  <c r="P36" i="2"/>
  <c r="P35" i="2"/>
  <c r="P34" i="2"/>
  <c r="P33" i="2"/>
  <c r="P32" i="2"/>
  <c r="P31" i="2"/>
  <c r="N31" i="2"/>
  <c r="P30" i="2"/>
  <c r="P29" i="2"/>
  <c r="N29" i="2" s="1"/>
  <c r="P28" i="2"/>
  <c r="P27" i="2"/>
  <c r="N27" i="2"/>
  <c r="P26" i="2"/>
  <c r="N26" i="2" s="1"/>
  <c r="P25" i="2"/>
  <c r="N25" i="2" s="1"/>
  <c r="P24" i="2"/>
  <c r="P23" i="2"/>
  <c r="N23" i="2"/>
  <c r="P22" i="2"/>
  <c r="N22" i="2"/>
  <c r="P21" i="2"/>
  <c r="N21" i="2"/>
  <c r="P20" i="2"/>
  <c r="N20" i="2"/>
  <c r="M20" i="2"/>
  <c r="P19" i="2"/>
  <c r="P18" i="2"/>
  <c r="N18" i="2"/>
  <c r="M18" i="2"/>
  <c r="P17" i="2"/>
  <c r="P16" i="2"/>
  <c r="N16" i="2"/>
  <c r="M16" i="2"/>
  <c r="P15" i="2"/>
  <c r="P14" i="2"/>
  <c r="N14" i="2"/>
  <c r="M14" i="2"/>
  <c r="P13" i="2"/>
  <c r="P12" i="2"/>
  <c r="N12" i="2"/>
  <c r="M12" i="2"/>
  <c r="P11" i="2"/>
  <c r="P10" i="2"/>
  <c r="N10" i="2"/>
  <c r="M10" i="2"/>
  <c r="P9" i="2"/>
  <c r="P8" i="2"/>
  <c r="N8" i="2"/>
  <c r="M8" i="2"/>
  <c r="P7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T23" i="6" l="1"/>
  <c r="S23" i="6" s="1"/>
  <c r="T25" i="6"/>
  <c r="S25" i="6" s="1"/>
  <c r="T29" i="6"/>
  <c r="S29" i="6" s="1"/>
  <c r="T35" i="6"/>
  <c r="S35" i="6" s="1"/>
  <c r="T75" i="6"/>
  <c r="S75" i="6" s="1"/>
  <c r="T88" i="6"/>
  <c r="S88" i="6" s="1"/>
  <c r="T95" i="6"/>
  <c r="S95" i="6" s="1"/>
  <c r="T21" i="6"/>
  <c r="S21" i="6" s="1"/>
  <c r="T27" i="6"/>
  <c r="S27" i="6" s="1"/>
  <c r="T28" i="6"/>
  <c r="S28" i="6" s="1"/>
  <c r="T41" i="6"/>
  <c r="S41" i="6" s="1"/>
  <c r="T47" i="6"/>
  <c r="S47" i="6" s="1"/>
  <c r="T58" i="6"/>
  <c r="S58" i="6" s="1"/>
  <c r="T64" i="6"/>
  <c r="S64" i="6" s="1"/>
  <c r="T66" i="6"/>
  <c r="S66" i="6" s="1"/>
  <c r="T77" i="6"/>
  <c r="S77" i="6" s="1"/>
  <c r="T78" i="6"/>
  <c r="S78" i="6" s="1"/>
  <c r="T83" i="6"/>
  <c r="S83" i="6" s="1"/>
  <c r="T86" i="6"/>
  <c r="S86" i="6" s="1"/>
  <c r="T91" i="6"/>
  <c r="S91" i="6" s="1"/>
  <c r="T116" i="6"/>
  <c r="S116" i="6" s="1"/>
  <c r="T121" i="6"/>
  <c r="S121" i="6" s="1"/>
  <c r="T19" i="6"/>
  <c r="S19" i="6" s="1"/>
  <c r="T39" i="6"/>
  <c r="S39" i="6" s="1"/>
  <c r="T55" i="6"/>
  <c r="S55" i="6" s="1"/>
  <c r="T62" i="6"/>
  <c r="S62" i="6" s="1"/>
  <c r="T80" i="6"/>
  <c r="S80" i="6" s="1"/>
  <c r="T89" i="6"/>
  <c r="S89" i="6" s="1"/>
  <c r="T92" i="6"/>
  <c r="S92" i="6" s="1"/>
  <c r="T97" i="6"/>
  <c r="S97" i="6" s="1"/>
  <c r="T118" i="6"/>
  <c r="S118" i="6" s="1"/>
  <c r="BE10" i="6"/>
  <c r="BC10" i="6"/>
  <c r="BF10" i="6" s="1"/>
  <c r="CC16" i="6"/>
  <c r="CH16" i="6"/>
  <c r="BW9" i="6"/>
  <c r="BS9" i="6"/>
  <c r="Z10" i="6"/>
  <c r="T10" i="6" s="1"/>
  <c r="S10" i="6" s="1"/>
  <c r="BU14" i="6"/>
  <c r="BV18" i="6"/>
  <c r="BT18" i="6"/>
  <c r="P19" i="6"/>
  <c r="Y19" i="6"/>
  <c r="Q19" i="6" s="1"/>
  <c r="R19" i="6" s="1"/>
  <c r="BW24" i="6"/>
  <c r="CH24" i="6"/>
  <c r="CC24" i="6"/>
  <c r="BV26" i="6"/>
  <c r="BT26" i="6"/>
  <c r="P27" i="6"/>
  <c r="Y27" i="6"/>
  <c r="Q27" i="6" s="1"/>
  <c r="R27" i="6" s="1"/>
  <c r="BS35" i="6"/>
  <c r="BE37" i="6"/>
  <c r="BC37" i="6"/>
  <c r="BF37" i="6" s="1"/>
  <c r="BE41" i="6"/>
  <c r="BC41" i="6"/>
  <c r="BF41" i="6" s="1"/>
  <c r="BE58" i="6"/>
  <c r="BC58" i="6"/>
  <c r="BF58" i="6" s="1"/>
  <c r="Q63" i="6"/>
  <c r="R63" i="6" s="1"/>
  <c r="AK63" i="6"/>
  <c r="P63" i="6"/>
  <c r="BA64" i="6"/>
  <c r="BB64" i="6"/>
  <c r="BU88" i="6"/>
  <c r="BY88" i="6" s="1"/>
  <c r="O161" i="6"/>
  <c r="AE11" i="6"/>
  <c r="BB11" i="6"/>
  <c r="BA11" i="6"/>
  <c r="BV11" i="6"/>
  <c r="BV14" i="6"/>
  <c r="AE15" i="6"/>
  <c r="Q15" i="6" s="1"/>
  <c r="R15" i="6" s="1"/>
  <c r="BB15" i="6"/>
  <c r="BA15" i="6"/>
  <c r="BW15" i="6" s="1"/>
  <c r="BV15" i="6"/>
  <c r="BE20" i="6"/>
  <c r="BZ20" i="6" s="1"/>
  <c r="BC20" i="6"/>
  <c r="BB23" i="6"/>
  <c r="BA23" i="6"/>
  <c r="BW23" i="6" s="1"/>
  <c r="T24" i="6"/>
  <c r="S24" i="6" s="1"/>
  <c r="BW25" i="6"/>
  <c r="BS25" i="6"/>
  <c r="BE28" i="6"/>
  <c r="BC28" i="6"/>
  <c r="BZ28" i="6"/>
  <c r="Q35" i="6"/>
  <c r="R35" i="6" s="1"/>
  <c r="AK35" i="6"/>
  <c r="AK161" i="6" s="1"/>
  <c r="P35" i="6"/>
  <c r="BW35" i="6" s="1"/>
  <c r="BS37" i="6"/>
  <c r="BB39" i="6"/>
  <c r="BA39" i="6"/>
  <c r="T40" i="6"/>
  <c r="S40" i="6" s="1"/>
  <c r="BW40" i="6"/>
  <c r="BS41" i="6"/>
  <c r="BE62" i="6"/>
  <c r="BC62" i="6"/>
  <c r="BF62" i="6" s="1"/>
  <c r="BB17" i="6"/>
  <c r="BB18" i="6"/>
  <c r="BA18" i="6"/>
  <c r="BW18" i="6" s="1"/>
  <c r="BE25" i="6"/>
  <c r="BC25" i="6"/>
  <c r="BF25" i="6" s="1"/>
  <c r="BB26" i="6"/>
  <c r="BA26" i="6"/>
  <c r="BW26" i="6" s="1"/>
  <c r="P10" i="6"/>
  <c r="BA10" i="6"/>
  <c r="BW10" i="6" s="1"/>
  <c r="P11" i="6"/>
  <c r="BT11" i="6"/>
  <c r="P14" i="6"/>
  <c r="BW14" i="6" s="1"/>
  <c r="Q14" i="6"/>
  <c r="R14" i="6" s="1"/>
  <c r="BX14" i="6" s="1"/>
  <c r="BC14" i="6"/>
  <c r="BF14" i="6" s="1"/>
  <c r="BT15" i="6"/>
  <c r="T16" i="6"/>
  <c r="S16" i="6" s="1"/>
  <c r="BY16" i="6" s="1"/>
  <c r="BA16" i="6"/>
  <c r="BW16" i="6" s="1"/>
  <c r="BZ16" i="6"/>
  <c r="BW17" i="6"/>
  <c r="BS17" i="6"/>
  <c r="BW20" i="6"/>
  <c r="BX20" i="6"/>
  <c r="P21" i="6"/>
  <c r="BB21" i="6"/>
  <c r="P22" i="6"/>
  <c r="BB22" i="6"/>
  <c r="BA22" i="6"/>
  <c r="BW22" i="6" s="1"/>
  <c r="BV22" i="6"/>
  <c r="BT22" i="6"/>
  <c r="P23" i="6"/>
  <c r="Y23" i="6"/>
  <c r="Q23" i="6" s="1"/>
  <c r="R23" i="6" s="1"/>
  <c r="BX23" i="6" s="1"/>
  <c r="BW28" i="6"/>
  <c r="BX28" i="6"/>
  <c r="P29" i="6"/>
  <c r="BB29" i="6"/>
  <c r="P30" i="6"/>
  <c r="BB30" i="6"/>
  <c r="BA30" i="6"/>
  <c r="BV30" i="6"/>
  <c r="BT30" i="6"/>
  <c r="P32" i="6"/>
  <c r="BW32" i="6" s="1"/>
  <c r="BZ32" i="6"/>
  <c r="BV32" i="6"/>
  <c r="CA32" i="6" s="1"/>
  <c r="BT32" i="6"/>
  <c r="AK37" i="6"/>
  <c r="Q37" i="6" s="1"/>
  <c r="R37" i="6" s="1"/>
  <c r="P37" i="6"/>
  <c r="BW37" i="6" s="1"/>
  <c r="Q38" i="6"/>
  <c r="R38" i="6" s="1"/>
  <c r="BE40" i="6"/>
  <c r="BC40" i="6"/>
  <c r="BF40" i="6" s="1"/>
  <c r="Q41" i="6"/>
  <c r="R41" i="6" s="1"/>
  <c r="AK41" i="6"/>
  <c r="P41" i="6"/>
  <c r="BW41" i="6" s="1"/>
  <c r="Q42" i="6"/>
  <c r="R42" i="6" s="1"/>
  <c r="BE43" i="6"/>
  <c r="BC43" i="6"/>
  <c r="BF43" i="6" s="1"/>
  <c r="BU53" i="6"/>
  <c r="Q10" i="6"/>
  <c r="R10" i="6" s="1"/>
  <c r="BX10" i="6"/>
  <c r="BZ14" i="6"/>
  <c r="Q18" i="6"/>
  <c r="R18" i="6" s="1"/>
  <c r="BB19" i="6"/>
  <c r="BA19" i="6"/>
  <c r="BW19" i="6" s="1"/>
  <c r="Q21" i="6"/>
  <c r="R21" i="6" s="1"/>
  <c r="BW21" i="6"/>
  <c r="BS21" i="6"/>
  <c r="BE24" i="6"/>
  <c r="BZ24" i="6" s="1"/>
  <c r="BC24" i="6"/>
  <c r="BF24" i="6" s="1"/>
  <c r="Q26" i="6"/>
  <c r="R26" i="6" s="1"/>
  <c r="BB27" i="6"/>
  <c r="BA27" i="6"/>
  <c r="BW27" i="6" s="1"/>
  <c r="Q29" i="6"/>
  <c r="R29" i="6" s="1"/>
  <c r="BW29" i="6"/>
  <c r="BS29" i="6"/>
  <c r="BB35" i="6"/>
  <c r="BV38" i="6"/>
  <c r="CA38" i="6" s="1"/>
  <c r="BT38" i="6"/>
  <c r="P39" i="6"/>
  <c r="Y39" i="6"/>
  <c r="Q39" i="6" s="1"/>
  <c r="R39" i="6" s="1"/>
  <c r="BX39" i="6" s="1"/>
  <c r="BB42" i="6"/>
  <c r="BA42" i="6"/>
  <c r="BW42" i="6" s="1"/>
  <c r="BB53" i="6"/>
  <c r="BX53" i="6" s="1"/>
  <c r="BA53" i="6"/>
  <c r="Q59" i="6"/>
  <c r="R59" i="6" s="1"/>
  <c r="AK59" i="6"/>
  <c r="P59" i="6"/>
  <c r="BE63" i="6"/>
  <c r="BC63" i="6"/>
  <c r="BF63" i="6" s="1"/>
  <c r="BB77" i="6"/>
  <c r="BA77" i="6"/>
  <c r="X161" i="6"/>
  <c r="BV16" i="6"/>
  <c r="BV20" i="6"/>
  <c r="BV24" i="6"/>
  <c r="BV28" i="6"/>
  <c r="BE47" i="6"/>
  <c r="BC47" i="6"/>
  <c r="BF47" i="6" s="1"/>
  <c r="BZ48" i="6"/>
  <c r="BV48" i="6"/>
  <c r="CA48" i="6" s="1"/>
  <c r="BT48" i="6"/>
  <c r="P49" i="6"/>
  <c r="Y49" i="6"/>
  <c r="Q49" i="6" s="1"/>
  <c r="R49" i="6" s="1"/>
  <c r="BW54" i="6"/>
  <c r="BZ56" i="6"/>
  <c r="BV56" i="6"/>
  <c r="CA56" i="6" s="1"/>
  <c r="BT56" i="6"/>
  <c r="P57" i="6"/>
  <c r="Y57" i="6"/>
  <c r="Q57" i="6" s="1"/>
  <c r="R57" i="6" s="1"/>
  <c r="BZ60" i="6"/>
  <c r="BV60" i="6"/>
  <c r="CA60" i="6" s="1"/>
  <c r="BT60" i="6"/>
  <c r="P61" i="6"/>
  <c r="Y61" i="6"/>
  <c r="Q61" i="6" s="1"/>
  <c r="R61" i="6" s="1"/>
  <c r="BX66" i="6"/>
  <c r="BU66" i="6"/>
  <c r="BE71" i="6"/>
  <c r="BC71" i="6"/>
  <c r="BF71" i="6" s="1"/>
  <c r="AE89" i="6"/>
  <c r="Q89" i="6" s="1"/>
  <c r="R89" i="6" s="1"/>
  <c r="P89" i="6"/>
  <c r="BE89" i="6"/>
  <c r="BC89" i="6"/>
  <c r="BF89" i="6" s="1"/>
  <c r="AJ161" i="6"/>
  <c r="BV19" i="6"/>
  <c r="BV23" i="6"/>
  <c r="BV27" i="6"/>
  <c r="BV39" i="6"/>
  <c r="BS40" i="6"/>
  <c r="Q43" i="6"/>
  <c r="R43" i="6" s="1"/>
  <c r="AK43" i="6"/>
  <c r="P43" i="6"/>
  <c r="T45" i="6"/>
  <c r="BS47" i="6"/>
  <c r="BA48" i="6"/>
  <c r="BW48" i="6" s="1"/>
  <c r="T49" i="6"/>
  <c r="S49" i="6" s="1"/>
  <c r="P53" i="6"/>
  <c r="Y53" i="6"/>
  <c r="Q53" i="6" s="1"/>
  <c r="R53" i="6" s="1"/>
  <c r="BE54" i="6"/>
  <c r="BC54" i="6"/>
  <c r="BF54" i="6" s="1"/>
  <c r="BZ54" i="6"/>
  <c r="BB55" i="6"/>
  <c r="BA56" i="6"/>
  <c r="BW56" i="6" s="1"/>
  <c r="T57" i="6"/>
  <c r="S57" i="6" s="1"/>
  <c r="BB59" i="6"/>
  <c r="BA60" i="6"/>
  <c r="BW60" i="6" s="1"/>
  <c r="T61" i="6"/>
  <c r="S61" i="6" s="1"/>
  <c r="BS64" i="6"/>
  <c r="AE72" i="6"/>
  <c r="Q72" i="6" s="1"/>
  <c r="R72" i="6" s="1"/>
  <c r="P72" i="6"/>
  <c r="BE74" i="6"/>
  <c r="BZ74" i="6" s="1"/>
  <c r="BC74" i="6"/>
  <c r="BS79" i="6"/>
  <c r="Y80" i="6"/>
  <c r="Q80" i="6" s="1"/>
  <c r="R80" i="6" s="1"/>
  <c r="P80" i="6"/>
  <c r="BW43" i="6"/>
  <c r="BS43" i="6"/>
  <c r="Q47" i="6"/>
  <c r="R47" i="6" s="1"/>
  <c r="AK47" i="6"/>
  <c r="P47" i="6"/>
  <c r="BW47" i="6" s="1"/>
  <c r="BB49" i="6"/>
  <c r="BA49" i="6"/>
  <c r="BW49" i="6" s="1"/>
  <c r="T53" i="6"/>
  <c r="S53" i="6" s="1"/>
  <c r="BX54" i="6"/>
  <c r="P55" i="6"/>
  <c r="BW55" i="6"/>
  <c r="BS55" i="6"/>
  <c r="BB57" i="6"/>
  <c r="BA57" i="6"/>
  <c r="BW59" i="6"/>
  <c r="BS59" i="6"/>
  <c r="BB61" i="6"/>
  <c r="BA61" i="6"/>
  <c r="BW61" i="6" s="1"/>
  <c r="BW63" i="6"/>
  <c r="BS63" i="6"/>
  <c r="BU77" i="6"/>
  <c r="BA79" i="6"/>
  <c r="BB79" i="6"/>
  <c r="BB83" i="6"/>
  <c r="BA83" i="6"/>
  <c r="BC84" i="6"/>
  <c r="BF84" i="6" s="1"/>
  <c r="CA84" i="6" s="1"/>
  <c r="BE84" i="6"/>
  <c r="BZ84" i="6" s="1"/>
  <c r="BS86" i="6"/>
  <c r="BW98" i="6"/>
  <c r="BB100" i="6"/>
  <c r="BA100" i="6"/>
  <c r="BT100" i="6"/>
  <c r="BV100" i="6"/>
  <c r="BV54" i="6"/>
  <c r="BW74" i="6"/>
  <c r="BX74" i="6"/>
  <c r="BE75" i="6"/>
  <c r="BC75" i="6"/>
  <c r="BF75" i="6" s="1"/>
  <c r="BB76" i="6"/>
  <c r="BA76" i="6"/>
  <c r="BW76" i="6" s="1"/>
  <c r="BV76" i="6"/>
  <c r="BT76" i="6"/>
  <c r="P77" i="6"/>
  <c r="Y77" i="6"/>
  <c r="Q77" i="6" s="1"/>
  <c r="R77" i="6" s="1"/>
  <c r="BX77" i="6" s="1"/>
  <c r="BC80" i="6"/>
  <c r="BF80" i="6" s="1"/>
  <c r="BE80" i="6"/>
  <c r="P84" i="6"/>
  <c r="AE84" i="6"/>
  <c r="Q84" i="6" s="1"/>
  <c r="R84" i="6" s="1"/>
  <c r="P86" i="6"/>
  <c r="BW86" i="6" s="1"/>
  <c r="Y86" i="6"/>
  <c r="Q86" i="6" s="1"/>
  <c r="R86" i="6" s="1"/>
  <c r="BE87" i="6"/>
  <c r="BC87" i="6"/>
  <c r="BF87" i="6" s="1"/>
  <c r="BE93" i="6"/>
  <c r="BC93" i="6"/>
  <c r="BF93" i="6" s="1"/>
  <c r="BR93" i="6"/>
  <c r="BW93" i="6" s="1"/>
  <c r="BV96" i="6"/>
  <c r="BT96" i="6"/>
  <c r="BE103" i="6"/>
  <c r="BC103" i="6"/>
  <c r="BF103" i="6" s="1"/>
  <c r="Y106" i="6"/>
  <c r="Q106" i="6" s="1"/>
  <c r="R106" i="6" s="1"/>
  <c r="P106" i="6"/>
  <c r="BS42" i="6"/>
  <c r="BV49" i="6"/>
  <c r="BV53" i="6"/>
  <c r="BV57" i="6"/>
  <c r="BS58" i="6"/>
  <c r="BV61" i="6"/>
  <c r="BS62" i="6"/>
  <c r="P64" i="6"/>
  <c r="BW64" i="6" s="1"/>
  <c r="BB65" i="6"/>
  <c r="BA65" i="6"/>
  <c r="BW65" i="6" s="1"/>
  <c r="BV65" i="6"/>
  <c r="BB73" i="6"/>
  <c r="BA73" i="6"/>
  <c r="T74" i="6"/>
  <c r="S74" i="6" s="1"/>
  <c r="Q75" i="6"/>
  <c r="R75" i="6" s="1"/>
  <c r="BW75" i="6"/>
  <c r="BS75" i="6"/>
  <c r="BE78" i="6"/>
  <c r="BZ78" i="6" s="1"/>
  <c r="BC78" i="6"/>
  <c r="BF78" i="6" s="1"/>
  <c r="BB82" i="6"/>
  <c r="BC86" i="6"/>
  <c r="BF86" i="6" s="1"/>
  <c r="BE86" i="6"/>
  <c r="BE99" i="6"/>
  <c r="BC99" i="6"/>
  <c r="BF99" i="6" s="1"/>
  <c r="CA99" i="6" s="1"/>
  <c r="BE105" i="6"/>
  <c r="BC105" i="6"/>
  <c r="BF105" i="6" s="1"/>
  <c r="BR105" i="6"/>
  <c r="BS105" i="6"/>
  <c r="BV118" i="6"/>
  <c r="BT118" i="6"/>
  <c r="Q64" i="6"/>
  <c r="R64" i="6" s="1"/>
  <c r="BW66" i="6"/>
  <c r="BZ66" i="6"/>
  <c r="BW71" i="6"/>
  <c r="BS71" i="6"/>
  <c r="BB72" i="6"/>
  <c r="BA72" i="6"/>
  <c r="BW72" i="6" s="1"/>
  <c r="BV72" i="6"/>
  <c r="BT72" i="6"/>
  <c r="P73" i="6"/>
  <c r="Y73" i="6"/>
  <c r="Q73" i="6" s="1"/>
  <c r="R73" i="6" s="1"/>
  <c r="BW78" i="6"/>
  <c r="BX78" i="6"/>
  <c r="P79" i="6"/>
  <c r="BW79" i="6" s="1"/>
  <c r="BW80" i="6"/>
  <c r="BS80" i="6"/>
  <c r="BW83" i="6"/>
  <c r="BW84" i="6"/>
  <c r="BB85" i="6"/>
  <c r="BA85" i="6"/>
  <c r="BW85" i="6" s="1"/>
  <c r="BX85" i="6"/>
  <c r="P87" i="6"/>
  <c r="BW87" i="6" s="1"/>
  <c r="AK87" i="6"/>
  <c r="Q87" i="6" s="1"/>
  <c r="BT87" i="6"/>
  <c r="BV87" i="6"/>
  <c r="CA87" i="6" s="1"/>
  <c r="P88" i="6"/>
  <c r="AK88" i="6"/>
  <c r="Q88" i="6" s="1"/>
  <c r="CA88" i="6"/>
  <c r="BW90" i="6"/>
  <c r="BV66" i="6"/>
  <c r="BV74" i="6"/>
  <c r="BV78" i="6"/>
  <c r="BV83" i="6"/>
  <c r="BA84" i="6"/>
  <c r="BH161" i="6"/>
  <c r="BC90" i="6"/>
  <c r="BF90" i="6" s="1"/>
  <c r="BS91" i="6"/>
  <c r="AE95" i="6"/>
  <c r="P95" i="6"/>
  <c r="BW95" i="6" s="1"/>
  <c r="BW96" i="6"/>
  <c r="Q98" i="6"/>
  <c r="R98" i="6" s="1"/>
  <c r="BU99" i="6"/>
  <c r="BX99" i="6"/>
  <c r="BW100" i="6"/>
  <c r="BV73" i="6"/>
  <c r="BV77" i="6"/>
  <c r="BX84" i="6"/>
  <c r="BV85" i="6"/>
  <c r="BA88" i="6"/>
  <c r="BW88" i="6" s="1"/>
  <c r="P90" i="6"/>
  <c r="Q90" i="6"/>
  <c r="R90" i="6" s="1"/>
  <c r="Q91" i="6"/>
  <c r="R91" i="6" s="1"/>
  <c r="BW91" i="6"/>
  <c r="BE92" i="6"/>
  <c r="BC92" i="6"/>
  <c r="BF92" i="6" s="1"/>
  <c r="T93" i="6"/>
  <c r="S93" i="6" s="1"/>
  <c r="BE95" i="6"/>
  <c r="BC95" i="6"/>
  <c r="BF95" i="6" s="1"/>
  <c r="T96" i="6"/>
  <c r="S96" i="6" s="1"/>
  <c r="BT97" i="6"/>
  <c r="BV97" i="6"/>
  <c r="BZ99" i="6"/>
  <c r="BA120" i="6"/>
  <c r="BB120" i="6"/>
  <c r="BW82" i="6"/>
  <c r="BS82" i="6"/>
  <c r="Q83" i="6"/>
  <c r="R83" i="6" s="1"/>
  <c r="BX83" i="6"/>
  <c r="BY84" i="6"/>
  <c r="BW89" i="6"/>
  <c r="BS90" i="6"/>
  <c r="BZ92" i="6"/>
  <c r="BT92" i="6"/>
  <c r="BV92" i="6"/>
  <c r="BV95" i="6"/>
  <c r="BT95" i="6"/>
  <c r="BB97" i="6"/>
  <c r="BA97" i="6"/>
  <c r="BW97" i="6" s="1"/>
  <c r="BB98" i="6"/>
  <c r="BA98" i="6"/>
  <c r="BT103" i="6"/>
  <c r="BZ103" i="6"/>
  <c r="BV103" i="6"/>
  <c r="Q93" i="6"/>
  <c r="R93" i="6" s="1"/>
  <c r="BS98" i="6"/>
  <c r="BA91" i="6"/>
  <c r="P92" i="6"/>
  <c r="BW92" i="6" s="1"/>
  <c r="AE94" i="6"/>
  <c r="Q94" i="6" s="1"/>
  <c r="R94" i="6" s="1"/>
  <c r="BB94" i="6"/>
  <c r="Q95" i="6"/>
  <c r="R95" i="6" s="1"/>
  <c r="P97" i="6"/>
  <c r="T100" i="6"/>
  <c r="S100" i="6" s="1"/>
  <c r="BB104" i="6"/>
  <c r="BA104" i="6"/>
  <c r="BV107" i="6"/>
  <c r="CA107" i="6" s="1"/>
  <c r="BT107" i="6"/>
  <c r="BA109" i="6"/>
  <c r="BB109" i="6"/>
  <c r="BW115" i="6"/>
  <c r="BG161" i="6"/>
  <c r="BS89" i="6"/>
  <c r="BA94" i="6"/>
  <c r="BW94" i="6" s="1"/>
  <c r="BS94" i="6"/>
  <c r="BB96" i="6"/>
  <c r="Q97" i="6"/>
  <c r="R97" i="6" s="1"/>
  <c r="P99" i="6"/>
  <c r="BW99" i="6" s="1"/>
  <c r="Y100" i="6"/>
  <c r="Q100" i="6" s="1"/>
  <c r="R100" i="6" s="1"/>
  <c r="Y104" i="6"/>
  <c r="Q104" i="6" s="1"/>
  <c r="R104" i="6" s="1"/>
  <c r="P104" i="6"/>
  <c r="T105" i="6"/>
  <c r="S105" i="6" s="1"/>
  <c r="Y107" i="6"/>
  <c r="Q107" i="6" s="1"/>
  <c r="R107" i="6" s="1"/>
  <c r="P107" i="6"/>
  <c r="BW107" i="6"/>
  <c r="BC108" i="6"/>
  <c r="BF108" i="6" s="1"/>
  <c r="BE108" i="6"/>
  <c r="BR121" i="6"/>
  <c r="BS121" i="6" s="1"/>
  <c r="P105" i="6"/>
  <c r="BB106" i="6"/>
  <c r="BA106" i="6"/>
  <c r="BW117" i="6"/>
  <c r="AE118" i="6"/>
  <c r="Q118" i="6" s="1"/>
  <c r="R118" i="6" s="1"/>
  <c r="P118" i="6"/>
  <c r="BW118" i="6" s="1"/>
  <c r="BE118" i="6"/>
  <c r="BC118" i="6"/>
  <c r="BF118" i="6" s="1"/>
  <c r="P108" i="6"/>
  <c r="Y108" i="6"/>
  <c r="Q108" i="6" s="1"/>
  <c r="R108" i="6" s="1"/>
  <c r="BW116" i="6"/>
  <c r="BB117" i="6"/>
  <c r="BS117" i="6"/>
  <c r="BR104" i="6"/>
  <c r="BS104" i="6" s="1"/>
  <c r="BR106" i="6"/>
  <c r="BW106" i="6" s="1"/>
  <c r="T108" i="6"/>
  <c r="S108" i="6" s="1"/>
  <c r="BR108" i="6"/>
  <c r="BW108" i="6" s="1"/>
  <c r="Y109" i="6"/>
  <c r="Q109" i="6" s="1"/>
  <c r="R109" i="6" s="1"/>
  <c r="P109" i="6"/>
  <c r="P115" i="6"/>
  <c r="Q115" i="6"/>
  <c r="R115" i="6" s="1"/>
  <c r="BS116" i="6"/>
  <c r="P120" i="6"/>
  <c r="Y120" i="6"/>
  <c r="Q120" i="6" s="1"/>
  <c r="R120" i="6" s="1"/>
  <c r="BB121" i="6"/>
  <c r="AQ161" i="6"/>
  <c r="T109" i="6"/>
  <c r="S109" i="6" s="1"/>
  <c r="BR109" i="6"/>
  <c r="BS115" i="6"/>
  <c r="BA116" i="6"/>
  <c r="T120" i="6"/>
  <c r="S120" i="6" s="1"/>
  <c r="BR120" i="6"/>
  <c r="BW120" i="6" s="1"/>
  <c r="Y121" i="6"/>
  <c r="Q121" i="6" s="1"/>
  <c r="R121" i="6" s="1"/>
  <c r="P121" i="6"/>
  <c r="O6" i="3"/>
  <c r="P6" i="3"/>
  <c r="P6" i="2"/>
  <c r="O54" i="2"/>
  <c r="O8" i="2"/>
  <c r="O10" i="2"/>
  <c r="O12" i="2"/>
  <c r="O14" i="2"/>
  <c r="O16" i="2"/>
  <c r="O18" i="2"/>
  <c r="O20" i="2"/>
  <c r="N30" i="2"/>
  <c r="N33" i="2"/>
  <c r="N43" i="2"/>
  <c r="O58" i="2"/>
  <c r="N35" i="2"/>
  <c r="O57" i="2"/>
  <c r="N9" i="2"/>
  <c r="M9" i="2"/>
  <c r="O9" i="2" s="1"/>
  <c r="N17" i="2"/>
  <c r="M17" i="2"/>
  <c r="N11" i="2"/>
  <c r="M11" i="2"/>
  <c r="O11" i="2" s="1"/>
  <c r="N19" i="2"/>
  <c r="M19" i="2"/>
  <c r="N13" i="2"/>
  <c r="M13" i="2"/>
  <c r="O13" i="2" s="1"/>
  <c r="N15" i="2"/>
  <c r="M15" i="2"/>
  <c r="M22" i="2"/>
  <c r="O22" i="2" s="1"/>
  <c r="M24" i="2"/>
  <c r="M28" i="2"/>
  <c r="M59" i="2"/>
  <c r="O59" i="2" s="1"/>
  <c r="M83" i="2"/>
  <c r="O83" i="2" s="1"/>
  <c r="M21" i="2"/>
  <c r="O21" i="2" s="1"/>
  <c r="M23" i="2"/>
  <c r="O23" i="2" s="1"/>
  <c r="M27" i="2"/>
  <c r="O27" i="2" s="1"/>
  <c r="M31" i="2"/>
  <c r="O31" i="2" s="1"/>
  <c r="N36" i="2"/>
  <c r="M36" i="2"/>
  <c r="M39" i="2"/>
  <c r="O39" i="2" s="1"/>
  <c r="N44" i="2"/>
  <c r="M44" i="2"/>
  <c r="O44" i="2" s="1"/>
  <c r="M47" i="2"/>
  <c r="O47" i="2" s="1"/>
  <c r="N56" i="2"/>
  <c r="M63" i="2"/>
  <c r="O63" i="2" s="1"/>
  <c r="N72" i="2"/>
  <c r="M87" i="2"/>
  <c r="O87" i="2" s="1"/>
  <c r="N34" i="2"/>
  <c r="M34" i="2"/>
  <c r="M37" i="2"/>
  <c r="N42" i="2"/>
  <c r="M42" i="2"/>
  <c r="M75" i="2"/>
  <c r="O75" i="2" s="1"/>
  <c r="M79" i="2"/>
  <c r="O79" i="2" s="1"/>
  <c r="M26" i="2"/>
  <c r="O26" i="2" s="1"/>
  <c r="M30" i="2"/>
  <c r="O30" i="2" s="1"/>
  <c r="M33" i="2"/>
  <c r="O33" i="2" s="1"/>
  <c r="N38" i="2"/>
  <c r="M38" i="2"/>
  <c r="M41" i="2"/>
  <c r="O41" i="2" s="1"/>
  <c r="N46" i="2"/>
  <c r="M46" i="2"/>
  <c r="M51" i="2"/>
  <c r="O51" i="2" s="1"/>
  <c r="N60" i="2"/>
  <c r="M62" i="2"/>
  <c r="O62" i="2" s="1"/>
  <c r="M67" i="2"/>
  <c r="O67" i="2" s="1"/>
  <c r="N76" i="2"/>
  <c r="M78" i="2"/>
  <c r="O78" i="2" s="1"/>
  <c r="N80" i="2"/>
  <c r="M82" i="2"/>
  <c r="O82" i="2" s="1"/>
  <c r="N84" i="2"/>
  <c r="M91" i="2"/>
  <c r="O91" i="2" s="1"/>
  <c r="M45" i="2"/>
  <c r="N24" i="2"/>
  <c r="M25" i="2"/>
  <c r="O25" i="2" s="1"/>
  <c r="N28" i="2"/>
  <c r="M29" i="2"/>
  <c r="O29" i="2" s="1"/>
  <c r="N32" i="2"/>
  <c r="M32" i="2"/>
  <c r="M35" i="2"/>
  <c r="O35" i="2" s="1"/>
  <c r="N37" i="2"/>
  <c r="N40" i="2"/>
  <c r="M40" i="2"/>
  <c r="M43" i="2"/>
  <c r="O43" i="2" s="1"/>
  <c r="N45" i="2"/>
  <c r="M50" i="2"/>
  <c r="O50" i="2" s="1"/>
  <c r="M55" i="2"/>
  <c r="O55" i="2" s="1"/>
  <c r="M66" i="2"/>
  <c r="O66" i="2" s="1"/>
  <c r="M71" i="2"/>
  <c r="O71" i="2" s="1"/>
  <c r="M86" i="2"/>
  <c r="O86" i="2" s="1"/>
  <c r="N92" i="2"/>
  <c r="M92" i="2"/>
  <c r="M48" i="2"/>
  <c r="O48" i="2" s="1"/>
  <c r="M52" i="2"/>
  <c r="O52" i="2" s="1"/>
  <c r="M56" i="2"/>
  <c r="O56" i="2" s="1"/>
  <c r="M60" i="2"/>
  <c r="O60" i="2" s="1"/>
  <c r="M64" i="2"/>
  <c r="O64" i="2" s="1"/>
  <c r="M68" i="2"/>
  <c r="O68" i="2" s="1"/>
  <c r="M72" i="2"/>
  <c r="O72" i="2" s="1"/>
  <c r="M76" i="2"/>
  <c r="M80" i="2"/>
  <c r="O80" i="2" s="1"/>
  <c r="M84" i="2"/>
  <c r="M49" i="2"/>
  <c r="O49" i="2" s="1"/>
  <c r="M53" i="2"/>
  <c r="O53" i="2" s="1"/>
  <c r="M61" i="2"/>
  <c r="O61" i="2" s="1"/>
  <c r="M65" i="2"/>
  <c r="O65" i="2" s="1"/>
  <c r="M73" i="2"/>
  <c r="O73" i="2" s="1"/>
  <c r="M77" i="2"/>
  <c r="O77" i="2" s="1"/>
  <c r="M81" i="2"/>
  <c r="O81" i="2" s="1"/>
  <c r="CA95" i="6" l="1"/>
  <c r="BY66" i="6"/>
  <c r="CA10" i="6"/>
  <c r="CA16" i="6"/>
  <c r="CK16" i="6" s="1"/>
  <c r="CA66" i="6"/>
  <c r="CA24" i="6"/>
  <c r="BY14" i="6"/>
  <c r="CC23" i="6"/>
  <c r="CH23" i="6" s="1"/>
  <c r="BZ118" i="6"/>
  <c r="R87" i="6"/>
  <c r="BZ87" i="6"/>
  <c r="CC39" i="6"/>
  <c r="CH39" i="6"/>
  <c r="BV104" i="6"/>
  <c r="BT104" i="6"/>
  <c r="CH53" i="6"/>
  <c r="CC53" i="6"/>
  <c r="CC14" i="6"/>
  <c r="CH14" i="6" s="1"/>
  <c r="BZ121" i="6"/>
  <c r="BV121" i="6"/>
  <c r="BT121" i="6"/>
  <c r="CH77" i="6"/>
  <c r="CC77" i="6"/>
  <c r="BC121" i="6"/>
  <c r="BF121" i="6" s="1"/>
  <c r="BE121" i="6"/>
  <c r="BV117" i="6"/>
  <c r="BT117" i="6"/>
  <c r="BE104" i="6"/>
  <c r="BZ104" i="6" s="1"/>
  <c r="BC104" i="6"/>
  <c r="BF104" i="6" s="1"/>
  <c r="CH83" i="6"/>
  <c r="CC83" i="6"/>
  <c r="BT105" i="6"/>
  <c r="BV105" i="6"/>
  <c r="CA105" i="6" s="1"/>
  <c r="BZ105" i="6"/>
  <c r="BC73" i="6"/>
  <c r="BX73" i="6"/>
  <c r="BE73" i="6"/>
  <c r="BZ73" i="6" s="1"/>
  <c r="BU76" i="6"/>
  <c r="BX76" i="6"/>
  <c r="BC42" i="6"/>
  <c r="BF42" i="6" s="1"/>
  <c r="BE42" i="6"/>
  <c r="BE30" i="6"/>
  <c r="BZ30" i="6" s="1"/>
  <c r="BC30" i="6"/>
  <c r="BF30" i="6" s="1"/>
  <c r="BE21" i="6"/>
  <c r="BC21" i="6"/>
  <c r="BF21" i="6" s="1"/>
  <c r="BT37" i="6"/>
  <c r="BZ37" i="6"/>
  <c r="BV37" i="6"/>
  <c r="CA37" i="6" s="1"/>
  <c r="BT25" i="6"/>
  <c r="BZ25" i="6"/>
  <c r="BV25" i="6"/>
  <c r="CA25" i="6" s="1"/>
  <c r="BE15" i="6"/>
  <c r="BZ15" i="6" s="1"/>
  <c r="BC15" i="6"/>
  <c r="BF15" i="6" s="1"/>
  <c r="AE161" i="6"/>
  <c r="Q11" i="6"/>
  <c r="BT35" i="6"/>
  <c r="BV35" i="6"/>
  <c r="BU26" i="6"/>
  <c r="BX26" i="6"/>
  <c r="BU18" i="6"/>
  <c r="BX18" i="6"/>
  <c r="BW109" i="6"/>
  <c r="BE117" i="6"/>
  <c r="BZ117" i="6" s="1"/>
  <c r="BC117" i="6"/>
  <c r="BF117" i="6" s="1"/>
  <c r="BC109" i="6"/>
  <c r="BF109" i="6" s="1"/>
  <c r="BE109" i="6"/>
  <c r="BE97" i="6"/>
  <c r="BZ97" i="6" s="1"/>
  <c r="BC97" i="6"/>
  <c r="BF97" i="6" s="1"/>
  <c r="CA97" i="6" s="1"/>
  <c r="BT90" i="6"/>
  <c r="BZ90" i="6"/>
  <c r="BV90" i="6"/>
  <c r="CA90" i="6" s="1"/>
  <c r="BU97" i="6"/>
  <c r="BY97" i="6" s="1"/>
  <c r="BX97" i="6"/>
  <c r="CC84" i="6"/>
  <c r="CC99" i="6"/>
  <c r="CH99" i="6" s="1"/>
  <c r="CA78" i="6"/>
  <c r="CC85" i="6"/>
  <c r="CH85" i="6"/>
  <c r="CH78" i="6"/>
  <c r="CC78" i="6"/>
  <c r="BU118" i="6"/>
  <c r="BY118" i="6" s="1"/>
  <c r="BX118" i="6"/>
  <c r="BW105" i="6"/>
  <c r="BC65" i="6"/>
  <c r="BX65" i="6"/>
  <c r="BE65" i="6"/>
  <c r="BZ65" i="6" s="1"/>
  <c r="BT58" i="6"/>
  <c r="BZ58" i="6"/>
  <c r="BV58" i="6"/>
  <c r="CA58" i="6" s="1"/>
  <c r="BZ42" i="6"/>
  <c r="BV42" i="6"/>
  <c r="BT42" i="6"/>
  <c r="BS93" i="6"/>
  <c r="BX100" i="6"/>
  <c r="BU100" i="6"/>
  <c r="BT63" i="6"/>
  <c r="BZ63" i="6"/>
  <c r="BV63" i="6"/>
  <c r="CA63" i="6" s="1"/>
  <c r="BC61" i="6"/>
  <c r="BX61" i="6"/>
  <c r="BE61" i="6"/>
  <c r="BZ61" i="6" s="1"/>
  <c r="BW57" i="6"/>
  <c r="BY74" i="6"/>
  <c r="BF74" i="6"/>
  <c r="CA74" i="6" s="1"/>
  <c r="BT64" i="6"/>
  <c r="BV64" i="6"/>
  <c r="BZ64" i="6"/>
  <c r="BT40" i="6"/>
  <c r="BZ40" i="6"/>
  <c r="BV40" i="6"/>
  <c r="CA40" i="6" s="1"/>
  <c r="CH66" i="6"/>
  <c r="CC66" i="6"/>
  <c r="BU56" i="6"/>
  <c r="BY56" i="6" s="1"/>
  <c r="BX56" i="6"/>
  <c r="BW53" i="6"/>
  <c r="BZ38" i="6"/>
  <c r="BT21" i="6"/>
  <c r="BZ21" i="6"/>
  <c r="BV21" i="6"/>
  <c r="CA21" i="6" s="1"/>
  <c r="CH10" i="6"/>
  <c r="CC10" i="6"/>
  <c r="CA30" i="6"/>
  <c r="BT17" i="6"/>
  <c r="BV17" i="6"/>
  <c r="BE18" i="6"/>
  <c r="BZ18" i="6" s="1"/>
  <c r="BC18" i="6"/>
  <c r="BF18" i="6" s="1"/>
  <c r="CA18" i="6" s="1"/>
  <c r="BT41" i="6"/>
  <c r="BZ41" i="6"/>
  <c r="BV41" i="6"/>
  <c r="CA41" i="6" s="1"/>
  <c r="BC23" i="6"/>
  <c r="BE23" i="6"/>
  <c r="BZ23" i="6" s="1"/>
  <c r="CA15" i="6"/>
  <c r="BY10" i="6"/>
  <c r="BX107" i="6"/>
  <c r="BU107" i="6"/>
  <c r="BY107" i="6" s="1"/>
  <c r="BS120" i="6"/>
  <c r="BU103" i="6"/>
  <c r="BY103" i="6" s="1"/>
  <c r="BX103" i="6"/>
  <c r="BE76" i="6"/>
  <c r="BZ76" i="6" s="1"/>
  <c r="BC76" i="6"/>
  <c r="BF76" i="6" s="1"/>
  <c r="CA76" i="6" s="1"/>
  <c r="BE79" i="6"/>
  <c r="BZ79" i="6" s="1"/>
  <c r="BC79" i="6"/>
  <c r="BF79" i="6" s="1"/>
  <c r="BC27" i="6"/>
  <c r="BX27" i="6"/>
  <c r="BE27" i="6"/>
  <c r="BZ27" i="6" s="1"/>
  <c r="BU32" i="6"/>
  <c r="BY32" i="6" s="1"/>
  <c r="BX32" i="6"/>
  <c r="BW121" i="6"/>
  <c r="BZ89" i="6"/>
  <c r="BV89" i="6"/>
  <c r="CA89" i="6" s="1"/>
  <c r="BT89" i="6"/>
  <c r="BZ107" i="6"/>
  <c r="BS106" i="6"/>
  <c r="CA103" i="6"/>
  <c r="BU95" i="6"/>
  <c r="BY95" i="6" s="1"/>
  <c r="BX95" i="6"/>
  <c r="CA92" i="6"/>
  <c r="BV82" i="6"/>
  <c r="BT82" i="6"/>
  <c r="BY99" i="6"/>
  <c r="R88" i="6"/>
  <c r="BX88" i="6" s="1"/>
  <c r="BZ88" i="6"/>
  <c r="BX87" i="6"/>
  <c r="BU87" i="6"/>
  <c r="BY87" i="6" s="1"/>
  <c r="BV80" i="6"/>
  <c r="CA80" i="6" s="1"/>
  <c r="BZ80" i="6"/>
  <c r="BT80" i="6"/>
  <c r="BU72" i="6"/>
  <c r="BX72" i="6"/>
  <c r="BE72" i="6"/>
  <c r="BZ72" i="6" s="1"/>
  <c r="BC72" i="6"/>
  <c r="BF72" i="6" s="1"/>
  <c r="CA118" i="6"/>
  <c r="BC82" i="6"/>
  <c r="BF82" i="6" s="1"/>
  <c r="BE82" i="6"/>
  <c r="BZ82" i="6" s="1"/>
  <c r="BT75" i="6"/>
  <c r="BV75" i="6"/>
  <c r="CA75" i="6" s="1"/>
  <c r="BZ75" i="6"/>
  <c r="BX96" i="6"/>
  <c r="BU96" i="6"/>
  <c r="CA54" i="6"/>
  <c r="BV86" i="6"/>
  <c r="CA86" i="6" s="1"/>
  <c r="BZ86" i="6"/>
  <c r="BT86" i="6"/>
  <c r="BY78" i="6"/>
  <c r="BT59" i="6"/>
  <c r="BV59" i="6"/>
  <c r="BC57" i="6"/>
  <c r="BX57" i="6"/>
  <c r="BE57" i="6"/>
  <c r="BZ57" i="6" s="1"/>
  <c r="CC54" i="6"/>
  <c r="BE59" i="6"/>
  <c r="BZ59" i="6" s="1"/>
  <c r="BC59" i="6"/>
  <c r="BF59" i="6" s="1"/>
  <c r="BE55" i="6"/>
  <c r="BC55" i="6"/>
  <c r="BF55" i="6" s="1"/>
  <c r="BR161" i="6"/>
  <c r="BW77" i="6"/>
  <c r="BC53" i="6"/>
  <c r="BF53" i="6" s="1"/>
  <c r="CA53" i="6" s="1"/>
  <c r="BE53" i="6"/>
  <c r="BZ53" i="6" s="1"/>
  <c r="BE35" i="6"/>
  <c r="BZ35" i="6" s="1"/>
  <c r="BC35" i="6"/>
  <c r="BF35" i="6" s="1"/>
  <c r="BC19" i="6"/>
  <c r="BX19" i="6"/>
  <c r="BE19" i="6"/>
  <c r="BZ19" i="6" s="1"/>
  <c r="BE29" i="6"/>
  <c r="BZ29" i="6" s="1"/>
  <c r="BC29" i="6"/>
  <c r="BF29" i="6" s="1"/>
  <c r="BU22" i="6"/>
  <c r="BX22" i="6"/>
  <c r="BE22" i="6"/>
  <c r="BZ22" i="6" s="1"/>
  <c r="BC22" i="6"/>
  <c r="BF22" i="6" s="1"/>
  <c r="CH20" i="6"/>
  <c r="CC20" i="6"/>
  <c r="BU15" i="6"/>
  <c r="BY15" i="6" s="1"/>
  <c r="BX15" i="6"/>
  <c r="BU11" i="6"/>
  <c r="BE17" i="6"/>
  <c r="BZ17" i="6" s="1"/>
  <c r="BC17" i="6"/>
  <c r="BF17" i="6" s="1"/>
  <c r="BW39" i="6"/>
  <c r="BF28" i="6"/>
  <c r="CA28" i="6" s="1"/>
  <c r="BY28" i="6"/>
  <c r="CA14" i="6"/>
  <c r="BA161" i="6"/>
  <c r="BW11" i="6"/>
  <c r="BW161" i="6" s="1"/>
  <c r="BY24" i="6"/>
  <c r="BT115" i="6"/>
  <c r="BZ115" i="6"/>
  <c r="BV115" i="6"/>
  <c r="CA115" i="6" s="1"/>
  <c r="BT94" i="6"/>
  <c r="BV94" i="6"/>
  <c r="CA94" i="6" s="1"/>
  <c r="BE94" i="6"/>
  <c r="BZ94" i="6" s="1"/>
  <c r="BC94" i="6"/>
  <c r="BF94" i="6" s="1"/>
  <c r="BC120" i="6"/>
  <c r="BF120" i="6" s="1"/>
  <c r="BE120" i="6"/>
  <c r="BZ91" i="6"/>
  <c r="BV91" i="6"/>
  <c r="CA91" i="6" s="1"/>
  <c r="BT91" i="6"/>
  <c r="BU60" i="6"/>
  <c r="BY60" i="6" s="1"/>
  <c r="BX60" i="6"/>
  <c r="BY54" i="6"/>
  <c r="BU30" i="6"/>
  <c r="BY30" i="6" s="1"/>
  <c r="BX30" i="6"/>
  <c r="CH28" i="6"/>
  <c r="CC28" i="6"/>
  <c r="BE26" i="6"/>
  <c r="BZ26" i="6" s="1"/>
  <c r="BC26" i="6"/>
  <c r="BF26" i="6" s="1"/>
  <c r="CA26" i="6" s="1"/>
  <c r="BE64" i="6"/>
  <c r="BC64" i="6"/>
  <c r="BF64" i="6" s="1"/>
  <c r="BV116" i="6"/>
  <c r="CA116" i="6" s="1"/>
  <c r="BT116" i="6"/>
  <c r="BZ116" i="6"/>
  <c r="BW104" i="6"/>
  <c r="BC106" i="6"/>
  <c r="BF106" i="6" s="1"/>
  <c r="BE106" i="6"/>
  <c r="BS109" i="6"/>
  <c r="BE96" i="6"/>
  <c r="BZ96" i="6" s="1"/>
  <c r="BC96" i="6"/>
  <c r="BF96" i="6" s="1"/>
  <c r="CA96" i="6" s="1"/>
  <c r="BS108" i="6"/>
  <c r="BV98" i="6"/>
  <c r="BT98" i="6"/>
  <c r="BE98" i="6"/>
  <c r="BZ98" i="6" s="1"/>
  <c r="BC98" i="6"/>
  <c r="BF98" i="6" s="1"/>
  <c r="BZ95" i="6"/>
  <c r="BU92" i="6"/>
  <c r="BY92" i="6" s="1"/>
  <c r="BX92" i="6"/>
  <c r="BE85" i="6"/>
  <c r="BZ85" i="6" s="1"/>
  <c r="BC85" i="6"/>
  <c r="CA72" i="6"/>
  <c r="BT71" i="6"/>
  <c r="BZ71" i="6"/>
  <c r="BV71" i="6"/>
  <c r="CA71" i="6" s="1"/>
  <c r="BW73" i="6"/>
  <c r="BT62" i="6"/>
  <c r="BZ62" i="6"/>
  <c r="BV62" i="6"/>
  <c r="CA62" i="6" s="1"/>
  <c r="CH74" i="6"/>
  <c r="CC74" i="6"/>
  <c r="BC100" i="6"/>
  <c r="BF100" i="6" s="1"/>
  <c r="CA100" i="6" s="1"/>
  <c r="BE100" i="6"/>
  <c r="BZ100" i="6" s="1"/>
  <c r="BE83" i="6"/>
  <c r="BZ83" i="6" s="1"/>
  <c r="BC83" i="6"/>
  <c r="BT55" i="6"/>
  <c r="BZ55" i="6"/>
  <c r="BV55" i="6"/>
  <c r="BC49" i="6"/>
  <c r="BX49" i="6"/>
  <c r="BE49" i="6"/>
  <c r="BZ49" i="6" s="1"/>
  <c r="BT43" i="6"/>
  <c r="BZ43" i="6"/>
  <c r="BV43" i="6"/>
  <c r="CA43" i="6" s="1"/>
  <c r="BT79" i="6"/>
  <c r="BV79" i="6"/>
  <c r="CA79" i="6" s="1"/>
  <c r="BT47" i="6"/>
  <c r="BV47" i="6"/>
  <c r="CA47" i="6" s="1"/>
  <c r="BZ47" i="6"/>
  <c r="BU48" i="6"/>
  <c r="BY48" i="6" s="1"/>
  <c r="BX48" i="6"/>
  <c r="BC77" i="6"/>
  <c r="BF77" i="6" s="1"/>
  <c r="CA77" i="6" s="1"/>
  <c r="BE77" i="6"/>
  <c r="BZ77" i="6" s="1"/>
  <c r="BU38" i="6"/>
  <c r="BY38" i="6" s="1"/>
  <c r="BX38" i="6"/>
  <c r="BT29" i="6"/>
  <c r="BV29" i="6"/>
  <c r="CA29" i="6" s="1"/>
  <c r="Y161" i="6"/>
  <c r="BW30" i="6"/>
  <c r="CA22" i="6"/>
  <c r="P161" i="6"/>
  <c r="BC39" i="6"/>
  <c r="BE39" i="6"/>
  <c r="BZ39" i="6" s="1"/>
  <c r="BF20" i="6"/>
  <c r="CA20" i="6" s="1"/>
  <c r="BY20" i="6"/>
  <c r="BB161" i="6"/>
  <c r="BE11" i="6"/>
  <c r="BC11" i="6"/>
  <c r="BF11" i="6" s="1"/>
  <c r="CA11" i="6" s="1"/>
  <c r="CE24" i="6"/>
  <c r="CF24" i="6" s="1"/>
  <c r="CK24" i="6" s="1"/>
  <c r="CD24" i="6"/>
  <c r="BV9" i="6"/>
  <c r="CA9" i="6" s="1"/>
  <c r="BT9" i="6"/>
  <c r="BZ9" i="6"/>
  <c r="CE16" i="6"/>
  <c r="CF16" i="6" s="1"/>
  <c r="CD16" i="6"/>
  <c r="CI16" i="6" s="1"/>
  <c r="BZ10" i="6"/>
  <c r="O40" i="2"/>
  <c r="O32" i="2"/>
  <c r="O38" i="2"/>
  <c r="O36" i="2"/>
  <c r="O34" i="2"/>
  <c r="O15" i="2"/>
  <c r="O19" i="2"/>
  <c r="O17" i="2"/>
  <c r="O84" i="2"/>
  <c r="O46" i="2"/>
  <c r="O37" i="2"/>
  <c r="O28" i="2"/>
  <c r="O45" i="2"/>
  <c r="I6" i="2"/>
  <c r="N7" i="2"/>
  <c r="N6" i="2" s="1"/>
  <c r="M7" i="2"/>
  <c r="O24" i="2"/>
  <c r="O76" i="2"/>
  <c r="O92" i="2"/>
  <c r="O42" i="2"/>
  <c r="BY53" i="6" l="1"/>
  <c r="CA82" i="6"/>
  <c r="CA42" i="6"/>
  <c r="BY22" i="6"/>
  <c r="CA98" i="6"/>
  <c r="CA35" i="6"/>
  <c r="BF85" i="6"/>
  <c r="CA85" i="6" s="1"/>
  <c r="BY85" i="6"/>
  <c r="CH60" i="6"/>
  <c r="CC60" i="6"/>
  <c r="CC19" i="6"/>
  <c r="CH19" i="6" s="1"/>
  <c r="CE54" i="6"/>
  <c r="CD54" i="6"/>
  <c r="CC32" i="6"/>
  <c r="CI10" i="6"/>
  <c r="BU117" i="6"/>
  <c r="BY117" i="6" s="1"/>
  <c r="BX117" i="6"/>
  <c r="BU104" i="6"/>
  <c r="BY104" i="6" s="1"/>
  <c r="BX104" i="6"/>
  <c r="BE161" i="6"/>
  <c r="BZ11" i="6"/>
  <c r="CJ16" i="6"/>
  <c r="CC48" i="6"/>
  <c r="BF49" i="6"/>
  <c r="CA49" i="6" s="1"/>
  <c r="BY49" i="6"/>
  <c r="BF83" i="6"/>
  <c r="CA83" i="6" s="1"/>
  <c r="CK83" i="6" s="1"/>
  <c r="BY83" i="6"/>
  <c r="CE74" i="6"/>
  <c r="CD74" i="6"/>
  <c r="CI74" i="6" s="1"/>
  <c r="CE28" i="6"/>
  <c r="CD28" i="6"/>
  <c r="CI54" i="6"/>
  <c r="BU91" i="6"/>
  <c r="BY91" i="6" s="1"/>
  <c r="BX91" i="6"/>
  <c r="BY11" i="6"/>
  <c r="CE20" i="6"/>
  <c r="CD20" i="6"/>
  <c r="CC22" i="6"/>
  <c r="BF19" i="6"/>
  <c r="CA19" i="6" s="1"/>
  <c r="BY19" i="6"/>
  <c r="CH54" i="6"/>
  <c r="CA59" i="6"/>
  <c r="BU86" i="6"/>
  <c r="BY86" i="6" s="1"/>
  <c r="BX86" i="6"/>
  <c r="BY96" i="6"/>
  <c r="CH72" i="6"/>
  <c r="CC72" i="6"/>
  <c r="CC88" i="6"/>
  <c r="CH88" i="6"/>
  <c r="BZ106" i="6"/>
  <c r="BV106" i="6"/>
  <c r="CA106" i="6" s="1"/>
  <c r="BT106" i="6"/>
  <c r="BT120" i="6"/>
  <c r="BZ120" i="6"/>
  <c r="BV120" i="6"/>
  <c r="CA120" i="6" s="1"/>
  <c r="CA17" i="6"/>
  <c r="CA64" i="6"/>
  <c r="BY100" i="6"/>
  <c r="BX42" i="6"/>
  <c r="BU42" i="6"/>
  <c r="BY42" i="6" s="1"/>
  <c r="BF65" i="6"/>
  <c r="CA65" i="6" s="1"/>
  <c r="BY65" i="6"/>
  <c r="CE85" i="6"/>
  <c r="CF85" i="6" s="1"/>
  <c r="CD85" i="6"/>
  <c r="CC97" i="6"/>
  <c r="CH97" i="6" s="1"/>
  <c r="BU90" i="6"/>
  <c r="BY90" i="6" s="1"/>
  <c r="BX90" i="6"/>
  <c r="BY18" i="6"/>
  <c r="BU25" i="6"/>
  <c r="BY25" i="6" s="1"/>
  <c r="BX25" i="6"/>
  <c r="CC73" i="6"/>
  <c r="BU105" i="6"/>
  <c r="BY105" i="6" s="1"/>
  <c r="BX105" i="6"/>
  <c r="CA117" i="6"/>
  <c r="BX121" i="6"/>
  <c r="BU121" i="6"/>
  <c r="BY121" i="6" s="1"/>
  <c r="CA104" i="6"/>
  <c r="CE39" i="6"/>
  <c r="CF39" i="6" s="1"/>
  <c r="CD39" i="6"/>
  <c r="BU55" i="6"/>
  <c r="BY55" i="6" s="1"/>
  <c r="BX55" i="6"/>
  <c r="BU98" i="6"/>
  <c r="BY98" i="6" s="1"/>
  <c r="BX98" i="6"/>
  <c r="BW162" i="6"/>
  <c r="BF57" i="6"/>
  <c r="CA57" i="6" s="1"/>
  <c r="BY57" i="6"/>
  <c r="BF27" i="6"/>
  <c r="CA27" i="6" s="1"/>
  <c r="BY27" i="6"/>
  <c r="BF61" i="6"/>
  <c r="CA61" i="6" s="1"/>
  <c r="BY61" i="6"/>
  <c r="BV93" i="6"/>
  <c r="CA93" i="6" s="1"/>
  <c r="BZ93" i="6"/>
  <c r="BT93" i="6"/>
  <c r="BT161" i="6" s="1"/>
  <c r="CC65" i="6"/>
  <c r="CH65" i="6"/>
  <c r="CH18" i="6"/>
  <c r="CC18" i="6"/>
  <c r="CJ39" i="6"/>
  <c r="BX43" i="6"/>
  <c r="BU43" i="6"/>
  <c r="BY43" i="6" s="1"/>
  <c r="CA55" i="6"/>
  <c r="BX62" i="6"/>
  <c r="BU62" i="6"/>
  <c r="BY62" i="6" s="1"/>
  <c r="BX71" i="6"/>
  <c r="BU71" i="6"/>
  <c r="BY71" i="6" s="1"/>
  <c r="CC92" i="6"/>
  <c r="BZ109" i="6"/>
  <c r="BV109" i="6"/>
  <c r="CA109" i="6" s="1"/>
  <c r="BT109" i="6"/>
  <c r="BY77" i="6"/>
  <c r="BU115" i="6"/>
  <c r="BY115" i="6" s="1"/>
  <c r="BX115" i="6"/>
  <c r="CI53" i="6"/>
  <c r="CC96" i="6"/>
  <c r="CH96" i="6"/>
  <c r="BY72" i="6"/>
  <c r="BX82" i="6"/>
  <c r="BU82" i="6"/>
  <c r="BY82" i="6" s="1"/>
  <c r="CH95" i="6"/>
  <c r="CC95" i="6"/>
  <c r="BF23" i="6"/>
  <c r="CA23" i="6" s="1"/>
  <c r="BY23" i="6"/>
  <c r="BU41" i="6"/>
  <c r="BY41" i="6" s="1"/>
  <c r="BX41" i="6"/>
  <c r="CE10" i="6"/>
  <c r="CF10" i="6" s="1"/>
  <c r="CK10" i="6" s="1"/>
  <c r="CD10" i="6"/>
  <c r="BU21" i="6"/>
  <c r="BY21" i="6" s="1"/>
  <c r="BX21" i="6"/>
  <c r="CE66" i="6"/>
  <c r="CD66" i="6"/>
  <c r="CI66" i="6" s="1"/>
  <c r="BU64" i="6"/>
  <c r="BY64" i="6" s="1"/>
  <c r="BX64" i="6"/>
  <c r="CC100" i="6"/>
  <c r="BX58" i="6"/>
  <c r="BU58" i="6"/>
  <c r="BY58" i="6" s="1"/>
  <c r="CE78" i="6"/>
  <c r="CD78" i="6"/>
  <c r="CE99" i="6"/>
  <c r="CD99" i="6"/>
  <c r="CC26" i="6"/>
  <c r="CH26" i="6" s="1"/>
  <c r="BU35" i="6"/>
  <c r="BY35" i="6" s="1"/>
  <c r="BX35" i="6"/>
  <c r="CC76" i="6"/>
  <c r="BF73" i="6"/>
  <c r="CA73" i="6" s="1"/>
  <c r="BY73" i="6"/>
  <c r="CE77" i="6"/>
  <c r="CF77" i="6" s="1"/>
  <c r="CK77" i="6" s="1"/>
  <c r="CD77" i="6"/>
  <c r="CA121" i="6"/>
  <c r="CE53" i="6"/>
  <c r="CF53" i="6" s="1"/>
  <c r="CK53" i="6" s="1"/>
  <c r="CD53" i="6"/>
  <c r="CE23" i="6"/>
  <c r="CF23" i="6" s="1"/>
  <c r="CD23" i="6"/>
  <c r="CI20" i="6"/>
  <c r="CC38" i="6"/>
  <c r="CC49" i="6"/>
  <c r="CI78" i="6"/>
  <c r="CD84" i="6"/>
  <c r="CI84" i="6" s="1"/>
  <c r="CE84" i="6"/>
  <c r="BU37" i="6"/>
  <c r="BY37" i="6" s="1"/>
  <c r="BX37" i="6"/>
  <c r="CD14" i="6"/>
  <c r="CI14" i="6" s="1"/>
  <c r="CE14" i="6"/>
  <c r="CJ77" i="6"/>
  <c r="CJ10" i="6"/>
  <c r="BX9" i="6"/>
  <c r="BU9" i="6"/>
  <c r="BY9" i="6" s="1"/>
  <c r="BF39" i="6"/>
  <c r="CA39" i="6" s="1"/>
  <c r="CK39" i="6" s="1"/>
  <c r="BY39" i="6"/>
  <c r="CI39" i="6" s="1"/>
  <c r="BU29" i="6"/>
  <c r="BY29" i="6" s="1"/>
  <c r="BX29" i="6"/>
  <c r="BU47" i="6"/>
  <c r="BY47" i="6" s="1"/>
  <c r="BX47" i="6"/>
  <c r="BU79" i="6"/>
  <c r="BY79" i="6" s="1"/>
  <c r="BX79" i="6"/>
  <c r="BT108" i="6"/>
  <c r="BZ108" i="6"/>
  <c r="BV108" i="6"/>
  <c r="CA108" i="6" s="1"/>
  <c r="BU116" i="6"/>
  <c r="BY116" i="6" s="1"/>
  <c r="BX116" i="6"/>
  <c r="CH30" i="6"/>
  <c r="CC30" i="6"/>
  <c r="BX94" i="6"/>
  <c r="BU94" i="6"/>
  <c r="BY94" i="6" s="1"/>
  <c r="CI24" i="6"/>
  <c r="CI28" i="6"/>
  <c r="CC15" i="6"/>
  <c r="CH15" i="6"/>
  <c r="CH57" i="6"/>
  <c r="CC57" i="6"/>
  <c r="BU59" i="6"/>
  <c r="BY59" i="6" s="1"/>
  <c r="BX59" i="6"/>
  <c r="BU75" i="6"/>
  <c r="BY75" i="6" s="1"/>
  <c r="BX75" i="6"/>
  <c r="BU80" i="6"/>
  <c r="BY80" i="6" s="1"/>
  <c r="BX80" i="6"/>
  <c r="CC87" i="6"/>
  <c r="CI99" i="6"/>
  <c r="BU89" i="6"/>
  <c r="BY89" i="6" s="1"/>
  <c r="BX89" i="6"/>
  <c r="CC27" i="6"/>
  <c r="CC103" i="6"/>
  <c r="CC107" i="6"/>
  <c r="CH107" i="6" s="1"/>
  <c r="BS161" i="6"/>
  <c r="BX17" i="6"/>
  <c r="BU17" i="6"/>
  <c r="BY17" i="6" s="1"/>
  <c r="CC56" i="6"/>
  <c r="BX40" i="6"/>
  <c r="BU40" i="6"/>
  <c r="BY40" i="6" s="1"/>
  <c r="CC61" i="6"/>
  <c r="BU63" i="6"/>
  <c r="BY63" i="6" s="1"/>
  <c r="BX63" i="6"/>
  <c r="CC118" i="6"/>
  <c r="CH84" i="6"/>
  <c r="BY26" i="6"/>
  <c r="Q161" i="6"/>
  <c r="R11" i="6"/>
  <c r="BX11" i="6" s="1"/>
  <c r="BY76" i="6"/>
  <c r="CE83" i="6"/>
  <c r="CF83" i="6" s="1"/>
  <c r="CD83" i="6"/>
  <c r="CJ24" i="6"/>
  <c r="O7" i="2"/>
  <c r="O6" i="2" s="1"/>
  <c r="M6" i="2"/>
  <c r="CD118" i="6" l="1"/>
  <c r="CI118" i="6" s="1"/>
  <c r="CE118" i="6"/>
  <c r="CE27" i="6"/>
  <c r="CD27" i="6"/>
  <c r="CC47" i="6"/>
  <c r="CE38" i="6"/>
  <c r="CD38" i="6"/>
  <c r="CI38" i="6" s="1"/>
  <c r="CF99" i="6"/>
  <c r="CK99" i="6" s="1"/>
  <c r="CJ99" i="6"/>
  <c r="CC58" i="6"/>
  <c r="CC25" i="6"/>
  <c r="BX106" i="6"/>
  <c r="BU106" i="6"/>
  <c r="BY106" i="6" s="1"/>
  <c r="CF20" i="6"/>
  <c r="CK20" i="6" s="1"/>
  <c r="CJ20" i="6"/>
  <c r="CF28" i="6"/>
  <c r="CK28" i="6" s="1"/>
  <c r="CJ28" i="6"/>
  <c r="CH118" i="6"/>
  <c r="CC40" i="6"/>
  <c r="CH27" i="6"/>
  <c r="CH59" i="6"/>
  <c r="CC59" i="6"/>
  <c r="CE30" i="6"/>
  <c r="CD30" i="6"/>
  <c r="CI30" i="6" s="1"/>
  <c r="CH38" i="6"/>
  <c r="CI23" i="6"/>
  <c r="CD96" i="6"/>
  <c r="CI96" i="6" s="1"/>
  <c r="CE96" i="6"/>
  <c r="BX109" i="6"/>
  <c r="BU109" i="6"/>
  <c r="BY109" i="6" s="1"/>
  <c r="CE92" i="6"/>
  <c r="CD92" i="6"/>
  <c r="CI92" i="6" s="1"/>
  <c r="CC98" i="6"/>
  <c r="CH98" i="6" s="1"/>
  <c r="CI65" i="6"/>
  <c r="CC42" i="6"/>
  <c r="CJ23" i="6"/>
  <c r="CD88" i="6"/>
  <c r="CI88" i="6" s="1"/>
  <c r="CE88" i="6"/>
  <c r="CE22" i="6"/>
  <c r="CD22" i="6"/>
  <c r="CI22" i="6" s="1"/>
  <c r="CE32" i="6"/>
  <c r="CD32" i="6"/>
  <c r="CI32" i="6" s="1"/>
  <c r="CC63" i="6"/>
  <c r="CH63" i="6"/>
  <c r="CC105" i="6"/>
  <c r="CE61" i="6"/>
  <c r="CD61" i="6"/>
  <c r="CE56" i="6"/>
  <c r="CD56" i="6"/>
  <c r="CI56" i="6" s="1"/>
  <c r="CH17" i="6"/>
  <c r="CC17" i="6"/>
  <c r="CD103" i="6"/>
  <c r="CI103" i="6" s="1"/>
  <c r="CE103" i="6"/>
  <c r="CH89" i="6"/>
  <c r="CC89" i="6"/>
  <c r="CD87" i="6"/>
  <c r="CI87" i="6" s="1"/>
  <c r="CE87" i="6"/>
  <c r="CH75" i="6"/>
  <c r="CC75" i="6"/>
  <c r="CC79" i="6"/>
  <c r="CC29" i="6"/>
  <c r="CH37" i="6"/>
  <c r="CC37" i="6"/>
  <c r="CF84" i="6"/>
  <c r="CK84" i="6" s="1"/>
  <c r="CJ84" i="6"/>
  <c r="CE49" i="6"/>
  <c r="CD49" i="6"/>
  <c r="CI49" i="6" s="1"/>
  <c r="CE76" i="6"/>
  <c r="CD76" i="6"/>
  <c r="CH35" i="6"/>
  <c r="CC35" i="6"/>
  <c r="CF78" i="6"/>
  <c r="CK78" i="6" s="1"/>
  <c r="CJ78" i="6"/>
  <c r="CE100" i="6"/>
  <c r="CD100" i="6"/>
  <c r="CH64" i="6"/>
  <c r="CC64" i="6"/>
  <c r="CF66" i="6"/>
  <c r="CK66" i="6" s="1"/>
  <c r="CJ66" i="6"/>
  <c r="CK23" i="6"/>
  <c r="CC82" i="6"/>
  <c r="CH82" i="6"/>
  <c r="CH92" i="6"/>
  <c r="CC62" i="6"/>
  <c r="CH62" i="6" s="1"/>
  <c r="CC43" i="6"/>
  <c r="CJ53" i="6"/>
  <c r="CH121" i="6"/>
  <c r="CC121" i="6"/>
  <c r="CE73" i="6"/>
  <c r="CD73" i="6"/>
  <c r="CI73" i="6" s="1"/>
  <c r="CD97" i="6"/>
  <c r="CI97" i="6" s="1"/>
  <c r="CE97" i="6"/>
  <c r="CI100" i="6"/>
  <c r="CH22" i="6"/>
  <c r="CJ85" i="6"/>
  <c r="CF74" i="6"/>
  <c r="CK74" i="6" s="1"/>
  <c r="CJ74" i="6"/>
  <c r="CE48" i="6"/>
  <c r="CD48" i="6"/>
  <c r="CI48" i="6" s="1"/>
  <c r="CC104" i="6"/>
  <c r="CH104" i="6"/>
  <c r="CH32" i="6"/>
  <c r="CI85" i="6"/>
  <c r="CE107" i="6"/>
  <c r="CD107" i="6"/>
  <c r="CI107" i="6" s="1"/>
  <c r="CC80" i="6"/>
  <c r="CE26" i="6"/>
  <c r="CD26" i="6"/>
  <c r="CI26" i="6" s="1"/>
  <c r="CH71" i="6"/>
  <c r="CC71" i="6"/>
  <c r="BU93" i="6"/>
  <c r="BY93" i="6" s="1"/>
  <c r="BX93" i="6"/>
  <c r="CI57" i="6"/>
  <c r="CC55" i="6"/>
  <c r="CH55" i="6" s="1"/>
  <c r="BX120" i="6"/>
  <c r="BU120" i="6"/>
  <c r="BY120" i="6" s="1"/>
  <c r="CH117" i="6"/>
  <c r="CC117" i="6"/>
  <c r="CE19" i="6"/>
  <c r="CD19" i="6"/>
  <c r="BX161" i="6"/>
  <c r="CC11" i="6"/>
  <c r="CH11" i="6"/>
  <c r="CH161" i="6" s="1"/>
  <c r="CI76" i="6"/>
  <c r="CH61" i="6"/>
  <c r="CH56" i="6"/>
  <c r="CH103" i="6"/>
  <c r="CH87" i="6"/>
  <c r="CE57" i="6"/>
  <c r="CD57" i="6"/>
  <c r="CE15" i="6"/>
  <c r="CD15" i="6"/>
  <c r="CI15" i="6" s="1"/>
  <c r="CC94" i="6"/>
  <c r="CC116" i="6"/>
  <c r="CH116" i="6" s="1"/>
  <c r="BX108" i="6"/>
  <c r="BU108" i="6"/>
  <c r="BY108" i="6" s="1"/>
  <c r="CC9" i="6"/>
  <c r="CF14" i="6"/>
  <c r="CK14" i="6" s="1"/>
  <c r="CJ14" i="6"/>
  <c r="CH49" i="6"/>
  <c r="CH76" i="6"/>
  <c r="CH100" i="6"/>
  <c r="CC21" i="6"/>
  <c r="CC41" i="6"/>
  <c r="CD95" i="6"/>
  <c r="CI95" i="6" s="1"/>
  <c r="CE95" i="6"/>
  <c r="CC115" i="6"/>
  <c r="CH115" i="6"/>
  <c r="CI77" i="6"/>
  <c r="CJ83" i="6"/>
  <c r="CE18" i="6"/>
  <c r="CD18" i="6"/>
  <c r="CI18" i="6" s="1"/>
  <c r="CE65" i="6"/>
  <c r="CD65" i="6"/>
  <c r="CI61" i="6"/>
  <c r="CI27" i="6"/>
  <c r="CH73" i="6"/>
  <c r="CC90" i="6"/>
  <c r="CE72" i="6"/>
  <c r="CD72" i="6"/>
  <c r="CI72" i="6" s="1"/>
  <c r="CC86" i="6"/>
  <c r="CH86" i="6"/>
  <c r="CI19" i="6"/>
  <c r="CH91" i="6"/>
  <c r="CC91" i="6"/>
  <c r="CI83" i="6"/>
  <c r="CH48" i="6"/>
  <c r="BZ161" i="6"/>
  <c r="CF54" i="6"/>
  <c r="CK54" i="6" s="1"/>
  <c r="CJ54" i="6"/>
  <c r="CE60" i="6"/>
  <c r="CD60" i="6"/>
  <c r="CI60" i="6" s="1"/>
  <c r="CK85" i="6"/>
  <c r="H23" i="1"/>
  <c r="H19" i="1"/>
  <c r="J24" i="1"/>
  <c r="O2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F7" i="1"/>
  <c r="H7" i="1"/>
  <c r="Q7" i="1"/>
  <c r="J7" i="1" s="1"/>
  <c r="F8" i="1"/>
  <c r="H8" i="1"/>
  <c r="Q8" i="1"/>
  <c r="J8" i="1" s="1"/>
  <c r="F9" i="1"/>
  <c r="H9" i="1"/>
  <c r="Q9" i="1"/>
  <c r="J9" i="1" s="1"/>
  <c r="F10" i="1"/>
  <c r="H10" i="1"/>
  <c r="Q10" i="1"/>
  <c r="J10" i="1" s="1"/>
  <c r="O10" i="1" s="1"/>
  <c r="F11" i="1"/>
  <c r="H11" i="1"/>
  <c r="Q11" i="1"/>
  <c r="J11" i="1" s="1"/>
  <c r="F12" i="1"/>
  <c r="H12" i="1"/>
  <c r="Q12" i="1"/>
  <c r="J12" i="1" s="1"/>
  <c r="F13" i="1"/>
  <c r="H13" i="1"/>
  <c r="Q13" i="1"/>
  <c r="J13" i="1" s="1"/>
  <c r="F14" i="1"/>
  <c r="H14" i="1"/>
  <c r="Q14" i="1"/>
  <c r="J14" i="1" s="1"/>
  <c r="F15" i="1"/>
  <c r="H15" i="1"/>
  <c r="Q15" i="1"/>
  <c r="J15" i="1" s="1"/>
  <c r="F16" i="1"/>
  <c r="H16" i="1"/>
  <c r="Q16" i="1"/>
  <c r="J16" i="1" s="1"/>
  <c r="F17" i="1"/>
  <c r="H17" i="1"/>
  <c r="Q17" i="1"/>
  <c r="J17" i="1" s="1"/>
  <c r="F18" i="1"/>
  <c r="H18" i="1"/>
  <c r="Q18" i="1"/>
  <c r="J18" i="1" s="1"/>
  <c r="F19" i="1"/>
  <c r="Q19" i="1"/>
  <c r="J19" i="1" s="1"/>
  <c r="F20" i="1"/>
  <c r="H20" i="1"/>
  <c r="Q20" i="1"/>
  <c r="J20" i="1" s="1"/>
  <c r="F21" i="1"/>
  <c r="Q21" i="1"/>
  <c r="J21" i="1" s="1"/>
  <c r="F22" i="1"/>
  <c r="H22" i="1"/>
  <c r="Q22" i="1"/>
  <c r="J22" i="1" s="1"/>
  <c r="F23" i="1"/>
  <c r="Q23" i="1"/>
  <c r="J23" i="1" s="1"/>
  <c r="F24" i="1"/>
  <c r="H24" i="1"/>
  <c r="N24" i="1"/>
  <c r="P24" i="1" s="1"/>
  <c r="Q24" i="1"/>
  <c r="F25" i="1"/>
  <c r="H25" i="1"/>
  <c r="Q25" i="1"/>
  <c r="J25" i="1" s="1"/>
  <c r="F26" i="1"/>
  <c r="H26" i="1"/>
  <c r="Q26" i="1"/>
  <c r="J26" i="1" s="1"/>
  <c r="F27" i="1"/>
  <c r="H27" i="1"/>
  <c r="Q27" i="1"/>
  <c r="J27" i="1" s="1"/>
  <c r="F28" i="1"/>
  <c r="H28" i="1"/>
  <c r="Q28" i="1"/>
  <c r="J28" i="1" s="1"/>
  <c r="F29" i="1"/>
  <c r="H29" i="1"/>
  <c r="Q29" i="1"/>
  <c r="J29" i="1" s="1"/>
  <c r="F30" i="1"/>
  <c r="H30" i="1"/>
  <c r="Q30" i="1"/>
  <c r="J30" i="1" s="1"/>
  <c r="F31" i="1"/>
  <c r="H31" i="1"/>
  <c r="Q31" i="1"/>
  <c r="J31" i="1" s="1"/>
  <c r="F32" i="1"/>
  <c r="H32" i="1"/>
  <c r="Q32" i="1"/>
  <c r="J32" i="1" s="1"/>
  <c r="F33" i="1"/>
  <c r="H33" i="1"/>
  <c r="Q33" i="1"/>
  <c r="J33" i="1" s="1"/>
  <c r="F34" i="1"/>
  <c r="H34" i="1"/>
  <c r="Q34" i="1"/>
  <c r="J34" i="1" s="1"/>
  <c r="F35" i="1"/>
  <c r="H35" i="1"/>
  <c r="Q35" i="1"/>
  <c r="J35" i="1" s="1"/>
  <c r="F36" i="1"/>
  <c r="H36" i="1"/>
  <c r="Q36" i="1"/>
  <c r="J36" i="1" s="1"/>
  <c r="F37" i="1"/>
  <c r="H37" i="1"/>
  <c r="Q37" i="1"/>
  <c r="J37" i="1" s="1"/>
  <c r="F38" i="1"/>
  <c r="H38" i="1"/>
  <c r="Q38" i="1"/>
  <c r="J38" i="1" s="1"/>
  <c r="F39" i="1"/>
  <c r="H39" i="1"/>
  <c r="Q39" i="1"/>
  <c r="J39" i="1" s="1"/>
  <c r="F40" i="1"/>
  <c r="H40" i="1"/>
  <c r="Q40" i="1"/>
  <c r="J40" i="1" s="1"/>
  <c r="F41" i="1"/>
  <c r="H41" i="1"/>
  <c r="Q41" i="1"/>
  <c r="J41" i="1" s="1"/>
  <c r="O41" i="1" s="1"/>
  <c r="F42" i="1"/>
  <c r="H42" i="1"/>
  <c r="Q42" i="1"/>
  <c r="J42" i="1" s="1"/>
  <c r="F43" i="1"/>
  <c r="H43" i="1"/>
  <c r="Q43" i="1"/>
  <c r="J43" i="1" s="1"/>
  <c r="F44" i="1"/>
  <c r="H44" i="1"/>
  <c r="Q44" i="1"/>
  <c r="J44" i="1" s="1"/>
  <c r="F45" i="1"/>
  <c r="H45" i="1"/>
  <c r="Q45" i="1"/>
  <c r="J45" i="1" s="1"/>
  <c r="F46" i="1"/>
  <c r="H46" i="1"/>
  <c r="J46" i="1"/>
  <c r="O46" i="1" s="1"/>
  <c r="N46" i="1"/>
  <c r="F47" i="1"/>
  <c r="H47" i="1"/>
  <c r="J47" i="1"/>
  <c r="N47" i="1"/>
  <c r="O47" i="1"/>
  <c r="P47" i="1"/>
  <c r="F48" i="1"/>
  <c r="H48" i="1"/>
  <c r="J48" i="1"/>
  <c r="O48" i="1" s="1"/>
  <c r="N48" i="1"/>
  <c r="P48" i="1" s="1"/>
  <c r="F49" i="1"/>
  <c r="H49" i="1"/>
  <c r="J49" i="1"/>
  <c r="N49" i="1"/>
  <c r="P49" i="1" s="1"/>
  <c r="O49" i="1"/>
  <c r="F50" i="1"/>
  <c r="H50" i="1"/>
  <c r="J50" i="1"/>
  <c r="O50" i="1" s="1"/>
  <c r="N50" i="1"/>
  <c r="F51" i="1"/>
  <c r="H51" i="1"/>
  <c r="J51" i="1"/>
  <c r="N51" i="1"/>
  <c r="O51" i="1"/>
  <c r="P51" i="1"/>
  <c r="F52" i="1"/>
  <c r="H52" i="1"/>
  <c r="J52" i="1"/>
  <c r="O52" i="1" s="1"/>
  <c r="N52" i="1"/>
  <c r="P52" i="1" s="1"/>
  <c r="F53" i="1"/>
  <c r="H53" i="1"/>
  <c r="J53" i="1"/>
  <c r="N53" i="1"/>
  <c r="P53" i="1" s="1"/>
  <c r="O53" i="1"/>
  <c r="F54" i="1"/>
  <c r="H54" i="1"/>
  <c r="J54" i="1"/>
  <c r="O54" i="1" s="1"/>
  <c r="N54" i="1"/>
  <c r="F55" i="1"/>
  <c r="H55" i="1"/>
  <c r="J55" i="1"/>
  <c r="N55" i="1"/>
  <c r="O55" i="1"/>
  <c r="P55" i="1"/>
  <c r="F56" i="1"/>
  <c r="H56" i="1"/>
  <c r="J56" i="1"/>
  <c r="O56" i="1" s="1"/>
  <c r="N56" i="1"/>
  <c r="P56" i="1" s="1"/>
  <c r="F57" i="1"/>
  <c r="H57" i="1"/>
  <c r="J57" i="1"/>
  <c r="N57" i="1"/>
  <c r="P57" i="1" s="1"/>
  <c r="O57" i="1"/>
  <c r="F58" i="1"/>
  <c r="H58" i="1"/>
  <c r="J58" i="1"/>
  <c r="O58" i="1" s="1"/>
  <c r="N58" i="1"/>
  <c r="F59" i="1"/>
  <c r="H59" i="1"/>
  <c r="J59" i="1"/>
  <c r="N59" i="1"/>
  <c r="O59" i="1"/>
  <c r="P59" i="1"/>
  <c r="F60" i="1"/>
  <c r="H60" i="1"/>
  <c r="J60" i="1"/>
  <c r="O60" i="1" s="1"/>
  <c r="N60" i="1"/>
  <c r="P60" i="1" s="1"/>
  <c r="F61" i="1"/>
  <c r="H61" i="1"/>
  <c r="J61" i="1"/>
  <c r="N61" i="1"/>
  <c r="P61" i="1" s="1"/>
  <c r="O61" i="1"/>
  <c r="F62" i="1"/>
  <c r="H62" i="1"/>
  <c r="J62" i="1"/>
  <c r="O62" i="1" s="1"/>
  <c r="N62" i="1"/>
  <c r="F63" i="1"/>
  <c r="H63" i="1"/>
  <c r="J63" i="1"/>
  <c r="N63" i="1"/>
  <c r="O63" i="1"/>
  <c r="P63" i="1"/>
  <c r="CD90" i="6" l="1"/>
  <c r="CI90" i="6" s="1"/>
  <c r="CE90" i="6"/>
  <c r="CD21" i="6"/>
  <c r="CI21" i="6" s="1"/>
  <c r="CE21" i="6"/>
  <c r="CD9" i="6"/>
  <c r="CI9" i="6" s="1"/>
  <c r="CE9" i="6"/>
  <c r="CE94" i="6"/>
  <c r="CD94" i="6"/>
  <c r="CI94" i="6" s="1"/>
  <c r="CF97" i="6"/>
  <c r="CK97" i="6" s="1"/>
  <c r="CJ97" i="6"/>
  <c r="CD79" i="6"/>
  <c r="CI79" i="6" s="1"/>
  <c r="CE79" i="6"/>
  <c r="CF56" i="6"/>
  <c r="CK56" i="6" s="1"/>
  <c r="CJ56" i="6"/>
  <c r="CD105" i="6"/>
  <c r="CI105" i="6" s="1"/>
  <c r="CE105" i="6"/>
  <c r="CF22" i="6"/>
  <c r="CK22" i="6" s="1"/>
  <c r="CJ22" i="6"/>
  <c r="CF92" i="6"/>
  <c r="CK92" i="6" s="1"/>
  <c r="CJ92" i="6"/>
  <c r="CE40" i="6"/>
  <c r="CD40" i="6"/>
  <c r="CI40" i="6" s="1"/>
  <c r="CD25" i="6"/>
  <c r="CI25" i="6" s="1"/>
  <c r="CE25" i="6"/>
  <c r="CD47" i="6"/>
  <c r="CI47" i="6" s="1"/>
  <c r="CE47" i="6"/>
  <c r="CF27" i="6"/>
  <c r="CK27" i="6" s="1"/>
  <c r="CJ27" i="6"/>
  <c r="CF72" i="6"/>
  <c r="CK72" i="6" s="1"/>
  <c r="CJ72" i="6"/>
  <c r="CH90" i="6"/>
  <c r="CF18" i="6"/>
  <c r="CK18" i="6" s="1"/>
  <c r="CJ18" i="6"/>
  <c r="CH21" i="6"/>
  <c r="CC161" i="6"/>
  <c r="CE11" i="6"/>
  <c r="CD11" i="6"/>
  <c r="CI11" i="6" s="1"/>
  <c r="CD117" i="6"/>
  <c r="CI117" i="6" s="1"/>
  <c r="CE117" i="6"/>
  <c r="CD71" i="6"/>
  <c r="CI71" i="6" s="1"/>
  <c r="CE71" i="6"/>
  <c r="CF48" i="6"/>
  <c r="CK48" i="6" s="1"/>
  <c r="CJ48" i="6"/>
  <c r="CE121" i="6"/>
  <c r="CD121" i="6"/>
  <c r="CI121" i="6" s="1"/>
  <c r="CD82" i="6"/>
  <c r="CI82" i="6" s="1"/>
  <c r="CE82" i="6"/>
  <c r="CD64" i="6"/>
  <c r="CI64" i="6" s="1"/>
  <c r="CE64" i="6"/>
  <c r="CH79" i="6"/>
  <c r="CD75" i="6"/>
  <c r="CI75" i="6" s="1"/>
  <c r="CE75" i="6"/>
  <c r="CD89" i="6"/>
  <c r="CI89" i="6" s="1"/>
  <c r="CE89" i="6"/>
  <c r="CD17" i="6"/>
  <c r="CI17" i="6" s="1"/>
  <c r="CE17" i="6"/>
  <c r="CH105" i="6"/>
  <c r="CD63" i="6"/>
  <c r="CI63" i="6" s="1"/>
  <c r="CE63" i="6"/>
  <c r="CH40" i="6"/>
  <c r="CH25" i="6"/>
  <c r="CE58" i="6"/>
  <c r="CD58" i="6"/>
  <c r="CI58" i="6" s="1"/>
  <c r="CH47" i="6"/>
  <c r="CF118" i="6"/>
  <c r="CK118" i="6" s="1"/>
  <c r="CJ118" i="6"/>
  <c r="CF95" i="6"/>
  <c r="CK95" i="6" s="1"/>
  <c r="CJ95" i="6"/>
  <c r="CF57" i="6"/>
  <c r="CK57" i="6" s="1"/>
  <c r="CJ57" i="6"/>
  <c r="CF19" i="6"/>
  <c r="CK19" i="6" s="1"/>
  <c r="CJ19" i="6"/>
  <c r="CF49" i="6"/>
  <c r="CK49" i="6" s="1"/>
  <c r="CJ49" i="6"/>
  <c r="CD116" i="6"/>
  <c r="CI116" i="6" s="1"/>
  <c r="CE116" i="6"/>
  <c r="CF26" i="6"/>
  <c r="CK26" i="6" s="1"/>
  <c r="CJ26" i="6"/>
  <c r="CE43" i="6"/>
  <c r="CD43" i="6"/>
  <c r="CI43" i="6" s="1"/>
  <c r="CF76" i="6"/>
  <c r="CK76" i="6" s="1"/>
  <c r="CJ76" i="6"/>
  <c r="CD29" i="6"/>
  <c r="CI29" i="6" s="1"/>
  <c r="CE29" i="6"/>
  <c r="CF61" i="6"/>
  <c r="CK61" i="6" s="1"/>
  <c r="CJ61" i="6"/>
  <c r="CF88" i="6"/>
  <c r="CK88" i="6" s="1"/>
  <c r="CJ88" i="6"/>
  <c r="CE42" i="6"/>
  <c r="CD42" i="6"/>
  <c r="CI42" i="6" s="1"/>
  <c r="CE98" i="6"/>
  <c r="CD98" i="6"/>
  <c r="CI98" i="6" s="1"/>
  <c r="CC109" i="6"/>
  <c r="CF30" i="6"/>
  <c r="CK30" i="6" s="1"/>
  <c r="CJ30" i="6"/>
  <c r="CC106" i="6"/>
  <c r="CH58" i="6"/>
  <c r="CH108" i="6"/>
  <c r="CC108" i="6"/>
  <c r="CD55" i="6"/>
  <c r="CI55" i="6" s="1"/>
  <c r="CE55" i="6"/>
  <c r="CE80" i="6"/>
  <c r="CD80" i="6"/>
  <c r="CI80" i="6" s="1"/>
  <c r="CF73" i="6"/>
  <c r="CK73" i="6" s="1"/>
  <c r="CJ73" i="6"/>
  <c r="CE62" i="6"/>
  <c r="CD62" i="6"/>
  <c r="CI62" i="6" s="1"/>
  <c r="CF100" i="6"/>
  <c r="CK100" i="6" s="1"/>
  <c r="CJ100" i="6"/>
  <c r="CD41" i="6"/>
  <c r="CI41" i="6" s="1"/>
  <c r="CE41" i="6"/>
  <c r="CF15" i="6"/>
  <c r="CK15" i="6" s="1"/>
  <c r="CJ15" i="6"/>
  <c r="CH120" i="6"/>
  <c r="CC120" i="6"/>
  <c r="CF107" i="6"/>
  <c r="CK107" i="6" s="1"/>
  <c r="CJ107" i="6"/>
  <c r="CF60" i="6"/>
  <c r="CK60" i="6" s="1"/>
  <c r="CJ60" i="6"/>
  <c r="BZ163" i="6"/>
  <c r="BZ162" i="6"/>
  <c r="CE91" i="6"/>
  <c r="CD91" i="6"/>
  <c r="CI91" i="6" s="1"/>
  <c r="CE86" i="6"/>
  <c r="CD86" i="6"/>
  <c r="CI86" i="6" s="1"/>
  <c r="CF65" i="6"/>
  <c r="CK65" i="6" s="1"/>
  <c r="CJ65" i="6"/>
  <c r="CD115" i="6"/>
  <c r="CI115" i="6" s="1"/>
  <c r="CE115" i="6"/>
  <c r="CH41" i="6"/>
  <c r="CH9" i="6"/>
  <c r="CH94" i="6"/>
  <c r="CC93" i="6"/>
  <c r="CH80" i="6"/>
  <c r="CE104" i="6"/>
  <c r="CD104" i="6"/>
  <c r="CI104" i="6" s="1"/>
  <c r="CH43" i="6"/>
  <c r="CD35" i="6"/>
  <c r="CI35" i="6" s="1"/>
  <c r="CE35" i="6"/>
  <c r="CD37" i="6"/>
  <c r="CI37" i="6" s="1"/>
  <c r="CE37" i="6"/>
  <c r="CH29" i="6"/>
  <c r="CF87" i="6"/>
  <c r="CK87" i="6" s="1"/>
  <c r="CJ87" i="6"/>
  <c r="CF103" i="6"/>
  <c r="CK103" i="6" s="1"/>
  <c r="CJ103" i="6"/>
  <c r="CF32" i="6"/>
  <c r="CK32" i="6" s="1"/>
  <c r="CJ32" i="6"/>
  <c r="CH42" i="6"/>
  <c r="CF96" i="6"/>
  <c r="CK96" i="6" s="1"/>
  <c r="CJ96" i="6"/>
  <c r="CD59" i="6"/>
  <c r="CI59" i="6" s="1"/>
  <c r="CE59" i="6"/>
  <c r="CF38" i="6"/>
  <c r="CK38" i="6" s="1"/>
  <c r="CJ38" i="6"/>
  <c r="N41" i="1"/>
  <c r="P41" i="1" s="1"/>
  <c r="O42" i="1"/>
  <c r="N42" i="1"/>
  <c r="O37" i="1"/>
  <c r="N37" i="1"/>
  <c r="O32" i="1"/>
  <c r="N32" i="1"/>
  <c r="O28" i="1"/>
  <c r="N28" i="1"/>
  <c r="P28" i="1" s="1"/>
  <c r="N22" i="1"/>
  <c r="O22" i="1"/>
  <c r="N19" i="1"/>
  <c r="O19" i="1"/>
  <c r="O14" i="1"/>
  <c r="N14" i="1"/>
  <c r="N9" i="1"/>
  <c r="O9" i="1"/>
  <c r="O43" i="1"/>
  <c r="N43" i="1"/>
  <c r="N38" i="1"/>
  <c r="O38" i="1"/>
  <c r="N34" i="1"/>
  <c r="O34" i="1"/>
  <c r="N33" i="1"/>
  <c r="O33" i="1"/>
  <c r="N29" i="1"/>
  <c r="P29" i="1" s="1"/>
  <c r="O29" i="1"/>
  <c r="O25" i="1"/>
  <c r="N25" i="1"/>
  <c r="P25" i="1" s="1"/>
  <c r="N23" i="1"/>
  <c r="P23" i="1" s="1"/>
  <c r="O23" i="1"/>
  <c r="N20" i="1"/>
  <c r="O20" i="1"/>
  <c r="N15" i="1"/>
  <c r="P15" i="1" s="1"/>
  <c r="O15" i="1"/>
  <c r="N11" i="1"/>
  <c r="O11" i="1"/>
  <c r="N10" i="1"/>
  <c r="P10" i="1" s="1"/>
  <c r="N44" i="1"/>
  <c r="O44" i="1"/>
  <c r="N39" i="1"/>
  <c r="O39" i="1"/>
  <c r="N35" i="1"/>
  <c r="O35" i="1"/>
  <c r="N30" i="1"/>
  <c r="O30" i="1"/>
  <c r="N26" i="1"/>
  <c r="N16" i="1"/>
  <c r="O16" i="1"/>
  <c r="N12" i="1"/>
  <c r="O12" i="1"/>
  <c r="N7" i="1"/>
  <c r="O7" i="1"/>
  <c r="P62" i="1"/>
  <c r="P58" i="1"/>
  <c r="P54" i="1"/>
  <c r="P50" i="1"/>
  <c r="P46" i="1"/>
  <c r="N45" i="1"/>
  <c r="O45" i="1"/>
  <c r="N40" i="1"/>
  <c r="O40" i="1"/>
  <c r="N36" i="1"/>
  <c r="O36" i="1"/>
  <c r="N31" i="1"/>
  <c r="O31" i="1"/>
  <c r="N27" i="1"/>
  <c r="O27" i="1"/>
  <c r="O21" i="1"/>
  <c r="N21" i="1"/>
  <c r="O18" i="1"/>
  <c r="N18" i="1"/>
  <c r="P18" i="1" s="1"/>
  <c r="O17" i="1"/>
  <c r="N17" i="1"/>
  <c r="O13" i="1"/>
  <c r="N13" i="1"/>
  <c r="P13" i="1" s="1"/>
  <c r="N8" i="1"/>
  <c r="P8" i="1" s="1"/>
  <c r="O8" i="1"/>
  <c r="Q6" i="1"/>
  <c r="J6" i="1" s="1"/>
  <c r="CF62" i="6" l="1"/>
  <c r="CK62" i="6" s="1"/>
  <c r="CJ62" i="6"/>
  <c r="CF80" i="6"/>
  <c r="CK80" i="6" s="1"/>
  <c r="CJ80" i="6"/>
  <c r="CF116" i="6"/>
  <c r="CK116" i="6" s="1"/>
  <c r="CJ116" i="6"/>
  <c r="CF117" i="6"/>
  <c r="CK117" i="6" s="1"/>
  <c r="CJ117" i="6"/>
  <c r="CF21" i="6"/>
  <c r="CK21" i="6" s="1"/>
  <c r="CJ21" i="6"/>
  <c r="CF35" i="6"/>
  <c r="CK35" i="6" s="1"/>
  <c r="CJ35" i="6"/>
  <c r="CF104" i="6"/>
  <c r="CK104" i="6" s="1"/>
  <c r="CJ104" i="6"/>
  <c r="CF115" i="6"/>
  <c r="CK115" i="6" s="1"/>
  <c r="CJ115" i="6"/>
  <c r="CF55" i="6"/>
  <c r="CK55" i="6" s="1"/>
  <c r="CJ55" i="6"/>
  <c r="CF98" i="6"/>
  <c r="CK98" i="6" s="1"/>
  <c r="CJ98" i="6"/>
  <c r="CF43" i="6"/>
  <c r="CK43" i="6" s="1"/>
  <c r="CJ43" i="6"/>
  <c r="CF64" i="6"/>
  <c r="CK64" i="6" s="1"/>
  <c r="CJ64" i="6"/>
  <c r="CF71" i="6"/>
  <c r="CK71" i="6" s="1"/>
  <c r="CJ71" i="6"/>
  <c r="CF47" i="6"/>
  <c r="CK47" i="6" s="1"/>
  <c r="CJ47" i="6"/>
  <c r="CF94" i="6"/>
  <c r="CK94" i="6" s="1"/>
  <c r="CJ94" i="6"/>
  <c r="CF29" i="6"/>
  <c r="CK29" i="6" s="1"/>
  <c r="CJ29" i="6"/>
  <c r="CF89" i="6"/>
  <c r="CK89" i="6" s="1"/>
  <c r="CJ89" i="6"/>
  <c r="CF58" i="6"/>
  <c r="CK58" i="6" s="1"/>
  <c r="CJ58" i="6"/>
  <c r="CF17" i="6"/>
  <c r="CK17" i="6" s="1"/>
  <c r="CJ17" i="6"/>
  <c r="CF75" i="6"/>
  <c r="CK75" i="6" s="1"/>
  <c r="CJ75" i="6"/>
  <c r="CF121" i="6"/>
  <c r="CK121" i="6" s="1"/>
  <c r="CJ121" i="6"/>
  <c r="CF40" i="6"/>
  <c r="CK40" i="6" s="1"/>
  <c r="CJ40" i="6"/>
  <c r="CF9" i="6"/>
  <c r="CK9" i="6" s="1"/>
  <c r="CJ9" i="6"/>
  <c r="CF90" i="6"/>
  <c r="CK90" i="6" s="1"/>
  <c r="CJ90" i="6"/>
  <c r="CD93" i="6"/>
  <c r="CI93" i="6" s="1"/>
  <c r="CE93" i="6"/>
  <c r="CF91" i="6"/>
  <c r="CK91" i="6" s="1"/>
  <c r="CJ91" i="6"/>
  <c r="CF86" i="6"/>
  <c r="CK86" i="6" s="1"/>
  <c r="CJ86" i="6"/>
  <c r="CE106" i="6"/>
  <c r="CD106" i="6"/>
  <c r="CI106" i="6" s="1"/>
  <c r="CE109" i="6"/>
  <c r="CD109" i="6"/>
  <c r="CI109" i="6" s="1"/>
  <c r="CF59" i="6"/>
  <c r="CK59" i="6" s="1"/>
  <c r="CJ59" i="6"/>
  <c r="CF37" i="6"/>
  <c r="CK37" i="6" s="1"/>
  <c r="CJ37" i="6"/>
  <c r="CH93" i="6"/>
  <c r="CE120" i="6"/>
  <c r="CD120" i="6"/>
  <c r="CI120" i="6" s="1"/>
  <c r="CF41" i="6"/>
  <c r="CK41" i="6" s="1"/>
  <c r="CJ41" i="6"/>
  <c r="CE108" i="6"/>
  <c r="CD108" i="6"/>
  <c r="CI108" i="6" s="1"/>
  <c r="CH106" i="6"/>
  <c r="CH109" i="6"/>
  <c r="CF42" i="6"/>
  <c r="CK42" i="6" s="1"/>
  <c r="CJ42" i="6"/>
  <c r="CF63" i="6"/>
  <c r="CK63" i="6" s="1"/>
  <c r="CJ63" i="6"/>
  <c r="CF82" i="6"/>
  <c r="CK82" i="6" s="1"/>
  <c r="CJ82" i="6"/>
  <c r="CE161" i="6"/>
  <c r="CF11" i="6"/>
  <c r="CK11" i="6" s="1"/>
  <c r="CJ11" i="6"/>
  <c r="CJ161" i="6" s="1"/>
  <c r="CF25" i="6"/>
  <c r="CK25" i="6" s="1"/>
  <c r="CJ25" i="6"/>
  <c r="CF105" i="6"/>
  <c r="CK105" i="6" s="1"/>
  <c r="CJ105" i="6"/>
  <c r="CF79" i="6"/>
  <c r="CK79" i="6" s="1"/>
  <c r="CJ79" i="6"/>
  <c r="P31" i="1"/>
  <c r="P40" i="1"/>
  <c r="P34" i="1"/>
  <c r="P37" i="1"/>
  <c r="P22" i="1"/>
  <c r="P7" i="1"/>
  <c r="P16" i="1"/>
  <c r="P30" i="1"/>
  <c r="P39" i="1"/>
  <c r="P27" i="1"/>
  <c r="P36" i="1"/>
  <c r="P45" i="1"/>
  <c r="P11" i="1"/>
  <c r="P20" i="1"/>
  <c r="P33" i="1"/>
  <c r="P38" i="1"/>
  <c r="P9" i="1"/>
  <c r="P19" i="1"/>
  <c r="P17" i="1"/>
  <c r="P21" i="1"/>
  <c r="P12" i="1"/>
  <c r="P26" i="1"/>
  <c r="P35" i="1"/>
  <c r="P44" i="1"/>
  <c r="P43" i="1"/>
  <c r="P14" i="1"/>
  <c r="P32" i="1"/>
  <c r="P42" i="1"/>
  <c r="CF120" i="6" l="1"/>
  <c r="CK120" i="6" s="1"/>
  <c r="CJ120" i="6"/>
  <c r="CF106" i="6"/>
  <c r="CK106" i="6" s="1"/>
  <c r="CJ106" i="6"/>
  <c r="CF93" i="6"/>
  <c r="CK93" i="6" s="1"/>
  <c r="CJ93" i="6"/>
  <c r="CF108" i="6"/>
  <c r="CK108" i="6" s="1"/>
  <c r="CJ108" i="6"/>
  <c r="CF109" i="6"/>
  <c r="CK109" i="6" s="1"/>
  <c r="CJ109" i="6"/>
  <c r="P6" i="1"/>
</calcChain>
</file>

<file path=xl/comments1.xml><?xml version="1.0" encoding="utf-8"?>
<comments xmlns="http://schemas.openxmlformats.org/spreadsheetml/2006/main">
  <authors>
    <author>adminpc1</author>
  </authors>
  <commentList>
    <comment ref="R5" authorId="0" shapeId="0">
      <text>
        <r>
          <rPr>
            <b/>
            <sz val="15"/>
            <color indexed="81"/>
            <rFont val="Tahoma"/>
            <family val="2"/>
          </rPr>
          <t>NHẬP DỮ LIỆU Ở ĐÂY</t>
        </r>
      </text>
    </comment>
  </commentList>
</comments>
</file>

<file path=xl/comments2.xml><?xml version="1.0" encoding="utf-8"?>
<comments xmlns="http://schemas.openxmlformats.org/spreadsheetml/2006/main">
  <authors>
    <author>adminpc1</author>
  </authors>
  <commentList>
    <comment ref="R5" authorId="0" shapeId="0">
      <text>
        <r>
          <rPr>
            <b/>
            <sz val="15"/>
            <color indexed="81"/>
            <rFont val="Tahoma"/>
            <family val="2"/>
          </rPr>
          <t>NHẬP DỮ LIỆU GIAO  HÀNG</t>
        </r>
        <r>
          <rPr>
            <sz val="15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<sst xmlns="http://schemas.openxmlformats.org/spreadsheetml/2006/main" count="999" uniqueCount="502">
  <si>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</si>
  <si>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</si>
  <si>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</si>
  <si>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</si>
  <si>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</si>
  <si>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</si>
  <si>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</si>
  <si>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</si>
  <si>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</si>
  <si>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</si>
  <si>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</si>
  <si>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</si>
  <si>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</si>
  <si>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</si>
  <si>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</si>
  <si>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</si>
  <si>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</si>
  <si>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</si>
  <si>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</si>
  <si>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</si>
  <si>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</si>
  <si>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</si>
  <si>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</si>
  <si>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</si>
  <si>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USD</t>
  </si>
  <si>
    <t>VND</t>
  </si>
  <si>
    <t>Tỷ giá</t>
  </si>
  <si>
    <t>SL đơn hàng</t>
  </si>
  <si>
    <t>Tổng</t>
  </si>
  <si>
    <t>Thành tiền</t>
  </si>
  <si>
    <t>Đơn giá/kg</t>
  </si>
  <si>
    <t>Số Lượng</t>
  </si>
  <si>
    <t>CẢNG ĐẾN</t>
  </si>
  <si>
    <t>Code Filler</t>
  </si>
  <si>
    <t>Mã Custome</t>
  </si>
  <si>
    <t>Tên khách hàng</t>
  </si>
  <si>
    <t>Ngày hợp đồng</t>
  </si>
  <si>
    <t>Số hợp đồng/ PO</t>
  </si>
  <si>
    <t>Mã khách</t>
  </si>
  <si>
    <t>LỊCH GIAO HÀNG THEO HỢP ĐỒNG</t>
  </si>
  <si>
    <t>THÔNG TIN SẢN LƯỢNG</t>
  </si>
  <si>
    <t>THÔNG TIN SẢN PHẨM</t>
  </si>
  <si>
    <t>THÔNG TIN KHÁCH HÀNG</t>
  </si>
  <si>
    <t>TT</t>
  </si>
  <si>
    <t>NĂM</t>
  </si>
  <si>
    <t>THÁNG</t>
  </si>
  <si>
    <t>THEO DÕI HỢP ĐỒNG KHÁCH HÀNG</t>
  </si>
  <si>
    <t>THỰC HIỆN HỢP ĐỒNG</t>
  </si>
  <si>
    <t>Lưu ý: nguồn dữ liệu lấy từ Phòng Kinh Doanh</t>
  </si>
  <si>
    <t>Ngày giao hàng thực tế</t>
  </si>
  <si>
    <t>MÃ SẢN XUẤT</t>
  </si>
  <si>
    <t>THÔNG TIN KHỐI LƯỢNG THỰC HIỆN HỢP ĐỒNG</t>
  </si>
  <si>
    <t>Mã Filler</t>
  </si>
  <si>
    <t>Đơn giá/KG</t>
  </si>
  <si>
    <t>SL đã giao</t>
  </si>
  <si>
    <t>Đã xuất tháng trước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</si>
  <si>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</si>
  <si>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</si>
  <si>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</si>
  <si>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</si>
  <si>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</si>
  <si>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</si>
  <si>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</si>
  <si>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</si>
  <si>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</si>
  <si>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</si>
  <si>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</si>
  <si>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</si>
  <si>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</si>
  <si>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</si>
  <si>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</si>
  <si>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</si>
  <si>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</si>
  <si>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</si>
  <si>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</si>
  <si>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</si>
  <si>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</si>
  <si>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</si>
  <si>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</si>
  <si>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</si>
  <si>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</si>
  <si>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</si>
  <si>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</si>
  <si>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</si>
  <si>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</si>
  <si>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</si>
  <si>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</si>
  <si>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</si>
  <si>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</si>
  <si>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</si>
  <si>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</si>
  <si>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</si>
  <si>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</si>
  <si>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</si>
  <si>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</si>
  <si>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</si>
  <si>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</si>
  <si>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</si>
  <si>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</si>
  <si>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</si>
  <si>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</si>
  <si>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</si>
  <si>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</si>
  <si>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</si>
  <si>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</si>
  <si>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</si>
  <si>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</si>
  <si>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</si>
  <si>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</si>
  <si>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</si>
  <si>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</si>
  <si>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</si>
  <si>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</si>
  <si>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</si>
  <si>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BÁO CÁO DOANH THU</t>
  </si>
  <si>
    <t xml:space="preserve">Ngày </t>
  </si>
  <si>
    <t>Tháng</t>
  </si>
  <si>
    <t xml:space="preserve">năm </t>
  </si>
  <si>
    <t>Kế hoạch</t>
  </si>
  <si>
    <t>Thực hiện</t>
  </si>
  <si>
    <t>Cân đối</t>
  </si>
  <si>
    <t>Sản lượng</t>
  </si>
  <si>
    <t>Đơn giá</t>
  </si>
  <si>
    <t>SL chưa giao</t>
  </si>
  <si>
    <t>VNĐ</t>
  </si>
  <si>
    <t>Thông tin hàng hóa</t>
  </si>
  <si>
    <t>Khách hàng</t>
  </si>
  <si>
    <t>Sản phẩm</t>
  </si>
  <si>
    <t>Tiêu chuẩn sản phẩm khách hàng yêu cầu</t>
  </si>
  <si>
    <t>Tiêu chuẩn sản phẩm Filler đang sản xuất</t>
  </si>
  <si>
    <t>ĐÁNH GIÁ</t>
  </si>
  <si>
    <t>Mã Code FILLER</t>
  </si>
  <si>
    <t>Ứng  dụng sản phẩm</t>
  </si>
  <si>
    <t>Tốc độ chạy máy</t>
  </si>
  <si>
    <t>% CaCo3</t>
  </si>
  <si>
    <t>%TiO2</t>
  </si>
  <si>
    <t>MI</t>
  </si>
  <si>
    <t>Chỉ số khác</t>
  </si>
  <si>
    <t>Đạt</t>
  </si>
  <si>
    <t>Không đạt</t>
  </si>
  <si>
    <t xml:space="preserve"> </t>
  </si>
  <si>
    <t>STT</t>
  </si>
  <si>
    <t>Thông tin  khách hàng</t>
  </si>
  <si>
    <t>Mã KH</t>
  </si>
  <si>
    <t>Tên khách</t>
  </si>
  <si>
    <t>Địa chỉ</t>
  </si>
  <si>
    <t>Người liên hệ</t>
  </si>
  <si>
    <t xml:space="preserve">Số điện thoại </t>
  </si>
  <si>
    <t>Email</t>
  </si>
  <si>
    <t>Sale phụ trách</t>
  </si>
  <si>
    <t>Mã code</t>
  </si>
  <si>
    <t>Mã Customer</t>
  </si>
  <si>
    <t>RDB RASAYANS LTD</t>
  </si>
  <si>
    <t>ADVANCED FLEXIBLE PACKAGING CO.</t>
  </si>
  <si>
    <t>UNIQUE INTERTRADE PVT LTD</t>
  </si>
  <si>
    <t>REHMAN CHEMICALS</t>
  </si>
  <si>
    <t>PT. BERKAT UTAMA</t>
  </si>
  <si>
    <t>SUPRIYA PACKERS</t>
  </si>
  <si>
    <t>GIRIRAJ POLY PACK</t>
  </si>
  <si>
    <t>UNIBAG POLYSACK CORPORATION</t>
  </si>
  <si>
    <t>AZOV PRODUCTION CORPORATION ALEKO - POLYMERS LLC</t>
  </si>
  <si>
    <t>COLORSTAR CHEMICAL INDUSTRIAL CORPORATION</t>
  </si>
  <si>
    <t>PHILPACKAGING CORPORATION</t>
  </si>
  <si>
    <t xml:space="preserve">THỒNG TIN </t>
  </si>
  <si>
    <t>Chi phí vận chuyển đa phương thức nội địa</t>
  </si>
  <si>
    <t>Chi phí vận chuyển quốc tế và Local charge</t>
  </si>
  <si>
    <t>Chi phí Docs + Thông quan</t>
  </si>
  <si>
    <t>Tổng chi phí</t>
  </si>
  <si>
    <t>Tổng chi phí FOB HP 
(Không bao gồm cước tàu)</t>
  </si>
  <si>
    <t>Frieght + local charge</t>
  </si>
  <si>
    <t>Chênh lệch giữa CFR và FOB</t>
  </si>
  <si>
    <t>Ngày</t>
  </si>
  <si>
    <t>PI số</t>
  </si>
  <si>
    <t>Mã hàng</t>
  </si>
  <si>
    <t>Số cont</t>
  </si>
  <si>
    <t>KHỐI LƯỢNG</t>
  </si>
  <si>
    <t>Tổng số cont</t>
  </si>
  <si>
    <t>Ngày đóng hàng/
xuất cont</t>
  </si>
  <si>
    <t>Địa điểm đóng hàng</t>
  </si>
  <si>
    <t>Cảng xếp hàng/địa điểm giao hàng</t>
  </si>
  <si>
    <t>Tổng Chi phí vận chuyển nội địa</t>
  </si>
  <si>
    <t xml:space="preserve"> Chi phí vận chuyển nội địa YB-HP</t>
  </si>
  <si>
    <t xml:space="preserve"> Chi phí vận chuyển nội địa HP - cảng đích</t>
  </si>
  <si>
    <t>Chi phí vận chuyển nội địa Cảng đích - kho KH</t>
  </si>
  <si>
    <t>Cước biển</t>
  </si>
  <si>
    <t>Local Charge</t>
  </si>
  <si>
    <t>Tổng tiền usd/cont</t>
  </si>
  <si>
    <t>Chi phí (USD/MT)</t>
  </si>
  <si>
    <t>Tổng tiền vnđ/cont</t>
  </si>
  <si>
    <t>Chi phí (đ/kg)</t>
  </si>
  <si>
    <t>CF mở Tờ khai/Cnt</t>
  </si>
  <si>
    <r>
      <t xml:space="preserve">CF </t>
    </r>
    <r>
      <rPr>
        <sz val="10"/>
        <rFont val="Times New Roman"/>
        <family val="1"/>
      </rPr>
      <t>CĐHQ</t>
    </r>
    <r>
      <rPr>
        <sz val="12"/>
        <rFont val="Times New Roman"/>
        <family val="1"/>
      </rPr>
      <t>/cnt</t>
    </r>
  </si>
  <si>
    <r>
      <t xml:space="preserve">CF </t>
    </r>
    <r>
      <rPr>
        <sz val="10"/>
        <rFont val="Times New Roman"/>
        <family val="1"/>
      </rPr>
      <t>CSHT</t>
    </r>
    <r>
      <rPr>
        <sz val="12"/>
        <rFont val="Times New Roman"/>
        <family val="1"/>
      </rPr>
      <t>/cnt</t>
    </r>
  </si>
  <si>
    <t>CF Hun trùng/cont</t>
  </si>
  <si>
    <t>CF chuyển CT/lô</t>
  </si>
  <si>
    <t>CF VS cont /cont</t>
  </si>
  <si>
    <t>CF Nâng /cont</t>
  </si>
  <si>
    <t>CF hạ /cont</t>
  </si>
  <si>
    <t>CF lưu Cnt/Cnt</t>
  </si>
  <si>
    <t>CF lưu bãi/Cnt</t>
  </si>
  <si>
    <t>CF khác</t>
  </si>
  <si>
    <t xml:space="preserve">Thuế VAT </t>
  </si>
  <si>
    <t>Tổng CF Vnd/cont</t>
  </si>
  <si>
    <t>Tổng CF usd/cont</t>
  </si>
  <si>
    <t>Chi phí USD/MT</t>
  </si>
  <si>
    <t>Chi phí Vnd/kg</t>
  </si>
  <si>
    <t>Thuế VAT</t>
  </si>
  <si>
    <t>Tổng CF usd/cnt</t>
  </si>
  <si>
    <t>Tổng CF usd/MT</t>
  </si>
  <si>
    <t>CF vnđ/cont</t>
  </si>
  <si>
    <t>CF vnđ/kg</t>
  </si>
  <si>
    <t>Nội địa</t>
  </si>
  <si>
    <t>Quốc tế</t>
  </si>
  <si>
    <t>Loại xe</t>
  </si>
  <si>
    <t>CF vnd/cnt</t>
  </si>
  <si>
    <t>CF usd/cnt</t>
  </si>
  <si>
    <t>Chi phí usd/MT</t>
  </si>
  <si>
    <t>ĐV vận chuyển</t>
  </si>
  <si>
    <t>Hãng tàu</t>
  </si>
  <si>
    <t>Cảng đích</t>
  </si>
  <si>
    <t>Fowarder</t>
  </si>
  <si>
    <t>usd/cont</t>
  </si>
  <si>
    <t>USD/MT</t>
  </si>
  <si>
    <t>THC</t>
  </si>
  <si>
    <t>Seal</t>
  </si>
  <si>
    <t>Docs lô hàng</t>
  </si>
  <si>
    <t>AMS lô hàng</t>
  </si>
  <si>
    <t>Telex Bill lô hàng</t>
  </si>
  <si>
    <t>số cont</t>
  </si>
  <si>
    <t>CF Docs/cont</t>
  </si>
  <si>
    <t>CF AMS/cont</t>
  </si>
  <si>
    <t>CF Telex Bill/cont</t>
  </si>
  <si>
    <t>Thuế VAT (22,23,28,29,30)</t>
  </si>
  <si>
    <t>TỔNG</t>
  </si>
  <si>
    <t>Tổng nguồn vốn</t>
  </si>
  <si>
    <t>CMAU1427012</t>
  </si>
  <si>
    <t xml:space="preserve">DỰ TRÙ CHI PHÍ LOGISTICS THÁNG </t>
  </si>
  <si>
    <t>YÊU CẦU TEST MẪU</t>
  </si>
  <si>
    <t>1. THÔNG TIN CHUNG:</t>
  </si>
  <si>
    <t>Tên khách hàng:</t>
  </si>
  <si>
    <t>Địa chỉ:</t>
  </si>
  <si>
    <t>Khối lượng (kg):</t>
  </si>
  <si>
    <t xml:space="preserve">Ngày nhận mẫu: </t>
  </si>
  <si>
    <t xml:space="preserve">2. THÔNG TIN TEST: </t>
  </si>
  <si>
    <t>NỘI DUNG TEST</t>
  </si>
  <si>
    <t>KẾT QUẢ</t>
  </si>
  <si>
    <t>GHI CHÚ</t>
  </si>
  <si>
    <t>NGƯỜI YÊU CẦU</t>
  </si>
  <si>
    <t>NGƯỜI TEST</t>
  </si>
  <si>
    <t>GĐ SẢN XUÁT</t>
  </si>
  <si>
    <t>P. HTKH</t>
  </si>
  <si>
    <t>YC số:</t>
  </si>
  <si>
    <t xml:space="preserve">Hà Nội, ngày    tháng     năm </t>
  </si>
  <si>
    <t>Công ty Cổ phần Filler Masterbatch</t>
  </si>
  <si>
    <t>KCN phía Nam, xã Văn Phú, thành phố Yên Bái, tỉnh Yên Bái.</t>
  </si>
  <si>
    <t>LỆNH XUẤT BÁN</t>
  </si>
  <si>
    <t>Người lập</t>
  </si>
  <si>
    <t>Tên</t>
  </si>
  <si>
    <t>Trần Thị Vân Anh</t>
  </si>
  <si>
    <t>No</t>
  </si>
  <si>
    <t>Ký</t>
  </si>
  <si>
    <t>Số Đơn đặt hàng</t>
  </si>
  <si>
    <t xml:space="preserve">Tên người mua hàng (Customer's name): </t>
  </si>
  <si>
    <t>Tên đơn vị (Company):</t>
  </si>
  <si>
    <t xml:space="preserve">Mã số thuế (Tax code): </t>
  </si>
  <si>
    <t xml:space="preserve">Điện thoại (Telephone): </t>
  </si>
  <si>
    <t>Địa chỉ (Address):</t>
  </si>
  <si>
    <t xml:space="preserve">Số tài khoản (Account No.): </t>
  </si>
  <si>
    <t>Hình thức TT (Term of Payment)</t>
  </si>
  <si>
    <t xml:space="preserve">Đơn vị tiền tệ (Unit currency): </t>
  </si>
  <si>
    <t>STT
(No)</t>
  </si>
  <si>
    <t>Tên hàng hóa, dịch vụ (Commodites)</t>
  </si>
  <si>
    <t>Địa Điểm Giao hàng</t>
  </si>
  <si>
    <t>ĐV Tính
(Unit)</t>
  </si>
  <si>
    <t>Số lượng
(Qty)</t>
  </si>
  <si>
    <t>Đơn giá
(Unit Price)</t>
  </si>
  <si>
    <t>Thành tiền
(Amount)</t>
  </si>
  <si>
    <t>a</t>
  </si>
  <si>
    <t>b</t>
  </si>
  <si>
    <t>c</t>
  </si>
  <si>
    <t>d</t>
  </si>
  <si>
    <t>3=1x2</t>
  </si>
  <si>
    <t>Tiền hàng (value of goods):</t>
  </si>
  <si>
    <t>Tổng  (Total):</t>
  </si>
  <si>
    <t xml:space="preserve">Bằng chữ (In words): </t>
  </si>
  <si>
    <t>TGĐ</t>
  </si>
  <si>
    <t>GĐKD</t>
  </si>
  <si>
    <t>TP KẾ TOÁN</t>
  </si>
  <si>
    <t>PP KẾ TOÁN</t>
  </si>
  <si>
    <t>TP HT KH</t>
  </si>
  <si>
    <t xml:space="preserve">LỆNH XUẤT HÀNG </t>
  </si>
  <si>
    <t>Ngày:</t>
  </si>
  <si>
    <t>Bên Mua</t>
  </si>
  <si>
    <t xml:space="preserve">No: </t>
  </si>
  <si>
    <t>Đ/C</t>
  </si>
  <si>
    <t>Số Đơn đặt hàng:</t>
  </si>
  <si>
    <t>Người LH</t>
  </si>
  <si>
    <t>P.HT KH</t>
  </si>
  <si>
    <t>Xuất hàng</t>
  </si>
  <si>
    <t>Xuất tại</t>
  </si>
  <si>
    <t>Đơn vị vận chuyển:</t>
  </si>
  <si>
    <t>Người vận chuyển</t>
  </si>
  <si>
    <t>Số CMND:</t>
  </si>
  <si>
    <t>SĐT</t>
  </si>
  <si>
    <t>BKS:</t>
  </si>
  <si>
    <t>Số Cont</t>
  </si>
  <si>
    <t>Số Chì</t>
  </si>
  <si>
    <t>Thông tin xuất hàng</t>
  </si>
  <si>
    <t>Sản Phẩm</t>
  </si>
  <si>
    <t>ĐVT</t>
  </si>
  <si>
    <t>Quy cách</t>
  </si>
  <si>
    <t>Số bao</t>
  </si>
  <si>
    <t>Số bao/ pallet</t>
  </si>
  <si>
    <t>Số Pallet</t>
  </si>
  <si>
    <t>Số lượng
(Kgs)</t>
  </si>
  <si>
    <t>Thực xuất
(Kgs)</t>
  </si>
  <si>
    <t>Ghi chú</t>
  </si>
  <si>
    <t>Tổng:</t>
  </si>
  <si>
    <t>Thông tin xếp hàng</t>
  </si>
  <si>
    <t>Cont</t>
  </si>
  <si>
    <t>Rời</t>
  </si>
  <si>
    <t>Pallet</t>
  </si>
  <si>
    <t>Hun trùng</t>
  </si>
  <si>
    <t>Mũ</t>
  </si>
  <si>
    <t>Màng</t>
  </si>
  <si>
    <t>Tem</t>
  </si>
  <si>
    <t>Xếp hàng/ 01 cont</t>
  </si>
  <si>
    <t>Bao/pallet</t>
  </si>
  <si>
    <t>Số kg</t>
  </si>
  <si>
    <t>GĐSX</t>
  </si>
  <si>
    <t xml:space="preserve">      Phòng KH                    </t>
  </si>
  <si>
    <t>P.Kế Toán</t>
  </si>
  <si>
    <t>Logistic</t>
  </si>
  <si>
    <t>QC</t>
  </si>
  <si>
    <t>Thủ Kho</t>
  </si>
  <si>
    <t>Bảo vệ</t>
  </si>
  <si>
    <t>CÔNG TY CỔ PHẦN FILLER MASTERBATCH</t>
  </si>
  <si>
    <t>KCN Phía Nam, Xã Văn Phú, TP Yên Bái, Tỉnh Yên Bái</t>
  </si>
  <si>
    <t>YÊU CẦU SẢN XUẤT</t>
  </si>
  <si>
    <t>Số PO</t>
  </si>
  <si>
    <t>Bên mua</t>
  </si>
  <si>
    <t>BEDEKO EUROPE LTD LP</t>
  </si>
  <si>
    <t>Tiêu chuẩn:</t>
  </si>
  <si>
    <t>Theo tiêu chuẩn của nhà sản xuất</t>
  </si>
  <si>
    <t>MÔ TẢ HÀNG HÓA</t>
  </si>
  <si>
    <t>SỐ LƯỢNG</t>
  </si>
  <si>
    <t>TG HOÀN THÀNH</t>
  </si>
  <si>
    <t>CODE FILLER</t>
  </si>
  <si>
    <t>GĐ sản xuất</t>
  </si>
  <si>
    <t>GĐ kinh doanh</t>
  </si>
  <si>
    <t>Sales</t>
  </si>
  <si>
    <t>P.HTKH</t>
  </si>
  <si>
    <r>
      <t xml:space="preserve">
Chú ý: Bộ phận SX cung cấp ảnh bao, tem bao thực tế dán trên sản phẩm
</t>
    </r>
    <r>
      <rPr>
        <b/>
        <sz val="12"/>
        <color theme="1"/>
        <rFont val="Times New Roman"/>
        <family val="1"/>
      </rPr>
      <t/>
    </r>
  </si>
  <si>
    <t>BẢNG GIÁ FILLER THÁNG 05 NĂM 2022</t>
  </si>
  <si>
    <t>Duyệt</t>
  </si>
  <si>
    <t>Code Cus</t>
  </si>
  <si>
    <t>Tên Sản Phẩm</t>
  </si>
  <si>
    <t>ĐƠN GIÁ KHÔNG PALLET</t>
  </si>
  <si>
    <t xml:space="preserve">ĐƠN GIÁ CÓ PALLET </t>
  </si>
  <si>
    <t xml:space="preserve">Giá xuất xưởng
(vnd)      </t>
  </si>
  <si>
    <t>EX WORK Prices
USD/MT</t>
  </si>
  <si>
    <t>Chi phí đến cảng HP + Thông quan
(USD/MT)</t>
  </si>
  <si>
    <t>FOB HP Price
USD/MT</t>
  </si>
  <si>
    <t>Giá xuất xưởng
(vnd)      
(không pallet)
CHƯA VAT</t>
  </si>
  <si>
    <t>Giá xuất xưởng
(vnd)      
(có pallet)
CHƯA VAT</t>
  </si>
  <si>
    <t>FOB HP Price
USD/MT
(Không pallet)</t>
  </si>
  <si>
    <t>FOB HP Price
USD/MT
(Có pallet)</t>
  </si>
  <si>
    <t>HẠT PHỤ GIA PP DỆT</t>
  </si>
  <si>
    <t>CÔNG TY CP FILLER MASTERBATCH</t>
  </si>
  <si>
    <t>HẠT PHỤ GIA HDPE THỔI THÚI</t>
  </si>
  <si>
    <t>HẠT PHỤ GIA PE THỔI TÚI</t>
  </si>
  <si>
    <t>HẠT PHỤ GIA PE ÉP, BƠM, THỔI</t>
  </si>
  <si>
    <t>HẠT PHỤ GIA PP ÉP, BƠM, THỔI</t>
  </si>
  <si>
    <t>HẠT PHỤ GIA MÀU (COLOR MASTERBATCH)</t>
  </si>
  <si>
    <t>Xã Minh Châu, Huyện Yên Mỹ, Tỉnh Hưng Yên</t>
  </si>
  <si>
    <t>LỆNH NHẬP HÀNG ( TRẢ LẠI)</t>
  </si>
  <si>
    <t xml:space="preserve">Tel: </t>
  </si>
  <si>
    <t>Nhập hàng</t>
  </si>
  <si>
    <t>Nhập  tại</t>
  </si>
  <si>
    <t xml:space="preserve">LỆNH NHẬP HÀNG </t>
  </si>
  <si>
    <t>Khu công nghiệp phía Nam, Xã Văn Phú - Thành Phố Yên Bái - Tỉnh Yên Bái, Việt Nam</t>
  </si>
  <si>
    <t>BẢNG TỔNG HỢP CÔNG NỢ NỘI ĐỊA</t>
  </si>
  <si>
    <t xml:space="preserve"> Tất cả</t>
  </si>
  <si>
    <t>Tên đối tượng</t>
  </si>
  <si>
    <t>Dư đầu kỳ</t>
  </si>
  <si>
    <t>Phát sinh trong kỳ</t>
  </si>
  <si>
    <t>Tổng công nợ</t>
  </si>
  <si>
    <t>Thời hạn thanh toán</t>
  </si>
  <si>
    <t xml:space="preserve">Nợ quá hạn </t>
  </si>
  <si>
    <t xml:space="preserve">Khoản đến hạn </t>
  </si>
  <si>
    <t>Khoản sắp đến hạn</t>
  </si>
  <si>
    <t>Nợ chưa đến hạn</t>
  </si>
  <si>
    <t>Nợ</t>
  </si>
  <si>
    <t>Có</t>
  </si>
  <si>
    <t>Trên 90 ngày</t>
  </si>
  <si>
    <t>61-90 ngày</t>
  </si>
  <si>
    <t>31-60 ngày</t>
  </si>
  <si>
    <t>16-30 ngày</t>
  </si>
  <si>
    <t>7-15 ngày</t>
  </si>
  <si>
    <t>N03 : KHÁCH HÀNG NƯỚC NGOÀI</t>
  </si>
  <si>
    <t>Wenzhou Jiatian trade co.,ltd</t>
  </si>
  <si>
    <t>DIGITEQ SOLUTIONS (PVT) LTD ( FIRST SPRING TRADING LTD) (HAPPY BLISS SDN)</t>
  </si>
  <si>
    <t>KUTSAIRA PLASTIC PLUS CO LTD</t>
  </si>
  <si>
    <t>GIRIVARYA NON WOVEN FABRICS PVT LTD</t>
  </si>
  <si>
    <t>PT.POLY UNION CHEMICALS</t>
  </si>
  <si>
    <t>DNS POLYFAB PVT LTD</t>
  </si>
  <si>
    <t>GRANDSUMMIT PACKAGING</t>
  </si>
  <si>
    <t>SOCIETE SORETRAP SARL</t>
  </si>
  <si>
    <t>SDR POLYMERS PRIVATE LIMITED</t>
  </si>
  <si>
    <t>SINGHAL INDUSTRIES PVT . LTD</t>
  </si>
  <si>
    <t>JINDAL INTERNATIONAL PVT LTD</t>
  </si>
  <si>
    <t>TSong-Kai Enterprises Company LTD</t>
  </si>
  <si>
    <t>SINAR MULIA PLASSINDO LESTARI</t>
  </si>
  <si>
    <t>BURNPUR POLYFABS PRIVATE LTD</t>
  </si>
  <si>
    <t>CAMBODIAN PACKAGING CHAKREY TING CO</t>
  </si>
  <si>
    <t>BO-1 DALIAN RING IMPORT AND EXPORT TRA</t>
  </si>
  <si>
    <t>PT. SINAR MULIA PLASINDO LESTARI</t>
  </si>
  <si>
    <t>Tổng cộng</t>
  </si>
  <si>
    <t>Kế toán trưởng</t>
  </si>
  <si>
    <t>Người lập phiếu</t>
  </si>
  <si>
    <t>(Ký, họ tên)</t>
  </si>
  <si>
    <t xml:space="preserve">Ngày     tháng    năm </t>
  </si>
  <si>
    <t>NHÀ CUNG CẤP</t>
  </si>
  <si>
    <t>Phương thức TT</t>
  </si>
  <si>
    <t>THANH TOÁN</t>
  </si>
  <si>
    <t>Thanh toán tiền ngay</t>
  </si>
  <si>
    <t>TT công nợ quá hạn</t>
  </si>
  <si>
    <t>I</t>
  </si>
  <si>
    <t>Thanh toán không hóa đơn</t>
  </si>
  <si>
    <t>Thanh toán có hóa đơn</t>
  </si>
  <si>
    <t>DUYỆT</t>
  </si>
  <si>
    <t>PHÒNG LOGISTICS</t>
  </si>
  <si>
    <t>KẾ HOẠCH THANH TOÁN CÔNG NỢ  LOGISTICS
TUẦN    THÁNG     /</t>
  </si>
  <si>
    <t>Hà Nội ngày</t>
  </si>
  <si>
    <t>TÊN KHÁCH HÀNG</t>
  </si>
  <si>
    <t>SỐ HỢP ĐỒNG</t>
  </si>
  <si>
    <t>KHOẢN QUÁ HẠN</t>
  </si>
  <si>
    <t>KHOẢN ĐẾN HẠN</t>
  </si>
  <si>
    <t>CÁC KHOẢN CÓ KHẢ NĂNG THU HỒI</t>
  </si>
  <si>
    <t>NGÀY DỰ KIẾN TIỀN VỀ</t>
  </si>
  <si>
    <t>Người Lập</t>
  </si>
  <si>
    <t xml:space="preserve">PHÒNG KINH DOANH
KẾ HOẠCH THU CÔNG NỢ KHÁCH HÀNG TUẦN    THÁNG  </t>
  </si>
  <si>
    <t>KẾ HOẠCH GIAO HÀNG</t>
  </si>
  <si>
    <t>TUẦN 4 THÁNG 03
(TỪ NGÀY 21/3/2022 - 27/3/2022)</t>
  </si>
  <si>
    <t>Số hợp đồng</t>
  </si>
  <si>
    <t xml:space="preserve"> Kế hoạch giao hàng </t>
  </si>
  <si>
    <t>Chưa thực hiện</t>
  </si>
  <si>
    <t>Mã</t>
  </si>
  <si>
    <t>Số lượng (kg)</t>
  </si>
  <si>
    <t>Đơn vị Vận chuyển</t>
  </si>
  <si>
    <t>XK</t>
  </si>
  <si>
    <t>NĐ</t>
  </si>
  <si>
    <t>XE CONT</t>
  </si>
  <si>
    <t>XE TẢI</t>
  </si>
  <si>
    <t>NGÀY ĐÓNG HÀNG</t>
  </si>
  <si>
    <t>Cut off</t>
  </si>
  <si>
    <t>ETD</t>
  </si>
  <si>
    <t>ETA</t>
  </si>
  <si>
    <t>Nguyên nhân</t>
  </si>
  <si>
    <t xml:space="preserve"> ETD</t>
  </si>
  <si>
    <t>NGƯỜI LẬP</t>
  </si>
  <si>
    <t>PHÊ DUYỆT</t>
  </si>
  <si>
    <t>TRẦN THỊ VÂN ANH</t>
  </si>
  <si>
    <t>KẾ HOẠCH BÁN HÀNG THÁNG 05</t>
  </si>
  <si>
    <t>Hàng hóa</t>
  </si>
  <si>
    <t>Số Contract</t>
  </si>
  <si>
    <t>Ngày Contract</t>
  </si>
  <si>
    <t>Duyệt Tổng sản</t>
  </si>
  <si>
    <t>Tồn chưa thực hiện tháng liền trước</t>
  </si>
  <si>
    <t>Dự kiến T05</t>
  </si>
  <si>
    <t>Tổng KH T05</t>
  </si>
  <si>
    <t>Đơn giá/kg
(Chưa VAT)</t>
  </si>
  <si>
    <t>Tổng DT</t>
  </si>
  <si>
    <t>Mã HH</t>
  </si>
  <si>
    <t>Tên HH</t>
  </si>
  <si>
    <t>MÃ</t>
  </si>
  <si>
    <t>TÔNG DOANH THU THEO KẾ HOẠCH BÁN HÀNG THÁNG 5</t>
  </si>
  <si>
    <t>QUY CÁCH </t>
  </si>
  <si>
    <t>Mô tả hàng hóa</t>
  </si>
  <si>
    <t>Số lượng</t>
  </si>
  <si>
    <t>Đơn giá (VNĐ)</t>
  </si>
  <si>
    <t>Tổng doanh thu</t>
  </si>
  <si>
    <t>GIÁ COST</t>
  </si>
  <si>
    <t xml:space="preserve"> CHI PHÍ</t>
  </si>
  <si>
    <t>TỔNG CHI PHÍ</t>
  </si>
  <si>
    <t>LỢI NHUẬN</t>
  </si>
  <si>
    <t>kiện/rời  </t>
  </si>
  <si>
    <t>Tỉ giá</t>
  </si>
  <si>
    <t>GIÁ FOB ( USD /MT)</t>
  </si>
  <si>
    <t>GIÁ FOB (VNĐ /KG)</t>
  </si>
  <si>
    <t>CP ĐIỆN SẢN XUẤT</t>
  </si>
  <si>
    <t>CP SỬA CHỮA - PHỤ TÙNG THAY THẾ</t>
  </si>
  <si>
    <t>CP THUÊ VĂN PHÒNG + NHÀ XƯỞNG</t>
  </si>
  <si>
    <t>CP LÃI VAY NGÂN HÀNG</t>
  </si>
  <si>
    <t>CP LƯƠNG + BẢO HIỂM + ĂN CA</t>
  </si>
  <si>
    <t>CHI PHÍ NHIÊN LIỆU</t>
  </si>
  <si>
    <t>CHI PHÍ KHẤU HAO TSCĐ</t>
  </si>
  <si>
    <t>CHI PHÍ QUẢN LÝ</t>
  </si>
  <si>
    <t>CHI PHÍ LOGISTICS</t>
  </si>
  <si>
    <t>P</t>
  </si>
  <si>
    <r>
      <rPr>
        <b/>
        <sz val="13"/>
        <rFont val="Times New Roman"/>
        <family val="1"/>
      </rPr>
      <t>PHÊ DUYỆT</t>
    </r>
  </si>
  <si>
    <t>Định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</si>
</sst>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3" formatCode="_(* #,##0.00_);_(* \(#,##0.00\);_(* &quot;-&quot;??_);_(@_)"/>
    <numFmt numFmtId="164" formatCode="0.000"/>
    <numFmt numFmtId="165" formatCode="_(* #,##0_);_(* \(#,##0\);_(* &quot;-&quot;??_);_(@_)"/>
    <numFmt numFmtId="167" formatCode="0.0000"/>
    <numFmt numFmtId="168" formatCode="0_);\(0\)"/>
    <numFmt numFmtId="169" formatCode="dd\-mm;@"/>
    <numFmt numFmtId="170" formatCode="_(* ###0_);_(* \(###0\);_(* &quot;-&quot;??_);_(@_)"/>
    <numFmt numFmtId="171" formatCode="_(* #,##0.000_);_(* \(#,##0.000\);_(* &quot;-&quot;??_);_(@_)"/>
    <numFmt numFmtId="172" formatCode="_(* ###0_);_(* \(##,#00\);_(* &quot;-&quot;??_);_(@_)"/>
    <numFmt numFmtId="173" formatCode="_(* #,##0.0_);_(* \(#,##0.0\);_(* &quot;-&quot;??_);_(@_)"/>
    <numFmt numFmtId="174" formatCode="_ * #,##0_ ;_ * \-#,##0_ ;_ * &quot;-&quot;??_ ;_ @_ "/>
    <numFmt numFmtId="175" formatCode="_ * #,##0.00_ ;_ * \-#,##0.00_ ;_ * &quot;-&quot;??_ ;_ @_ "/>
    <numFmt numFmtId="176" formatCode="_-* #,##0.00\ _₫_-;\-* #,##0.00\ _₫_-;_-* &quot;-&quot;??\ _₫_-;_-@_-"/>
    <numFmt numFmtId="177" formatCode="_-* #,##0\ _₫_-;\-* #,##0\ _₫_-;_-* &quot;-&quot;??\ _₫_-;_-@_-"/>
    <numFmt numFmtId="178" formatCode="_-* #,##0_-;\-* #,##0_-;_-* &quot;-&quot;_-;_-@_-"/>
    <numFmt numFmtId="179" formatCode="_(* #,##0.00_);_(* \(#,##0.00\);_(* &quot;-&quot;_);_(@_)"/>
  </numFmts>
  <fonts count="15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rgb="FF008000"/>
      <name val="Calibri Light"/>
      <family val="1"/>
      <scheme val="major"/>
    </font>
    <font>
      <sz val="12"/>
      <color theme="1"/>
      <name val="Times New Roman"/>
      <family val="1"/>
    </font>
    <font>
      <sz val="13"/>
      <name val="Calibri Light"/>
      <family val="1"/>
      <scheme val="major"/>
    </font>
    <font>
      <sz val="13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1"/>
      <color theme="1"/>
      <name val="Times New Roman"/>
      <family val="1"/>
    </font>
    <font>
      <sz val="14"/>
      <name val="Calibri Light"/>
      <family val="1"/>
      <scheme val="major"/>
    </font>
    <font>
      <b/>
      <sz val="12"/>
      <color rgb="FF0000FF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3"/>
      <color rgb="FF0000FF"/>
      <name val="Calibri Light"/>
      <family val="1"/>
      <scheme val="major"/>
    </font>
    <font>
      <b/>
      <sz val="13"/>
      <color rgb="FF008000"/>
      <name val="Calibri Light"/>
      <family val="1"/>
      <scheme val="major"/>
    </font>
    <font>
      <b/>
      <sz val="13"/>
      <color theme="0"/>
      <name val="Calibri Light"/>
      <family val="1"/>
      <scheme val="major"/>
    </font>
    <font>
      <b/>
      <sz val="13"/>
      <name val="Calibri Light"/>
      <family val="1"/>
      <scheme val="major"/>
    </font>
    <font>
      <b/>
      <sz val="14"/>
      <name val="Calibri Light"/>
      <family val="1"/>
      <scheme val="major"/>
    </font>
    <font>
      <b/>
      <sz val="16"/>
      <color rgb="FF0000FF"/>
      <name val="Calibri Light"/>
      <family val="1"/>
      <scheme val="major"/>
    </font>
    <font>
      <b/>
      <sz val="10"/>
      <name val="Calibri Light"/>
      <family val="1"/>
      <scheme val="major"/>
    </font>
    <font>
      <b/>
      <sz val="16"/>
      <color theme="4" tint="-0.499984740745262"/>
      <name val="Calibri Light"/>
      <family val="1"/>
      <scheme val="major"/>
    </font>
    <font>
      <b/>
      <sz val="26"/>
      <color theme="4" tint="-0.499984740745262"/>
      <name val="Calibri Light"/>
      <family val="1"/>
      <scheme val="major"/>
    </font>
    <font>
      <b/>
      <sz val="15"/>
      <color indexed="81"/>
      <name val="Tahoma"/>
      <family val="2"/>
    </font>
    <font>
      <sz val="15"/>
      <color indexed="81"/>
      <name val="Tahoma"/>
      <family val="2"/>
    </font>
    <font>
      <b/>
      <sz val="24"/>
      <color rgb="FF0000FF"/>
      <name val="Calibri Light"/>
      <family val="1"/>
      <scheme val="major"/>
    </font>
    <font>
      <b/>
      <sz val="11"/>
      <color rgb="FF0000FF"/>
      <name val="Calibri Light"/>
      <family val="1"/>
      <scheme val="major"/>
    </font>
    <font>
      <sz val="16"/>
      <color theme="0"/>
      <name val="Calibri Light"/>
      <family val="1"/>
      <scheme val="major"/>
    </font>
    <font>
      <b/>
      <sz val="16"/>
      <name val="Calibri Light"/>
      <family val="1"/>
      <scheme val="major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b/>
      <sz val="14"/>
      <color rgb="FF008000"/>
      <name val="Calibri Light"/>
      <family val="1"/>
      <scheme val="major"/>
    </font>
    <font>
      <b/>
      <sz val="14"/>
      <color theme="0"/>
      <name val="Calibri Light"/>
      <family val="1"/>
      <scheme val="major"/>
    </font>
    <font>
      <b/>
      <sz val="14"/>
      <color rgb="FF0000FF"/>
      <name val="Calibri Light"/>
      <family val="1"/>
      <scheme val="major"/>
    </font>
    <font>
      <b/>
      <sz val="11"/>
      <color rgb="FF008000"/>
      <name val="Calibri Light"/>
      <family val="1"/>
      <scheme val="major"/>
    </font>
    <font>
      <b/>
      <sz val="28"/>
      <color rgb="FF0000FF"/>
      <name val="Calibri Light"/>
      <family val="1"/>
      <scheme val="major"/>
    </font>
    <font>
      <b/>
      <sz val="13"/>
      <color theme="1"/>
      <name val="Calibri Light"/>
      <family val="1"/>
      <scheme val="major"/>
    </font>
    <font>
      <b/>
      <sz val="13"/>
      <color rgb="FF0070C0"/>
      <name val="Calibri Light"/>
      <family val="1"/>
      <scheme val="major"/>
    </font>
    <font>
      <sz val="10"/>
      <color theme="1"/>
      <name val="Cambria"/>
      <family val="1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sz val="8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b/>
      <sz val="10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0"/>
      <name val="Arial"/>
      <family val="2"/>
    </font>
    <font>
      <sz val="13"/>
      <color theme="1"/>
      <name val="Cambria"/>
      <family val="1"/>
    </font>
    <font>
      <b/>
      <sz val="20"/>
      <color theme="1"/>
      <name val="Calibri Light"/>
      <family val="1"/>
      <scheme val="major"/>
    </font>
    <font>
      <b/>
      <sz val="14"/>
      <color theme="1"/>
      <name val="Calibri Light"/>
      <family val="1"/>
      <scheme val="maj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8"/>
      <name val="Calibri Light"/>
      <family val="1"/>
      <scheme val="major"/>
    </font>
    <font>
      <sz val="11"/>
      <color indexed="8"/>
      <name val="Calibri"/>
    </font>
    <font>
      <sz val="11"/>
      <name val="Calibri"/>
      <family val="2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Calibri"/>
      <family val="2"/>
    </font>
    <font>
      <sz val="12"/>
      <color rgb="FFFF0000"/>
      <name val="Times New Roman"/>
      <family val="1"/>
    </font>
    <font>
      <sz val="10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sz val="8"/>
      <name val="Calibri"/>
      <family val="2"/>
    </font>
    <font>
      <sz val="12"/>
      <color rgb="FF006100"/>
      <name val="Times New Roman"/>
      <family val="1"/>
    </font>
    <font>
      <sz val="11"/>
      <color rgb="FF006100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5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24"/>
      <color theme="4" tint="-0.249977111117893"/>
      <name val="Times New Roman"/>
      <family val="1"/>
    </font>
    <font>
      <b/>
      <sz val="20"/>
      <color theme="4" tint="-0.249977111117893"/>
      <name val="Times New Roman"/>
      <family val="1"/>
    </font>
    <font>
      <b/>
      <sz val="20"/>
      <color rgb="FFFF0000"/>
      <name val="Times New Roman"/>
      <family val="1"/>
    </font>
    <font>
      <sz val="12"/>
      <color rgb="FF00206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20"/>
      <color rgb="FFFF0000"/>
      <name val="Times New Roman"/>
      <family val="1"/>
    </font>
    <font>
      <i/>
      <sz val="12"/>
      <color rgb="FFFF0000"/>
      <name val="Times New Roman"/>
      <family val="1"/>
    </font>
    <font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10"/>
      <name val="Arial"/>
    </font>
    <font>
      <i/>
      <sz val="11"/>
      <name val="Times New Roman"/>
      <family val="1"/>
    </font>
    <font>
      <sz val="9"/>
      <name val="Tahoma"/>
      <family val="2"/>
    </font>
    <font>
      <b/>
      <sz val="9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i/>
      <sz val="8.25"/>
      <color rgb="FF000000"/>
      <name val="Tahoma"/>
      <family val="2"/>
    </font>
    <font>
      <sz val="8"/>
      <name val="Tahoma"/>
      <family val="2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9"/>
      <color theme="1"/>
      <name val="Calibri"/>
      <family val="2"/>
      <scheme val="minor"/>
    </font>
    <font>
      <b/>
      <sz val="9.5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name val="Tahoma"/>
      <family val="2"/>
    </font>
    <font>
      <i/>
      <sz val="9"/>
      <name val="Tahoma"/>
      <family val="2"/>
    </font>
    <font>
      <sz val="10"/>
      <color theme="1"/>
      <name val="Calibri"/>
      <family val="2"/>
      <scheme val="minor"/>
    </font>
    <font>
      <b/>
      <i/>
      <sz val="10"/>
      <color theme="1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1"/>
      <color rgb="FF001A33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rgb="FF0000FF"/>
      <name val="Times New Roman"/>
      <family val="1"/>
    </font>
    <font>
      <b/>
      <sz val="12"/>
      <color rgb="FF008000"/>
      <name val="Times New Roman"/>
      <family val="1"/>
    </font>
    <font>
      <sz val="11"/>
      <color theme="1"/>
      <name val="Calibri Light"/>
      <family val="1"/>
      <charset val="163"/>
      <scheme val="major"/>
    </font>
    <font>
      <sz val="10"/>
      <color rgb="FFFF0000"/>
      <name val="Times New Roman"/>
      <family val="1"/>
    </font>
    <font>
      <b/>
      <sz val="10"/>
      <color rgb="FF008000"/>
      <name val="Times New Roman"/>
      <family val="1"/>
    </font>
    <font>
      <sz val="14"/>
      <color theme="1"/>
      <name val="Calibri"/>
      <family val="2"/>
      <scheme val="minor"/>
    </font>
    <font>
      <b/>
      <sz val="13"/>
      <color rgb="FF008000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3"/>
      <color rgb="FF0000FF"/>
      <name val="Times New Roman"/>
      <family val="1"/>
    </font>
    <font>
      <b/>
      <sz val="14"/>
      <color rgb="FF0000FF"/>
      <name val="Times New Roman"/>
      <family val="1"/>
    </font>
    <font>
      <b/>
      <sz val="12"/>
      <color rgb="FF0000FF"/>
      <name val="Times New Roman"/>
      <family val="1"/>
    </font>
    <font>
      <b/>
      <sz val="13"/>
      <name val="Times New Roman"/>
      <family val="1"/>
    </font>
    <font>
      <b/>
      <sz val="13"/>
      <color theme="0"/>
      <name val="Times New Roman"/>
      <family val="1"/>
    </font>
    <font>
      <sz val="13"/>
      <color rgb="FFFF0000"/>
      <name val="Times New Roman"/>
      <family val="1"/>
    </font>
    <font>
      <sz val="13"/>
      <color theme="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20"/>
      <color theme="3" tint="0.3999755851924192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3" tint="-0.249977111117893"/>
      <name val="Times New Roman"/>
      <family val="1"/>
    </font>
    <font>
      <sz val="14"/>
      <name val="Times New Roman"/>
      <family val="1"/>
    </font>
    <font>
      <b/>
      <sz val="12"/>
      <color theme="0"/>
      <name val="Times New Roman"/>
      <family val="1"/>
    </font>
    <font>
      <sz val="12"/>
      <color rgb="FF000000"/>
      <name val="Times New Roman"/>
      <family val="2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2EC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FFD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indexed="64"/>
      </bottom>
      <diagonal/>
    </border>
    <border>
      <left/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9" fillId="0" borderId="0">
      <alignment vertical="center"/>
    </xf>
    <xf numFmtId="175" fontId="49" fillId="0" borderId="0" applyFont="0" applyFill="0" applyBorder="0" applyAlignment="0" applyProtection="0">
      <alignment vertical="center"/>
    </xf>
    <xf numFmtId="0" fontId="56" fillId="0" borderId="0"/>
    <xf numFmtId="0" fontId="1" fillId="0" borderId="0"/>
    <xf numFmtId="0" fontId="49" fillId="0" borderId="0"/>
    <xf numFmtId="176" fontId="1" fillId="0" borderId="0" applyFont="0" applyFill="0" applyBorder="0" applyAlignment="0" applyProtection="0"/>
    <xf numFmtId="0" fontId="86" fillId="0" borderId="0"/>
    <xf numFmtId="175" fontId="1" fillId="0" borderId="0" applyFont="0" applyFill="0" applyBorder="0" applyAlignment="0" applyProtection="0">
      <alignment vertical="center"/>
    </xf>
    <xf numFmtId="178" fontId="97" fillId="0" borderId="0" applyFont="0" applyFill="0" applyBorder="0" applyAlignment="0" applyProtection="0"/>
    <xf numFmtId="0" fontId="104" fillId="0" borderId="0"/>
    <xf numFmtId="43" fontId="49" fillId="0" borderId="0" applyFont="0" applyFill="0" applyBorder="0" applyAlignment="0" applyProtection="0"/>
    <xf numFmtId="0" fontId="1" fillId="0" borderId="0"/>
    <xf numFmtId="0" fontId="141" fillId="0" borderId="0"/>
    <xf numFmtId="43" fontId="1" fillId="0" borderId="0" applyFont="0" applyFill="0" applyBorder="0" applyAlignment="0" applyProtection="0"/>
    <xf numFmtId="43" fontId="141" fillId="0" borderId="0" applyFont="0" applyFill="0" applyBorder="0" applyAlignment="0" applyProtection="0"/>
  </cellStyleXfs>
  <cellXfs count="1452">
    <xf numFmtId="0" fontId="0" fillId="0" borderId="0" xfId="0"/>
    <xf numFmtId="0" fontId="4" fillId="0" borderId="0" xfId="0" applyFont="1" applyProtection="1">
      <protection locked="0"/>
    </xf>
    <xf numFmtId="3" fontId="4" fillId="0" borderId="0" xfId="0" applyNumberFormat="1" applyFont="1" applyProtection="1">
      <protection locked="0"/>
    </xf>
    <xf numFmtId="0" fontId="4" fillId="0" borderId="0" xfId="0" applyFont="1" applyProtection="1"/>
    <xf numFmtId="164" fontId="4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NumberFormat="1" applyFont="1" applyProtection="1">
      <protection locked="0"/>
    </xf>
    <xf numFmtId="3" fontId="4" fillId="0" borderId="1" xfId="0" applyNumberFormat="1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4" fillId="0" borderId="1" xfId="0" applyFont="1" applyBorder="1" applyProtection="1"/>
    <xf numFmtId="165" fontId="5" fillId="3" borderId="1" xfId="1" applyNumberFormat="1" applyFont="1" applyFill="1" applyBorder="1" applyAlignment="1" applyProtection="1">
      <alignment horizontal="center" vertical="center"/>
    </xf>
    <xf numFmtId="165" fontId="5" fillId="3" borderId="2" xfId="0" applyNumberFormat="1" applyFont="1" applyFill="1" applyBorder="1" applyAlignment="1" applyProtection="1">
      <alignment horizontal="center" vertical="center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165" fontId="6" fillId="0" borderId="2" xfId="1" applyNumberFormat="1" applyFont="1" applyBorder="1" applyAlignment="1" applyProtection="1">
      <alignment horizontal="center"/>
      <protection locked="0"/>
    </xf>
    <xf numFmtId="41" fontId="5" fillId="4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41" fontId="5" fillId="3" borderId="1" xfId="0" applyNumberFormat="1" applyFont="1" applyFill="1" applyBorder="1" applyAlignment="1" applyProtection="1">
      <alignment horizontal="left" vertical="center"/>
    </xf>
    <xf numFmtId="14" fontId="4" fillId="0" borderId="1" xfId="0" applyNumberFormat="1" applyFont="1" applyBorder="1" applyAlignment="1" applyProtection="1">
      <alignment horizontal="right"/>
      <protection locked="0"/>
    </xf>
    <xf numFmtId="0" fontId="7" fillId="0" borderId="1" xfId="0" quotePrefix="1" applyNumberFormat="1" applyFont="1" applyBorder="1" applyAlignment="1" applyProtection="1">
      <alignment horizontal="center" vertical="center"/>
      <protection locked="0"/>
    </xf>
    <xf numFmtId="165" fontId="6" fillId="3" borderId="2" xfId="1" applyNumberFormat="1" applyFont="1" applyFill="1" applyBorder="1" applyAlignment="1" applyProtection="1">
      <alignment horizontal="center"/>
    </xf>
    <xf numFmtId="41" fontId="5" fillId="3" borderId="1" xfId="0" applyNumberFormat="1" applyFont="1" applyFill="1" applyBorder="1" applyAlignment="1" applyProtection="1">
      <alignment horizontal="left" vertical="center" wrapText="1"/>
    </xf>
    <xf numFmtId="37" fontId="5" fillId="0" borderId="1" xfId="0" applyNumberFormat="1" applyFont="1" applyBorder="1" applyAlignment="1" applyProtection="1">
      <alignment vertical="center"/>
      <protection locked="0"/>
    </xf>
    <xf numFmtId="3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horizontal="center"/>
      <protection locked="0"/>
    </xf>
    <xf numFmtId="3" fontId="6" fillId="0" borderId="2" xfId="1" applyNumberFormat="1" applyFont="1" applyBorder="1" applyAlignment="1" applyProtection="1">
      <alignment horizontal="center"/>
      <protection locked="0"/>
    </xf>
    <xf numFmtId="0" fontId="6" fillId="0" borderId="2" xfId="0" applyFont="1" applyBorder="1" applyProtection="1"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14" fontId="6" fillId="0" borderId="2" xfId="0" applyNumberFormat="1" applyFont="1" applyBorder="1" applyAlignment="1" applyProtection="1">
      <alignment horizontal="right"/>
      <protection locked="0"/>
    </xf>
    <xf numFmtId="0" fontId="6" fillId="0" borderId="2" xfId="0" applyFont="1" applyBorder="1" applyAlignment="1" applyProtection="1">
      <alignment horizontal="left"/>
      <protection locked="0"/>
    </xf>
    <xf numFmtId="37" fontId="5" fillId="0" borderId="2" xfId="0" applyNumberFormat="1" applyFont="1" applyBorder="1" applyAlignment="1" applyProtection="1">
      <alignment vertical="center"/>
      <protection locked="0"/>
    </xf>
    <xf numFmtId="3" fontId="6" fillId="0" borderId="1" xfId="1" applyNumberFormat="1" applyFont="1" applyBorder="1" applyAlignment="1" applyProtection="1">
      <alignment horizontal="center"/>
      <protection locked="0"/>
    </xf>
    <xf numFmtId="165" fontId="6" fillId="3" borderId="1" xfId="1" applyNumberFormat="1" applyFont="1" applyFill="1" applyBorder="1" applyAlignment="1" applyProtection="1">
      <alignment horizontal="center"/>
    </xf>
    <xf numFmtId="165" fontId="5" fillId="3" borderId="1" xfId="0" applyNumberFormat="1" applyFont="1" applyFill="1" applyBorder="1" applyAlignment="1" applyProtection="1">
      <alignment horizontal="center" vertical="center"/>
    </xf>
    <xf numFmtId="167" fontId="6" fillId="0" borderId="1" xfId="0" applyNumberFormat="1" applyFont="1" applyBorder="1" applyAlignment="1" applyProtection="1">
      <alignment horizontal="center"/>
      <protection locked="0"/>
    </xf>
    <xf numFmtId="165" fontId="6" fillId="0" borderId="1" xfId="1" applyNumberFormat="1" applyFont="1" applyBorder="1" applyAlignment="1" applyProtection="1">
      <alignment horizontal="center"/>
      <protection locked="0"/>
    </xf>
    <xf numFmtId="0" fontId="6" fillId="0" borderId="1" xfId="0" applyFont="1" applyBorder="1" applyProtection="1"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14" fontId="6" fillId="0" borderId="1" xfId="0" applyNumberFormat="1" applyFont="1" applyBorder="1" applyAlignment="1" applyProtection="1">
      <alignment horizontal="right"/>
      <protection locked="0"/>
    </xf>
    <xf numFmtId="0" fontId="6" fillId="0" borderId="1" xfId="0" applyFont="1" applyBorder="1" applyAlignment="1" applyProtection="1">
      <alignment horizontal="left"/>
      <protection locked="0"/>
    </xf>
    <xf numFmtId="164" fontId="6" fillId="0" borderId="1" xfId="0" applyNumberFormat="1" applyFont="1" applyBorder="1" applyAlignment="1" applyProtection="1">
      <alignment horizont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164" fontId="8" fillId="0" borderId="1" xfId="0" applyNumberFormat="1" applyFont="1" applyBorder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0" fontId="9" fillId="0" borderId="1" xfId="0" applyFont="1" applyBorder="1" applyAlignment="1" applyProtection="1">
      <alignment vertical="center"/>
      <protection locked="0"/>
    </xf>
    <xf numFmtId="0" fontId="10" fillId="0" borderId="1" xfId="0" applyFont="1" applyBorder="1" applyAlignment="1" applyProtection="1">
      <alignment vertical="center"/>
      <protection locked="0"/>
    </xf>
    <xf numFmtId="3" fontId="6" fillId="0" borderId="1" xfId="1" applyNumberFormat="1" applyFont="1" applyBorder="1" applyAlignment="1" applyProtection="1">
      <alignment horizontal="right"/>
      <protection locked="0"/>
    </xf>
    <xf numFmtId="165" fontId="11" fillId="3" borderId="1" xfId="1" applyNumberFormat="1" applyFont="1" applyFill="1" applyBorder="1" applyAlignment="1" applyProtection="1">
      <alignment horizontal="center"/>
    </xf>
    <xf numFmtId="164" fontId="12" fillId="0" borderId="1" xfId="0" applyNumberFormat="1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165" fontId="12" fillId="0" borderId="1" xfId="1" applyNumberFormat="1" applyFont="1" applyBorder="1" applyAlignment="1">
      <alignment horizontal="center"/>
    </xf>
    <xf numFmtId="165" fontId="13" fillId="3" borderId="1" xfId="0" applyNumberFormat="1" applyFont="1" applyFill="1" applyBorder="1" applyAlignment="1" applyProtection="1">
      <alignment horizontal="center" vertical="center"/>
    </xf>
    <xf numFmtId="41" fontId="5" fillId="0" borderId="1" xfId="0" applyNumberFormat="1" applyFont="1" applyBorder="1" applyAlignment="1" applyProtection="1">
      <alignment horizontal="center" vertical="center"/>
      <protection locked="0"/>
    </xf>
    <xf numFmtId="14" fontId="5" fillId="0" borderId="1" xfId="0" applyNumberFormat="1" applyFont="1" applyBorder="1" applyAlignment="1" applyProtection="1">
      <alignment horizontal="right" vertical="center"/>
      <protection locked="0"/>
    </xf>
    <xf numFmtId="41" fontId="5" fillId="0" borderId="1" xfId="0" applyNumberFormat="1" applyFont="1" applyBorder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3" fontId="14" fillId="3" borderId="1" xfId="1" applyNumberFormat="1" applyFont="1" applyFill="1" applyBorder="1" applyAlignment="1" applyProtection="1">
      <alignment horizontal="center" vertical="center"/>
      <protection locked="0"/>
    </xf>
    <xf numFmtId="165" fontId="14" fillId="3" borderId="1" xfId="1" applyNumberFormat="1" applyFont="1" applyFill="1" applyBorder="1" applyAlignment="1" applyProtection="1">
      <alignment horizontal="center" vertical="center"/>
      <protection locked="0"/>
    </xf>
    <xf numFmtId="165" fontId="7" fillId="5" borderId="1" xfId="0" applyNumberFormat="1" applyFont="1" applyFill="1" applyBorder="1" applyAlignment="1" applyProtection="1">
      <alignment horizontal="center" vertical="center" wrapText="1"/>
    </xf>
    <xf numFmtId="165" fontId="7" fillId="5" borderId="1" xfId="1" applyNumberFormat="1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 applyProtection="1">
      <alignment horizontal="center" vertical="center"/>
    </xf>
    <xf numFmtId="164" fontId="7" fillId="5" borderId="1" xfId="0" applyNumberFormat="1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165" fontId="7" fillId="5" borderId="1" xfId="0" applyNumberFormat="1" applyFont="1" applyFill="1" applyBorder="1" applyAlignment="1" applyProtection="1">
      <alignment horizontal="center" vertical="center"/>
    </xf>
    <xf numFmtId="0" fontId="15" fillId="5" borderId="1" xfId="0" applyFont="1" applyFill="1" applyBorder="1" applyAlignment="1" applyProtection="1">
      <alignment horizontal="center" vertical="center" wrapText="1"/>
      <protection locked="0"/>
    </xf>
    <xf numFmtId="0" fontId="15" fillId="5" borderId="1" xfId="0" applyFont="1" applyFill="1" applyBorder="1" applyAlignment="1" applyProtection="1">
      <alignment vertical="center" wrapText="1"/>
      <protection locked="0"/>
    </xf>
    <xf numFmtId="0" fontId="7" fillId="5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169" fontId="16" fillId="5" borderId="1" xfId="0" applyNumberFormat="1" applyFont="1" applyFill="1" applyBorder="1" applyAlignment="1" applyProtection="1">
      <alignment horizontal="center" vertical="center"/>
      <protection locked="0"/>
    </xf>
    <xf numFmtId="0" fontId="17" fillId="5" borderId="1" xfId="0" applyFont="1" applyFill="1" applyBorder="1" applyAlignment="1" applyProtection="1">
      <alignment horizontal="center" vertical="center" wrapText="1"/>
    </xf>
    <xf numFmtId="0" fontId="18" fillId="6" borderId="1" xfId="0" applyFont="1" applyFill="1" applyBorder="1" applyAlignment="1" applyProtection="1">
      <alignment horizontal="center" vertical="center"/>
    </xf>
    <xf numFmtId="0" fontId="17" fillId="5" borderId="3" xfId="0" applyFont="1" applyFill="1" applyBorder="1" applyAlignment="1" applyProtection="1">
      <alignment horizontal="centerContinuous" vertical="center"/>
    </xf>
    <xf numFmtId="0" fontId="17" fillId="5" borderId="4" xfId="0" applyFont="1" applyFill="1" applyBorder="1" applyAlignment="1" applyProtection="1">
      <alignment horizontal="centerContinuous" vertical="center"/>
    </xf>
    <xf numFmtId="0" fontId="19" fillId="7" borderId="1" xfId="0" applyFont="1" applyFill="1" applyBorder="1" applyAlignment="1" applyProtection="1">
      <alignment horizontal="center" vertical="center"/>
      <protection locked="0"/>
    </xf>
    <xf numFmtId="0" fontId="19" fillId="8" borderId="1" xfId="0" applyFont="1" applyFill="1" applyBorder="1" applyAlignment="1" applyProtection="1">
      <alignment horizontal="center" vertical="center"/>
    </xf>
    <xf numFmtId="0" fontId="20" fillId="9" borderId="2" xfId="0" applyFont="1" applyFill="1" applyBorder="1" applyAlignment="1" applyProtection="1">
      <alignment horizontal="center" vertical="center" wrapText="1"/>
      <protection locked="0"/>
    </xf>
    <xf numFmtId="0" fontId="19" fillId="10" borderId="1" xfId="0" applyFont="1" applyFill="1" applyBorder="1" applyAlignment="1" applyProtection="1">
      <alignment horizontal="center" vertical="center"/>
    </xf>
    <xf numFmtId="0" fontId="19" fillId="9" borderId="5" xfId="0" applyFont="1" applyFill="1" applyBorder="1" applyAlignment="1" applyProtection="1">
      <alignment horizontal="center" vertical="center"/>
    </xf>
    <xf numFmtId="0" fontId="20" fillId="9" borderId="6" xfId="0" applyFont="1" applyFill="1" applyBorder="1" applyAlignment="1" applyProtection="1">
      <alignment horizontal="center" vertical="center" wrapText="1"/>
      <protection locked="0"/>
    </xf>
    <xf numFmtId="0" fontId="19" fillId="9" borderId="5" xfId="0" applyFont="1" applyFill="1" applyBorder="1" applyAlignment="1" applyProtection="1">
      <alignment horizontal="center" vertical="center"/>
      <protection locked="0"/>
    </xf>
    <xf numFmtId="0" fontId="17" fillId="5" borderId="1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Protection="1">
      <protection locked="0"/>
    </xf>
    <xf numFmtId="0" fontId="21" fillId="12" borderId="3" xfId="0" applyFont="1" applyFill="1" applyBorder="1" applyAlignment="1" applyProtection="1">
      <alignment horizontal="left" vertical="center"/>
      <protection locked="0"/>
    </xf>
    <xf numFmtId="0" fontId="21" fillId="12" borderId="7" xfId="0" applyFont="1" applyFill="1" applyBorder="1" applyAlignment="1" applyProtection="1">
      <alignment horizontal="left" vertical="center"/>
      <protection locked="0"/>
    </xf>
    <xf numFmtId="0" fontId="21" fillId="12" borderId="4" xfId="0" applyFont="1" applyFill="1" applyBorder="1" applyAlignment="1" applyProtection="1">
      <alignment horizontal="left" vertical="center"/>
      <protection locked="0"/>
    </xf>
    <xf numFmtId="0" fontId="21" fillId="11" borderId="3" xfId="0" applyFont="1" applyFill="1" applyBorder="1" applyAlignment="1" applyProtection="1">
      <alignment horizontal="centerContinuous" vertical="center"/>
    </xf>
    <xf numFmtId="0" fontId="21" fillId="11" borderId="7" xfId="0" applyFont="1" applyFill="1" applyBorder="1" applyAlignment="1" applyProtection="1">
      <alignment horizontal="centerContinuous" vertical="center"/>
    </xf>
    <xf numFmtId="164" fontId="22" fillId="11" borderId="7" xfId="0" applyNumberFormat="1" applyFont="1" applyFill="1" applyBorder="1" applyAlignment="1" applyProtection="1">
      <alignment horizontal="centerContinuous" vertical="center"/>
      <protection locked="0"/>
    </xf>
    <xf numFmtId="0" fontId="22" fillId="11" borderId="7" xfId="0" applyFont="1" applyFill="1" applyBorder="1" applyAlignment="1" applyProtection="1">
      <alignment horizontal="centerContinuous" vertical="center"/>
      <protection locked="0"/>
    </xf>
    <xf numFmtId="0" fontId="22" fillId="11" borderId="7" xfId="0" applyFont="1" applyFill="1" applyBorder="1" applyAlignment="1" applyProtection="1">
      <alignment horizontal="centerContinuous" vertical="center"/>
    </xf>
    <xf numFmtId="0" fontId="20" fillId="11" borderId="4" xfId="0" applyFont="1" applyFill="1" applyBorder="1" applyAlignment="1" applyProtection="1">
      <alignment horizontal="centerContinuous" vertical="center"/>
      <protection locked="0"/>
    </xf>
    <xf numFmtId="0" fontId="19" fillId="10" borderId="1" xfId="0" applyFont="1" applyFill="1" applyBorder="1" applyAlignment="1" applyProtection="1">
      <alignment horizontal="center" vertical="center"/>
      <protection locked="0"/>
    </xf>
    <xf numFmtId="0" fontId="20" fillId="9" borderId="3" xfId="0" applyFont="1" applyFill="1" applyBorder="1" applyAlignment="1" applyProtection="1">
      <alignment horizontal="centerContinuous" vertical="center"/>
    </xf>
    <xf numFmtId="0" fontId="20" fillId="9" borderId="7" xfId="0" applyFont="1" applyFill="1" applyBorder="1" applyAlignment="1" applyProtection="1">
      <alignment horizontal="centerContinuous" vertical="center"/>
      <protection locked="0"/>
    </xf>
    <xf numFmtId="0" fontId="20" fillId="9" borderId="4" xfId="0" applyFont="1" applyFill="1" applyBorder="1" applyAlignment="1" applyProtection="1">
      <alignment horizontal="centerContinuous" vertical="center"/>
      <protection locked="0"/>
    </xf>
    <xf numFmtId="0" fontId="17" fillId="5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protection locked="0"/>
    </xf>
    <xf numFmtId="3" fontId="4" fillId="0" borderId="0" xfId="0" applyNumberFormat="1" applyFont="1" applyFill="1" applyAlignment="1" applyProtection="1">
      <protection locked="0"/>
    </xf>
    <xf numFmtId="3" fontId="21" fillId="0" borderId="0" xfId="0" applyNumberFormat="1" applyFont="1" applyFill="1" applyAlignment="1" applyProtection="1">
      <alignment horizontal="center" vertical="center"/>
      <protection locked="0"/>
    </xf>
    <xf numFmtId="0" fontId="21" fillId="0" borderId="0" xfId="0" applyFont="1" applyFill="1" applyAlignment="1" applyProtection="1">
      <alignment horizontal="center" vertical="center"/>
      <protection locked="0"/>
    </xf>
    <xf numFmtId="0" fontId="21" fillId="0" borderId="0" xfId="0" applyFont="1" applyFill="1" applyAlignment="1" applyProtection="1">
      <alignment horizontal="center" vertical="center"/>
    </xf>
    <xf numFmtId="0" fontId="23" fillId="0" borderId="0" xfId="0" applyFont="1" applyFill="1" applyAlignment="1" applyProtection="1">
      <alignment horizontal="center" vertical="center"/>
      <protection locked="0"/>
    </xf>
    <xf numFmtId="0" fontId="23" fillId="0" borderId="0" xfId="0" applyFont="1" applyFill="1" applyAlignment="1" applyProtection="1">
      <alignment horizontal="center" vertical="center"/>
    </xf>
    <xf numFmtId="0" fontId="21" fillId="0" borderId="0" xfId="0" applyNumberFormat="1" applyFont="1" applyFill="1" applyAlignment="1" applyProtection="1">
      <alignment horizontal="center" vertical="center"/>
      <protection locked="0"/>
    </xf>
    <xf numFmtId="0" fontId="4" fillId="0" borderId="0" xfId="0" applyFont="1" applyFill="1" applyProtection="1">
      <protection locked="0"/>
    </xf>
    <xf numFmtId="3" fontId="4" fillId="0" borderId="0" xfId="0" applyNumberFormat="1" applyFont="1" applyFill="1" applyProtection="1">
      <protection locked="0"/>
    </xf>
    <xf numFmtId="3" fontId="21" fillId="0" borderId="0" xfId="0" applyNumberFormat="1" applyFont="1" applyFill="1" applyAlignment="1" applyProtection="1">
      <alignment vertical="center" wrapText="1"/>
      <protection locked="0"/>
    </xf>
    <xf numFmtId="0" fontId="21" fillId="0" borderId="0" xfId="0" applyFont="1" applyFill="1" applyAlignment="1" applyProtection="1">
      <alignment vertical="center" wrapText="1"/>
      <protection locked="0"/>
    </xf>
    <xf numFmtId="0" fontId="21" fillId="0" borderId="0" xfId="0" applyFont="1" applyFill="1" applyAlignment="1" applyProtection="1">
      <alignment vertical="center" wrapText="1"/>
    </xf>
    <xf numFmtId="0" fontId="21" fillId="11" borderId="0" xfId="0" applyFont="1" applyFill="1" applyAlignment="1" applyProtection="1">
      <alignment vertical="center" wrapText="1"/>
      <protection locked="0"/>
    </xf>
    <xf numFmtId="0" fontId="24" fillId="13" borderId="0" xfId="0" applyFont="1" applyFill="1" applyAlignment="1" applyProtection="1">
      <alignment horizontal="centerContinuous" vertical="center" wrapText="1"/>
      <protection locked="0"/>
    </xf>
    <xf numFmtId="0" fontId="24" fillId="13" borderId="0" xfId="0" applyFont="1" applyFill="1" applyAlignment="1" applyProtection="1">
      <alignment horizontal="centerContinuous" vertical="center" wrapText="1"/>
    </xf>
    <xf numFmtId="0" fontId="24" fillId="13" borderId="0" xfId="0" applyFont="1" applyFill="1" applyAlignment="1" applyProtection="1">
      <alignment horizontal="center" vertical="center" wrapText="1"/>
    </xf>
    <xf numFmtId="0" fontId="24" fillId="13" borderId="0" xfId="0" applyFont="1" applyFill="1" applyAlignment="1" applyProtection="1">
      <alignment horizontal="center" vertical="center" wrapText="1"/>
      <protection locked="0"/>
    </xf>
    <xf numFmtId="0" fontId="24" fillId="13" borderId="0" xfId="0" applyFont="1" applyFill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center" wrapText="1"/>
      <protection locked="0"/>
    </xf>
    <xf numFmtId="1" fontId="4" fillId="0" borderId="0" xfId="0" applyNumberFormat="1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10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7" fillId="13" borderId="0" xfId="0" applyFont="1" applyFill="1" applyAlignment="1" applyProtection="1">
      <alignment vertical="center"/>
      <protection locked="0"/>
    </xf>
    <xf numFmtId="0" fontId="28" fillId="13" borderId="0" xfId="0" applyFont="1" applyFill="1" applyAlignment="1" applyProtection="1">
      <alignment vertical="center"/>
      <protection locked="0"/>
    </xf>
    <xf numFmtId="0" fontId="16" fillId="13" borderId="0" xfId="0" applyFont="1" applyFill="1" applyAlignment="1" applyProtection="1">
      <alignment vertical="center"/>
      <protection locked="0"/>
    </xf>
    <xf numFmtId="0" fontId="14" fillId="11" borderId="0" xfId="0" applyFont="1" applyFill="1" applyAlignment="1" applyProtection="1">
      <alignment vertical="center" wrapText="1"/>
      <protection locked="0"/>
    </xf>
    <xf numFmtId="165" fontId="21" fillId="11" borderId="0" xfId="0" applyNumberFormat="1" applyFont="1" applyFill="1" applyAlignment="1" applyProtection="1">
      <alignment vertical="center" wrapText="1"/>
      <protection locked="0"/>
    </xf>
    <xf numFmtId="0" fontId="29" fillId="14" borderId="0" xfId="0" applyFont="1" applyFill="1" applyAlignment="1" applyProtection="1">
      <alignment horizontal="center" wrapText="1"/>
      <protection locked="0"/>
    </xf>
    <xf numFmtId="0" fontId="21" fillId="11" borderId="0" xfId="0" applyFont="1" applyFill="1" applyAlignment="1" applyProtection="1">
      <alignment horizontal="center" vertical="center" wrapText="1"/>
      <protection locked="0"/>
    </xf>
    <xf numFmtId="0" fontId="28" fillId="11" borderId="0" xfId="0" applyFont="1" applyFill="1" applyAlignment="1" applyProtection="1">
      <alignment horizontal="center" vertical="center" wrapText="1"/>
      <protection locked="0"/>
    </xf>
    <xf numFmtId="1" fontId="21" fillId="11" borderId="0" xfId="0" applyNumberFormat="1" applyFont="1" applyFill="1" applyAlignment="1" applyProtection="1">
      <alignment horizontal="center" vertical="center" wrapText="1"/>
      <protection locked="0"/>
    </xf>
    <xf numFmtId="0" fontId="16" fillId="11" borderId="0" xfId="0" applyFont="1" applyFill="1" applyAlignment="1" applyProtection="1">
      <alignment horizontal="center" vertical="center" wrapText="1"/>
      <protection locked="0"/>
    </xf>
    <xf numFmtId="0" fontId="14" fillId="11" borderId="0" xfId="0" applyFont="1" applyFill="1" applyAlignment="1" applyProtection="1">
      <alignment horizontal="center" vertical="center" wrapText="1"/>
      <protection locked="0"/>
    </xf>
    <xf numFmtId="0" fontId="21" fillId="12" borderId="1" xfId="0" applyFont="1" applyFill="1" applyBorder="1" applyAlignment="1" applyProtection="1">
      <alignment horizontal="center" vertical="center" wrapText="1"/>
      <protection locked="0"/>
    </xf>
    <xf numFmtId="0" fontId="30" fillId="11" borderId="0" xfId="0" applyFont="1" applyFill="1" applyAlignment="1" applyProtection="1">
      <alignment horizontal="center" vertical="center" wrapText="1"/>
    </xf>
    <xf numFmtId="0" fontId="30" fillId="11" borderId="4" xfId="0" applyFont="1" applyFill="1" applyBorder="1" applyAlignment="1" applyProtection="1">
      <alignment horizontal="left" vertical="center"/>
    </xf>
    <xf numFmtId="0" fontId="31" fillId="11" borderId="7" xfId="0" applyFont="1" applyFill="1" applyBorder="1" applyAlignment="1" applyProtection="1">
      <alignment horizontal="center" vertical="center" wrapText="1"/>
    </xf>
    <xf numFmtId="0" fontId="30" fillId="11" borderId="7" xfId="0" applyFont="1" applyFill="1" applyBorder="1" applyAlignment="1" applyProtection="1">
      <alignment horizontal="center" vertical="center" wrapText="1"/>
    </xf>
    <xf numFmtId="0" fontId="30" fillId="11" borderId="3" xfId="0" applyFont="1" applyFill="1" applyBorder="1" applyAlignment="1" applyProtection="1">
      <alignment horizontal="center" vertical="center" wrapText="1"/>
    </xf>
    <xf numFmtId="1" fontId="30" fillId="11" borderId="4" xfId="0" applyNumberFormat="1" applyFont="1" applyFill="1" applyBorder="1" applyAlignment="1" applyProtection="1">
      <alignment horizontal="left" vertical="center"/>
    </xf>
    <xf numFmtId="0" fontId="20" fillId="11" borderId="4" xfId="0" applyFont="1" applyFill="1" applyBorder="1" applyAlignment="1" applyProtection="1">
      <alignment horizontal="left" vertical="center"/>
    </xf>
    <xf numFmtId="0" fontId="15" fillId="11" borderId="7" xfId="0" applyFont="1" applyFill="1" applyBorder="1" applyAlignment="1" applyProtection="1">
      <alignment horizontal="center" vertical="center" wrapText="1"/>
    </xf>
    <xf numFmtId="0" fontId="30" fillId="11" borderId="0" xfId="0" applyFont="1" applyFill="1" applyAlignment="1" applyProtection="1">
      <alignment horizontal="center" vertical="center" wrapText="1"/>
      <protection locked="0"/>
    </xf>
    <xf numFmtId="0" fontId="30" fillId="12" borderId="1" xfId="0" applyFont="1" applyFill="1" applyBorder="1" applyAlignment="1" applyProtection="1">
      <alignment horizontal="center" vertical="center" wrapText="1"/>
      <protection locked="0"/>
    </xf>
    <xf numFmtId="0" fontId="32" fillId="11" borderId="0" xfId="0" applyFont="1" applyFill="1" applyProtection="1">
      <protection locked="0"/>
    </xf>
    <xf numFmtId="0" fontId="33" fillId="5" borderId="1" xfId="0" applyFont="1" applyFill="1" applyBorder="1" applyAlignment="1" applyProtection="1">
      <alignment horizontal="center" vertical="center"/>
    </xf>
    <xf numFmtId="0" fontId="15" fillId="9" borderId="5" xfId="0" applyFont="1" applyFill="1" applyBorder="1" applyAlignment="1" applyProtection="1">
      <alignment horizontal="center" vertical="center"/>
    </xf>
    <xf numFmtId="0" fontId="15" fillId="9" borderId="6" xfId="0" applyFont="1" applyFill="1" applyBorder="1" applyAlignment="1" applyProtection="1">
      <alignment horizontal="center" vertical="center" wrapText="1"/>
    </xf>
    <xf numFmtId="0" fontId="19" fillId="10" borderId="1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horizontal="center" vertical="center"/>
    </xf>
    <xf numFmtId="0" fontId="33" fillId="5" borderId="3" xfId="0" applyFont="1" applyFill="1" applyBorder="1" applyAlignment="1" applyProtection="1">
      <alignment horizontal="centerContinuous" vertical="center"/>
    </xf>
    <xf numFmtId="0" fontId="34" fillId="6" borderId="1" xfId="0" applyFont="1" applyFill="1" applyBorder="1" applyAlignment="1" applyProtection="1">
      <alignment horizontal="center" vertical="center"/>
    </xf>
    <xf numFmtId="0" fontId="20" fillId="15" borderId="1" xfId="0" applyFont="1" applyFill="1" applyBorder="1" applyAlignment="1" applyProtection="1">
      <alignment horizontal="center" vertical="center" wrapText="1"/>
      <protection locked="0"/>
    </xf>
    <xf numFmtId="0" fontId="20" fillId="5" borderId="1" xfId="0" applyFont="1" applyFill="1" applyBorder="1" applyAlignment="1" applyProtection="1">
      <alignment horizontal="center" vertical="center" wrapText="1"/>
      <protection locked="0"/>
    </xf>
    <xf numFmtId="169" fontId="35" fillId="16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36" fillId="5" borderId="1" xfId="0" applyFont="1" applyFill="1" applyBorder="1" applyAlignment="1" applyProtection="1">
      <alignment horizontal="center" vertical="center" wrapText="1"/>
    </xf>
    <xf numFmtId="1" fontId="33" fillId="5" borderId="1" xfId="0" applyNumberFormat="1" applyFont="1" applyFill="1" applyBorder="1" applyAlignment="1" applyProtection="1">
      <alignment horizontal="center" vertical="center"/>
    </xf>
    <xf numFmtId="43" fontId="17" fillId="5" borderId="1" xfId="0" applyNumberFormat="1" applyFont="1" applyFill="1" applyBorder="1" applyAlignment="1" applyProtection="1">
      <alignment horizontal="center" vertical="center"/>
    </xf>
    <xf numFmtId="165" fontId="15" fillId="5" borderId="1" xfId="1" applyNumberFormat="1" applyFont="1" applyFill="1" applyBorder="1" applyAlignment="1" applyProtection="1">
      <alignment vertical="center"/>
    </xf>
    <xf numFmtId="165" fontId="20" fillId="15" borderId="1" xfId="0" applyNumberFormat="1" applyFont="1" applyFill="1" applyBorder="1" applyAlignment="1" applyProtection="1">
      <alignment horizontal="center" vertical="center" wrapText="1"/>
      <protection locked="0"/>
    </xf>
    <xf numFmtId="165" fontId="20" fillId="5" borderId="1" xfId="0" applyNumberFormat="1" applyFont="1" applyFill="1" applyBorder="1" applyAlignment="1" applyProtection="1">
      <alignment horizontal="center" vertical="center" wrapText="1"/>
      <protection locked="0"/>
    </xf>
    <xf numFmtId="165" fontId="14" fillId="5" borderId="1" xfId="1" applyNumberFormat="1" applyFont="1" applyFill="1" applyBorder="1" applyAlignment="1" applyProtection="1">
      <alignment horizontal="center" vertical="center"/>
      <protection locked="0"/>
    </xf>
    <xf numFmtId="0" fontId="7" fillId="0" borderId="1" xfId="0" quotePrefix="1" applyFont="1" applyBorder="1" applyAlignment="1" applyProtection="1">
      <alignment horizontal="center" vertical="center"/>
    </xf>
    <xf numFmtId="43" fontId="5" fillId="3" borderId="1" xfId="0" applyNumberFormat="1" applyFont="1" applyFill="1" applyBorder="1" applyAlignment="1" applyProtection="1">
      <alignment horizontal="left" vertical="center"/>
    </xf>
    <xf numFmtId="43" fontId="32" fillId="11" borderId="1" xfId="0" applyNumberFormat="1" applyFont="1" applyFill="1" applyBorder="1" applyAlignment="1" applyProtection="1">
      <alignment horizontal="left" vertical="center" wrapText="1"/>
    </xf>
    <xf numFmtId="14" fontId="5" fillId="11" borderId="1" xfId="0" applyNumberFormat="1" applyFont="1" applyFill="1" applyBorder="1" applyAlignment="1" applyProtection="1">
      <alignment horizontal="left" vertical="center" wrapText="1" indent="1"/>
    </xf>
    <xf numFmtId="43" fontId="5" fillId="3" borderId="1" xfId="0" applyNumberFormat="1" applyFont="1" applyFill="1" applyBorder="1" applyAlignment="1" applyProtection="1">
      <alignment vertical="center" wrapText="1"/>
    </xf>
    <xf numFmtId="170" fontId="5" fillId="11" borderId="1" xfId="0" applyNumberFormat="1" applyFont="1" applyFill="1" applyBorder="1" applyAlignment="1" applyProtection="1">
      <alignment horizontal="right" vertical="center" wrapText="1"/>
    </xf>
    <xf numFmtId="170" fontId="5" fillId="11" borderId="1" xfId="0" applyNumberFormat="1" applyFont="1" applyFill="1" applyBorder="1" applyAlignment="1" applyProtection="1">
      <alignment horizontal="left" vertical="center"/>
    </xf>
    <xf numFmtId="43" fontId="9" fillId="11" borderId="1" xfId="0" applyNumberFormat="1" applyFont="1" applyFill="1" applyBorder="1" applyAlignment="1" applyProtection="1">
      <alignment horizontal="center" vertical="center"/>
    </xf>
    <xf numFmtId="165" fontId="5" fillId="9" borderId="1" xfId="1" applyNumberFormat="1" applyFont="1" applyFill="1" applyBorder="1" applyAlignment="1" applyProtection="1">
      <alignment horizontal="center" vertical="center" wrapText="1"/>
    </xf>
    <xf numFmtId="165" fontId="5" fillId="9" borderId="1" xfId="1" applyNumberFormat="1" applyFont="1" applyFill="1" applyBorder="1" applyAlignment="1" applyProtection="1">
      <alignment horizontal="center" vertical="center"/>
    </xf>
    <xf numFmtId="171" fontId="5" fillId="9" borderId="1" xfId="1" applyNumberFormat="1" applyFont="1" applyFill="1" applyBorder="1" applyAlignment="1" applyProtection="1">
      <alignment horizontal="center" vertical="center"/>
    </xf>
    <xf numFmtId="165" fontId="5" fillId="11" borderId="1" xfId="0" applyNumberFormat="1" applyFont="1" applyFill="1" applyBorder="1" applyAlignment="1" applyProtection="1">
      <alignment horizontal="center" vertical="center"/>
    </xf>
    <xf numFmtId="165" fontId="6" fillId="11" borderId="1" xfId="1" applyNumberFormat="1" applyFont="1" applyFill="1" applyBorder="1" applyProtection="1">
      <protection locked="0"/>
    </xf>
    <xf numFmtId="0" fontId="7" fillId="0" borderId="1" xfId="0" quotePrefix="1" applyNumberFormat="1" applyFont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7" fillId="17" borderId="0" xfId="0" applyFont="1" applyFill="1" applyAlignment="1">
      <alignment horizontal="center" vertical="center" wrapText="1"/>
    </xf>
    <xf numFmtId="0" fontId="21" fillId="11" borderId="0" xfId="0" applyFont="1" applyFill="1" applyAlignment="1">
      <alignment horizontal="center" vertical="center" wrapText="1"/>
    </xf>
    <xf numFmtId="0" fontId="21" fillId="11" borderId="0" xfId="0" applyFont="1" applyFill="1" applyAlignment="1">
      <alignment horizontal="left" vertical="center" wrapText="1"/>
    </xf>
    <xf numFmtId="49" fontId="21" fillId="11" borderId="0" xfId="0" applyNumberFormat="1" applyFont="1" applyFill="1" applyAlignment="1">
      <alignment horizontal="center" vertical="center" wrapText="1"/>
    </xf>
    <xf numFmtId="164" fontId="21" fillId="11" borderId="0" xfId="0" applyNumberFormat="1" applyFont="1" applyFill="1" applyAlignment="1">
      <alignment horizontal="center" vertical="center" wrapText="1"/>
    </xf>
    <xf numFmtId="0" fontId="21" fillId="11" borderId="8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/>
    </xf>
    <xf numFmtId="0" fontId="19" fillId="18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0" fontId="19" fillId="10" borderId="4" xfId="0" applyFont="1" applyFill="1" applyBorder="1" applyAlignment="1">
      <alignment horizontal="center" vertical="center"/>
    </xf>
    <xf numFmtId="0" fontId="19" fillId="10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center" vertical="center" wrapText="1"/>
    </xf>
    <xf numFmtId="0" fontId="19" fillId="12" borderId="3" xfId="0" applyFont="1" applyFill="1" applyBorder="1" applyAlignment="1">
      <alignment horizontal="center" vertical="center" wrapText="1"/>
    </xf>
    <xf numFmtId="169" fontId="19" fillId="18" borderId="4" xfId="0" applyNumberFormat="1" applyFont="1" applyFill="1" applyBorder="1" applyAlignment="1">
      <alignment horizontal="center" vertical="center"/>
    </xf>
    <xf numFmtId="169" fontId="19" fillId="18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9" fillId="18" borderId="5" xfId="0" applyFont="1" applyFill="1" applyBorder="1" applyAlignment="1">
      <alignment horizontal="center" vertical="center"/>
    </xf>
    <xf numFmtId="0" fontId="19" fillId="9" borderId="3" xfId="0" applyFont="1" applyFill="1" applyBorder="1" applyAlignment="1" applyProtection="1">
      <alignment horizontal="center" vertical="center"/>
      <protection locked="0"/>
    </xf>
    <xf numFmtId="0" fontId="20" fillId="9" borderId="1" xfId="0" applyFont="1" applyFill="1" applyBorder="1" applyAlignment="1" applyProtection="1">
      <alignment horizontal="center" vertical="center" wrapText="1"/>
      <protection locked="0"/>
    </xf>
    <xf numFmtId="0" fontId="19" fillId="9" borderId="1" xfId="0" applyFont="1" applyFill="1" applyBorder="1" applyAlignment="1" applyProtection="1">
      <alignment horizontal="center" vertical="center"/>
    </xf>
    <xf numFmtId="49" fontId="19" fillId="10" borderId="1" xfId="0" applyNumberFormat="1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19" fillId="12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 wrapText="1"/>
    </xf>
    <xf numFmtId="0" fontId="38" fillId="18" borderId="1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left" vertical="center"/>
    </xf>
    <xf numFmtId="49" fontId="17" fillId="5" borderId="1" xfId="0" applyNumberFormat="1" applyFont="1" applyFill="1" applyBorder="1" applyAlignment="1">
      <alignment horizontal="center" vertical="center"/>
    </xf>
    <xf numFmtId="165" fontId="39" fillId="5" borderId="1" xfId="0" applyNumberFormat="1" applyFont="1" applyFill="1" applyBorder="1" applyAlignment="1">
      <alignment horizontal="center" vertical="center" wrapText="1"/>
    </xf>
    <xf numFmtId="164" fontId="39" fillId="5" borderId="1" xfId="0" applyNumberFormat="1" applyFont="1" applyFill="1" applyBorder="1" applyAlignment="1">
      <alignment horizontal="center" vertical="center" wrapText="1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0" fontId="17" fillId="0" borderId="1" xfId="0" quotePrefix="1" applyFont="1" applyBorder="1" applyAlignment="1">
      <alignment horizontal="center" vertical="center"/>
    </xf>
    <xf numFmtId="43" fontId="9" fillId="0" borderId="1" xfId="0" applyNumberFormat="1" applyFont="1" applyBorder="1" applyAlignment="1">
      <alignment horizontal="left" vertical="center"/>
    </xf>
    <xf numFmtId="43" fontId="9" fillId="0" borderId="1" xfId="0" applyNumberFormat="1" applyFont="1" applyBorder="1" applyAlignment="1">
      <alignment horizontal="center" vertical="center"/>
    </xf>
    <xf numFmtId="172" fontId="9" fillId="0" borderId="1" xfId="0" applyNumberFormat="1" applyFont="1" applyBorder="1" applyAlignment="1">
      <alignment horizontal="right" vertical="center" wrapText="1"/>
    </xf>
    <xf numFmtId="43" fontId="9" fillId="0" borderId="1" xfId="0" applyNumberFormat="1" applyFont="1" applyBorder="1" applyAlignment="1">
      <alignment horizontal="right" vertical="center"/>
    </xf>
    <xf numFmtId="173" fontId="9" fillId="0" borderId="1" xfId="1" applyNumberFormat="1" applyFont="1" applyFill="1" applyBorder="1" applyAlignment="1" applyProtection="1">
      <alignment horizontal="center" vertical="center"/>
    </xf>
    <xf numFmtId="164" fontId="9" fillId="0" borderId="1" xfId="1" applyNumberFormat="1" applyFont="1" applyFill="1" applyBorder="1" applyAlignment="1" applyProtection="1">
      <alignment horizontal="center" vertical="center"/>
    </xf>
    <xf numFmtId="173" fontId="9" fillId="11" borderId="1" xfId="1" applyNumberFormat="1" applyFont="1" applyFill="1" applyBorder="1" applyAlignment="1" applyProtection="1">
      <alignment horizontal="center" vertical="center"/>
    </xf>
    <xf numFmtId="37" fontId="10" fillId="9" borderId="1" xfId="1" applyNumberFormat="1" applyFont="1" applyFill="1" applyBorder="1" applyAlignment="1">
      <alignment horizontal="center"/>
    </xf>
    <xf numFmtId="173" fontId="10" fillId="9" borderId="1" xfId="1" applyNumberFormat="1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/>
    </xf>
    <xf numFmtId="0" fontId="40" fillId="0" borderId="0" xfId="0" applyFont="1" applyAlignment="1" applyProtection="1">
      <alignment horizontal="center" vertical="center"/>
    </xf>
    <xf numFmtId="0" fontId="40" fillId="0" borderId="0" xfId="0" applyFont="1" applyAlignment="1" applyProtection="1">
      <alignment vertical="center"/>
    </xf>
    <xf numFmtId="0" fontId="41" fillId="0" borderId="0" xfId="0" applyFont="1" applyFill="1" applyAlignment="1" applyProtection="1">
      <alignment horizontal="center" vertical="center"/>
    </xf>
    <xf numFmtId="0" fontId="42" fillId="0" borderId="0" xfId="0" applyFont="1" applyFill="1" applyAlignment="1" applyProtection="1">
      <alignment horizontal="center" vertical="center"/>
    </xf>
    <xf numFmtId="0" fontId="41" fillId="0" borderId="0" xfId="0" applyFont="1" applyFill="1" applyAlignment="1" applyProtection="1">
      <alignment horizontal="center" vertical="center"/>
    </xf>
    <xf numFmtId="0" fontId="43" fillId="0" borderId="0" xfId="0" applyFont="1" applyFill="1" applyAlignment="1" applyProtection="1">
      <alignment horizontal="center" vertical="center"/>
    </xf>
    <xf numFmtId="0" fontId="43" fillId="0" borderId="0" xfId="0" applyFont="1" applyFill="1" applyAlignment="1" applyProtection="1">
      <alignment vertical="center"/>
    </xf>
    <xf numFmtId="0" fontId="44" fillId="12" borderId="2" xfId="0" applyFont="1" applyFill="1" applyBorder="1" applyAlignment="1" applyProtection="1">
      <alignment horizontal="center" vertical="center"/>
    </xf>
    <xf numFmtId="0" fontId="44" fillId="12" borderId="4" xfId="0" applyFont="1" applyFill="1" applyBorder="1" applyAlignment="1" applyProtection="1">
      <alignment horizontal="center" vertical="center" wrapText="1"/>
    </xf>
    <xf numFmtId="0" fontId="44" fillId="12" borderId="3" xfId="0" applyFont="1" applyFill="1" applyBorder="1" applyAlignment="1" applyProtection="1">
      <alignment horizontal="center" vertical="center" wrapText="1"/>
    </xf>
    <xf numFmtId="0" fontId="44" fillId="13" borderId="2" xfId="0" applyFont="1" applyFill="1" applyBorder="1" applyAlignment="1" applyProtection="1">
      <alignment horizontal="center" vertical="center"/>
    </xf>
    <xf numFmtId="0" fontId="45" fillId="4" borderId="4" xfId="0" applyFont="1" applyFill="1" applyBorder="1" applyAlignment="1" applyProtection="1">
      <alignment horizontal="center" vertical="center"/>
    </xf>
    <xf numFmtId="0" fontId="45" fillId="4" borderId="3" xfId="0" applyFont="1" applyFill="1" applyBorder="1" applyAlignment="1" applyProtection="1">
      <alignment horizontal="center" vertical="center"/>
    </xf>
    <xf numFmtId="0" fontId="45" fillId="19" borderId="4" xfId="0" applyFont="1" applyFill="1" applyBorder="1" applyAlignment="1" applyProtection="1">
      <alignment horizontal="center" vertical="center" wrapText="1"/>
    </xf>
    <xf numFmtId="0" fontId="45" fillId="19" borderId="7" xfId="0" applyFont="1" applyFill="1" applyBorder="1" applyAlignment="1" applyProtection="1">
      <alignment horizontal="center" vertical="center" wrapText="1"/>
    </xf>
    <xf numFmtId="0" fontId="45" fillId="19" borderId="3" xfId="0" applyFont="1" applyFill="1" applyBorder="1" applyAlignment="1" applyProtection="1">
      <alignment horizontal="center" vertical="center" wrapText="1"/>
    </xf>
    <xf numFmtId="0" fontId="45" fillId="5" borderId="4" xfId="0" applyFont="1" applyFill="1" applyBorder="1" applyAlignment="1" applyProtection="1">
      <alignment horizontal="center" vertical="center" wrapText="1"/>
    </xf>
    <xf numFmtId="0" fontId="45" fillId="5" borderId="7" xfId="0" applyFont="1" applyFill="1" applyBorder="1" applyAlignment="1" applyProtection="1">
      <alignment horizontal="center" vertical="center" wrapText="1"/>
    </xf>
    <xf numFmtId="0" fontId="45" fillId="5" borderId="3" xfId="0" applyFont="1" applyFill="1" applyBorder="1" applyAlignment="1" applyProtection="1">
      <alignment horizontal="center" vertical="center" wrapText="1"/>
    </xf>
    <xf numFmtId="0" fontId="46" fillId="0" borderId="1" xfId="0" applyFont="1" applyBorder="1" applyAlignment="1" applyProtection="1">
      <alignment horizontal="center" vertical="center"/>
    </xf>
    <xf numFmtId="0" fontId="44" fillId="12" borderId="5" xfId="0" applyFont="1" applyFill="1" applyBorder="1" applyAlignment="1" applyProtection="1">
      <alignment vertical="center"/>
    </xf>
    <xf numFmtId="0" fontId="44" fillId="12" borderId="1" xfId="0" applyFont="1" applyFill="1" applyBorder="1" applyAlignment="1" applyProtection="1">
      <alignment horizontal="center" vertical="center" wrapText="1"/>
    </xf>
    <xf numFmtId="0" fontId="44" fillId="13" borderId="5" xfId="0" applyFont="1" applyFill="1" applyBorder="1" applyAlignment="1" applyProtection="1">
      <alignment horizontal="center" vertical="center"/>
    </xf>
    <xf numFmtId="0" fontId="47" fillId="4" borderId="1" xfId="0" applyFont="1" applyFill="1" applyBorder="1" applyAlignment="1" applyProtection="1">
      <alignment horizontal="center" vertical="center" wrapText="1"/>
    </xf>
    <xf numFmtId="0" fontId="48" fillId="4" borderId="1" xfId="0" applyFont="1" applyFill="1" applyBorder="1" applyAlignment="1" applyProtection="1">
      <alignment horizontal="center" vertical="center" wrapText="1"/>
    </xf>
    <xf numFmtId="0" fontId="47" fillId="19" borderId="1" xfId="0" applyFont="1" applyFill="1" applyBorder="1" applyAlignment="1" applyProtection="1">
      <alignment horizontal="center" vertical="center"/>
    </xf>
    <xf numFmtId="0" fontId="47" fillId="5" borderId="1" xfId="0" applyFont="1" applyFill="1" applyBorder="1" applyAlignment="1" applyProtection="1">
      <alignment horizontal="center" vertical="center"/>
    </xf>
    <xf numFmtId="0" fontId="48" fillId="0" borderId="1" xfId="0" applyFont="1" applyBorder="1" applyAlignment="1" applyProtection="1">
      <alignment horizontal="center" vertical="center"/>
    </xf>
    <xf numFmtId="0" fontId="44" fillId="0" borderId="0" xfId="0" applyFont="1" applyFill="1" applyBorder="1" applyAlignment="1" applyProtection="1">
      <alignment horizontal="center" vertical="center" wrapText="1"/>
    </xf>
    <xf numFmtId="0" fontId="48" fillId="0" borderId="0" xfId="0" applyFont="1" applyAlignment="1" applyProtection="1">
      <alignment horizontal="center" vertical="center"/>
    </xf>
    <xf numFmtId="174" fontId="47" fillId="11" borderId="1" xfId="1" applyNumberFormat="1" applyFont="1" applyFill="1" applyBorder="1" applyAlignment="1" applyProtection="1">
      <alignment horizontal="right" vertical="center"/>
    </xf>
    <xf numFmtId="0" fontId="47" fillId="0" borderId="1" xfId="0" applyFont="1" applyBorder="1" applyAlignment="1" applyProtection="1">
      <alignment vertical="center"/>
    </xf>
    <xf numFmtId="0" fontId="47" fillId="11" borderId="1" xfId="3" applyFont="1" applyFill="1" applyBorder="1" applyAlignment="1" applyProtection="1">
      <alignment horizontal="left" vertical="center"/>
    </xf>
    <xf numFmtId="1" fontId="44" fillId="0" borderId="1" xfId="1" applyNumberFormat="1" applyFont="1" applyFill="1" applyBorder="1" applyAlignment="1" applyProtection="1">
      <alignment horizontal="left" vertical="center"/>
    </xf>
    <xf numFmtId="1" fontId="47" fillId="0" borderId="1" xfId="1" applyNumberFormat="1" applyFont="1" applyFill="1" applyBorder="1" applyAlignment="1" applyProtection="1">
      <alignment horizontal="left" vertical="center"/>
    </xf>
    <xf numFmtId="0" fontId="40" fillId="0" borderId="1" xfId="0" applyFont="1" applyBorder="1" applyAlignment="1" applyProtection="1">
      <alignment horizontal="center" vertical="center"/>
    </xf>
    <xf numFmtId="0" fontId="50" fillId="0" borderId="1" xfId="0" applyFont="1" applyBorder="1" applyAlignment="1" applyProtection="1">
      <alignment horizontal="center" vertical="center"/>
    </xf>
    <xf numFmtId="4" fontId="47" fillId="11" borderId="1" xfId="0" applyNumberFormat="1" applyFont="1" applyFill="1" applyBorder="1" applyAlignment="1" applyProtection="1">
      <alignment horizontal="center" vertical="center"/>
    </xf>
    <xf numFmtId="0" fontId="47" fillId="11" borderId="1" xfId="0" applyFont="1" applyFill="1" applyBorder="1" applyAlignment="1" applyProtection="1">
      <alignment horizontal="center" vertical="center"/>
    </xf>
    <xf numFmtId="0" fontId="47" fillId="0" borderId="0" xfId="0" applyFont="1" applyBorder="1" applyAlignment="1" applyProtection="1">
      <alignment vertical="center"/>
    </xf>
    <xf numFmtId="0" fontId="40" fillId="11" borderId="1" xfId="0" applyFont="1" applyFill="1" applyBorder="1" applyAlignment="1" applyProtection="1">
      <alignment horizontal="center" vertical="center"/>
    </xf>
    <xf numFmtId="4" fontId="47" fillId="11" borderId="1" xfId="1" applyNumberFormat="1" applyFont="1" applyFill="1" applyBorder="1" applyAlignment="1" applyProtection="1">
      <alignment horizontal="center" vertical="center"/>
    </xf>
    <xf numFmtId="0" fontId="47" fillId="11" borderId="1" xfId="0" applyFont="1" applyFill="1" applyBorder="1" applyAlignment="1" applyProtection="1">
      <alignment vertical="center"/>
    </xf>
    <xf numFmtId="0" fontId="47" fillId="11" borderId="0" xfId="0" applyFont="1" applyFill="1" applyBorder="1" applyAlignment="1" applyProtection="1">
      <alignment vertical="center"/>
    </xf>
    <xf numFmtId="0" fontId="47" fillId="0" borderId="1" xfId="0" applyFont="1" applyFill="1" applyBorder="1" applyAlignment="1" applyProtection="1">
      <alignment vertical="center"/>
    </xf>
    <xf numFmtId="0" fontId="47" fillId="0" borderId="0" xfId="0" applyFont="1" applyFill="1" applyBorder="1" applyAlignment="1" applyProtection="1">
      <alignment vertical="center"/>
    </xf>
    <xf numFmtId="1" fontId="44" fillId="11" borderId="1" xfId="1" applyNumberFormat="1" applyFont="1" applyFill="1" applyBorder="1" applyAlignment="1" applyProtection="1">
      <alignment horizontal="center" vertical="center"/>
    </xf>
    <xf numFmtId="0" fontId="40" fillId="0" borderId="1" xfId="0" applyFont="1" applyBorder="1" applyAlignment="1" applyProtection="1">
      <alignment vertical="center"/>
    </xf>
    <xf numFmtId="0" fontId="40" fillId="0" borderId="0" xfId="0" applyFont="1" applyBorder="1" applyAlignment="1" applyProtection="1">
      <alignment vertical="center"/>
    </xf>
    <xf numFmtId="1" fontId="47" fillId="11" borderId="1" xfId="4" applyNumberFormat="1" applyFont="1" applyFill="1" applyBorder="1" applyAlignment="1" applyProtection="1">
      <alignment horizontal="left" vertical="center"/>
    </xf>
    <xf numFmtId="0" fontId="51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 applyProtection="1">
      <alignment horizontal="center" vertical="center"/>
    </xf>
    <xf numFmtId="0" fontId="10" fillId="0" borderId="0" xfId="0" applyFont="1" applyAlignment="1">
      <alignment vertical="center"/>
    </xf>
    <xf numFmtId="0" fontId="38" fillId="0" borderId="2" xfId="0" applyFont="1" applyBorder="1" applyAlignment="1">
      <alignment horizontal="center" vertical="center"/>
    </xf>
    <xf numFmtId="0" fontId="30" fillId="20" borderId="4" xfId="0" applyFont="1" applyFill="1" applyBorder="1" applyAlignment="1" applyProtection="1">
      <alignment horizontal="center" vertical="center"/>
    </xf>
    <xf numFmtId="0" fontId="30" fillId="20" borderId="7" xfId="0" applyFont="1" applyFill="1" applyBorder="1" applyAlignment="1" applyProtection="1">
      <alignment horizontal="center" vertical="center"/>
    </xf>
    <xf numFmtId="0" fontId="30" fillId="20" borderId="3" xfId="0" applyFont="1" applyFill="1" applyBorder="1" applyAlignment="1" applyProtection="1">
      <alignment horizontal="center" vertical="center"/>
    </xf>
    <xf numFmtId="0" fontId="52" fillId="13" borderId="4" xfId="0" applyFont="1" applyFill="1" applyBorder="1" applyAlignment="1">
      <alignment horizontal="center"/>
    </xf>
    <xf numFmtId="0" fontId="52" fillId="13" borderId="3" xfId="0" applyFont="1" applyFill="1" applyBorder="1" applyAlignment="1">
      <alignment horizontal="center"/>
    </xf>
    <xf numFmtId="0" fontId="38" fillId="0" borderId="5" xfId="0" applyFont="1" applyBorder="1" applyAlignment="1">
      <alignment horizontal="center" vertical="center"/>
    </xf>
    <xf numFmtId="0" fontId="19" fillId="20" borderId="1" xfId="0" applyFont="1" applyFill="1" applyBorder="1" applyAlignment="1" applyProtection="1">
      <alignment horizontal="center" vertical="center" wrapText="1"/>
    </xf>
    <xf numFmtId="0" fontId="19" fillId="20" borderId="1" xfId="0" applyFont="1" applyFill="1" applyBorder="1" applyAlignment="1" applyProtection="1">
      <alignment horizontal="center" vertical="center"/>
    </xf>
    <xf numFmtId="0" fontId="38" fillId="20" borderId="1" xfId="0" applyFont="1" applyFill="1" applyBorder="1" applyAlignment="1">
      <alignment horizontal="center" vertical="center"/>
    </xf>
    <xf numFmtId="0" fontId="38" fillId="20" borderId="1" xfId="0" applyFont="1" applyFill="1" applyBorder="1" applyAlignment="1">
      <alignment horizontal="center" vertical="center" wrapText="1"/>
    </xf>
    <xf numFmtId="0" fontId="38" fillId="1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53" fillId="0" borderId="1" xfId="0" applyFont="1" applyBorder="1" applyAlignment="1">
      <alignment vertical="center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" xfId="0" applyFont="1" applyBorder="1" applyAlignment="1" applyProtection="1">
      <alignment horizontal="left" vertical="center"/>
    </xf>
    <xf numFmtId="0" fontId="10" fillId="0" borderId="1" xfId="0" applyFont="1" applyBorder="1"/>
    <xf numFmtId="0" fontId="54" fillId="0" borderId="1" xfId="0" applyFont="1" applyBorder="1" applyAlignment="1" applyProtection="1">
      <alignment vertical="center"/>
    </xf>
    <xf numFmtId="0" fontId="55" fillId="0" borderId="4" xfId="0" applyFont="1" applyBorder="1" applyAlignment="1" applyProtection="1">
      <alignment vertical="center"/>
    </xf>
    <xf numFmtId="0" fontId="55" fillId="0" borderId="7" xfId="0" applyFont="1" applyBorder="1" applyAlignment="1" applyProtection="1">
      <alignment vertical="center"/>
    </xf>
    <xf numFmtId="0" fontId="55" fillId="0" borderId="3" xfId="0" applyFont="1" applyBorder="1" applyAlignment="1" applyProtection="1">
      <alignment vertical="center" wrapText="1"/>
    </xf>
    <xf numFmtId="0" fontId="9" fillId="0" borderId="1" xfId="0" applyFont="1" applyBorder="1" applyAlignment="1" applyProtection="1">
      <alignment horizontal="left" vertical="top" wrapText="1"/>
    </xf>
    <xf numFmtId="0" fontId="9" fillId="0" borderId="1" xfId="0" applyFont="1" applyBorder="1" applyAlignment="1" applyProtection="1">
      <alignment vertical="center"/>
    </xf>
    <xf numFmtId="0" fontId="10" fillId="0" borderId="0" xfId="0" applyFont="1" applyAlignment="1">
      <alignment wrapText="1"/>
    </xf>
    <xf numFmtId="0" fontId="57" fillId="0" borderId="0" xfId="5" applyFont="1" applyBorder="1" applyAlignment="1">
      <alignment horizontal="center" vertical="center"/>
    </xf>
    <xf numFmtId="0" fontId="57" fillId="17" borderId="0" xfId="5" applyFont="1" applyFill="1" applyBorder="1" applyAlignment="1">
      <alignment horizontal="center" vertical="center"/>
    </xf>
    <xf numFmtId="0" fontId="57" fillId="0" borderId="0" xfId="5" applyFont="1" applyBorder="1" applyAlignment="1">
      <alignment horizontal="left" vertical="center"/>
    </xf>
    <xf numFmtId="0" fontId="58" fillId="0" borderId="0" xfId="5" applyFont="1" applyBorder="1" applyAlignment="1">
      <alignment horizontal="left" vertical="center"/>
    </xf>
    <xf numFmtId="3" fontId="59" fillId="0" borderId="0" xfId="5" applyNumberFormat="1" applyFont="1" applyBorder="1" applyAlignment="1">
      <alignment horizontal="right" vertical="center"/>
    </xf>
    <xf numFmtId="0" fontId="60" fillId="0" borderId="0" xfId="5" applyFont="1" applyBorder="1" applyAlignment="1">
      <alignment horizontal="left" vertical="center"/>
    </xf>
    <xf numFmtId="0" fontId="60" fillId="0" borderId="0" xfId="5" applyFont="1" applyBorder="1" applyAlignment="1">
      <alignment vertical="center"/>
    </xf>
    <xf numFmtId="0" fontId="57" fillId="0" borderId="0" xfId="5" applyFont="1" applyBorder="1" applyAlignment="1">
      <alignment vertical="center"/>
    </xf>
    <xf numFmtId="0" fontId="57" fillId="21" borderId="0" xfId="5" applyFont="1" applyFill="1" applyBorder="1" applyAlignment="1">
      <alignment vertical="center"/>
    </xf>
    <xf numFmtId="0" fontId="61" fillId="21" borderId="0" xfId="5" applyFont="1" applyFill="1" applyBorder="1" applyAlignment="1">
      <alignment vertical="center"/>
    </xf>
    <xf numFmtId="43" fontId="61" fillId="21" borderId="0" xfId="5" applyNumberFormat="1" applyFont="1" applyFill="1" applyBorder="1" applyAlignment="1">
      <alignment horizontal="center" vertical="center"/>
    </xf>
    <xf numFmtId="0" fontId="57" fillId="19" borderId="0" xfId="5" applyFont="1" applyFill="1" applyBorder="1" applyAlignment="1">
      <alignment vertical="center"/>
    </xf>
    <xf numFmtId="0" fontId="57" fillId="19" borderId="0" xfId="5" applyFont="1" applyFill="1" applyBorder="1" applyAlignment="1">
      <alignment horizontal="center" vertical="center"/>
    </xf>
    <xf numFmtId="0" fontId="61" fillId="19" borderId="0" xfId="5" applyFont="1" applyFill="1" applyBorder="1" applyAlignment="1">
      <alignment horizontal="center" vertical="center"/>
    </xf>
    <xf numFmtId="0" fontId="57" fillId="19" borderId="0" xfId="5" applyFont="1" applyFill="1" applyBorder="1" applyAlignment="1">
      <alignment horizontal="center"/>
    </xf>
    <xf numFmtId="0" fontId="61" fillId="19" borderId="0" xfId="5" applyFont="1" applyFill="1" applyBorder="1" applyAlignment="1">
      <alignment horizontal="center"/>
    </xf>
    <xf numFmtId="0" fontId="57" fillId="19" borderId="10" xfId="5" applyFont="1" applyFill="1" applyBorder="1" applyAlignment="1">
      <alignment horizontal="center"/>
    </xf>
    <xf numFmtId="0" fontId="57" fillId="0" borderId="0" xfId="5" applyFont="1" applyBorder="1" applyAlignment="1">
      <alignment horizontal="center"/>
    </xf>
    <xf numFmtId="0" fontId="61" fillId="0" borderId="0" xfId="5" applyFont="1" applyBorder="1" applyAlignment="1">
      <alignment horizontal="center"/>
    </xf>
    <xf numFmtId="0" fontId="61" fillId="3" borderId="0" xfId="5" applyFont="1" applyFill="1" applyBorder="1" applyAlignment="1">
      <alignment horizontal="center"/>
    </xf>
    <xf numFmtId="0" fontId="61" fillId="3" borderId="0" xfId="5" applyFont="1" applyFill="1" applyBorder="1" applyAlignment="1">
      <alignment vertical="center"/>
    </xf>
    <xf numFmtId="0" fontId="57" fillId="5" borderId="0" xfId="5" applyFont="1" applyFill="1" applyBorder="1" applyAlignment="1">
      <alignment horizontal="center" vertical="center"/>
    </xf>
    <xf numFmtId="0" fontId="62" fillId="19" borderId="0" xfId="5" applyFont="1" applyFill="1" applyBorder="1" applyAlignment="1">
      <alignment vertical="center"/>
    </xf>
    <xf numFmtId="0" fontId="63" fillId="19" borderId="0" xfId="5" applyFont="1" applyFill="1" applyBorder="1" applyAlignment="1">
      <alignment vertical="center"/>
    </xf>
    <xf numFmtId="0" fontId="62" fillId="0" borderId="0" xfId="5" applyFont="1" applyBorder="1" applyAlignment="1">
      <alignment vertical="center"/>
    </xf>
    <xf numFmtId="0" fontId="63" fillId="0" borderId="0" xfId="5" applyFont="1" applyBorder="1" applyAlignment="1">
      <alignment vertical="center"/>
    </xf>
    <xf numFmtId="0" fontId="63" fillId="3" borderId="0" xfId="5" applyFont="1" applyFill="1" applyBorder="1" applyAlignment="1">
      <alignment vertical="center"/>
    </xf>
    <xf numFmtId="0" fontId="64" fillId="0" borderId="0" xfId="5" applyFont="1" applyBorder="1" applyAlignment="1">
      <alignment vertical="center"/>
    </xf>
    <xf numFmtId="0" fontId="64" fillId="17" borderId="0" xfId="5" applyFont="1" applyFill="1" applyBorder="1" applyAlignment="1">
      <alignment horizontal="center" vertical="center"/>
    </xf>
    <xf numFmtId="0" fontId="64" fillId="0" borderId="0" xfId="5" applyFont="1" applyBorder="1" applyAlignment="1">
      <alignment horizontal="center" vertical="center"/>
    </xf>
    <xf numFmtId="0" fontId="65" fillId="0" borderId="0" xfId="5" applyFont="1" applyBorder="1" applyAlignment="1">
      <alignment vertical="center"/>
    </xf>
    <xf numFmtId="3" fontId="64" fillId="0" borderId="0" xfId="5" applyNumberFormat="1" applyFont="1" applyBorder="1" applyAlignment="1">
      <alignment horizontal="right" vertical="center"/>
    </xf>
    <xf numFmtId="0" fontId="64" fillId="21" borderId="0" xfId="5" applyFont="1" applyFill="1" applyBorder="1" applyAlignment="1">
      <alignment vertical="center"/>
    </xf>
    <xf numFmtId="0" fontId="65" fillId="21" borderId="0" xfId="5" applyFont="1" applyFill="1" applyBorder="1" applyAlignment="1">
      <alignment vertical="center"/>
    </xf>
    <xf numFmtId="0" fontId="64" fillId="19" borderId="0" xfId="5" applyFont="1" applyFill="1" applyBorder="1" applyAlignment="1">
      <alignment vertical="center"/>
    </xf>
    <xf numFmtId="0" fontId="65" fillId="19" borderId="0" xfId="5" applyFont="1" applyFill="1" applyBorder="1" applyAlignment="1">
      <alignment vertical="center"/>
    </xf>
    <xf numFmtId="0" fontId="65" fillId="3" borderId="0" xfId="5" applyFont="1" applyFill="1" applyBorder="1" applyAlignment="1">
      <alignment vertical="center"/>
    </xf>
    <xf numFmtId="0" fontId="64" fillId="0" borderId="2" xfId="5" applyFont="1" applyBorder="1" applyAlignment="1">
      <alignment horizontal="center" vertical="center"/>
    </xf>
    <xf numFmtId="0" fontId="64" fillId="21" borderId="4" xfId="5" applyFont="1" applyFill="1" applyBorder="1" applyAlignment="1">
      <alignment horizontal="center" vertical="center"/>
    </xf>
    <xf numFmtId="0" fontId="64" fillId="21" borderId="7" xfId="5" applyFont="1" applyFill="1" applyBorder="1" applyAlignment="1">
      <alignment horizontal="center" vertical="center"/>
    </xf>
    <xf numFmtId="0" fontId="64" fillId="21" borderId="3" xfId="5" applyFont="1" applyFill="1" applyBorder="1" applyAlignment="1">
      <alignment horizontal="center" vertical="center"/>
    </xf>
    <xf numFmtId="0" fontId="64" fillId="19" borderId="4" xfId="5" applyFont="1" applyFill="1" applyBorder="1" applyAlignment="1">
      <alignment horizontal="center" vertical="center"/>
    </xf>
    <xf numFmtId="0" fontId="64" fillId="19" borderId="7" xfId="5" applyFont="1" applyFill="1" applyBorder="1" applyAlignment="1">
      <alignment horizontal="center" vertical="center"/>
    </xf>
    <xf numFmtId="0" fontId="64" fillId="19" borderId="3" xfId="5" applyFont="1" applyFill="1" applyBorder="1" applyAlignment="1">
      <alignment horizontal="center" vertical="center"/>
    </xf>
    <xf numFmtId="0" fontId="64" fillId="0" borderId="4" xfId="5" applyFont="1" applyBorder="1" applyAlignment="1">
      <alignment horizontal="center" vertical="center"/>
    </xf>
    <xf numFmtId="0" fontId="64" fillId="0" borderId="7" xfId="5" applyFont="1" applyBorder="1" applyAlignment="1">
      <alignment horizontal="center" vertical="center"/>
    </xf>
    <xf numFmtId="0" fontId="64" fillId="0" borderId="3" xfId="5" applyFont="1" applyBorder="1" applyAlignment="1">
      <alignment horizontal="center" vertical="center"/>
    </xf>
    <xf numFmtId="0" fontId="64" fillId="0" borderId="7" xfId="5" applyFont="1" applyBorder="1" applyAlignment="1">
      <alignment horizontal="center" vertical="center"/>
    </xf>
    <xf numFmtId="0" fontId="65" fillId="3" borderId="4" xfId="5" applyFont="1" applyFill="1" applyBorder="1" applyAlignment="1">
      <alignment horizontal="center" vertical="center"/>
    </xf>
    <xf numFmtId="0" fontId="65" fillId="3" borderId="7" xfId="5" applyFont="1" applyFill="1" applyBorder="1" applyAlignment="1">
      <alignment horizontal="center" vertical="center"/>
    </xf>
    <xf numFmtId="0" fontId="65" fillId="3" borderId="3" xfId="5" applyFont="1" applyFill="1" applyBorder="1" applyAlignment="1">
      <alignment horizontal="center" vertical="center"/>
    </xf>
    <xf numFmtId="0" fontId="65" fillId="3" borderId="4" xfId="5" applyFont="1" applyFill="1" applyBorder="1" applyAlignment="1">
      <alignment horizontal="center" vertical="center" wrapText="1"/>
    </xf>
    <xf numFmtId="0" fontId="66" fillId="5" borderId="2" xfId="5" applyFont="1" applyFill="1" applyBorder="1" applyAlignment="1">
      <alignment horizontal="center" vertical="center" wrapText="1"/>
    </xf>
    <xf numFmtId="0" fontId="59" fillId="0" borderId="1" xfId="5" applyFont="1" applyBorder="1" applyAlignment="1">
      <alignment horizontal="center" vertical="center" wrapText="1"/>
    </xf>
    <xf numFmtId="0" fontId="59" fillId="0" borderId="2" xfId="5" applyFont="1" applyBorder="1" applyAlignment="1">
      <alignment horizontal="center" vertical="center" wrapText="1"/>
    </xf>
    <xf numFmtId="0" fontId="59" fillId="17" borderId="1" xfId="5" applyFont="1" applyFill="1" applyBorder="1" applyAlignment="1">
      <alignment horizontal="center" vertical="center" wrapText="1"/>
    </xf>
    <xf numFmtId="0" fontId="59" fillId="0" borderId="1" xfId="5" applyFont="1" applyFill="1" applyBorder="1" applyAlignment="1">
      <alignment horizontal="center" vertical="center" wrapText="1"/>
    </xf>
    <xf numFmtId="0" fontId="59" fillId="0" borderId="4" xfId="5" applyFont="1" applyBorder="1" applyAlignment="1">
      <alignment horizontal="center" vertical="center" wrapText="1"/>
    </xf>
    <xf numFmtId="0" fontId="59" fillId="0" borderId="7" xfId="5" applyFont="1" applyBorder="1" applyAlignment="1">
      <alignment horizontal="center" vertical="center" wrapText="1"/>
    </xf>
    <xf numFmtId="0" fontId="59" fillId="0" borderId="3" xfId="5" applyFont="1" applyBorder="1" applyAlignment="1">
      <alignment horizontal="center" vertical="center" wrapText="1"/>
    </xf>
    <xf numFmtId="0" fontId="64" fillId="21" borderId="11" xfId="5" applyFont="1" applyFill="1" applyBorder="1" applyAlignment="1">
      <alignment horizontal="center" vertical="center"/>
    </xf>
    <xf numFmtId="0" fontId="64" fillId="21" borderId="10" xfId="5" applyFont="1" applyFill="1" applyBorder="1" applyAlignment="1">
      <alignment horizontal="center" vertical="center"/>
    </xf>
    <xf numFmtId="0" fontId="64" fillId="21" borderId="12" xfId="5" applyFont="1" applyFill="1" applyBorder="1" applyAlignment="1">
      <alignment horizontal="center" vertical="center"/>
    </xf>
    <xf numFmtId="0" fontId="59" fillId="19" borderId="4" xfId="5" applyFont="1" applyFill="1" applyBorder="1" applyAlignment="1">
      <alignment horizontal="center" vertical="center" wrapText="1"/>
    </xf>
    <xf numFmtId="0" fontId="59" fillId="19" borderId="7" xfId="5" applyFont="1" applyFill="1" applyBorder="1" applyAlignment="1">
      <alignment horizontal="center" vertical="center" wrapText="1"/>
    </xf>
    <xf numFmtId="0" fontId="59" fillId="19" borderId="3" xfId="5" applyFont="1" applyFill="1" applyBorder="1" applyAlignment="1">
      <alignment horizontal="center" vertical="center" wrapText="1"/>
    </xf>
    <xf numFmtId="0" fontId="59" fillId="19" borderId="1" xfId="5" applyFont="1" applyFill="1" applyBorder="1" applyAlignment="1">
      <alignment horizontal="center" vertical="center" wrapText="1"/>
    </xf>
    <xf numFmtId="0" fontId="67" fillId="19" borderId="1" xfId="5" applyFont="1" applyFill="1" applyBorder="1" applyAlignment="1">
      <alignment horizontal="center" vertical="center" wrapText="1"/>
    </xf>
    <xf numFmtId="0" fontId="69" fillId="0" borderId="2" xfId="5" applyFont="1" applyBorder="1" applyAlignment="1">
      <alignment horizontal="center" vertical="center" wrapText="1"/>
    </xf>
    <xf numFmtId="0" fontId="67" fillId="0" borderId="1" xfId="5" applyFont="1" applyBorder="1" applyAlignment="1">
      <alignment horizontal="center" vertical="center" wrapText="1"/>
    </xf>
    <xf numFmtId="0" fontId="67" fillId="3" borderId="2" xfId="5" applyFont="1" applyFill="1" applyBorder="1" applyAlignment="1">
      <alignment horizontal="center" vertical="center" wrapText="1"/>
    </xf>
    <xf numFmtId="0" fontId="67" fillId="3" borderId="1" xfId="5" applyFont="1" applyFill="1" applyBorder="1" applyAlignment="1">
      <alignment horizontal="center" vertical="center" wrapText="1"/>
    </xf>
    <xf numFmtId="0" fontId="57" fillId="0" borderId="0" xfId="5" applyFont="1" applyBorder="1" applyAlignment="1">
      <alignment horizontal="center" vertical="center" wrapText="1"/>
    </xf>
    <xf numFmtId="0" fontId="66" fillId="5" borderId="6" xfId="5" applyFont="1" applyFill="1" applyBorder="1" applyAlignment="1">
      <alignment horizontal="center" vertical="center" wrapText="1"/>
    </xf>
    <xf numFmtId="0" fontId="59" fillId="0" borderId="5" xfId="5" applyFont="1" applyBorder="1" applyAlignment="1">
      <alignment horizontal="center" vertical="center" wrapText="1"/>
    </xf>
    <xf numFmtId="0" fontId="67" fillId="0" borderId="1" xfId="5" applyFont="1" applyBorder="1" applyAlignment="1">
      <alignment horizontal="center" vertical="center" wrapText="1"/>
    </xf>
    <xf numFmtId="3" fontId="59" fillId="0" borderId="1" xfId="5" applyNumberFormat="1" applyFont="1" applyBorder="1" applyAlignment="1">
      <alignment horizontal="right" vertical="center" wrapText="1"/>
    </xf>
    <xf numFmtId="0" fontId="59" fillId="21" borderId="1" xfId="5" applyFont="1" applyFill="1" applyBorder="1" applyAlignment="1">
      <alignment horizontal="center" vertical="center" wrapText="1"/>
    </xf>
    <xf numFmtId="0" fontId="67" fillId="21" borderId="1" xfId="5" applyFont="1" applyFill="1" applyBorder="1" applyAlignment="1">
      <alignment horizontal="center" vertical="center" wrapText="1"/>
    </xf>
    <xf numFmtId="0" fontId="59" fillId="21" borderId="1" xfId="5" applyFont="1" applyFill="1" applyBorder="1" applyAlignment="1">
      <alignment vertical="center" wrapText="1"/>
    </xf>
    <xf numFmtId="0" fontId="67" fillId="21" borderId="1" xfId="5" applyFont="1" applyFill="1" applyBorder="1" applyAlignment="1">
      <alignment vertical="center" wrapText="1"/>
    </xf>
    <xf numFmtId="0" fontId="59" fillId="19" borderId="1" xfId="5" applyFont="1" applyFill="1" applyBorder="1" applyAlignment="1">
      <alignment horizontal="center" vertical="center" wrapText="1"/>
    </xf>
    <xf numFmtId="0" fontId="59" fillId="19" borderId="1" xfId="5" applyFont="1" applyFill="1" applyBorder="1" applyAlignment="1">
      <alignment horizontal="center" vertical="center"/>
    </xf>
    <xf numFmtId="0" fontId="67" fillId="19" borderId="1" xfId="5" applyFont="1" applyFill="1" applyBorder="1" applyAlignment="1">
      <alignment horizontal="center" vertical="center" wrapText="1"/>
    </xf>
    <xf numFmtId="0" fontId="69" fillId="19" borderId="1" xfId="5" applyFont="1" applyFill="1" applyBorder="1" applyAlignment="1">
      <alignment horizontal="center" vertical="center" wrapText="1"/>
    </xf>
    <xf numFmtId="0" fontId="69" fillId="0" borderId="5" xfId="5" applyFont="1" applyBorder="1" applyAlignment="1">
      <alignment horizontal="center" vertical="center" wrapText="1"/>
    </xf>
    <xf numFmtId="0" fontId="67" fillId="3" borderId="5" xfId="5" applyFont="1" applyFill="1" applyBorder="1" applyAlignment="1">
      <alignment horizontal="center" vertical="center" wrapText="1"/>
    </xf>
    <xf numFmtId="0" fontId="57" fillId="0" borderId="0" xfId="5" applyFont="1" applyBorder="1" applyAlignment="1">
      <alignment vertical="center" wrapText="1"/>
    </xf>
    <xf numFmtId="0" fontId="66" fillId="5" borderId="5" xfId="5" applyFont="1" applyFill="1" applyBorder="1" applyAlignment="1">
      <alignment horizontal="center" vertical="center" wrapText="1"/>
    </xf>
    <xf numFmtId="0" fontId="70" fillId="0" borderId="1" xfId="5" applyFont="1" applyBorder="1" applyAlignment="1">
      <alignment horizontal="center" vertical="center"/>
    </xf>
    <xf numFmtId="0" fontId="70" fillId="17" borderId="1" xfId="5" applyFont="1" applyFill="1" applyBorder="1" applyAlignment="1">
      <alignment horizontal="center" vertical="center"/>
    </xf>
    <xf numFmtId="165" fontId="58" fillId="0" borderId="1" xfId="5" applyNumberFormat="1" applyFont="1" applyBorder="1" applyAlignment="1">
      <alignment horizontal="center" vertical="center"/>
    </xf>
    <xf numFmtId="3" fontId="59" fillId="0" borderId="1" xfId="5" applyNumberFormat="1" applyFont="1" applyBorder="1" applyAlignment="1">
      <alignment horizontal="right" vertical="center"/>
    </xf>
    <xf numFmtId="0" fontId="70" fillId="21" borderId="1" xfId="5" applyFont="1" applyFill="1" applyBorder="1" applyAlignment="1">
      <alignment horizontal="center" vertical="center"/>
    </xf>
    <xf numFmtId="0" fontId="69" fillId="21" borderId="1" xfId="5" applyFont="1" applyFill="1" applyBorder="1" applyAlignment="1">
      <alignment horizontal="center" vertical="center"/>
    </xf>
    <xf numFmtId="0" fontId="70" fillId="19" borderId="1" xfId="5" applyFont="1" applyFill="1" applyBorder="1" applyAlignment="1">
      <alignment horizontal="center" vertical="center"/>
    </xf>
    <xf numFmtId="0" fontId="69" fillId="19" borderId="1" xfId="5" applyFont="1" applyFill="1" applyBorder="1" applyAlignment="1">
      <alignment horizontal="center" vertical="center"/>
    </xf>
    <xf numFmtId="0" fontId="69" fillId="19" borderId="1" xfId="5" applyFont="1" applyFill="1" applyBorder="1" applyAlignment="1">
      <alignment vertical="center"/>
    </xf>
    <xf numFmtId="0" fontId="70" fillId="19" borderId="1" xfId="5" applyFont="1" applyFill="1" applyBorder="1" applyAlignment="1">
      <alignment vertical="center"/>
    </xf>
    <xf numFmtId="0" fontId="69" fillId="0" borderId="1" xfId="5" applyFont="1" applyBorder="1" applyAlignment="1">
      <alignment horizontal="center" vertical="center"/>
    </xf>
    <xf numFmtId="0" fontId="69" fillId="0" borderId="1" xfId="5" applyFont="1" applyBorder="1" applyAlignment="1">
      <alignment vertical="center"/>
    </xf>
    <xf numFmtId="0" fontId="69" fillId="3" borderId="1" xfId="5" applyFont="1" applyFill="1" applyBorder="1" applyAlignment="1">
      <alignment vertical="center"/>
    </xf>
    <xf numFmtId="0" fontId="71" fillId="0" borderId="0" xfId="5" applyFont="1" applyBorder="1" applyAlignment="1">
      <alignment vertical="center"/>
    </xf>
    <xf numFmtId="0" fontId="71" fillId="5" borderId="1" xfId="5" applyFont="1" applyFill="1" applyBorder="1" applyAlignment="1">
      <alignment horizontal="center" vertical="center"/>
    </xf>
    <xf numFmtId="0" fontId="59" fillId="11" borderId="1" xfId="5" applyFont="1" applyFill="1" applyBorder="1" applyAlignment="1">
      <alignment horizontal="center" vertical="center"/>
    </xf>
    <xf numFmtId="0" fontId="59" fillId="11" borderId="6" xfId="5" applyFont="1" applyFill="1" applyBorder="1" applyAlignment="1">
      <alignment horizontal="center" vertical="center"/>
    </xf>
    <xf numFmtId="41" fontId="59" fillId="17" borderId="2" xfId="5" applyNumberFormat="1" applyFont="1" applyFill="1" applyBorder="1" applyAlignment="1">
      <alignment horizontal="center" vertical="center" wrapText="1"/>
    </xf>
    <xf numFmtId="0" fontId="59" fillId="0" borderId="1" xfId="5" applyFont="1" applyBorder="1" applyAlignment="1">
      <alignment horizontal="center" vertical="center"/>
    </xf>
    <xf numFmtId="168" fontId="59" fillId="0" borderId="1" xfId="5" applyNumberFormat="1" applyFont="1" applyBorder="1" applyAlignment="1">
      <alignment horizontal="center" vertical="center"/>
    </xf>
    <xf numFmtId="0" fontId="59" fillId="11" borderId="1" xfId="5" applyFont="1" applyFill="1" applyBorder="1" applyAlignment="1">
      <alignment vertical="center"/>
    </xf>
    <xf numFmtId="165" fontId="59" fillId="0" borderId="1" xfId="5" applyNumberFormat="1" applyFont="1" applyBorder="1" applyAlignment="1">
      <alignment vertical="center"/>
    </xf>
    <xf numFmtId="3" fontId="2" fillId="2" borderId="1" xfId="2" applyNumberFormat="1" applyBorder="1" applyAlignment="1">
      <alignment horizontal="right" vertical="center"/>
    </xf>
    <xf numFmtId="3" fontId="8" fillId="11" borderId="1" xfId="1" applyNumberFormat="1" applyFont="1" applyFill="1" applyBorder="1" applyAlignment="1">
      <alignment horizontal="right"/>
    </xf>
    <xf numFmtId="49" fontId="59" fillId="0" borderId="1" xfId="5" applyNumberFormat="1" applyFont="1" applyBorder="1" applyAlignment="1">
      <alignment horizontal="right" vertical="center"/>
    </xf>
    <xf numFmtId="14" fontId="59" fillId="0" borderId="1" xfId="5" applyNumberFormat="1" applyFont="1" applyBorder="1" applyAlignment="1">
      <alignment horizontal="right" vertical="center"/>
    </xf>
    <xf numFmtId="14" fontId="59" fillId="0" borderId="1" xfId="5" applyNumberFormat="1" applyFont="1" applyBorder="1" applyAlignment="1">
      <alignment horizontal="left" vertical="center"/>
    </xf>
    <xf numFmtId="0" fontId="59" fillId="0" borderId="5" xfId="5" applyFont="1" applyBorder="1" applyAlignment="1">
      <alignment horizontal="left" vertical="center"/>
    </xf>
    <xf numFmtId="0" fontId="59" fillId="21" borderId="5" xfId="5" applyFont="1" applyFill="1" applyBorder="1" applyAlignment="1">
      <alignment horizontal="left" vertical="center"/>
    </xf>
    <xf numFmtId="165" fontId="67" fillId="21" borderId="5" xfId="5" applyNumberFormat="1" applyFont="1" applyFill="1" applyBorder="1" applyAlignment="1">
      <alignment horizontal="right" vertical="center"/>
    </xf>
    <xf numFmtId="165" fontId="67" fillId="21" borderId="1" xfId="5" applyNumberFormat="1" applyFont="1" applyFill="1" applyBorder="1" applyAlignment="1">
      <alignment horizontal="right" vertical="center"/>
    </xf>
    <xf numFmtId="0" fontId="59" fillId="21" borderId="1" xfId="5" applyFont="1" applyFill="1" applyBorder="1" applyAlignment="1">
      <alignment horizontal="left" vertical="center"/>
    </xf>
    <xf numFmtId="165" fontId="59" fillId="21" borderId="5" xfId="5" applyNumberFormat="1" applyFont="1" applyFill="1" applyBorder="1" applyAlignment="1">
      <alignment horizontal="right" vertical="center"/>
    </xf>
    <xf numFmtId="165" fontId="59" fillId="21" borderId="1" xfId="5" applyNumberFormat="1" applyFont="1" applyFill="1" applyBorder="1" applyAlignment="1">
      <alignment horizontal="right" vertical="center"/>
    </xf>
    <xf numFmtId="165" fontId="59" fillId="19" borderId="2" xfId="5" applyNumberFormat="1" applyFont="1" applyFill="1" applyBorder="1" applyAlignment="1">
      <alignment horizontal="left" vertical="center"/>
    </xf>
    <xf numFmtId="165" fontId="59" fillId="19" borderId="1" xfId="5" applyNumberFormat="1" applyFont="1" applyFill="1" applyBorder="1" applyAlignment="1">
      <alignment horizontal="left" vertical="center"/>
    </xf>
    <xf numFmtId="165" fontId="59" fillId="19" borderId="5" xfId="5" applyNumberFormat="1" applyFont="1" applyFill="1" applyBorder="1" applyAlignment="1">
      <alignment horizontal="right" vertical="center"/>
    </xf>
    <xf numFmtId="165" fontId="67" fillId="19" borderId="1" xfId="5" applyNumberFormat="1" applyFont="1" applyFill="1" applyBorder="1" applyAlignment="1">
      <alignment horizontal="center" vertical="center"/>
    </xf>
    <xf numFmtId="49" fontId="59" fillId="19" borderId="1" xfId="5" applyNumberFormat="1" applyFont="1" applyFill="1" applyBorder="1" applyAlignment="1">
      <alignment vertical="center"/>
    </xf>
    <xf numFmtId="0" fontId="59" fillId="19" borderId="1" xfId="5" applyFont="1" applyFill="1" applyBorder="1" applyAlignment="1">
      <alignment vertical="center"/>
    </xf>
    <xf numFmtId="0" fontId="59" fillId="19" borderId="1" xfId="5" applyFont="1" applyFill="1" applyBorder="1" applyAlignment="1">
      <alignment horizontal="right" vertical="center"/>
    </xf>
    <xf numFmtId="0" fontId="57" fillId="19" borderId="1" xfId="5" applyFont="1" applyFill="1" applyBorder="1" applyAlignment="1">
      <alignment horizontal="right" vertical="center"/>
    </xf>
    <xf numFmtId="0" fontId="67" fillId="19" borderId="5" xfId="5" applyFont="1" applyFill="1" applyBorder="1" applyAlignment="1">
      <alignment horizontal="right" vertical="center"/>
    </xf>
    <xf numFmtId="0" fontId="67" fillId="19" borderId="1" xfId="5" applyFont="1" applyFill="1" applyBorder="1" applyAlignment="1">
      <alignment horizontal="right" vertical="center" wrapText="1"/>
    </xf>
    <xf numFmtId="0" fontId="67" fillId="19" borderId="1" xfId="5" applyFont="1" applyFill="1" applyBorder="1" applyAlignment="1">
      <alignment horizontal="right" vertical="center"/>
    </xf>
    <xf numFmtId="165" fontId="67" fillId="19" borderId="5" xfId="5" applyNumberFormat="1" applyFont="1" applyFill="1" applyBorder="1" applyAlignment="1">
      <alignment horizontal="right" vertical="center"/>
    </xf>
    <xf numFmtId="2" fontId="67" fillId="19" borderId="5" xfId="5" applyNumberFormat="1" applyFont="1" applyFill="1" applyBorder="1" applyAlignment="1">
      <alignment horizontal="right" vertical="center"/>
    </xf>
    <xf numFmtId="165" fontId="57" fillId="19" borderId="1" xfId="5" applyNumberFormat="1" applyFont="1" applyFill="1" applyBorder="1" applyAlignment="1">
      <alignment horizontal="right" vertical="center"/>
    </xf>
    <xf numFmtId="165" fontId="67" fillId="19" borderId="1" xfId="5" applyNumberFormat="1" applyFont="1" applyFill="1" applyBorder="1" applyAlignment="1">
      <alignment horizontal="right" vertical="center"/>
    </xf>
    <xf numFmtId="165" fontId="59" fillId="0" borderId="5" xfId="5" applyNumberFormat="1" applyFont="1" applyBorder="1" applyAlignment="1">
      <alignment horizontal="right" vertical="center"/>
    </xf>
    <xf numFmtId="165" fontId="67" fillId="0" borderId="5" xfId="5" applyNumberFormat="1" applyFont="1" applyBorder="1" applyAlignment="1">
      <alignment horizontal="right" vertical="center"/>
    </xf>
    <xf numFmtId="2" fontId="67" fillId="0" borderId="5" xfId="5" applyNumberFormat="1" applyFont="1" applyBorder="1" applyAlignment="1">
      <alignment horizontal="right" vertical="center"/>
    </xf>
    <xf numFmtId="165" fontId="67" fillId="3" borderId="5" xfId="5" applyNumberFormat="1" applyFont="1" applyFill="1" applyBorder="1" applyAlignment="1">
      <alignment horizontal="right" vertical="center"/>
    </xf>
    <xf numFmtId="0" fontId="59" fillId="0" borderId="0" xfId="5" applyFont="1" applyBorder="1" applyAlignment="1">
      <alignment vertical="center"/>
    </xf>
    <xf numFmtId="0" fontId="59" fillId="5" borderId="1" xfId="5" applyFont="1" applyFill="1" applyBorder="1" applyAlignment="1">
      <alignment horizontal="center" vertical="center"/>
    </xf>
    <xf numFmtId="0" fontId="59" fillId="11" borderId="1" xfId="5" quotePrefix="1" applyFont="1" applyFill="1" applyBorder="1" applyAlignment="1">
      <alignment horizontal="center" vertical="center"/>
    </xf>
    <xf numFmtId="41" fontId="59" fillId="17" borderId="2" xfId="5" applyNumberFormat="1" applyFont="1" applyFill="1" applyBorder="1" applyAlignment="1">
      <alignment horizontal="center" vertical="center" wrapText="1"/>
    </xf>
    <xf numFmtId="41" fontId="59" fillId="0" borderId="2" xfId="5" applyNumberFormat="1" applyFont="1" applyFill="1" applyBorder="1" applyAlignment="1">
      <alignment horizontal="center" vertical="center"/>
    </xf>
    <xf numFmtId="0" fontId="59" fillId="0" borderId="2" xfId="5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right"/>
    </xf>
    <xf numFmtId="3" fontId="8" fillId="11" borderId="1" xfId="1" applyNumberFormat="1" applyFont="1" applyFill="1" applyBorder="1" applyAlignment="1">
      <alignment horizontal="right" vertical="center"/>
    </xf>
    <xf numFmtId="0" fontId="59" fillId="0" borderId="1" xfId="5" applyFont="1" applyBorder="1" applyAlignment="1">
      <alignment horizontal="left" vertical="center"/>
    </xf>
    <xf numFmtId="0" fontId="59" fillId="11" borderId="2" xfId="5" quotePrefix="1" applyFont="1" applyFill="1" applyBorder="1" applyAlignment="1">
      <alignment horizontal="center" vertical="center"/>
    </xf>
    <xf numFmtId="41" fontId="59" fillId="17" borderId="6" xfId="5" applyNumberFormat="1" applyFont="1" applyFill="1" applyBorder="1" applyAlignment="1">
      <alignment horizontal="center" vertical="center" wrapText="1"/>
    </xf>
    <xf numFmtId="41" fontId="59" fillId="0" borderId="6" xfId="5" applyNumberFormat="1" applyFont="1" applyFill="1" applyBorder="1" applyAlignment="1">
      <alignment horizontal="center" vertical="center"/>
    </xf>
    <xf numFmtId="0" fontId="59" fillId="0" borderId="6" xfId="5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right" vertical="center"/>
    </xf>
    <xf numFmtId="3" fontId="72" fillId="2" borderId="1" xfId="2" applyNumberFormat="1" applyFont="1" applyBorder="1" applyAlignment="1">
      <alignment horizontal="right" vertical="center"/>
    </xf>
    <xf numFmtId="0" fontId="59" fillId="0" borderId="1" xfId="5" applyFont="1" applyBorder="1" applyAlignment="1">
      <alignment horizontal="right" vertical="center"/>
    </xf>
    <xf numFmtId="0" fontId="59" fillId="11" borderId="6" xfId="5" applyFont="1" applyFill="1" applyBorder="1" applyAlignment="1">
      <alignment horizontal="center" vertical="center"/>
    </xf>
    <xf numFmtId="0" fontId="59" fillId="11" borderId="5" xfId="5" applyFont="1" applyFill="1" applyBorder="1" applyAlignment="1">
      <alignment horizontal="center" vertical="center"/>
    </xf>
    <xf numFmtId="0" fontId="59" fillId="11" borderId="5" xfId="5" quotePrefix="1" applyFont="1" applyFill="1" applyBorder="1" applyAlignment="1">
      <alignment horizontal="center" vertical="center"/>
    </xf>
    <xf numFmtId="41" fontId="59" fillId="17" borderId="5" xfId="5" applyNumberFormat="1" applyFont="1" applyFill="1" applyBorder="1" applyAlignment="1">
      <alignment horizontal="center" vertical="center" wrapText="1"/>
    </xf>
    <xf numFmtId="41" fontId="59" fillId="0" borderId="5" xfId="5" applyNumberFormat="1" applyFont="1" applyFill="1" applyBorder="1" applyAlignment="1">
      <alignment horizontal="center" vertical="center"/>
    </xf>
    <xf numFmtId="0" fontId="59" fillId="0" borderId="5" xfId="5" applyFont="1" applyFill="1" applyBorder="1" applyAlignment="1">
      <alignment horizontal="center" vertical="center"/>
    </xf>
    <xf numFmtId="0" fontId="59" fillId="11" borderId="2" xfId="5" applyFont="1" applyFill="1" applyBorder="1" applyAlignment="1">
      <alignment horizontal="center" vertical="center"/>
    </xf>
    <xf numFmtId="41" fontId="59" fillId="0" borderId="2" xfId="5" applyNumberFormat="1" applyFont="1" applyBorder="1" applyAlignment="1">
      <alignment horizontal="center" vertical="center"/>
    </xf>
    <xf numFmtId="0" fontId="59" fillId="0" borderId="1" xfId="5" applyFont="1" applyFill="1" applyBorder="1" applyAlignment="1">
      <alignment horizontal="center" vertical="center"/>
    </xf>
    <xf numFmtId="0" fontId="59" fillId="11" borderId="2" xfId="5" applyFont="1" applyFill="1" applyBorder="1" applyAlignment="1">
      <alignment vertical="center"/>
    </xf>
    <xf numFmtId="49" fontId="59" fillId="0" borderId="2" xfId="5" applyNumberFormat="1" applyFont="1" applyBorder="1" applyAlignment="1">
      <alignment vertical="center"/>
    </xf>
    <xf numFmtId="165" fontId="59" fillId="19" borderId="2" xfId="5" applyNumberFormat="1" applyFont="1" applyFill="1" applyBorder="1" applyAlignment="1">
      <alignment vertical="center"/>
    </xf>
    <xf numFmtId="0" fontId="59" fillId="19" borderId="5" xfId="5" applyFont="1" applyFill="1" applyBorder="1" applyAlignment="1">
      <alignment horizontal="right" vertical="center"/>
    </xf>
    <xf numFmtId="41" fontId="59" fillId="0" borderId="5" xfId="5" applyNumberFormat="1" applyFont="1" applyBorder="1" applyAlignment="1">
      <alignment horizontal="center" vertical="center"/>
    </xf>
    <xf numFmtId="0" fontId="59" fillId="11" borderId="5" xfId="5" applyFont="1" applyFill="1" applyBorder="1" applyAlignment="1">
      <alignment vertical="center"/>
    </xf>
    <xf numFmtId="49" fontId="59" fillId="0" borderId="5" xfId="5" applyNumberFormat="1" applyFont="1" applyBorder="1" applyAlignment="1">
      <alignment vertical="center"/>
    </xf>
    <xf numFmtId="41" fontId="59" fillId="17" borderId="1" xfId="5" applyNumberFormat="1" applyFont="1" applyFill="1" applyBorder="1" applyAlignment="1">
      <alignment horizontal="center" vertical="center" wrapText="1"/>
    </xf>
    <xf numFmtId="41" fontId="59" fillId="0" borderId="1" xfId="5" applyNumberFormat="1" applyFont="1" applyBorder="1" applyAlignment="1">
      <alignment horizontal="center" vertical="center"/>
    </xf>
    <xf numFmtId="3" fontId="59" fillId="11" borderId="1" xfId="5" applyNumberFormat="1" applyFont="1" applyFill="1" applyBorder="1" applyAlignment="1">
      <alignment horizontal="right" vertical="center"/>
    </xf>
    <xf numFmtId="0" fontId="59" fillId="17" borderId="1" xfId="5" applyFont="1" applyFill="1" applyBorder="1" applyAlignment="1">
      <alignment horizontal="center" vertical="center" wrapText="1"/>
    </xf>
    <xf numFmtId="41" fontId="59" fillId="0" borderId="5" xfId="5" applyNumberFormat="1" applyFont="1" applyBorder="1" applyAlignment="1">
      <alignment horizontal="center" vertical="center"/>
    </xf>
    <xf numFmtId="0" fontId="59" fillId="0" borderId="5" xfId="5" applyFont="1" applyFill="1" applyBorder="1" applyAlignment="1">
      <alignment horizontal="center" vertical="center"/>
    </xf>
    <xf numFmtId="41" fontId="59" fillId="0" borderId="1" xfId="5" applyNumberFormat="1" applyFont="1" applyFill="1" applyBorder="1" applyAlignment="1">
      <alignment horizontal="center" vertical="center"/>
    </xf>
    <xf numFmtId="0" fontId="59" fillId="0" borderId="2" xfId="5" applyFont="1" applyFill="1" applyBorder="1" applyAlignment="1">
      <alignment horizontal="center" vertical="center"/>
    </xf>
    <xf numFmtId="0" fontId="59" fillId="11" borderId="9" xfId="5" applyFont="1" applyFill="1" applyBorder="1" applyAlignment="1">
      <alignment horizontal="center" vertical="center"/>
    </xf>
    <xf numFmtId="0" fontId="59" fillId="11" borderId="3" xfId="5" applyFont="1" applyFill="1" applyBorder="1" applyAlignment="1">
      <alignment vertical="center"/>
    </xf>
    <xf numFmtId="0" fontId="59" fillId="0" borderId="0" xfId="5" applyFont="1" applyBorder="1" applyAlignment="1">
      <alignment horizontal="center" vertical="center"/>
    </xf>
    <xf numFmtId="0" fontId="59" fillId="11" borderId="2" xfId="5" applyFont="1" applyFill="1" applyBorder="1" applyAlignment="1">
      <alignment horizontal="center" vertical="center"/>
    </xf>
    <xf numFmtId="41" fontId="59" fillId="0" borderId="6" xfId="5" applyNumberFormat="1" applyFont="1" applyBorder="1" applyAlignment="1">
      <alignment horizontal="center" vertical="center"/>
    </xf>
    <xf numFmtId="0" fontId="59" fillId="11" borderId="6" xfId="5" quotePrefix="1" applyFont="1" applyFill="1" applyBorder="1" applyAlignment="1">
      <alignment horizontal="center" vertical="center"/>
    </xf>
    <xf numFmtId="0" fontId="59" fillId="11" borderId="2" xfId="5" quotePrefix="1" applyFont="1" applyFill="1" applyBorder="1" applyAlignment="1">
      <alignment horizontal="center" vertical="center"/>
    </xf>
    <xf numFmtId="41" fontId="59" fillId="0" borderId="2" xfId="5" applyNumberFormat="1" applyFont="1" applyBorder="1" applyAlignment="1">
      <alignment horizontal="center" vertical="center"/>
    </xf>
    <xf numFmtId="0" fontId="59" fillId="0" borderId="1" xfId="5" applyFont="1" applyFill="1" applyBorder="1" applyAlignment="1">
      <alignment horizontal="left" vertical="center"/>
    </xf>
    <xf numFmtId="165" fontId="59" fillId="0" borderId="2" xfId="5" applyNumberFormat="1" applyFont="1" applyBorder="1" applyAlignment="1">
      <alignment vertical="center"/>
    </xf>
    <xf numFmtId="3" fontId="59" fillId="11" borderId="2" xfId="5" applyNumberFormat="1" applyFont="1" applyFill="1" applyBorder="1" applyAlignment="1">
      <alignment horizontal="right" vertical="center"/>
    </xf>
    <xf numFmtId="0" fontId="59" fillId="0" borderId="2" xfId="5" applyFont="1" applyBorder="1" applyAlignment="1">
      <alignment horizontal="right" vertical="center"/>
    </xf>
    <xf numFmtId="3" fontId="72" fillId="2" borderId="1" xfId="2" applyNumberFormat="1" applyFont="1" applyBorder="1" applyAlignment="1">
      <alignment horizontal="right"/>
    </xf>
    <xf numFmtId="49" fontId="59" fillId="0" borderId="1" xfId="5" applyNumberFormat="1" applyFont="1" applyBorder="1" applyAlignment="1">
      <alignment vertical="center"/>
    </xf>
    <xf numFmtId="41" fontId="54" fillId="0" borderId="1" xfId="5" applyNumberFormat="1" applyFont="1" applyBorder="1" applyAlignment="1">
      <alignment horizontal="center" vertical="center"/>
    </xf>
    <xf numFmtId="165" fontId="59" fillId="19" borderId="5" xfId="5" applyNumberFormat="1" applyFont="1" applyFill="1" applyBorder="1" applyAlignment="1">
      <alignment horizontal="left" vertical="center"/>
    </xf>
    <xf numFmtId="0" fontId="59" fillId="11" borderId="5" xfId="5" applyFont="1" applyFill="1" applyBorder="1" applyAlignment="1">
      <alignment horizontal="center" vertical="center"/>
    </xf>
    <xf numFmtId="168" fontId="59" fillId="0" borderId="2" xfId="5" applyNumberFormat="1" applyFont="1" applyBorder="1" applyAlignment="1">
      <alignment horizontal="center" vertical="center"/>
    </xf>
    <xf numFmtId="0" fontId="59" fillId="0" borderId="1" xfId="5" applyFont="1" applyBorder="1" applyAlignment="1">
      <alignment horizontal="left" vertical="center" wrapText="1"/>
    </xf>
    <xf numFmtId="0" fontId="59" fillId="21" borderId="1" xfId="5" applyFont="1" applyFill="1" applyBorder="1" applyAlignment="1">
      <alignment horizontal="left" vertical="center" wrapText="1"/>
    </xf>
    <xf numFmtId="2" fontId="57" fillId="19" borderId="1" xfId="5" applyNumberFormat="1" applyFont="1" applyFill="1" applyBorder="1" applyAlignment="1">
      <alignment horizontal="left" vertical="center"/>
    </xf>
    <xf numFmtId="41" fontId="59" fillId="0" borderId="4" xfId="5" applyNumberFormat="1" applyFont="1" applyFill="1" applyBorder="1" applyAlignment="1">
      <alignment horizontal="center" vertical="center"/>
    </xf>
    <xf numFmtId="3" fontId="73" fillId="2" borderId="1" xfId="2" applyNumberFormat="1" applyFont="1" applyBorder="1" applyAlignment="1">
      <alignment horizontal="right" vertical="center"/>
    </xf>
    <xf numFmtId="3" fontId="73" fillId="2" borderId="1" xfId="2" applyNumberFormat="1" applyFont="1" applyBorder="1" applyAlignment="1">
      <alignment horizontal="right"/>
    </xf>
    <xf numFmtId="0" fontId="59" fillId="11" borderId="1" xfId="5" applyFont="1" applyFill="1" applyBorder="1" applyAlignment="1">
      <alignment vertical="center" wrapText="1"/>
    </xf>
    <xf numFmtId="0" fontId="59" fillId="0" borderId="1" xfId="5" applyFont="1" applyBorder="1" applyAlignment="1">
      <alignment horizontal="right" vertical="center" wrapText="1"/>
    </xf>
    <xf numFmtId="0" fontId="59" fillId="0" borderId="1" xfId="5" applyFont="1" applyBorder="1" applyAlignment="1">
      <alignment vertical="center"/>
    </xf>
    <xf numFmtId="3" fontId="2" fillId="2" borderId="1" xfId="2" applyNumberFormat="1" applyBorder="1" applyAlignment="1">
      <alignment horizontal="right" vertical="center" wrapText="1"/>
    </xf>
    <xf numFmtId="41" fontId="59" fillId="17" borderId="5" xfId="5" applyNumberFormat="1" applyFont="1" applyFill="1" applyBorder="1" applyAlignment="1">
      <alignment vertical="center" wrapText="1"/>
    </xf>
    <xf numFmtId="49" fontId="59" fillId="0" borderId="1" xfId="5" applyNumberFormat="1" applyFont="1" applyBorder="1" applyAlignment="1">
      <alignment horizontal="center" vertical="center"/>
    </xf>
    <xf numFmtId="165" fontId="67" fillId="21" borderId="13" xfId="5" applyNumberFormat="1" applyFont="1" applyFill="1" applyBorder="1" applyAlignment="1">
      <alignment horizontal="right" vertical="center"/>
    </xf>
    <xf numFmtId="0" fontId="59" fillId="21" borderId="8" xfId="5" applyFont="1" applyFill="1" applyBorder="1" applyAlignment="1">
      <alignment horizontal="left" vertical="center"/>
    </xf>
    <xf numFmtId="165" fontId="59" fillId="21" borderId="14" xfId="5" applyNumberFormat="1" applyFont="1" applyFill="1" applyBorder="1" applyAlignment="1">
      <alignment horizontal="right" vertical="center"/>
    </xf>
    <xf numFmtId="0" fontId="59" fillId="21" borderId="13" xfId="5" applyFont="1" applyFill="1" applyBorder="1" applyAlignment="1">
      <alignment horizontal="left" vertical="center"/>
    </xf>
    <xf numFmtId="165" fontId="59" fillId="19" borderId="6" xfId="5" applyNumberFormat="1" applyFont="1" applyFill="1" applyBorder="1" applyAlignment="1">
      <alignment horizontal="left" vertical="center"/>
    </xf>
    <xf numFmtId="165" fontId="67" fillId="19" borderId="5" xfId="5" applyNumberFormat="1" applyFont="1" applyFill="1" applyBorder="1" applyAlignment="1">
      <alignment horizontal="center" vertical="center"/>
    </xf>
    <xf numFmtId="49" fontId="59" fillId="19" borderId="14" xfId="5" applyNumberFormat="1" applyFont="1" applyFill="1" applyBorder="1" applyAlignment="1">
      <alignment vertical="center"/>
    </xf>
    <xf numFmtId="0" fontId="59" fillId="19" borderId="5" xfId="5" applyFont="1" applyFill="1" applyBorder="1" applyAlignment="1">
      <alignment vertical="center"/>
    </xf>
    <xf numFmtId="0" fontId="57" fillId="19" borderId="5" xfId="5" applyFont="1" applyFill="1" applyBorder="1" applyAlignment="1">
      <alignment horizontal="right" vertical="center"/>
    </xf>
    <xf numFmtId="0" fontId="67" fillId="19" borderId="5" xfId="5" applyFont="1" applyFill="1" applyBorder="1" applyAlignment="1">
      <alignment horizontal="right" vertical="center" wrapText="1"/>
    </xf>
    <xf numFmtId="165" fontId="57" fillId="19" borderId="5" xfId="5" applyNumberFormat="1" applyFont="1" applyFill="1" applyBorder="1" applyAlignment="1">
      <alignment horizontal="right" vertical="center"/>
    </xf>
    <xf numFmtId="0" fontId="59" fillId="0" borderId="2" xfId="5" applyFont="1" applyBorder="1" applyAlignment="1">
      <alignment horizontal="center" vertical="center"/>
    </xf>
    <xf numFmtId="49" fontId="59" fillId="0" borderId="2" xfId="5" applyNumberFormat="1" applyFont="1" applyBorder="1" applyAlignment="1">
      <alignment horizontal="center" vertical="center"/>
    </xf>
    <xf numFmtId="0" fontId="59" fillId="0" borderId="6" xfId="5" applyFont="1" applyBorder="1" applyAlignment="1">
      <alignment horizontal="center" vertical="center"/>
    </xf>
    <xf numFmtId="49" fontId="59" fillId="0" borderId="6" xfId="5" applyNumberFormat="1" applyFont="1" applyBorder="1" applyAlignment="1">
      <alignment horizontal="center" vertical="center"/>
    </xf>
    <xf numFmtId="0" fontId="59" fillId="0" borderId="5" xfId="5" applyFont="1" applyBorder="1" applyAlignment="1">
      <alignment horizontal="center" vertical="center"/>
    </xf>
    <xf numFmtId="49" fontId="59" fillId="0" borderId="5" xfId="5" applyNumberFormat="1" applyFont="1" applyBorder="1" applyAlignment="1">
      <alignment horizontal="center" vertical="center"/>
    </xf>
    <xf numFmtId="0" fontId="59" fillId="17" borderId="1" xfId="5" applyFont="1" applyFill="1" applyBorder="1" applyAlignment="1">
      <alignment horizontal="center" vertical="center"/>
    </xf>
    <xf numFmtId="165" fontId="65" fillId="0" borderId="1" xfId="5" applyNumberFormat="1" applyFont="1" applyBorder="1" applyAlignment="1">
      <alignment horizontal="right" vertical="center"/>
    </xf>
    <xf numFmtId="3" fontId="64" fillId="0" borderId="1" xfId="5" applyNumberFormat="1" applyFont="1" applyBorder="1" applyAlignment="1">
      <alignment horizontal="right" vertical="center"/>
    </xf>
    <xf numFmtId="0" fontId="59" fillId="21" borderId="1" xfId="5" applyFont="1" applyFill="1" applyBorder="1" applyAlignment="1">
      <alignment vertical="center"/>
    </xf>
    <xf numFmtId="165" fontId="64" fillId="21" borderId="1" xfId="5" applyNumberFormat="1" applyFont="1" applyFill="1" applyBorder="1" applyAlignment="1">
      <alignment vertical="center"/>
    </xf>
    <xf numFmtId="165" fontId="59" fillId="21" borderId="13" xfId="5" applyNumberFormat="1" applyFont="1" applyFill="1" applyBorder="1" applyAlignment="1">
      <alignment horizontal="center" vertical="center"/>
    </xf>
    <xf numFmtId="165" fontId="59" fillId="21" borderId="8" xfId="5" applyNumberFormat="1" applyFont="1" applyFill="1" applyBorder="1" applyAlignment="1">
      <alignment horizontal="center" vertical="center"/>
    </xf>
    <xf numFmtId="165" fontId="59" fillId="21" borderId="14" xfId="5" applyNumberFormat="1" applyFont="1" applyFill="1" applyBorder="1" applyAlignment="1">
      <alignment horizontal="center" vertical="center"/>
    </xf>
    <xf numFmtId="0" fontId="59" fillId="21" borderId="13" xfId="5" applyFont="1" applyFill="1" applyBorder="1" applyAlignment="1">
      <alignment horizontal="center" vertical="center"/>
    </xf>
    <xf numFmtId="0" fontId="59" fillId="21" borderId="8" xfId="5" applyFont="1" applyFill="1" applyBorder="1" applyAlignment="1">
      <alignment horizontal="center" vertical="center"/>
    </xf>
    <xf numFmtId="0" fontId="59" fillId="21" borderId="14" xfId="5" applyFont="1" applyFill="1" applyBorder="1" applyAlignment="1">
      <alignment horizontal="center" vertical="center"/>
    </xf>
    <xf numFmtId="43" fontId="67" fillId="19" borderId="5" xfId="5" applyNumberFormat="1" applyFont="1" applyFill="1" applyBorder="1" applyAlignment="1">
      <alignment horizontal="right" vertical="center"/>
    </xf>
    <xf numFmtId="165" fontId="59" fillId="19" borderId="14" xfId="5" applyNumberFormat="1" applyFont="1" applyFill="1" applyBorder="1" applyAlignment="1">
      <alignment horizontal="right" vertical="center"/>
    </xf>
    <xf numFmtId="165" fontId="59" fillId="0" borderId="1" xfId="5" applyNumberFormat="1" applyFont="1" applyBorder="1" applyAlignment="1">
      <alignment horizontal="right" vertical="center"/>
    </xf>
    <xf numFmtId="165" fontId="67" fillId="0" borderId="1" xfId="5" applyNumberFormat="1" applyFont="1" applyBorder="1" applyAlignment="1">
      <alignment horizontal="right" vertical="center"/>
    </xf>
    <xf numFmtId="165" fontId="67" fillId="3" borderId="1" xfId="5" applyNumberFormat="1" applyFont="1" applyFill="1" applyBorder="1" applyAlignment="1">
      <alignment horizontal="right" vertical="center"/>
    </xf>
    <xf numFmtId="0" fontId="57" fillId="5" borderId="1" xfId="5" applyFont="1" applyFill="1" applyBorder="1" applyAlignment="1">
      <alignment horizontal="center" vertical="center"/>
    </xf>
    <xf numFmtId="165" fontId="61" fillId="21" borderId="0" xfId="5" applyNumberFormat="1" applyFont="1" applyFill="1" applyBorder="1" applyAlignment="1">
      <alignment vertical="center"/>
    </xf>
    <xf numFmtId="1" fontId="61" fillId="21" borderId="0" xfId="5" applyNumberFormat="1" applyFont="1" applyFill="1" applyBorder="1" applyAlignment="1">
      <alignment vertical="center"/>
    </xf>
    <xf numFmtId="165" fontId="57" fillId="19" borderId="0" xfId="5" applyNumberFormat="1" applyFont="1" applyFill="1" applyBorder="1" applyAlignment="1">
      <alignment horizontal="right" vertical="center"/>
    </xf>
    <xf numFmtId="43" fontId="67" fillId="19" borderId="0" xfId="5" applyNumberFormat="1" applyFont="1" applyFill="1" applyBorder="1" applyAlignment="1">
      <alignment horizontal="right" vertical="center"/>
    </xf>
    <xf numFmtId="0" fontId="57" fillId="19" borderId="0" xfId="5" applyFont="1" applyFill="1" applyBorder="1" applyAlignment="1">
      <alignment horizontal="right" vertical="center"/>
    </xf>
    <xf numFmtId="0" fontId="61" fillId="19" borderId="0" xfId="5" applyFont="1" applyFill="1" applyBorder="1" applyAlignment="1">
      <alignment horizontal="right" vertical="center"/>
    </xf>
    <xf numFmtId="165" fontId="61" fillId="19" borderId="0" xfId="5" applyNumberFormat="1" applyFont="1" applyFill="1" applyBorder="1" applyAlignment="1">
      <alignment horizontal="right" vertical="center"/>
    </xf>
    <xf numFmtId="43" fontId="61" fillId="19" borderId="0" xfId="5" applyNumberFormat="1" applyFont="1" applyFill="1" applyBorder="1" applyAlignment="1">
      <alignment horizontal="right" vertical="center"/>
    </xf>
    <xf numFmtId="0" fontId="59" fillId="0" borderId="0" xfId="5" applyFont="1" applyBorder="1" applyAlignment="1">
      <alignment horizontal="right" vertical="center"/>
    </xf>
    <xf numFmtId="0" fontId="57" fillId="0" borderId="0" xfId="5" applyFont="1" applyBorder="1" applyAlignment="1">
      <alignment horizontal="right" vertical="center"/>
    </xf>
    <xf numFmtId="0" fontId="61" fillId="0" borderId="0" xfId="5" applyFont="1" applyBorder="1" applyAlignment="1">
      <alignment horizontal="right" vertical="center"/>
    </xf>
    <xf numFmtId="165" fontId="61" fillId="0" borderId="0" xfId="5" applyNumberFormat="1" applyFont="1" applyBorder="1" applyAlignment="1">
      <alignment horizontal="right" vertical="center"/>
    </xf>
    <xf numFmtId="43" fontId="61" fillId="0" borderId="0" xfId="5" applyNumberFormat="1" applyFont="1" applyBorder="1" applyAlignment="1">
      <alignment horizontal="right" vertical="center"/>
    </xf>
    <xf numFmtId="43" fontId="61" fillId="3" borderId="0" xfId="5" applyNumberFormat="1" applyFont="1" applyFill="1" applyBorder="1" applyAlignment="1">
      <alignment horizontal="right" vertical="center"/>
    </xf>
    <xf numFmtId="165" fontId="61" fillId="3" borderId="0" xfId="5" applyNumberFormat="1" applyFont="1" applyFill="1" applyBorder="1" applyAlignment="1">
      <alignment horizontal="right" vertical="center"/>
    </xf>
    <xf numFmtId="43" fontId="57" fillId="19" borderId="0" xfId="5" applyNumberFormat="1" applyFont="1" applyFill="1" applyBorder="1" applyAlignment="1">
      <alignment horizontal="center" vertical="center"/>
    </xf>
    <xf numFmtId="43" fontId="61" fillId="19" borderId="0" xfId="5" applyNumberFormat="1" applyFont="1" applyFill="1" applyBorder="1" applyAlignment="1">
      <alignment horizontal="center" vertical="center"/>
    </xf>
    <xf numFmtId="165" fontId="61" fillId="19" borderId="0" xfId="5" applyNumberFormat="1" applyFont="1" applyFill="1" applyBorder="1" applyAlignment="1">
      <alignment horizontal="center" vertical="center"/>
    </xf>
    <xf numFmtId="0" fontId="61" fillId="0" borderId="0" xfId="5" applyFont="1" applyBorder="1" applyAlignment="1">
      <alignment horizontal="center" vertical="center"/>
    </xf>
    <xf numFmtId="43" fontId="61" fillId="0" borderId="0" xfId="5" applyNumberFormat="1" applyFont="1" applyBorder="1" applyAlignment="1">
      <alignment horizontal="center" vertical="center"/>
    </xf>
    <xf numFmtId="165" fontId="61" fillId="0" borderId="0" xfId="5" applyNumberFormat="1" applyFont="1" applyBorder="1" applyAlignment="1">
      <alignment horizontal="center" vertical="center"/>
    </xf>
    <xf numFmtId="165" fontId="61" fillId="3" borderId="0" xfId="5" applyNumberFormat="1" applyFont="1" applyFill="1" applyBorder="1" applyAlignment="1">
      <alignment horizontal="center" vertical="center"/>
    </xf>
    <xf numFmtId="165" fontId="61" fillId="3" borderId="0" xfId="5" applyNumberFormat="1" applyFont="1" applyFill="1" applyBorder="1" applyAlignment="1">
      <alignment vertical="center"/>
    </xf>
    <xf numFmtId="165" fontId="57" fillId="0" borderId="0" xfId="5" applyNumberFormat="1" applyFont="1" applyBorder="1" applyAlignment="1">
      <alignment horizontal="center" vertical="center"/>
    </xf>
    <xf numFmtId="165" fontId="57" fillId="19" borderId="0" xfId="5" applyNumberFormat="1" applyFont="1" applyFill="1" applyBorder="1" applyAlignment="1">
      <alignment horizontal="center"/>
    </xf>
    <xf numFmtId="165" fontId="67" fillId="0" borderId="1" xfId="5" applyNumberFormat="1" applyFont="1" applyBorder="1" applyAlignment="1">
      <alignment horizontal="center" vertical="center"/>
    </xf>
    <xf numFmtId="43" fontId="57" fillId="0" borderId="0" xfId="5" applyNumberFormat="1" applyFont="1" applyBorder="1" applyAlignment="1">
      <alignment horizontal="center" vertical="center"/>
    </xf>
    <xf numFmtId="0" fontId="59" fillId="0" borderId="0" xfId="5" applyFont="1" applyBorder="1" applyAlignment="1">
      <alignment vertical="center"/>
    </xf>
    <xf numFmtId="165" fontId="64" fillId="0" borderId="0" xfId="5" applyNumberFormat="1" applyFont="1" applyBorder="1" applyAlignment="1">
      <alignment horizontal="right" vertical="center"/>
    </xf>
    <xf numFmtId="0" fontId="1" fillId="0" borderId="15" xfId="6" applyBorder="1"/>
    <xf numFmtId="0" fontId="1" fillId="0" borderId="0" xfId="6"/>
    <xf numFmtId="0" fontId="74" fillId="0" borderId="16" xfId="6" applyFont="1" applyBorder="1" applyAlignment="1">
      <alignment horizontal="left" vertical="center"/>
    </xf>
    <xf numFmtId="0" fontId="75" fillId="0" borderId="0" xfId="6" applyFont="1"/>
    <xf numFmtId="0" fontId="76" fillId="0" borderId="0" xfId="6" applyFont="1" applyAlignment="1">
      <alignment horizontal="right"/>
    </xf>
    <xf numFmtId="0" fontId="77" fillId="0" borderId="0" xfId="6" applyFont="1" applyAlignment="1">
      <alignment vertical="center"/>
    </xf>
    <xf numFmtId="0" fontId="77" fillId="0" borderId="0" xfId="6" applyFont="1"/>
    <xf numFmtId="0" fontId="78" fillId="0" borderId="1" xfId="6" applyFont="1" applyBorder="1" applyAlignment="1">
      <alignment horizontal="center" vertical="center"/>
    </xf>
    <xf numFmtId="0" fontId="12" fillId="0" borderId="3" xfId="6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/>
    </xf>
    <xf numFmtId="0" fontId="12" fillId="0" borderId="11" xfId="6" applyFont="1" applyBorder="1" applyAlignment="1">
      <alignment horizontal="center" vertical="center"/>
    </xf>
    <xf numFmtId="0" fontId="12" fillId="0" borderId="12" xfId="6" applyFont="1" applyBorder="1" applyAlignment="1">
      <alignment horizontal="center" vertical="center"/>
    </xf>
    <xf numFmtId="0" fontId="12" fillId="0" borderId="3" xfId="6" applyFont="1" applyBorder="1" applyAlignment="1">
      <alignment horizontal="left" vertical="center"/>
    </xf>
    <xf numFmtId="0" fontId="12" fillId="0" borderId="1" xfId="6" applyFont="1" applyBorder="1" applyAlignment="1">
      <alignment horizontal="left" vertical="center"/>
    </xf>
    <xf numFmtId="0" fontId="12" fillId="0" borderId="9" xfId="6" applyFont="1" applyBorder="1" applyAlignment="1">
      <alignment horizontal="center" vertical="center"/>
    </xf>
    <xf numFmtId="0" fontId="12" fillId="0" borderId="17" xfId="6" applyFont="1" applyBorder="1" applyAlignment="1">
      <alignment horizontal="center" vertical="center"/>
    </xf>
    <xf numFmtId="0" fontId="12" fillId="0" borderId="4" xfId="6" applyFont="1" applyBorder="1" applyAlignment="1">
      <alignment horizontal="left" vertical="center"/>
    </xf>
    <xf numFmtId="0" fontId="12" fillId="0" borderId="7" xfId="6" applyFont="1" applyBorder="1" applyAlignment="1">
      <alignment horizontal="left" vertical="center"/>
    </xf>
    <xf numFmtId="0" fontId="12" fillId="0" borderId="13" xfId="6" applyFont="1" applyBorder="1" applyAlignment="1">
      <alignment horizontal="center" vertical="center"/>
    </xf>
    <xf numFmtId="0" fontId="12" fillId="0" borderId="14" xfId="6" applyFont="1" applyBorder="1" applyAlignment="1">
      <alignment horizontal="center" vertical="center"/>
    </xf>
    <xf numFmtId="0" fontId="12" fillId="0" borderId="7" xfId="6" applyFont="1" applyBorder="1" applyAlignment="1">
      <alignment horizontal="center"/>
    </xf>
    <xf numFmtId="0" fontId="12" fillId="0" borderId="3" xfId="6" applyFont="1" applyBorder="1" applyAlignment="1">
      <alignment horizontal="center"/>
    </xf>
    <xf numFmtId="0" fontId="77" fillId="0" borderId="0" xfId="6" applyFont="1" applyBorder="1" applyAlignment="1">
      <alignment horizontal="left" vertical="center"/>
    </xf>
    <xf numFmtId="0" fontId="1" fillId="0" borderId="17" xfId="6" applyBorder="1"/>
    <xf numFmtId="0" fontId="77" fillId="0" borderId="1" xfId="6" applyFont="1" applyBorder="1" applyAlignment="1">
      <alignment horizontal="center" vertical="center"/>
    </xf>
    <xf numFmtId="0" fontId="77" fillId="0" borderId="4" xfId="6" applyFont="1" applyBorder="1" applyAlignment="1">
      <alignment horizontal="center" vertical="center"/>
    </xf>
    <xf numFmtId="0" fontId="77" fillId="0" borderId="7" xfId="6" applyFont="1" applyBorder="1" applyAlignment="1">
      <alignment horizontal="center" vertical="center"/>
    </xf>
    <xf numFmtId="0" fontId="77" fillId="0" borderId="3" xfId="6" applyFont="1" applyBorder="1" applyAlignment="1">
      <alignment horizontal="center" vertical="center"/>
    </xf>
    <xf numFmtId="0" fontId="77" fillId="0" borderId="1" xfId="6" applyFont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12" fillId="0" borderId="4" xfId="6" applyFont="1" applyBorder="1" applyAlignment="1">
      <alignment horizontal="center" vertical="center"/>
    </xf>
    <xf numFmtId="0" fontId="12" fillId="0" borderId="7" xfId="6" applyFont="1" applyBorder="1" applyAlignment="1">
      <alignment horizontal="center" vertical="center"/>
    </xf>
    <xf numFmtId="0" fontId="77" fillId="0" borderId="0" xfId="6" applyFont="1" applyAlignment="1">
      <alignment horizontal="center" vertical="center"/>
    </xf>
    <xf numFmtId="0" fontId="77" fillId="0" borderId="0" xfId="6" applyFont="1" applyAlignment="1">
      <alignment horizontal="center"/>
    </xf>
    <xf numFmtId="0" fontId="77" fillId="0" borderId="0" xfId="6" applyFont="1" applyAlignment="1"/>
    <xf numFmtId="0" fontId="77" fillId="0" borderId="0" xfId="6" applyFont="1" applyAlignment="1">
      <alignment horizontal="center" vertical="center"/>
    </xf>
    <xf numFmtId="0" fontId="53" fillId="0" borderId="0" xfId="6" applyFont="1" applyAlignment="1">
      <alignment horizontal="center" vertical="center"/>
    </xf>
    <xf numFmtId="0" fontId="8" fillId="0" borderId="0" xfId="6" applyFont="1"/>
    <xf numFmtId="0" fontId="79" fillId="0" borderId="0" xfId="6" applyFont="1" applyAlignment="1">
      <alignment horizontal="left" vertical="center"/>
    </xf>
    <xf numFmtId="0" fontId="53" fillId="0" borderId="0" xfId="6" applyFont="1" applyAlignment="1">
      <alignment horizontal="left" vertical="center" wrapText="1"/>
    </xf>
    <xf numFmtId="0" fontId="53" fillId="0" borderId="0" xfId="6" applyFont="1" applyAlignment="1">
      <alignment vertical="center" wrapText="1"/>
    </xf>
    <xf numFmtId="0" fontId="53" fillId="0" borderId="0" xfId="6" applyFont="1" applyBorder="1" applyAlignment="1">
      <alignment horizontal="center" vertical="center"/>
    </xf>
    <xf numFmtId="0" fontId="53" fillId="0" borderId="0" xfId="6" applyFont="1" applyBorder="1" applyAlignment="1">
      <alignment vertical="center" wrapText="1"/>
    </xf>
    <xf numFmtId="0" fontId="80" fillId="0" borderId="0" xfId="6" applyFont="1" applyAlignment="1">
      <alignment horizontal="center" vertical="center"/>
    </xf>
    <xf numFmtId="0" fontId="8" fillId="0" borderId="8" xfId="6" applyFont="1" applyBorder="1" applyAlignment="1">
      <alignment horizontal="center" vertical="center"/>
    </xf>
    <xf numFmtId="0" fontId="81" fillId="0" borderId="0" xfId="6" applyFont="1" applyBorder="1" applyAlignment="1">
      <alignment horizontal="center" vertical="center"/>
    </xf>
    <xf numFmtId="0" fontId="82" fillId="0" borderId="4" xfId="6" applyFont="1" applyBorder="1" applyAlignment="1">
      <alignment horizontal="left" vertical="center"/>
    </xf>
    <xf numFmtId="0" fontId="82" fillId="0" borderId="3" xfId="6" applyFont="1" applyBorder="1" applyAlignment="1">
      <alignment horizontal="left" vertical="center"/>
    </xf>
    <xf numFmtId="14" fontId="82" fillId="0" borderId="4" xfId="6" applyNumberFormat="1" applyFont="1" applyBorder="1" applyAlignment="1">
      <alignment horizontal="left" vertical="center"/>
    </xf>
    <xf numFmtId="14" fontId="82" fillId="0" borderId="3" xfId="6" applyNumberFormat="1" applyFont="1" applyBorder="1" applyAlignment="1">
      <alignment horizontal="left" vertical="center"/>
    </xf>
    <xf numFmtId="0" fontId="82" fillId="0" borderId="2" xfId="6" applyFont="1" applyBorder="1" applyAlignment="1">
      <alignment horizontal="center" vertical="center"/>
    </xf>
    <xf numFmtId="0" fontId="82" fillId="0" borderId="18" xfId="6" applyFont="1" applyBorder="1" applyAlignment="1">
      <alignment horizontal="left" vertical="center"/>
    </xf>
    <xf numFmtId="0" fontId="8" fillId="0" borderId="19" xfId="6" applyFont="1" applyBorder="1" applyAlignment="1">
      <alignment horizontal="center"/>
    </xf>
    <xf numFmtId="0" fontId="8" fillId="0" borderId="20" xfId="6" applyFont="1" applyBorder="1" applyAlignment="1">
      <alignment horizontal="center"/>
    </xf>
    <xf numFmtId="0" fontId="82" fillId="0" borderId="6" xfId="6" applyFont="1" applyBorder="1" applyAlignment="1">
      <alignment horizontal="center" vertical="center"/>
    </xf>
    <xf numFmtId="0" fontId="82" fillId="0" borderId="21" xfId="6" applyFont="1" applyBorder="1" applyAlignment="1">
      <alignment horizontal="left" vertical="center"/>
    </xf>
    <xf numFmtId="0" fontId="8" fillId="0" borderId="22" xfId="6" applyFont="1" applyBorder="1" applyAlignment="1">
      <alignment horizontal="center"/>
    </xf>
    <xf numFmtId="0" fontId="8" fillId="0" borderId="23" xfId="6" applyFont="1" applyBorder="1" applyAlignment="1">
      <alignment horizontal="center"/>
    </xf>
    <xf numFmtId="0" fontId="82" fillId="0" borderId="4" xfId="6" applyFont="1" applyBorder="1" applyAlignment="1">
      <alignment horizontal="left" vertical="center" wrapText="1"/>
    </xf>
    <xf numFmtId="0" fontId="82" fillId="0" borderId="5" xfId="6" applyFont="1" applyBorder="1" applyAlignment="1">
      <alignment horizontal="center" vertical="center"/>
    </xf>
    <xf numFmtId="0" fontId="82" fillId="0" borderId="24" xfId="6" applyFont="1" applyBorder="1" applyAlignment="1">
      <alignment horizontal="left" vertical="center"/>
    </xf>
    <xf numFmtId="0" fontId="8" fillId="0" borderId="25" xfId="6" applyFont="1" applyBorder="1" applyAlignment="1">
      <alignment horizontal="center"/>
    </xf>
    <xf numFmtId="0" fontId="8" fillId="0" borderId="26" xfId="6" applyFont="1" applyBorder="1" applyAlignment="1">
      <alignment horizontal="center"/>
    </xf>
    <xf numFmtId="0" fontId="82" fillId="0" borderId="0" xfId="6" applyFont="1" applyBorder="1" applyAlignment="1">
      <alignment horizontal="left" vertical="center"/>
    </xf>
    <xf numFmtId="0" fontId="82" fillId="0" borderId="0" xfId="6" applyFont="1" applyBorder="1" applyAlignment="1">
      <alignment horizontal="center" vertical="center"/>
    </xf>
    <xf numFmtId="0" fontId="8" fillId="0" borderId="0" xfId="6" applyFont="1" applyAlignment="1">
      <alignment vertical="center"/>
    </xf>
    <xf numFmtId="0" fontId="8" fillId="0" borderId="0" xfId="6" quotePrefix="1" applyFont="1" applyAlignment="1">
      <alignment horizontal="center" vertical="center"/>
    </xf>
    <xf numFmtId="0" fontId="8" fillId="0" borderId="0" xfId="6" applyFont="1" applyAlignment="1">
      <alignment horizontal="left" vertical="center"/>
    </xf>
    <xf numFmtId="0" fontId="8" fillId="0" borderId="0" xfId="6" applyFont="1" applyAlignment="1">
      <alignment horizontal="center" vertical="center"/>
    </xf>
    <xf numFmtId="0" fontId="59" fillId="0" borderId="0" xfId="6" applyFont="1" applyFill="1" applyAlignment="1">
      <alignment horizontal="left" vertical="center"/>
    </xf>
    <xf numFmtId="0" fontId="8" fillId="0" borderId="0" xfId="6" applyFont="1" applyAlignment="1">
      <alignment horizontal="left" vertical="center"/>
    </xf>
    <xf numFmtId="0" fontId="8" fillId="0" borderId="0" xfId="6" quotePrefix="1" applyFont="1" applyAlignment="1">
      <alignment horizontal="left" vertical="center"/>
    </xf>
    <xf numFmtId="0" fontId="53" fillId="0" borderId="0" xfId="6" applyFont="1" applyAlignment="1">
      <alignment vertical="center"/>
    </xf>
    <xf numFmtId="0" fontId="53" fillId="0" borderId="0" xfId="6" quotePrefix="1" applyFont="1" applyAlignment="1">
      <alignment vertical="center"/>
    </xf>
    <xf numFmtId="0" fontId="8" fillId="0" borderId="0" xfId="6" quotePrefix="1" applyFont="1" applyAlignment="1">
      <alignment horizontal="left" vertical="center" wrapText="1"/>
    </xf>
    <xf numFmtId="0" fontId="8" fillId="0" borderId="0" xfId="6" quotePrefix="1" applyFont="1" applyAlignment="1">
      <alignment vertical="center"/>
    </xf>
    <xf numFmtId="49" fontId="8" fillId="0" borderId="0" xfId="6" quotePrefix="1" applyNumberFormat="1" applyFont="1" applyAlignment="1">
      <alignment vertical="center"/>
    </xf>
    <xf numFmtId="49" fontId="8" fillId="0" borderId="0" xfId="6" quotePrefix="1" applyNumberFormat="1" applyFont="1" applyAlignment="1">
      <alignment horizontal="center" vertical="center" wrapText="1"/>
    </xf>
    <xf numFmtId="0" fontId="8" fillId="0" borderId="0" xfId="6" applyFont="1" applyAlignment="1">
      <alignment horizontal="center" vertical="center"/>
    </xf>
    <xf numFmtId="0" fontId="8" fillId="0" borderId="0" xfId="6" applyFont="1" applyAlignment="1">
      <alignment vertical="top" wrapText="1" shrinkToFit="1"/>
    </xf>
    <xf numFmtId="0" fontId="8" fillId="0" borderId="0" xfId="6" applyFont="1" applyAlignment="1">
      <alignment horizontal="left" vertical="center" wrapText="1"/>
    </xf>
    <xf numFmtId="0" fontId="8" fillId="0" borderId="8" xfId="6" applyFont="1" applyBorder="1" applyAlignment="1">
      <alignment horizontal="left" vertical="center"/>
    </xf>
    <xf numFmtId="0" fontId="8" fillId="11" borderId="8" xfId="6" applyFont="1" applyFill="1" applyBorder="1" applyAlignment="1">
      <alignment horizontal="center" vertical="center"/>
    </xf>
    <xf numFmtId="0" fontId="8" fillId="0" borderId="1" xfId="6" applyFont="1" applyBorder="1" applyAlignment="1">
      <alignment horizontal="center" vertical="center" wrapText="1"/>
    </xf>
    <xf numFmtId="0" fontId="8" fillId="0" borderId="1" xfId="6" applyFont="1" applyBorder="1" applyAlignment="1">
      <alignment horizontal="center" vertical="center" wrapText="1"/>
    </xf>
    <xf numFmtId="0" fontId="8" fillId="0" borderId="4" xfId="6" applyFont="1" applyBorder="1" applyAlignment="1">
      <alignment horizontal="center" vertical="center" wrapText="1"/>
    </xf>
    <xf numFmtId="0" fontId="81" fillId="0" borderId="1" xfId="6" applyFont="1" applyBorder="1" applyAlignment="1">
      <alignment horizontal="center" vertical="center" wrapText="1"/>
    </xf>
    <xf numFmtId="0" fontId="81" fillId="0" borderId="1" xfId="6" applyFont="1" applyBorder="1" applyAlignment="1">
      <alignment horizontal="center" vertical="center"/>
    </xf>
    <xf numFmtId="0" fontId="81" fillId="0" borderId="1" xfId="6" applyFont="1" applyBorder="1" applyAlignment="1">
      <alignment horizontal="center" vertical="center"/>
    </xf>
    <xf numFmtId="0" fontId="81" fillId="0" borderId="4" xfId="6" applyFont="1" applyBorder="1" applyAlignment="1">
      <alignment horizontal="center" vertical="center" wrapText="1"/>
    </xf>
    <xf numFmtId="0" fontId="81" fillId="0" borderId="3" xfId="6" applyFont="1" applyBorder="1" applyAlignment="1">
      <alignment horizontal="center" vertical="center" wrapText="1"/>
    </xf>
    <xf numFmtId="0" fontId="8" fillId="0" borderId="1" xfId="6" applyFont="1" applyBorder="1" applyAlignment="1">
      <alignment horizontal="center" vertical="center"/>
    </xf>
    <xf numFmtId="0" fontId="59" fillId="0" borderId="4" xfId="7" applyFont="1" applyBorder="1" applyAlignment="1">
      <alignment horizontal="center" vertical="center" wrapText="1"/>
    </xf>
    <xf numFmtId="0" fontId="59" fillId="0" borderId="3" xfId="7" applyFont="1" applyBorder="1" applyAlignment="1">
      <alignment horizontal="center" vertical="center" wrapText="1"/>
    </xf>
    <xf numFmtId="0" fontId="8" fillId="0" borderId="2" xfId="6" applyFont="1" applyBorder="1" applyAlignment="1">
      <alignment horizontal="center" vertical="center" wrapText="1"/>
    </xf>
    <xf numFmtId="3" fontId="8" fillId="0" borderId="1" xfId="6" applyNumberFormat="1" applyFont="1" applyBorder="1" applyAlignment="1">
      <alignment vertical="center"/>
    </xf>
    <xf numFmtId="3" fontId="8" fillId="0" borderId="1" xfId="8" applyNumberFormat="1" applyFont="1" applyBorder="1" applyAlignment="1">
      <alignment horizontal="center" vertical="center" wrapText="1"/>
    </xf>
    <xf numFmtId="3" fontId="8" fillId="0" borderId="1" xfId="6" applyNumberFormat="1" applyFont="1" applyBorder="1" applyAlignment="1">
      <alignment horizontal="right" vertical="center"/>
    </xf>
    <xf numFmtId="0" fontId="8" fillId="0" borderId="1" xfId="6" applyFont="1" applyBorder="1" applyAlignment="1">
      <alignment vertical="center"/>
    </xf>
    <xf numFmtId="0" fontId="8" fillId="0" borderId="4" xfId="6" applyFont="1" applyBorder="1" applyAlignment="1">
      <alignment vertical="center" wrapText="1"/>
    </xf>
    <xf numFmtId="0" fontId="8" fillId="0" borderId="7" xfId="6" applyFont="1" applyBorder="1" applyAlignment="1">
      <alignment vertical="center" wrapText="1"/>
    </xf>
    <xf numFmtId="0" fontId="8" fillId="0" borderId="3" xfId="6" applyFont="1" applyBorder="1" applyAlignment="1">
      <alignment vertical="center" wrapText="1"/>
    </xf>
    <xf numFmtId="3" fontId="81" fillId="0" borderId="1" xfId="6" applyNumberFormat="1" applyFont="1" applyBorder="1" applyAlignment="1">
      <alignment horizontal="right" vertical="center"/>
    </xf>
    <xf numFmtId="0" fontId="82" fillId="0" borderId="10" xfId="6" applyFont="1" applyBorder="1" applyAlignment="1">
      <alignment vertical="center"/>
    </xf>
    <xf numFmtId="0" fontId="82" fillId="0" borderId="10" xfId="6" applyFont="1" applyBorder="1" applyAlignment="1">
      <alignment horizontal="left" vertical="center"/>
    </xf>
    <xf numFmtId="0" fontId="53" fillId="0" borderId="0" xfId="6" applyFont="1"/>
    <xf numFmtId="0" fontId="79" fillId="0" borderId="0" xfId="6" applyFont="1" applyAlignment="1">
      <alignment horizontal="center" vertical="center"/>
    </xf>
    <xf numFmtId="0" fontId="79" fillId="0" borderId="0" xfId="6" applyFont="1" applyAlignment="1">
      <alignment horizontal="center" vertical="center"/>
    </xf>
    <xf numFmtId="3" fontId="8" fillId="0" borderId="0" xfId="6" applyNumberFormat="1" applyFont="1"/>
    <xf numFmtId="0" fontId="53" fillId="0" borderId="0" xfId="6" applyFont="1" applyBorder="1"/>
    <xf numFmtId="0" fontId="53" fillId="0" borderId="0" xfId="6" applyFont="1" applyBorder="1" applyAlignment="1">
      <alignment horizontal="center"/>
    </xf>
    <xf numFmtId="0" fontId="8" fillId="0" borderId="0" xfId="6" applyFont="1" applyBorder="1"/>
    <xf numFmtId="0" fontId="79" fillId="0" borderId="0" xfId="6" applyFont="1" applyBorder="1" applyAlignment="1">
      <alignment horizontal="left"/>
    </xf>
    <xf numFmtId="0" fontId="79" fillId="0" borderId="0" xfId="6" applyFont="1" applyBorder="1" applyAlignment="1"/>
    <xf numFmtId="0" fontId="83" fillId="0" borderId="0" xfId="6" applyFont="1" applyBorder="1"/>
    <xf numFmtId="0" fontId="53" fillId="0" borderId="0" xfId="6" applyFont="1" applyBorder="1" applyAlignment="1">
      <alignment horizontal="left" vertical="center" wrapText="1"/>
    </xf>
    <xf numFmtId="0" fontId="53" fillId="0" borderId="0" xfId="6" applyFont="1" applyBorder="1" applyAlignment="1">
      <alignment horizontal="center" vertical="center" wrapText="1"/>
    </xf>
    <xf numFmtId="0" fontId="53" fillId="0" borderId="15" xfId="6" applyFont="1" applyBorder="1"/>
    <xf numFmtId="0" fontId="53" fillId="0" borderId="15" xfId="6" applyFont="1" applyBorder="1" applyAlignment="1">
      <alignment horizontal="center" wrapText="1"/>
    </xf>
    <xf numFmtId="0" fontId="8" fillId="0" borderId="15" xfId="6" applyFont="1" applyBorder="1"/>
    <xf numFmtId="0" fontId="53" fillId="0" borderId="0" xfId="6" applyFont="1" applyBorder="1" applyAlignment="1">
      <alignment horizontal="center" wrapText="1"/>
    </xf>
    <xf numFmtId="0" fontId="80" fillId="0" borderId="0" xfId="6" applyFont="1" applyBorder="1" applyAlignment="1">
      <alignment horizontal="center" vertical="center"/>
    </xf>
    <xf numFmtId="0" fontId="74" fillId="0" borderId="27" xfId="6" applyFont="1" applyBorder="1" applyAlignment="1">
      <alignment horizontal="left" vertical="center" wrapText="1"/>
    </xf>
    <xf numFmtId="0" fontId="74" fillId="0" borderId="28" xfId="6" applyFont="1" applyBorder="1" applyAlignment="1">
      <alignment horizontal="left" vertical="center" wrapText="1"/>
    </xf>
    <xf numFmtId="14" fontId="74" fillId="0" borderId="29" xfId="6" applyNumberFormat="1" applyFont="1" applyBorder="1" applyAlignment="1">
      <alignment horizontal="left" vertical="center" wrapText="1"/>
    </xf>
    <xf numFmtId="14" fontId="74" fillId="0" borderId="30" xfId="6" applyNumberFormat="1" applyFont="1" applyBorder="1" applyAlignment="1">
      <alignment horizontal="left" vertical="center" wrapText="1"/>
    </xf>
    <xf numFmtId="14" fontId="74" fillId="0" borderId="0" xfId="6" applyNumberFormat="1" applyFont="1" applyBorder="1" applyAlignment="1">
      <alignment vertical="center" wrapText="1"/>
    </xf>
    <xf numFmtId="14" fontId="12" fillId="0" borderId="31" xfId="6" applyNumberFormat="1" applyFont="1" applyBorder="1" applyAlignment="1">
      <alignment horizontal="left" vertical="center" wrapText="1"/>
    </xf>
    <xf numFmtId="14" fontId="12" fillId="0" borderId="32" xfId="6" applyNumberFormat="1" applyFont="1" applyBorder="1" applyAlignment="1">
      <alignment horizontal="left" vertical="center" wrapText="1"/>
    </xf>
    <xf numFmtId="14" fontId="12" fillId="0" borderId="7" xfId="6" applyNumberFormat="1" applyFont="1" applyBorder="1" applyAlignment="1">
      <alignment horizontal="left" vertical="center" wrapText="1"/>
    </xf>
    <xf numFmtId="14" fontId="12" fillId="0" borderId="3" xfId="6" applyNumberFormat="1" applyFont="1" applyBorder="1" applyAlignment="1">
      <alignment horizontal="left" vertical="center" wrapText="1"/>
    </xf>
    <xf numFmtId="0" fontId="74" fillId="0" borderId="33" xfId="6" applyFont="1" applyBorder="1" applyAlignment="1">
      <alignment horizontal="left" vertical="center" wrapText="1"/>
    </xf>
    <xf numFmtId="0" fontId="74" fillId="0" borderId="34" xfId="6" applyFont="1" applyBorder="1" applyAlignment="1">
      <alignment horizontal="left" vertical="center" wrapText="1"/>
    </xf>
    <xf numFmtId="0" fontId="74" fillId="0" borderId="35" xfId="6" applyFont="1" applyBorder="1" applyAlignment="1">
      <alignment horizontal="left" vertical="center"/>
    </xf>
    <xf numFmtId="0" fontId="74" fillId="0" borderId="36" xfId="6" applyFont="1" applyBorder="1" applyAlignment="1">
      <alignment horizontal="left" vertical="center"/>
    </xf>
    <xf numFmtId="14" fontId="12" fillId="0" borderId="37" xfId="6" applyNumberFormat="1" applyFont="1" applyBorder="1" applyAlignment="1">
      <alignment horizontal="left" vertical="center" wrapText="1"/>
    </xf>
    <xf numFmtId="14" fontId="12" fillId="0" borderId="38" xfId="6" applyNumberFormat="1" applyFont="1" applyBorder="1" applyAlignment="1">
      <alignment horizontal="left" vertical="center" wrapText="1"/>
    </xf>
    <xf numFmtId="14" fontId="12" fillId="0" borderId="10" xfId="6" applyNumberFormat="1" applyFont="1" applyBorder="1" applyAlignment="1">
      <alignment horizontal="left" vertical="center" wrapText="1"/>
    </xf>
    <xf numFmtId="14" fontId="12" fillId="0" borderId="12" xfId="6" applyNumberFormat="1" applyFont="1" applyBorder="1" applyAlignment="1">
      <alignment horizontal="left" vertical="center" wrapText="1"/>
    </xf>
    <xf numFmtId="0" fontId="74" fillId="0" borderId="39" xfId="6" applyFont="1" applyBorder="1" applyAlignment="1">
      <alignment horizontal="left" vertical="center"/>
    </xf>
    <xf numFmtId="0" fontId="74" fillId="0" borderId="40" xfId="6" applyFont="1" applyBorder="1" applyAlignment="1">
      <alignment horizontal="left" vertical="center"/>
    </xf>
    <xf numFmtId="0" fontId="74" fillId="0" borderId="41" xfId="6" applyFont="1" applyBorder="1" applyAlignment="1">
      <alignment horizontal="left" vertical="center" wrapText="1"/>
    </xf>
    <xf numFmtId="0" fontId="74" fillId="0" borderId="42" xfId="6" applyFont="1" applyBorder="1" applyAlignment="1">
      <alignment horizontal="left" vertical="center"/>
    </xf>
    <xf numFmtId="0" fontId="74" fillId="0" borderId="0" xfId="6" applyFont="1" applyBorder="1" applyAlignment="1">
      <alignment vertical="center"/>
    </xf>
    <xf numFmtId="14" fontId="12" fillId="0" borderId="43" xfId="6" applyNumberFormat="1" applyFont="1" applyBorder="1" applyAlignment="1">
      <alignment horizontal="left" vertical="center" wrapText="1"/>
    </xf>
    <xf numFmtId="14" fontId="12" fillId="0" borderId="44" xfId="6" applyNumberFormat="1" applyFont="1" applyBorder="1" applyAlignment="1">
      <alignment horizontal="left" vertical="center" wrapText="1"/>
    </xf>
    <xf numFmtId="14" fontId="12" fillId="0" borderId="8" xfId="6" applyNumberFormat="1" applyFont="1" applyBorder="1" applyAlignment="1">
      <alignment horizontal="left" vertical="center" wrapText="1"/>
    </xf>
    <xf numFmtId="14" fontId="12" fillId="0" borderId="14" xfId="6" applyNumberFormat="1" applyFont="1" applyBorder="1" applyAlignment="1">
      <alignment horizontal="left" vertical="center" wrapText="1"/>
    </xf>
    <xf numFmtId="0" fontId="82" fillId="0" borderId="31" xfId="6" applyFont="1" applyBorder="1" applyAlignment="1">
      <alignment horizontal="left" vertical="center"/>
    </xf>
    <xf numFmtId="0" fontId="82" fillId="0" borderId="45" xfId="6" applyFont="1" applyBorder="1" applyAlignment="1">
      <alignment horizontal="left" vertical="center"/>
    </xf>
    <xf numFmtId="0" fontId="74" fillId="0" borderId="32" xfId="6" applyFont="1" applyBorder="1" applyAlignment="1">
      <alignment horizontal="center" vertical="center" wrapText="1"/>
    </xf>
    <xf numFmtId="0" fontId="74" fillId="0" borderId="3" xfId="6" applyFont="1" applyBorder="1" applyAlignment="1">
      <alignment horizontal="center" vertical="center" wrapText="1"/>
    </xf>
    <xf numFmtId="0" fontId="12" fillId="0" borderId="31" xfId="6" applyFont="1" applyBorder="1" applyAlignment="1">
      <alignment horizontal="left"/>
    </xf>
    <xf numFmtId="0" fontId="8" fillId="0" borderId="45" xfId="6" applyFont="1" applyBorder="1" applyAlignment="1">
      <alignment horizontal="left"/>
    </xf>
    <xf numFmtId="0" fontId="8" fillId="0" borderId="32" xfId="6" applyFont="1" applyBorder="1" applyAlignment="1">
      <alignment horizontal="left"/>
    </xf>
    <xf numFmtId="0" fontId="8" fillId="0" borderId="3" xfId="6" applyFont="1" applyBorder="1" applyAlignment="1">
      <alignment horizontal="left"/>
    </xf>
    <xf numFmtId="0" fontId="67" fillId="0" borderId="45" xfId="6" applyFont="1" applyBorder="1" applyAlignment="1">
      <alignment horizontal="center"/>
    </xf>
    <xf numFmtId="0" fontId="8" fillId="0" borderId="32" xfId="6" applyFont="1" applyBorder="1" applyAlignment="1">
      <alignment horizontal="left"/>
    </xf>
    <xf numFmtId="0" fontId="67" fillId="0" borderId="7" xfId="6" applyFont="1" applyBorder="1" applyAlignment="1"/>
    <xf numFmtId="0" fontId="67" fillId="0" borderId="3" xfId="6" applyFont="1" applyBorder="1" applyAlignment="1"/>
    <xf numFmtId="0" fontId="74" fillId="0" borderId="0" xfId="6" applyFont="1" applyBorder="1" applyAlignment="1">
      <alignment vertical="center" wrapText="1"/>
    </xf>
    <xf numFmtId="0" fontId="82" fillId="0" borderId="0" xfId="6" applyFont="1" applyBorder="1" applyAlignment="1">
      <alignment horizontal="center"/>
    </xf>
    <xf numFmtId="0" fontId="81" fillId="0" borderId="0" xfId="6" applyFont="1" applyAlignment="1">
      <alignment vertical="center"/>
    </xf>
    <xf numFmtId="0" fontId="12" fillId="0" borderId="0" xfId="6" applyFont="1" applyAlignment="1">
      <alignment vertical="center"/>
    </xf>
    <xf numFmtId="0" fontId="12" fillId="0" borderId="8" xfId="6" applyFont="1" applyBorder="1" applyAlignment="1">
      <alignment horizontal="center" vertical="center" wrapText="1"/>
    </xf>
    <xf numFmtId="0" fontId="84" fillId="0" borderId="1" xfId="6" applyFont="1" applyBorder="1" applyAlignment="1">
      <alignment horizontal="center" vertical="center"/>
    </xf>
    <xf numFmtId="0" fontId="84" fillId="0" borderId="1" xfId="6" applyFont="1" applyBorder="1" applyAlignment="1">
      <alignment vertical="center" wrapText="1"/>
    </xf>
    <xf numFmtId="0" fontId="84" fillId="0" borderId="1" xfId="6" applyFont="1" applyBorder="1" applyAlignment="1">
      <alignment horizontal="center" vertical="center"/>
    </xf>
    <xf numFmtId="1" fontId="84" fillId="0" borderId="1" xfId="6" applyNumberFormat="1" applyFont="1" applyBorder="1" applyAlignment="1">
      <alignment horizontal="center" vertical="center" wrapText="1"/>
    </xf>
    <xf numFmtId="0" fontId="84" fillId="0" borderId="0" xfId="6" applyFont="1"/>
    <xf numFmtId="0" fontId="12" fillId="0" borderId="0" xfId="6" applyFont="1" applyBorder="1" applyAlignment="1">
      <alignment horizontal="center" vertical="center"/>
    </xf>
    <xf numFmtId="0" fontId="12" fillId="0" borderId="0" xfId="6" applyFont="1" applyBorder="1" applyAlignment="1">
      <alignment vertical="center"/>
    </xf>
    <xf numFmtId="49" fontId="12" fillId="0" borderId="10" xfId="6" quotePrefix="1" applyNumberFormat="1" applyFont="1" applyBorder="1" applyAlignment="1">
      <alignment horizontal="center" vertical="center"/>
    </xf>
    <xf numFmtId="49" fontId="12" fillId="0" borderId="10" xfId="6" quotePrefix="1" applyNumberFormat="1" applyFont="1" applyBorder="1" applyAlignment="1">
      <alignment horizontal="center" vertical="center" wrapText="1"/>
    </xf>
    <xf numFmtId="0" fontId="8" fillId="0" borderId="0" xfId="6" applyFont="1" applyBorder="1" applyAlignment="1">
      <alignment horizontal="center"/>
    </xf>
    <xf numFmtId="0" fontId="77" fillId="0" borderId="8" xfId="6" applyFont="1" applyBorder="1" applyAlignment="1">
      <alignment horizontal="center" vertical="center"/>
    </xf>
    <xf numFmtId="0" fontId="12" fillId="0" borderId="0" xfId="6" applyFont="1" applyAlignment="1">
      <alignment horizontal="center" vertical="center"/>
    </xf>
    <xf numFmtId="0" fontId="12" fillId="0" borderId="8" xfId="6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/>
    </xf>
    <xf numFmtId="0" fontId="12" fillId="0" borderId="1" xfId="6" applyFont="1" applyBorder="1" applyAlignment="1">
      <alignment horizontal="center" vertical="center" wrapText="1"/>
    </xf>
    <xf numFmtId="165" fontId="12" fillId="0" borderId="2" xfId="8" applyNumberFormat="1" applyFont="1" applyBorder="1" applyAlignment="1">
      <alignment horizontal="center" vertical="center" wrapText="1"/>
    </xf>
    <xf numFmtId="165" fontId="12" fillId="0" borderId="5" xfId="8" applyNumberFormat="1" applyFont="1" applyBorder="1" applyAlignment="1">
      <alignment horizontal="center" vertical="center" wrapText="1"/>
    </xf>
    <xf numFmtId="0" fontId="12" fillId="0" borderId="5" xfId="6" applyFont="1" applyBorder="1" applyAlignment="1">
      <alignment horizontal="center" vertical="center" wrapText="1"/>
    </xf>
    <xf numFmtId="177" fontId="12" fillId="0" borderId="2" xfId="6" applyNumberFormat="1" applyFont="1" applyBorder="1" applyAlignment="1">
      <alignment horizontal="center" vertical="center"/>
    </xf>
    <xf numFmtId="165" fontId="12" fillId="0" borderId="2" xfId="8" applyNumberFormat="1" applyFont="1" applyBorder="1" applyAlignment="1">
      <alignment horizontal="center" vertical="center"/>
    </xf>
    <xf numFmtId="177" fontId="12" fillId="0" borderId="2" xfId="8" applyNumberFormat="1" applyFont="1" applyBorder="1" applyAlignment="1">
      <alignment horizontal="center" vertical="center" wrapText="1"/>
    </xf>
    <xf numFmtId="0" fontId="12" fillId="0" borderId="2" xfId="6" applyFont="1" applyBorder="1" applyAlignment="1">
      <alignment horizontal="center" vertical="center"/>
    </xf>
    <xf numFmtId="0" fontId="12" fillId="0" borderId="2" xfId="6" applyFont="1" applyBorder="1" applyAlignment="1">
      <alignment horizontal="center" vertical="center" wrapText="1"/>
    </xf>
    <xf numFmtId="0" fontId="77" fillId="0" borderId="1" xfId="6" applyFont="1" applyBorder="1" applyAlignment="1">
      <alignment horizontal="center" vertical="center" wrapText="1"/>
    </xf>
    <xf numFmtId="0" fontId="77" fillId="11" borderId="1" xfId="6" applyFont="1" applyFill="1" applyBorder="1" applyAlignment="1">
      <alignment horizontal="center" vertical="center" wrapText="1"/>
    </xf>
    <xf numFmtId="3" fontId="77" fillId="11" borderId="1" xfId="6" applyNumberFormat="1" applyFont="1" applyFill="1" applyBorder="1" applyAlignment="1">
      <alignment horizontal="right" vertical="center" wrapText="1"/>
    </xf>
    <xf numFmtId="3" fontId="77" fillId="11" borderId="1" xfId="6" applyNumberFormat="1" applyFont="1" applyFill="1" applyBorder="1" applyAlignment="1">
      <alignment horizontal="center" vertical="center" wrapText="1"/>
    </xf>
    <xf numFmtId="177" fontId="77" fillId="0" borderId="1" xfId="6" applyNumberFormat="1" applyFont="1" applyBorder="1" applyAlignment="1">
      <alignment horizontal="right" vertical="center"/>
    </xf>
    <xf numFmtId="0" fontId="77" fillId="0" borderId="1" xfId="6" applyFont="1" applyBorder="1" applyAlignment="1">
      <alignment vertical="center" wrapText="1"/>
    </xf>
    <xf numFmtId="0" fontId="81" fillId="0" borderId="0" xfId="6" applyFont="1"/>
    <xf numFmtId="0" fontId="8" fillId="0" borderId="0" xfId="6" applyFont="1" applyBorder="1" applyAlignment="1">
      <alignment horizontal="center" vertical="center"/>
    </xf>
    <xf numFmtId="0" fontId="81" fillId="0" borderId="0" xfId="6" applyFont="1" applyAlignment="1">
      <alignment horizontal="center" vertical="center"/>
    </xf>
    <xf numFmtId="0" fontId="85" fillId="0" borderId="0" xfId="6" applyFont="1" applyBorder="1" applyAlignment="1">
      <alignment horizontal="center" vertical="center"/>
    </xf>
    <xf numFmtId="0" fontId="8" fillId="0" borderId="46" xfId="6" applyFont="1" applyBorder="1" applyAlignment="1">
      <alignment horizontal="center" vertical="center"/>
    </xf>
    <xf numFmtId="0" fontId="8" fillId="0" borderId="46" xfId="6" applyFont="1" applyBorder="1" applyAlignment="1">
      <alignment horizontal="center"/>
    </xf>
    <xf numFmtId="0" fontId="8" fillId="0" borderId="0" xfId="6" applyFont="1" applyBorder="1" applyAlignment="1">
      <alignment horizontal="right" vertical="center"/>
    </xf>
    <xf numFmtId="0" fontId="85" fillId="0" borderId="0" xfId="6" applyFont="1" applyBorder="1" applyAlignment="1">
      <alignment horizontal="left" vertical="center"/>
    </xf>
    <xf numFmtId="177" fontId="8" fillId="0" borderId="46" xfId="6" applyNumberFormat="1" applyFont="1" applyBorder="1" applyAlignment="1">
      <alignment horizontal="right" vertical="center"/>
    </xf>
    <xf numFmtId="0" fontId="8" fillId="0" borderId="46" xfId="6" applyFont="1" applyBorder="1" applyAlignment="1">
      <alignment horizontal="right" vertical="center"/>
    </xf>
    <xf numFmtId="177" fontId="8" fillId="0" borderId="46" xfId="6" applyNumberFormat="1" applyFont="1" applyBorder="1" applyAlignment="1">
      <alignment horizontal="right"/>
    </xf>
    <xf numFmtId="177" fontId="12" fillId="0" borderId="46" xfId="8" applyNumberFormat="1" applyFont="1" applyBorder="1" applyAlignment="1">
      <alignment horizontal="center"/>
    </xf>
    <xf numFmtId="0" fontId="8" fillId="0" borderId="0" xfId="6" applyFont="1" applyBorder="1" applyAlignment="1">
      <alignment horizontal="right"/>
    </xf>
    <xf numFmtId="177" fontId="12" fillId="0" borderId="0" xfId="8" applyNumberFormat="1" applyFont="1" applyBorder="1" applyAlignment="1">
      <alignment horizontal="center"/>
    </xf>
    <xf numFmtId="0" fontId="85" fillId="0" borderId="0" xfId="6" applyFont="1" applyAlignment="1">
      <alignment horizontal="center" vertical="center"/>
    </xf>
    <xf numFmtId="165" fontId="81" fillId="0" borderId="46" xfId="6" applyNumberFormat="1" applyFont="1" applyBorder="1" applyAlignment="1">
      <alignment vertical="center"/>
    </xf>
    <xf numFmtId="165" fontId="81" fillId="0" borderId="46" xfId="6" applyNumberFormat="1" applyFont="1" applyBorder="1" applyAlignment="1">
      <alignment horizontal="center" vertical="center"/>
    </xf>
    <xf numFmtId="165" fontId="81" fillId="0" borderId="46" xfId="6" applyNumberFormat="1" applyFont="1" applyBorder="1" applyAlignment="1">
      <alignment horizontal="center"/>
    </xf>
    <xf numFmtId="177" fontId="81" fillId="0" borderId="46" xfId="8" applyNumberFormat="1" applyFont="1" applyBorder="1" applyAlignment="1">
      <alignment horizontal="center"/>
    </xf>
    <xf numFmtId="0" fontId="8" fillId="0" borderId="0" xfId="6" applyFont="1" applyAlignment="1">
      <alignment horizontal="center"/>
    </xf>
    <xf numFmtId="165" fontId="81" fillId="0" borderId="0" xfId="6" applyNumberFormat="1" applyFont="1" applyBorder="1" applyAlignment="1">
      <alignment horizontal="center" vertical="center"/>
    </xf>
    <xf numFmtId="165" fontId="81" fillId="0" borderId="0" xfId="6" applyNumberFormat="1" applyFont="1" applyBorder="1"/>
    <xf numFmtId="177" fontId="85" fillId="0" borderId="0" xfId="8" applyNumberFormat="1" applyFont="1" applyBorder="1"/>
    <xf numFmtId="0" fontId="8" fillId="0" borderId="0" xfId="6" applyFont="1" applyBorder="1" applyAlignment="1">
      <alignment horizontal="left" vertical="center"/>
    </xf>
    <xf numFmtId="0" fontId="8" fillId="0" borderId="0" xfId="6" applyFont="1" applyBorder="1" applyAlignment="1">
      <alignment horizontal="center" vertical="center"/>
    </xf>
    <xf numFmtId="0" fontId="53" fillId="0" borderId="0" xfId="6" applyFont="1" applyAlignment="1"/>
    <xf numFmtId="0" fontId="53" fillId="0" borderId="0" xfId="6" applyFont="1" applyAlignment="1">
      <alignment horizontal="right"/>
    </xf>
    <xf numFmtId="0" fontId="8" fillId="0" borderId="0" xfId="6" applyFont="1" applyAlignment="1">
      <alignment horizontal="right" vertical="center"/>
    </xf>
    <xf numFmtId="0" fontId="8" fillId="0" borderId="0" xfId="6" applyFont="1" applyAlignment="1">
      <alignment horizontal="right" vertical="center"/>
    </xf>
    <xf numFmtId="0" fontId="81" fillId="0" borderId="0" xfId="6" applyFont="1" applyAlignment="1">
      <alignment horizontal="left" vertical="center"/>
    </xf>
    <xf numFmtId="0" fontId="87" fillId="0" borderId="0" xfId="9" applyFont="1"/>
    <xf numFmtId="0" fontId="88" fillId="0" borderId="0" xfId="7" applyFont="1"/>
    <xf numFmtId="0" fontId="89" fillId="0" borderId="0" xfId="9" applyFont="1"/>
    <xf numFmtId="0" fontId="88" fillId="0" borderId="0" xfId="7" applyFont="1" applyAlignment="1">
      <alignment horizontal="center"/>
    </xf>
    <xf numFmtId="0" fontId="64" fillId="0" borderId="0" xfId="7" applyFont="1"/>
    <xf numFmtId="0" fontId="88" fillId="0" borderId="0" xfId="7" applyFont="1" applyAlignment="1">
      <alignment vertical="center"/>
    </xf>
    <xf numFmtId="0" fontId="59" fillId="0" borderId="0" xfId="7" applyFont="1" applyAlignment="1"/>
    <xf numFmtId="0" fontId="59" fillId="0" borderId="0" xfId="7" applyFont="1" applyAlignment="1">
      <alignment vertical="top"/>
    </xf>
    <xf numFmtId="0" fontId="59" fillId="0" borderId="0" xfId="7" applyFont="1" applyAlignment="1">
      <alignment horizontal="left"/>
    </xf>
    <xf numFmtId="0" fontId="87" fillId="0" borderId="0" xfId="9" applyFont="1" applyAlignment="1">
      <alignment horizontal="left"/>
    </xf>
    <xf numFmtId="0" fontId="90" fillId="0" borderId="0" xfId="7" applyFont="1" applyBorder="1" applyAlignment="1" applyProtection="1">
      <alignment horizontal="center"/>
    </xf>
    <xf numFmtId="0" fontId="90" fillId="0" borderId="0" xfId="7" applyFont="1" applyBorder="1" applyAlignment="1" applyProtection="1">
      <alignment horizontal="center"/>
    </xf>
    <xf numFmtId="0" fontId="8" fillId="0" borderId="0" xfId="7" applyFont="1" applyBorder="1" applyAlignment="1">
      <alignment vertical="center" wrapText="1"/>
    </xf>
    <xf numFmtId="0" fontId="8" fillId="0" borderId="18" xfId="7" applyFont="1" applyBorder="1" applyAlignment="1">
      <alignment vertical="center"/>
    </xf>
    <xf numFmtId="0" fontId="8" fillId="0" borderId="29" xfId="7" applyFont="1" applyBorder="1" applyAlignment="1">
      <alignment horizontal="left" vertical="center" wrapText="1"/>
    </xf>
    <xf numFmtId="0" fontId="8" fillId="0" borderId="47" xfId="7" applyFont="1" applyBorder="1" applyAlignment="1">
      <alignment horizontal="left" vertical="center" wrapText="1"/>
    </xf>
    <xf numFmtId="0" fontId="8" fillId="0" borderId="30" xfId="7" applyFont="1" applyBorder="1" applyAlignment="1">
      <alignment horizontal="left" vertical="center" wrapText="1"/>
    </xf>
    <xf numFmtId="0" fontId="82" fillId="0" borderId="1" xfId="6" applyFont="1" applyBorder="1" applyAlignment="1">
      <alignment horizontal="center" vertical="center" wrapText="1"/>
    </xf>
    <xf numFmtId="14" fontId="8" fillId="0" borderId="1" xfId="6" applyNumberFormat="1" applyFont="1" applyBorder="1" applyAlignment="1">
      <alignment horizontal="center" vertical="center" wrapText="1"/>
    </xf>
    <xf numFmtId="0" fontId="8" fillId="0" borderId="0" xfId="7" applyFont="1" applyBorder="1" applyAlignment="1">
      <alignment vertical="center"/>
    </xf>
    <xf numFmtId="0" fontId="8" fillId="0" borderId="21" xfId="6" applyFont="1" applyBorder="1"/>
    <xf numFmtId="0" fontId="8" fillId="0" borderId="35" xfId="6" applyFont="1" applyBorder="1" applyAlignment="1">
      <alignment horizontal="left" vertical="center"/>
    </xf>
    <xf numFmtId="0" fontId="8" fillId="0" borderId="48" xfId="6" applyFont="1" applyBorder="1" applyAlignment="1">
      <alignment horizontal="left" vertical="center"/>
    </xf>
    <xf numFmtId="0" fontId="8" fillId="0" borderId="36" xfId="6" applyFont="1" applyBorder="1" applyAlignment="1">
      <alignment horizontal="left" vertical="center"/>
    </xf>
    <xf numFmtId="0" fontId="82" fillId="0" borderId="2" xfId="6" applyFont="1" applyBorder="1" applyAlignment="1">
      <alignment horizontal="center" vertical="center" wrapText="1"/>
    </xf>
    <xf numFmtId="0" fontId="77" fillId="0" borderId="11" xfId="6" applyFont="1" applyBorder="1" applyAlignment="1">
      <alignment horizontal="center" vertical="center" wrapText="1"/>
    </xf>
    <xf numFmtId="0" fontId="77" fillId="0" borderId="12" xfId="6" applyFont="1" applyBorder="1" applyAlignment="1">
      <alignment horizontal="center" vertical="center" wrapText="1"/>
    </xf>
    <xf numFmtId="0" fontId="59" fillId="0" borderId="21" xfId="7" applyFont="1" applyFill="1" applyBorder="1" applyAlignment="1">
      <alignment vertical="center"/>
    </xf>
    <xf numFmtId="0" fontId="8" fillId="0" borderId="35" xfId="6" quotePrefix="1" applyFont="1" applyBorder="1" applyAlignment="1">
      <alignment horizontal="left" vertical="center" wrapText="1"/>
    </xf>
    <xf numFmtId="0" fontId="8" fillId="0" borderId="48" xfId="6" applyFont="1" applyBorder="1" applyAlignment="1">
      <alignment horizontal="left" vertical="center" wrapText="1"/>
    </xf>
    <xf numFmtId="0" fontId="8" fillId="0" borderId="36" xfId="6" applyFont="1" applyBorder="1" applyAlignment="1">
      <alignment horizontal="left" vertical="center" wrapText="1"/>
    </xf>
    <xf numFmtId="0" fontId="82" fillId="0" borderId="5" xfId="6" applyFont="1" applyBorder="1" applyAlignment="1">
      <alignment horizontal="center" vertical="center" wrapText="1"/>
    </xf>
    <xf numFmtId="0" fontId="77" fillId="0" borderId="13" xfId="6" applyFont="1" applyBorder="1" applyAlignment="1">
      <alignment horizontal="center" vertical="center" wrapText="1"/>
    </xf>
    <xf numFmtId="0" fontId="77" fillId="0" borderId="14" xfId="6" applyFont="1" applyBorder="1" applyAlignment="1">
      <alignment horizontal="center" vertical="center" wrapText="1"/>
    </xf>
    <xf numFmtId="0" fontId="8" fillId="0" borderId="49" xfId="6" applyFont="1" applyBorder="1" applyAlignment="1">
      <alignment horizontal="left" vertical="center"/>
    </xf>
    <xf numFmtId="0" fontId="8" fillId="0" borderId="50" xfId="7" quotePrefix="1" applyFont="1" applyBorder="1" applyAlignment="1">
      <alignment horizontal="left" vertical="center" wrapText="1"/>
    </xf>
    <xf numFmtId="0" fontId="8" fillId="0" borderId="51" xfId="7" quotePrefix="1" applyFont="1" applyBorder="1" applyAlignment="1">
      <alignment horizontal="left" vertical="center" wrapText="1"/>
    </xf>
    <xf numFmtId="0" fontId="8" fillId="0" borderId="52" xfId="7" quotePrefix="1" applyFont="1" applyBorder="1" applyAlignment="1">
      <alignment horizontal="left" vertical="center" wrapText="1"/>
    </xf>
    <xf numFmtId="0" fontId="82" fillId="0" borderId="1" xfId="7" applyFont="1" applyBorder="1" applyAlignment="1">
      <alignment horizontal="center" vertical="center"/>
    </xf>
    <xf numFmtId="0" fontId="8" fillId="0" borderId="53" xfId="7" applyFont="1" applyBorder="1" applyAlignment="1">
      <alignment horizontal="left" vertical="center"/>
    </xf>
    <xf numFmtId="0" fontId="8" fillId="0" borderId="54" xfId="6" applyFont="1" applyBorder="1" applyAlignment="1">
      <alignment vertical="center" wrapText="1"/>
    </xf>
    <xf numFmtId="0" fontId="8" fillId="0" borderId="55" xfId="6" applyFont="1" applyBorder="1" applyAlignment="1">
      <alignment horizontal="left" vertical="center"/>
    </xf>
    <xf numFmtId="0" fontId="8" fillId="0" borderId="56" xfId="7" quotePrefix="1" applyFont="1" applyBorder="1" applyAlignment="1">
      <alignment horizontal="left" vertical="center" wrapText="1"/>
    </xf>
    <xf numFmtId="0" fontId="8" fillId="0" borderId="0" xfId="7" quotePrefix="1" applyFont="1" applyBorder="1" applyAlignment="1">
      <alignment horizontal="left" vertical="center" wrapText="1"/>
    </xf>
    <xf numFmtId="0" fontId="8" fillId="0" borderId="17" xfId="7" quotePrefix="1" applyFont="1" applyBorder="1" applyAlignment="1">
      <alignment horizontal="left" vertical="center" wrapText="1"/>
    </xf>
    <xf numFmtId="0" fontId="8" fillId="0" borderId="57" xfId="7" applyFont="1" applyBorder="1" applyAlignment="1">
      <alignment horizontal="left" vertical="center"/>
    </xf>
    <xf numFmtId="0" fontId="8" fillId="0" borderId="58" xfId="6" applyFont="1" applyBorder="1" applyAlignment="1">
      <alignment horizontal="center"/>
    </xf>
    <xf numFmtId="0" fontId="8" fillId="0" borderId="59" xfId="6" applyFont="1" applyBorder="1" applyAlignment="1">
      <alignment horizontal="left" vertical="center"/>
    </xf>
    <xf numFmtId="0" fontId="8" fillId="0" borderId="60" xfId="7" quotePrefix="1" applyFont="1" applyBorder="1" applyAlignment="1">
      <alignment horizontal="left" vertical="center" wrapText="1"/>
    </xf>
    <xf numFmtId="0" fontId="8" fillId="0" borderId="8" xfId="7" quotePrefix="1" applyFont="1" applyBorder="1" applyAlignment="1">
      <alignment horizontal="left" vertical="center" wrapText="1"/>
    </xf>
    <xf numFmtId="0" fontId="8" fillId="0" borderId="14" xfId="7" quotePrefix="1" applyFont="1" applyBorder="1" applyAlignment="1">
      <alignment horizontal="left" vertical="center" wrapText="1"/>
    </xf>
    <xf numFmtId="0" fontId="8" fillId="0" borderId="0" xfId="7" applyNumberFormat="1" applyFont="1" applyBorder="1" applyAlignment="1">
      <alignment vertical="center"/>
    </xf>
    <xf numFmtId="0" fontId="8" fillId="0" borderId="59" xfId="7" applyFont="1" applyBorder="1" applyAlignment="1">
      <alignment horizontal="left" vertical="center"/>
    </xf>
    <xf numFmtId="0" fontId="8" fillId="0" borderId="61" xfId="6" applyFont="1" applyBorder="1" applyAlignment="1">
      <alignment horizontal="center"/>
    </xf>
    <xf numFmtId="0" fontId="8" fillId="0" borderId="0" xfId="7" quotePrefix="1" applyFont="1" applyBorder="1" applyAlignment="1">
      <alignment vertical="center" wrapText="1"/>
    </xf>
    <xf numFmtId="0" fontId="8" fillId="0" borderId="0" xfId="7" applyFont="1" applyBorder="1" applyAlignment="1">
      <alignment horizontal="left" vertical="center" wrapText="1"/>
    </xf>
    <xf numFmtId="0" fontId="59" fillId="0" borderId="8" xfId="7" applyFont="1" applyBorder="1" applyAlignment="1">
      <alignment horizontal="center" vertical="center"/>
    </xf>
    <xf numFmtId="14" fontId="59" fillId="0" borderId="8" xfId="7" applyNumberFormat="1" applyFont="1" applyBorder="1" applyAlignment="1">
      <alignment horizontal="center" vertical="center" wrapText="1"/>
    </xf>
    <xf numFmtId="14" fontId="59" fillId="0" borderId="8" xfId="7" applyNumberFormat="1" applyFont="1" applyBorder="1" applyAlignment="1">
      <alignment vertical="center" wrapText="1"/>
    </xf>
    <xf numFmtId="0" fontId="59" fillId="0" borderId="8" xfId="7" applyFont="1" applyBorder="1" applyAlignment="1" applyProtection="1">
      <alignment vertical="center"/>
    </xf>
    <xf numFmtId="0" fontId="59" fillId="0" borderId="8" xfId="7" applyFont="1" applyBorder="1" applyAlignment="1">
      <alignment horizontal="center" wrapText="1"/>
    </xf>
    <xf numFmtId="0" fontId="59" fillId="0" borderId="0" xfId="7" applyFont="1" applyBorder="1" applyAlignment="1">
      <alignment horizontal="center" wrapText="1"/>
    </xf>
    <xf numFmtId="0" fontId="91" fillId="0" borderId="1" xfId="7" applyFont="1" applyFill="1" applyBorder="1" applyAlignment="1">
      <alignment horizontal="center" vertical="center" wrapText="1"/>
    </xf>
    <xf numFmtId="0" fontId="91" fillId="0" borderId="1" xfId="7" applyFont="1" applyFill="1" applyBorder="1" applyAlignment="1">
      <alignment horizontal="center" vertical="center" wrapText="1"/>
    </xf>
    <xf numFmtId="0" fontId="60" fillId="0" borderId="4" xfId="7" applyFont="1" applyFill="1" applyBorder="1" applyAlignment="1">
      <alignment horizontal="center" vertical="center" wrapText="1"/>
    </xf>
    <xf numFmtId="0" fontId="60" fillId="0" borderId="3" xfId="7" applyFont="1" applyFill="1" applyBorder="1" applyAlignment="1">
      <alignment horizontal="center" vertical="center" wrapText="1"/>
    </xf>
    <xf numFmtId="0" fontId="60" fillId="0" borderId="1" xfId="7" applyFont="1" applyFill="1" applyBorder="1" applyAlignment="1">
      <alignment horizontal="center" vertical="center" wrapText="1"/>
    </xf>
    <xf numFmtId="3" fontId="60" fillId="0" borderId="1" xfId="7" applyNumberFormat="1" applyFont="1" applyFill="1" applyBorder="1" applyAlignment="1">
      <alignment horizontal="center" vertical="center" wrapText="1"/>
    </xf>
    <xf numFmtId="0" fontId="68" fillId="0" borderId="1" xfId="7" applyFont="1" applyFill="1" applyBorder="1" applyAlignment="1">
      <alignment horizontal="center" vertical="center" wrapText="1"/>
    </xf>
    <xf numFmtId="0" fontId="60" fillId="0" borderId="0" xfId="7" applyFont="1" applyFill="1" applyBorder="1" applyAlignment="1">
      <alignment horizontal="center" vertical="center" wrapText="1"/>
    </xf>
    <xf numFmtId="177" fontId="60" fillId="0" borderId="0" xfId="8" applyNumberFormat="1" applyFont="1" applyFill="1" applyBorder="1" applyAlignment="1">
      <alignment horizontal="right" vertical="center" wrapText="1"/>
    </xf>
    <xf numFmtId="14" fontId="60" fillId="0" borderId="0" xfId="7" applyNumberFormat="1" applyFont="1" applyFill="1" applyBorder="1" applyAlignment="1">
      <alignment horizontal="center" vertical="center" wrapText="1"/>
    </xf>
    <xf numFmtId="0" fontId="81" fillId="0" borderId="0" xfId="6" applyFont="1" applyAlignment="1">
      <alignment horizontal="right"/>
    </xf>
    <xf numFmtId="0" fontId="81" fillId="0" borderId="0" xfId="6" applyFont="1" applyAlignment="1"/>
    <xf numFmtId="0" fontId="12" fillId="0" borderId="0" xfId="0" applyFont="1" applyAlignment="1">
      <alignment horizontal="center"/>
    </xf>
    <xf numFmtId="0" fontId="12" fillId="0" borderId="0" xfId="0" applyFont="1"/>
    <xf numFmtId="175" fontId="12" fillId="0" borderId="0" xfId="10" applyFont="1" applyAlignment="1"/>
    <xf numFmtId="0" fontId="58" fillId="0" borderId="0" xfId="0" applyFont="1"/>
    <xf numFmtId="0" fontId="92" fillId="0" borderId="0" xfId="0" applyFont="1" applyAlignment="1">
      <alignment horizontal="center" vertical="center"/>
    </xf>
    <xf numFmtId="0" fontId="93" fillId="0" borderId="8" xfId="0" applyFont="1" applyBorder="1" applyAlignment="1">
      <alignment horizontal="center"/>
    </xf>
    <xf numFmtId="0" fontId="93" fillId="0" borderId="0" xfId="0" applyFont="1" applyAlignment="1">
      <alignment horizontal="center"/>
    </xf>
    <xf numFmtId="0" fontId="94" fillId="0" borderId="8" xfId="0" applyFont="1" applyBorder="1" applyAlignment="1">
      <alignment horizontal="center"/>
    </xf>
    <xf numFmtId="0" fontId="93" fillId="0" borderId="1" xfId="0" applyFont="1" applyBorder="1" applyAlignment="1">
      <alignment horizontal="center"/>
    </xf>
    <xf numFmtId="0" fontId="95" fillId="3" borderId="2" xfId="3" applyFont="1" applyFill="1" applyBorder="1" applyAlignment="1" applyProtection="1">
      <alignment horizontal="center" vertical="center" wrapText="1"/>
      <protection locked="0"/>
    </xf>
    <xf numFmtId="49" fontId="95" fillId="3" borderId="2" xfId="3" applyNumberFormat="1" applyFont="1" applyFill="1" applyBorder="1" applyAlignment="1" applyProtection="1">
      <alignment horizontal="center" vertical="center" wrapText="1"/>
      <protection locked="0"/>
    </xf>
    <xf numFmtId="175" fontId="8" fillId="19" borderId="2" xfId="10" applyFont="1" applyFill="1" applyBorder="1" applyAlignment="1" applyProtection="1">
      <alignment horizontal="center" vertical="center"/>
      <protection locked="0"/>
    </xf>
    <xf numFmtId="0" fontId="81" fillId="20" borderId="4" xfId="0" applyFont="1" applyFill="1" applyBorder="1" applyAlignment="1">
      <alignment horizontal="center" vertical="center"/>
    </xf>
    <xf numFmtId="0" fontId="81" fillId="20" borderId="7" xfId="0" applyFont="1" applyFill="1" applyBorder="1" applyAlignment="1">
      <alignment horizontal="center" vertical="center"/>
    </xf>
    <xf numFmtId="0" fontId="81" fillId="20" borderId="3" xfId="0" applyFont="1" applyFill="1" applyBorder="1" applyAlignment="1">
      <alignment horizontal="center" vertical="center"/>
    </xf>
    <xf numFmtId="0" fontId="81" fillId="22" borderId="4" xfId="0" applyFont="1" applyFill="1" applyBorder="1" applyAlignment="1">
      <alignment horizontal="center" vertical="center"/>
    </xf>
    <xf numFmtId="0" fontId="81" fillId="22" borderId="7" xfId="0" applyFont="1" applyFill="1" applyBorder="1" applyAlignment="1">
      <alignment horizontal="center" vertical="center"/>
    </xf>
    <xf numFmtId="0" fontId="81" fillId="22" borderId="3" xfId="0" applyFont="1" applyFill="1" applyBorder="1" applyAlignment="1">
      <alignment horizontal="center" vertical="center"/>
    </xf>
    <xf numFmtId="0" fontId="81" fillId="23" borderId="1" xfId="0" applyFont="1" applyFill="1" applyBorder="1" applyAlignment="1">
      <alignment horizontal="center" vertical="center"/>
    </xf>
    <xf numFmtId="0" fontId="95" fillId="3" borderId="5" xfId="3" applyFont="1" applyFill="1" applyBorder="1" applyAlignment="1" applyProtection="1">
      <alignment horizontal="center" vertical="center" wrapText="1"/>
      <protection locked="0"/>
    </xf>
    <xf numFmtId="49" fontId="95" fillId="3" borderId="5" xfId="3" applyNumberFormat="1" applyFont="1" applyFill="1" applyBorder="1" applyAlignment="1" applyProtection="1">
      <alignment horizontal="center" vertical="center" wrapText="1"/>
      <protection locked="0"/>
    </xf>
    <xf numFmtId="175" fontId="8" fillId="19" borderId="5" xfId="10" applyFont="1" applyFill="1" applyBorder="1" applyAlignment="1" applyProtection="1">
      <alignment horizontal="center" vertical="center"/>
      <protection locked="0"/>
    </xf>
    <xf numFmtId="0" fontId="8" fillId="20" borderId="1" xfId="0" applyFont="1" applyFill="1" applyBorder="1" applyAlignment="1" applyProtection="1">
      <alignment horizontal="center" vertical="center" wrapText="1"/>
      <protection locked="0"/>
    </xf>
    <xf numFmtId="0" fontId="8" fillId="22" borderId="1" xfId="0" applyFont="1" applyFill="1" applyBorder="1" applyAlignment="1" applyProtection="1">
      <alignment horizontal="center" vertical="center" wrapText="1"/>
      <protection locked="0"/>
    </xf>
    <xf numFmtId="0" fontId="67" fillId="22" borderId="1" xfId="0" applyFont="1" applyFill="1" applyBorder="1" applyAlignment="1" applyProtection="1">
      <alignment horizontal="center" vertical="center" wrapText="1"/>
      <protection locked="0"/>
    </xf>
    <xf numFmtId="0" fontId="8" fillId="23" borderId="1" xfId="0" applyFont="1" applyFill="1" applyBorder="1" applyAlignment="1" applyProtection="1">
      <alignment horizontal="center" vertical="center" wrapText="1"/>
      <protection locked="0"/>
    </xf>
    <xf numFmtId="0" fontId="63" fillId="3" borderId="5" xfId="3" applyFont="1" applyFill="1" applyBorder="1" applyAlignment="1" applyProtection="1">
      <alignment horizontal="center" vertical="center" wrapText="1"/>
      <protection locked="0"/>
    </xf>
    <xf numFmtId="49" fontId="94" fillId="3" borderId="4" xfId="3" applyNumberFormat="1" applyFont="1" applyFill="1" applyBorder="1" applyAlignment="1" applyProtection="1">
      <alignment horizontal="left" vertical="center" wrapText="1"/>
      <protection locked="0"/>
    </xf>
    <xf numFmtId="49" fontId="94" fillId="3" borderId="7" xfId="3" applyNumberFormat="1" applyFont="1" applyFill="1" applyBorder="1" applyAlignment="1" applyProtection="1">
      <alignment horizontal="left" vertical="center" wrapText="1"/>
      <protection locked="0"/>
    </xf>
    <xf numFmtId="49" fontId="94" fillId="3" borderId="3" xfId="3" applyNumberFormat="1" applyFont="1" applyFill="1" applyBorder="1" applyAlignment="1" applyProtection="1">
      <alignment horizontal="left" vertical="center" wrapText="1"/>
      <protection locked="0"/>
    </xf>
    <xf numFmtId="0" fontId="96" fillId="11" borderId="1" xfId="0" applyFont="1" applyFill="1" applyBorder="1" applyAlignment="1">
      <alignment horizontal="center"/>
    </xf>
    <xf numFmtId="0" fontId="96" fillId="11" borderId="1" xfId="0" applyFont="1" applyFill="1" applyBorder="1"/>
    <xf numFmtId="1" fontId="96" fillId="11" borderId="1" xfId="0" applyNumberFormat="1" applyFont="1" applyFill="1" applyBorder="1" applyAlignment="1">
      <alignment horizontal="left"/>
    </xf>
    <xf numFmtId="178" fontId="96" fillId="11" borderId="1" xfId="11" applyFont="1" applyFill="1" applyBorder="1" applyAlignment="1"/>
    <xf numFmtId="178" fontId="96" fillId="11" borderId="1" xfId="11" applyFont="1" applyFill="1" applyBorder="1"/>
    <xf numFmtId="178" fontId="99" fillId="11" borderId="1" xfId="11" applyFont="1" applyFill="1" applyBorder="1"/>
    <xf numFmtId="0" fontId="96" fillId="11" borderId="1" xfId="0" quotePrefix="1" applyFont="1" applyFill="1" applyBorder="1" applyAlignment="1">
      <alignment horizontal="center"/>
    </xf>
    <xf numFmtId="0" fontId="96" fillId="11" borderId="0" xfId="0" applyFont="1" applyFill="1" applyBorder="1" applyAlignment="1">
      <alignment horizontal="center"/>
    </xf>
    <xf numFmtId="0" fontId="96" fillId="11" borderId="0" xfId="0" applyFont="1" applyFill="1" applyBorder="1"/>
    <xf numFmtId="1" fontId="96" fillId="11" borderId="0" xfId="0" applyNumberFormat="1" applyFont="1" applyFill="1" applyBorder="1" applyAlignment="1">
      <alignment horizontal="left"/>
    </xf>
    <xf numFmtId="178" fontId="96" fillId="11" borderId="0" xfId="11" applyFont="1" applyFill="1" applyBorder="1" applyAlignment="1"/>
    <xf numFmtId="178" fontId="96" fillId="11" borderId="0" xfId="11" applyFont="1" applyFill="1" applyBorder="1"/>
    <xf numFmtId="178" fontId="100" fillId="11" borderId="0" xfId="11" applyFont="1" applyFill="1" applyBorder="1"/>
    <xf numFmtId="0" fontId="94" fillId="3" borderId="1" xfId="0" applyFont="1" applyFill="1" applyBorder="1" applyAlignment="1">
      <alignment horizontal="center"/>
    </xf>
    <xf numFmtId="0" fontId="94" fillId="3" borderId="4" xfId="0" applyFont="1" applyFill="1" applyBorder="1" applyAlignment="1">
      <alignment horizontal="left"/>
    </xf>
    <xf numFmtId="0" fontId="94" fillId="3" borderId="7" xfId="0" applyFont="1" applyFill="1" applyBorder="1" applyAlignment="1">
      <alignment horizontal="left"/>
    </xf>
    <xf numFmtId="0" fontId="94" fillId="3" borderId="3" xfId="0" applyFont="1" applyFill="1" applyBorder="1" applyAlignment="1">
      <alignment horizontal="left"/>
    </xf>
    <xf numFmtId="0" fontId="12" fillId="0" borderId="0" xfId="0" applyFont="1" applyBorder="1"/>
    <xf numFmtId="0" fontId="94" fillId="3" borderId="5" xfId="0" applyFont="1" applyFill="1" applyBorder="1" applyAlignment="1">
      <alignment horizontal="center"/>
    </xf>
    <xf numFmtId="178" fontId="99" fillId="11" borderId="0" xfId="11" applyFont="1" applyFill="1" applyBorder="1"/>
    <xf numFmtId="0" fontId="12" fillId="11" borderId="0" xfId="0" applyFont="1" applyFill="1"/>
    <xf numFmtId="0" fontId="100" fillId="0" borderId="0" xfId="0" applyFont="1"/>
    <xf numFmtId="178" fontId="98" fillId="0" borderId="1" xfId="11" applyFont="1" applyFill="1" applyBorder="1"/>
    <xf numFmtId="178" fontId="99" fillId="0" borderId="1" xfId="11" applyFont="1" applyFill="1" applyBorder="1"/>
    <xf numFmtId="0" fontId="96" fillId="0" borderId="1" xfId="0" applyFont="1" applyFill="1" applyBorder="1" applyAlignment="1">
      <alignment horizontal="center"/>
    </xf>
    <xf numFmtId="0" fontId="96" fillId="0" borderId="1" xfId="0" applyFont="1" applyFill="1" applyBorder="1"/>
    <xf numFmtId="1" fontId="96" fillId="0" borderId="1" xfId="0" applyNumberFormat="1" applyFont="1" applyFill="1" applyBorder="1" applyAlignment="1">
      <alignment horizontal="left"/>
    </xf>
    <xf numFmtId="178" fontId="96" fillId="0" borderId="1" xfId="11" applyFont="1" applyFill="1" applyBorder="1" applyAlignment="1"/>
    <xf numFmtId="178" fontId="96" fillId="0" borderId="1" xfId="11" applyFont="1" applyFill="1" applyBorder="1"/>
    <xf numFmtId="0" fontId="96" fillId="0" borderId="1" xfId="0" quotePrefix="1" applyFont="1" applyFill="1" applyBorder="1" applyAlignment="1">
      <alignment horizontal="center"/>
    </xf>
    <xf numFmtId="178" fontId="99" fillId="5" borderId="0" xfId="11" applyFont="1" applyFill="1" applyBorder="1"/>
    <xf numFmtId="14" fontId="101" fillId="0" borderId="4" xfId="6" applyNumberFormat="1" applyFont="1" applyBorder="1" applyAlignment="1">
      <alignment horizontal="left" vertical="center"/>
    </xf>
    <xf numFmtId="14" fontId="101" fillId="0" borderId="3" xfId="6" applyNumberFormat="1" applyFont="1" applyBorder="1" applyAlignment="1">
      <alignment horizontal="left" vertical="center"/>
    </xf>
    <xf numFmtId="0" fontId="101" fillId="0" borderId="4" xfId="6" applyFont="1" applyBorder="1" applyAlignment="1">
      <alignment horizontal="left" vertical="center"/>
    </xf>
    <xf numFmtId="0" fontId="101" fillId="0" borderId="3" xfId="6" applyFont="1" applyBorder="1" applyAlignment="1">
      <alignment horizontal="left" vertical="center"/>
    </xf>
    <xf numFmtId="0" fontId="59" fillId="0" borderId="0" xfId="6" quotePrefix="1" applyFont="1" applyFill="1" applyAlignment="1">
      <alignment horizontal="left" vertical="center"/>
    </xf>
    <xf numFmtId="0" fontId="8" fillId="0" borderId="0" xfId="6" applyFont="1" applyAlignment="1">
      <alignment horizontal="left" vertical="top" wrapText="1" shrinkToFit="1"/>
    </xf>
    <xf numFmtId="0" fontId="8" fillId="0" borderId="0" xfId="6" applyFont="1" applyAlignment="1">
      <alignment vertical="center" wrapText="1"/>
    </xf>
    <xf numFmtId="0" fontId="8" fillId="0" borderId="4" xfId="6" applyFont="1" applyBorder="1" applyAlignment="1">
      <alignment horizontal="center" vertical="center" wrapText="1"/>
    </xf>
    <xf numFmtId="0" fontId="8" fillId="0" borderId="3" xfId="6" applyFont="1" applyBorder="1" applyAlignment="1">
      <alignment horizontal="center" vertical="center" wrapText="1"/>
    </xf>
    <xf numFmtId="0" fontId="8" fillId="0" borderId="1" xfId="6" applyFont="1" applyBorder="1" applyAlignment="1">
      <alignment vertical="center" wrapText="1"/>
    </xf>
    <xf numFmtId="0" fontId="81" fillId="0" borderId="4" xfId="6" applyFont="1" applyBorder="1" applyAlignment="1">
      <alignment vertical="center" wrapText="1"/>
    </xf>
    <xf numFmtId="177" fontId="8" fillId="0" borderId="4" xfId="8" applyNumberFormat="1" applyFont="1" applyBorder="1" applyAlignment="1">
      <alignment horizontal="center" vertical="center" wrapText="1"/>
    </xf>
    <xf numFmtId="177" fontId="8" fillId="0" borderId="3" xfId="8" applyNumberFormat="1" applyFont="1" applyBorder="1" applyAlignment="1">
      <alignment horizontal="center" vertical="center" wrapText="1"/>
    </xf>
    <xf numFmtId="177" fontId="8" fillId="0" borderId="7" xfId="8" applyNumberFormat="1" applyFont="1" applyBorder="1" applyAlignment="1">
      <alignment vertical="center" wrapText="1"/>
    </xf>
    <xf numFmtId="177" fontId="8" fillId="0" borderId="4" xfId="8" applyNumberFormat="1" applyFont="1" applyBorder="1" applyAlignment="1">
      <alignment horizontal="right" vertical="center"/>
    </xf>
    <xf numFmtId="177" fontId="8" fillId="0" borderId="3" xfId="8" applyNumberFormat="1" applyFont="1" applyBorder="1" applyAlignment="1">
      <alignment horizontal="right" vertical="center"/>
    </xf>
    <xf numFmtId="43" fontId="8" fillId="0" borderId="0" xfId="6" applyNumberFormat="1" applyFont="1"/>
    <xf numFmtId="14" fontId="12" fillId="0" borderId="31" xfId="6" applyNumberFormat="1" applyFont="1" applyBorder="1" applyAlignment="1">
      <alignment horizontal="left" wrapText="1"/>
    </xf>
    <xf numFmtId="14" fontId="12" fillId="0" borderId="62" xfId="6" applyNumberFormat="1" applyFont="1" applyBorder="1" applyAlignment="1">
      <alignment horizontal="left" vertical="center" wrapText="1"/>
    </xf>
    <xf numFmtId="0" fontId="74" fillId="0" borderId="41" xfId="6" applyFont="1" applyBorder="1" applyAlignment="1">
      <alignment horizontal="left" vertical="center"/>
    </xf>
    <xf numFmtId="0" fontId="8" fillId="0" borderId="7" xfId="6" applyFont="1" applyBorder="1" applyAlignment="1">
      <alignment horizontal="left"/>
    </xf>
    <xf numFmtId="0" fontId="84" fillId="0" borderId="7" xfId="6" applyFont="1" applyBorder="1" applyAlignment="1">
      <alignment horizontal="center" vertical="center" wrapText="1"/>
    </xf>
    <xf numFmtId="0" fontId="84" fillId="0" borderId="3" xfId="6" applyFont="1" applyBorder="1" applyAlignment="1">
      <alignment horizontal="center" vertical="center" wrapText="1"/>
    </xf>
    <xf numFmtId="0" fontId="84" fillId="0" borderId="4" xfId="6" applyFont="1" applyBorder="1" applyAlignment="1">
      <alignment horizontal="center" vertical="center"/>
    </xf>
    <xf numFmtId="0" fontId="84" fillId="0" borderId="3" xfId="6" applyFont="1" applyBorder="1" applyAlignment="1">
      <alignment horizontal="center" vertical="center"/>
    </xf>
    <xf numFmtId="1" fontId="84" fillId="0" borderId="4" xfId="6" applyNumberFormat="1" applyFont="1" applyBorder="1" applyAlignment="1">
      <alignment horizontal="center" vertical="center" wrapText="1"/>
    </xf>
    <xf numFmtId="1" fontId="84" fillId="0" borderId="3" xfId="6" applyNumberFormat="1" applyFont="1" applyBorder="1" applyAlignment="1">
      <alignment horizontal="center" vertical="center" wrapText="1"/>
    </xf>
    <xf numFmtId="0" fontId="12" fillId="0" borderId="7" xfId="6" applyFont="1" applyBorder="1" applyAlignment="1">
      <alignment horizontal="center" vertical="center" wrapText="1"/>
    </xf>
    <xf numFmtId="0" fontId="12" fillId="0" borderId="3" xfId="6" applyFont="1" applyBorder="1" applyAlignment="1">
      <alignment horizontal="center" vertical="center" wrapText="1"/>
    </xf>
    <xf numFmtId="0" fontId="12" fillId="0" borderId="4" xfId="6" applyFont="1" applyBorder="1" applyAlignment="1">
      <alignment horizontal="center" vertical="center"/>
    </xf>
    <xf numFmtId="0" fontId="12" fillId="0" borderId="3" xfId="6" applyFont="1" applyBorder="1" applyAlignment="1">
      <alignment horizontal="center" vertical="center"/>
    </xf>
    <xf numFmtId="1" fontId="12" fillId="0" borderId="4" xfId="6" applyNumberFormat="1" applyFont="1" applyBorder="1" applyAlignment="1">
      <alignment horizontal="center" vertical="center" wrapText="1"/>
    </xf>
    <xf numFmtId="1" fontId="12" fillId="0" borderId="3" xfId="6" applyNumberFormat="1" applyFont="1" applyBorder="1" applyAlignment="1">
      <alignment horizontal="center" vertical="center" wrapText="1"/>
    </xf>
    <xf numFmtId="165" fontId="84" fillId="0" borderId="1" xfId="8" applyNumberFormat="1" applyFont="1" applyBorder="1" applyAlignment="1">
      <alignment vertical="center" wrapText="1"/>
    </xf>
    <xf numFmtId="165" fontId="84" fillId="0" borderId="2" xfId="8" applyNumberFormat="1" applyFont="1" applyBorder="1" applyAlignment="1">
      <alignment horizontal="center" vertical="center" wrapText="1"/>
    </xf>
    <xf numFmtId="165" fontId="84" fillId="0" borderId="1" xfId="8" applyNumberFormat="1" applyFont="1" applyBorder="1" applyAlignment="1">
      <alignment vertical="center"/>
    </xf>
    <xf numFmtId="177" fontId="102" fillId="0" borderId="1" xfId="8" applyNumberFormat="1" applyFont="1" applyBorder="1" applyAlignment="1">
      <alignment vertical="center"/>
    </xf>
    <xf numFmtId="0" fontId="84" fillId="0" borderId="1" xfId="6" applyFont="1" applyBorder="1" applyAlignment="1">
      <alignment vertical="center"/>
    </xf>
    <xf numFmtId="0" fontId="85" fillId="0" borderId="1" xfId="6" applyFont="1" applyBorder="1" applyAlignment="1">
      <alignment horizontal="center" vertical="center"/>
    </xf>
    <xf numFmtId="0" fontId="85" fillId="0" borderId="1" xfId="6" applyFont="1" applyBorder="1" applyAlignment="1">
      <alignment horizontal="center" vertical="center" wrapText="1"/>
    </xf>
    <xf numFmtId="0" fontId="85" fillId="11" borderId="1" xfId="6" applyFont="1" applyFill="1" applyBorder="1" applyAlignment="1">
      <alignment horizontal="center" vertical="center" wrapText="1"/>
    </xf>
    <xf numFmtId="3" fontId="85" fillId="11" borderId="1" xfId="6" applyNumberFormat="1" applyFont="1" applyFill="1" applyBorder="1" applyAlignment="1">
      <alignment horizontal="right" vertical="center" wrapText="1"/>
    </xf>
    <xf numFmtId="3" fontId="85" fillId="11" borderId="1" xfId="6" applyNumberFormat="1" applyFont="1" applyFill="1" applyBorder="1" applyAlignment="1">
      <alignment horizontal="center" vertical="center" wrapText="1"/>
    </xf>
    <xf numFmtId="177" fontId="103" fillId="0" borderId="1" xfId="6" applyNumberFormat="1" applyFont="1" applyBorder="1" applyAlignment="1">
      <alignment horizontal="right" vertical="center"/>
    </xf>
    <xf numFmtId="0" fontId="85" fillId="0" borderId="1" xfId="6" applyFont="1" applyBorder="1" applyAlignment="1">
      <alignment vertical="center" wrapText="1"/>
    </xf>
    <xf numFmtId="165" fontId="8" fillId="0" borderId="46" xfId="6" applyNumberFormat="1" applyFont="1" applyBorder="1" applyAlignment="1">
      <alignment horizontal="center" vertical="center"/>
    </xf>
    <xf numFmtId="177" fontId="8" fillId="0" borderId="46" xfId="8" applyNumberFormat="1" applyFont="1" applyBorder="1" applyAlignment="1">
      <alignment horizontal="center"/>
    </xf>
    <xf numFmtId="0" fontId="64" fillId="0" borderId="0" xfId="12" applyFont="1" applyAlignment="1">
      <alignment horizontal="left"/>
    </xf>
    <xf numFmtId="0" fontId="64" fillId="0" borderId="0" xfId="12" applyFont="1" applyAlignment="1"/>
    <xf numFmtId="0" fontId="64" fillId="0" borderId="0" xfId="12" applyFont="1" applyAlignment="1">
      <alignment horizontal="center"/>
    </xf>
    <xf numFmtId="0" fontId="60" fillId="0" borderId="0" xfId="12" applyFont="1"/>
    <xf numFmtId="0" fontId="88" fillId="0" borderId="0" xfId="12" applyFont="1"/>
    <xf numFmtId="0" fontId="59" fillId="0" borderId="0" xfId="12" applyFont="1" applyAlignment="1">
      <alignment horizontal="left" vertical="center"/>
    </xf>
    <xf numFmtId="0" fontId="59" fillId="0" borderId="0" xfId="12" applyFont="1" applyAlignment="1">
      <alignment vertical="center"/>
    </xf>
    <xf numFmtId="0" fontId="87" fillId="0" borderId="0" xfId="12" applyFont="1" applyAlignment="1">
      <alignment vertical="center"/>
    </xf>
    <xf numFmtId="0" fontId="87" fillId="0" borderId="0" xfId="12" applyFont="1" applyAlignment="1">
      <alignment vertical="center" wrapText="1"/>
    </xf>
    <xf numFmtId="0" fontId="60" fillId="0" borderId="0" xfId="12" applyFont="1" applyAlignment="1">
      <alignment vertical="center"/>
    </xf>
    <xf numFmtId="0" fontId="88" fillId="0" borderId="0" xfId="12" applyFont="1" applyAlignment="1">
      <alignment vertical="center"/>
    </xf>
    <xf numFmtId="1" fontId="60" fillId="0" borderId="0" xfId="12" applyNumberFormat="1" applyFont="1" applyAlignment="1">
      <alignment horizontal="left"/>
    </xf>
    <xf numFmtId="0" fontId="89" fillId="0" borderId="0" xfId="12" applyFont="1" applyAlignment="1">
      <alignment wrapText="1"/>
    </xf>
    <xf numFmtId="0" fontId="89" fillId="0" borderId="0" xfId="12" applyFont="1" applyAlignment="1">
      <alignment horizontal="center" wrapText="1"/>
    </xf>
    <xf numFmtId="0" fontId="90" fillId="0" borderId="0" xfId="12" applyFont="1" applyAlignment="1">
      <alignment horizontal="center" vertical="center"/>
    </xf>
    <xf numFmtId="0" fontId="90" fillId="0" borderId="0" xfId="12" applyFont="1" applyAlignment="1">
      <alignment vertical="center"/>
    </xf>
    <xf numFmtId="0" fontId="88" fillId="0" borderId="0" xfId="12" applyFont="1" applyAlignment="1">
      <alignment horizontal="center"/>
    </xf>
    <xf numFmtId="0" fontId="105" fillId="0" borderId="0" xfId="12" applyFont="1" applyAlignment="1">
      <alignment horizontal="center" vertical="center"/>
    </xf>
    <xf numFmtId="0" fontId="105" fillId="0" borderId="0" xfId="12" applyFont="1" applyAlignment="1">
      <alignment vertical="center"/>
    </xf>
    <xf numFmtId="0" fontId="106" fillId="0" borderId="0" xfId="12" applyFont="1"/>
    <xf numFmtId="0" fontId="107" fillId="0" borderId="0" xfId="12" applyFont="1"/>
    <xf numFmtId="0" fontId="108" fillId="0" borderId="0" xfId="12" applyFont="1"/>
    <xf numFmtId="0" fontId="109" fillId="5" borderId="1" xfId="12" applyFont="1" applyFill="1" applyBorder="1" applyAlignment="1">
      <alignment horizontal="center" vertical="center" wrapText="1"/>
    </xf>
    <xf numFmtId="0" fontId="109" fillId="5" borderId="1" xfId="12" applyFont="1" applyFill="1" applyBorder="1" applyAlignment="1">
      <alignment vertical="center" wrapText="1"/>
    </xf>
    <xf numFmtId="0" fontId="108" fillId="5" borderId="0" xfId="12" applyFont="1" applyFill="1"/>
    <xf numFmtId="0" fontId="109" fillId="5" borderId="1" xfId="12" applyFont="1" applyFill="1" applyBorder="1" applyAlignment="1">
      <alignment horizontal="center" vertical="center" wrapText="1"/>
    </xf>
    <xf numFmtId="0" fontId="109" fillId="5" borderId="2" xfId="12" applyFont="1" applyFill="1" applyBorder="1" applyAlignment="1">
      <alignment horizontal="center" vertical="center" wrapText="1"/>
    </xf>
    <xf numFmtId="0" fontId="109" fillId="0" borderId="1" xfId="12" applyFont="1" applyFill="1" applyBorder="1" applyAlignment="1">
      <alignment horizontal="left" vertical="center" wrapText="1"/>
    </xf>
    <xf numFmtId="0" fontId="109" fillId="0" borderId="1" xfId="12" applyFont="1" applyFill="1" applyBorder="1" applyAlignment="1">
      <alignment horizontal="center" vertical="center" wrapText="1"/>
    </xf>
    <xf numFmtId="3" fontId="110" fillId="11" borderId="1" xfId="12" applyNumberFormat="1" applyFont="1" applyFill="1" applyBorder="1" applyAlignment="1">
      <alignment horizontal="center" vertical="center" wrapText="1"/>
    </xf>
    <xf numFmtId="0" fontId="109" fillId="0" borderId="1" xfId="12" applyFont="1" applyFill="1" applyBorder="1" applyAlignment="1">
      <alignment vertical="center" wrapText="1"/>
    </xf>
    <xf numFmtId="3" fontId="111" fillId="0" borderId="1" xfId="12" applyNumberFormat="1" applyFont="1" applyFill="1" applyBorder="1" applyAlignment="1">
      <alignment horizontal="center" vertical="center" wrapText="1"/>
    </xf>
    <xf numFmtId="3" fontId="109" fillId="0" borderId="1" xfId="12" applyNumberFormat="1" applyFont="1" applyFill="1" applyBorder="1" applyAlignment="1">
      <alignment horizontal="right" vertical="center" wrapText="1"/>
    </xf>
    <xf numFmtId="49" fontId="112" fillId="11" borderId="1" xfId="12" applyNumberFormat="1" applyFont="1" applyFill="1" applyBorder="1" applyAlignment="1">
      <alignment horizontal="left" vertical="center" wrapText="1"/>
    </xf>
    <xf numFmtId="3" fontId="113" fillId="11" borderId="1" xfId="12" applyNumberFormat="1" applyFont="1" applyFill="1" applyBorder="1" applyAlignment="1">
      <alignment horizontal="right" vertical="center" wrapText="1"/>
    </xf>
    <xf numFmtId="3" fontId="112" fillId="11" borderId="1" xfId="12" applyNumberFormat="1" applyFont="1" applyFill="1" applyBorder="1" applyAlignment="1">
      <alignment horizontal="right" vertical="center" wrapText="1"/>
    </xf>
    <xf numFmtId="0" fontId="108" fillId="11" borderId="0" xfId="12" applyFont="1" applyFill="1" applyAlignment="1">
      <alignment vertical="center"/>
    </xf>
    <xf numFmtId="0" fontId="108" fillId="11" borderId="1" xfId="12" applyFont="1" applyFill="1" applyBorder="1" applyAlignment="1">
      <alignment vertical="center"/>
    </xf>
    <xf numFmtId="3" fontId="111" fillId="11" borderId="1" xfId="12" applyNumberFormat="1" applyFont="1" applyFill="1" applyBorder="1" applyAlignment="1">
      <alignment vertical="center"/>
    </xf>
    <xf numFmtId="3" fontId="108" fillId="11" borderId="0" xfId="12" applyNumberFormat="1" applyFont="1" applyFill="1" applyAlignment="1">
      <alignment vertical="center"/>
    </xf>
    <xf numFmtId="49" fontId="3" fillId="11" borderId="1" xfId="2" applyNumberFormat="1" applyFont="1" applyFill="1" applyBorder="1" applyAlignment="1">
      <alignment horizontal="left" vertical="center" wrapText="1"/>
    </xf>
    <xf numFmtId="3" fontId="1" fillId="11" borderId="1" xfId="2" applyNumberFormat="1" applyFont="1" applyFill="1" applyBorder="1" applyAlignment="1">
      <alignment horizontal="right" vertical="center" wrapText="1"/>
    </xf>
    <xf numFmtId="3" fontId="1" fillId="11" borderId="1" xfId="2" applyNumberFormat="1" applyFont="1" applyFill="1" applyBorder="1" applyAlignment="1">
      <alignment horizontal="center" vertical="center" wrapText="1"/>
    </xf>
    <xf numFmtId="3" fontId="114" fillId="11" borderId="1" xfId="2" applyNumberFormat="1" applyFont="1" applyFill="1" applyBorder="1" applyAlignment="1">
      <alignment horizontal="right" vertical="center" wrapText="1"/>
    </xf>
    <xf numFmtId="3" fontId="115" fillId="11" borderId="1" xfId="2" applyNumberFormat="1" applyFont="1" applyFill="1" applyBorder="1" applyAlignment="1">
      <alignment horizontal="right" vertical="center" wrapText="1"/>
    </xf>
    <xf numFmtId="0" fontId="116" fillId="11" borderId="0" xfId="12" applyFont="1" applyFill="1" applyAlignment="1">
      <alignment vertical="center"/>
    </xf>
    <xf numFmtId="49" fontId="112" fillId="25" borderId="1" xfId="12" applyNumberFormat="1" applyFont="1" applyFill="1" applyBorder="1" applyAlignment="1">
      <alignment horizontal="left" vertical="center" wrapText="1"/>
    </xf>
    <xf numFmtId="3" fontId="112" fillId="25" borderId="1" xfId="12" applyNumberFormat="1" applyFont="1" applyFill="1" applyBorder="1" applyAlignment="1">
      <alignment horizontal="right" vertical="center" wrapText="1"/>
    </xf>
    <xf numFmtId="3" fontId="113" fillId="25" borderId="1" xfId="12" applyNumberFormat="1" applyFont="1" applyFill="1" applyBorder="1" applyAlignment="1">
      <alignment horizontal="right" vertical="center" wrapText="1"/>
    </xf>
    <xf numFmtId="0" fontId="108" fillId="0" borderId="0" xfId="12" applyFont="1" applyAlignment="1">
      <alignment vertical="center"/>
    </xf>
    <xf numFmtId="49" fontId="113" fillId="25" borderId="1" xfId="12" applyNumberFormat="1" applyFont="1" applyFill="1" applyBorder="1" applyAlignment="1">
      <alignment horizontal="left" vertical="center" wrapText="1"/>
    </xf>
    <xf numFmtId="49" fontId="109" fillId="0" borderId="1" xfId="12" applyNumberFormat="1" applyFont="1" applyBorder="1" applyAlignment="1">
      <alignment horizontal="center" vertical="center" wrapText="1"/>
    </xf>
    <xf numFmtId="165" fontId="109" fillId="0" borderId="1" xfId="13" applyNumberFormat="1" applyFont="1" applyBorder="1" applyAlignment="1">
      <alignment horizontal="right" vertical="center"/>
    </xf>
    <xf numFmtId="0" fontId="117" fillId="0" borderId="0" xfId="12" applyFont="1" applyAlignment="1">
      <alignment vertical="center"/>
    </xf>
    <xf numFmtId="0" fontId="106" fillId="0" borderId="10" xfId="12" applyFont="1" applyBorder="1"/>
    <xf numFmtId="0" fontId="107" fillId="0" borderId="10" xfId="12" applyFont="1" applyBorder="1"/>
    <xf numFmtId="0" fontId="118" fillId="0" borderId="0" xfId="12" applyFont="1" applyAlignment="1">
      <alignment horizontal="center"/>
    </xf>
    <xf numFmtId="0" fontId="107" fillId="0" borderId="0" xfId="12" applyFont="1" applyAlignment="1">
      <alignment horizontal="center"/>
    </xf>
    <xf numFmtId="0" fontId="117" fillId="0" borderId="0" xfId="12" applyFont="1" applyAlignment="1">
      <alignment horizontal="center"/>
    </xf>
    <xf numFmtId="49" fontId="107" fillId="0" borderId="0" xfId="12" applyNumberFormat="1" applyFont="1" applyAlignment="1">
      <alignment horizontal="center" wrapText="1"/>
    </xf>
    <xf numFmtId="49" fontId="107" fillId="0" borderId="0" xfId="12" applyNumberFormat="1" applyFont="1" applyAlignment="1">
      <alignment horizontal="center" wrapText="1"/>
    </xf>
    <xf numFmtId="0" fontId="117" fillId="0" borderId="0" xfId="12" applyFont="1"/>
    <xf numFmtId="0" fontId="75" fillId="0" borderId="0" xfId="6" applyFont="1" applyAlignment="1">
      <alignment horizontal="center" vertical="center"/>
    </xf>
    <xf numFmtId="0" fontId="119" fillId="0" borderId="0" xfId="6" applyFont="1"/>
    <xf numFmtId="0" fontId="75" fillId="0" borderId="0" xfId="6" applyFont="1" applyBorder="1" applyAlignment="1">
      <alignment horizontal="center" vertical="center" wrapText="1"/>
    </xf>
    <xf numFmtId="0" fontId="75" fillId="0" borderId="0" xfId="6" applyFont="1" applyBorder="1" applyAlignment="1">
      <alignment horizontal="center" vertical="center"/>
    </xf>
    <xf numFmtId="0" fontId="75" fillId="0" borderId="0" xfId="6" applyFont="1" applyAlignment="1">
      <alignment horizontal="center" vertical="center"/>
    </xf>
    <xf numFmtId="0" fontId="75" fillId="0" borderId="8" xfId="6" applyFont="1" applyBorder="1" applyAlignment="1">
      <alignment horizontal="center" vertical="center"/>
    </xf>
    <xf numFmtId="0" fontId="120" fillId="0" borderId="0" xfId="6" applyFont="1" applyAlignment="1">
      <alignment horizontal="center" vertical="center"/>
    </xf>
    <xf numFmtId="3" fontId="120" fillId="0" borderId="8" xfId="6" applyNumberFormat="1" applyFont="1" applyBorder="1" applyAlignment="1">
      <alignment vertical="center"/>
    </xf>
    <xf numFmtId="0" fontId="120" fillId="0" borderId="8" xfId="6" applyFont="1" applyBorder="1" applyAlignment="1">
      <alignment vertical="center"/>
    </xf>
    <xf numFmtId="0" fontId="77" fillId="26" borderId="2" xfId="6" applyFont="1" applyFill="1" applyBorder="1" applyAlignment="1">
      <alignment horizontal="center" vertical="center" wrapText="1"/>
    </xf>
    <xf numFmtId="0" fontId="85" fillId="26" borderId="2" xfId="6" applyFont="1" applyFill="1" applyBorder="1" applyAlignment="1">
      <alignment horizontal="center" vertical="center" wrapText="1"/>
    </xf>
    <xf numFmtId="0" fontId="77" fillId="26" borderId="1" xfId="6" applyFont="1" applyFill="1" applyBorder="1" applyAlignment="1">
      <alignment horizontal="center" vertical="center" wrapText="1"/>
    </xf>
    <xf numFmtId="0" fontId="77" fillId="26" borderId="11" xfId="6" applyFont="1" applyFill="1" applyBorder="1" applyAlignment="1">
      <alignment horizontal="center" vertical="center" wrapText="1"/>
    </xf>
    <xf numFmtId="0" fontId="77" fillId="26" borderId="10" xfId="6" applyFont="1" applyFill="1" applyBorder="1" applyAlignment="1">
      <alignment horizontal="center" vertical="center" wrapText="1"/>
    </xf>
    <xf numFmtId="0" fontId="77" fillId="26" borderId="12" xfId="6" applyFont="1" applyFill="1" applyBorder="1" applyAlignment="1">
      <alignment horizontal="center" vertical="center" wrapText="1"/>
    </xf>
    <xf numFmtId="0" fontId="77" fillId="26" borderId="6" xfId="6" applyFont="1" applyFill="1" applyBorder="1" applyAlignment="1">
      <alignment horizontal="center" vertical="center" wrapText="1"/>
    </xf>
    <xf numFmtId="0" fontId="85" fillId="26" borderId="6" xfId="6" applyFont="1" applyFill="1" applyBorder="1" applyAlignment="1">
      <alignment horizontal="center" vertical="center" wrapText="1"/>
    </xf>
    <xf numFmtId="0" fontId="77" fillId="26" borderId="4" xfId="6" applyFont="1" applyFill="1" applyBorder="1" applyAlignment="1">
      <alignment horizontal="center" vertical="center" wrapText="1"/>
    </xf>
    <xf numFmtId="0" fontId="77" fillId="26" borderId="3" xfId="6" applyFont="1" applyFill="1" applyBorder="1" applyAlignment="1">
      <alignment horizontal="center" vertical="center" wrapText="1"/>
    </xf>
    <xf numFmtId="0" fontId="77" fillId="26" borderId="3" xfId="6" applyFont="1" applyFill="1" applyBorder="1" applyAlignment="1">
      <alignment horizontal="center" vertical="center" wrapText="1"/>
    </xf>
    <xf numFmtId="0" fontId="77" fillId="26" borderId="5" xfId="6" applyFont="1" applyFill="1" applyBorder="1" applyAlignment="1">
      <alignment horizontal="center" vertical="center" wrapText="1"/>
    </xf>
    <xf numFmtId="0" fontId="85" fillId="26" borderId="5" xfId="6" applyFont="1" applyFill="1" applyBorder="1" applyAlignment="1">
      <alignment horizontal="center" vertical="center" wrapText="1"/>
    </xf>
    <xf numFmtId="0" fontId="77" fillId="26" borderId="1" xfId="6" applyFont="1" applyFill="1" applyBorder="1" applyAlignment="1">
      <alignment horizontal="center" vertical="center" wrapText="1"/>
    </xf>
    <xf numFmtId="0" fontId="12" fillId="10" borderId="4" xfId="6" applyFont="1" applyFill="1" applyBorder="1" applyAlignment="1">
      <alignment horizontal="center" vertical="center" wrapText="1"/>
    </xf>
    <xf numFmtId="0" fontId="121" fillId="10" borderId="1" xfId="6" applyFont="1" applyFill="1" applyBorder="1" applyAlignment="1">
      <alignment vertical="center" wrapText="1"/>
    </xf>
    <xf numFmtId="3" fontId="58" fillId="10" borderId="7" xfId="6" applyNumberFormat="1" applyFont="1" applyFill="1" applyBorder="1" applyAlignment="1">
      <alignment horizontal="center" vertical="center" wrapText="1"/>
    </xf>
    <xf numFmtId="3" fontId="58" fillId="10" borderId="3" xfId="6" applyNumberFormat="1" applyFont="1" applyFill="1" applyBorder="1" applyAlignment="1">
      <alignment horizontal="right" vertical="center" wrapText="1"/>
    </xf>
    <xf numFmtId="3" fontId="58" fillId="10" borderId="1" xfId="6" applyNumberFormat="1" applyFont="1" applyFill="1" applyBorder="1" applyAlignment="1">
      <alignment horizontal="right" vertical="center" wrapText="1"/>
    </xf>
    <xf numFmtId="3" fontId="122" fillId="10" borderId="1" xfId="6" applyNumberFormat="1" applyFont="1" applyFill="1" applyBorder="1" applyAlignment="1">
      <alignment vertical="center" wrapText="1"/>
    </xf>
    <xf numFmtId="165" fontId="122" fillId="10" borderId="1" xfId="6" applyNumberFormat="1" applyFont="1" applyFill="1" applyBorder="1" applyAlignment="1">
      <alignment horizontal="center" vertical="center" wrapText="1"/>
    </xf>
    <xf numFmtId="0" fontId="12" fillId="11" borderId="1" xfId="6" applyFont="1" applyFill="1" applyBorder="1" applyAlignment="1">
      <alignment horizontal="center" vertical="center" wrapText="1"/>
    </xf>
    <xf numFmtId="3" fontId="12" fillId="0" borderId="1" xfId="6" applyNumberFormat="1" applyFont="1" applyBorder="1" applyAlignment="1">
      <alignment horizontal="center" vertical="center" wrapText="1"/>
    </xf>
    <xf numFmtId="3" fontId="12" fillId="11" borderId="5" xfId="6" applyNumberFormat="1" applyFont="1" applyFill="1" applyBorder="1" applyAlignment="1">
      <alignment horizontal="right" vertical="center" wrapText="1"/>
    </xf>
    <xf numFmtId="3" fontId="88" fillId="0" borderId="5" xfId="6" applyNumberFormat="1" applyFont="1" applyBorder="1" applyAlignment="1">
      <alignment vertical="center" wrapText="1"/>
    </xf>
    <xf numFmtId="3" fontId="88" fillId="11" borderId="2" xfId="6" applyNumberFormat="1" applyFont="1" applyFill="1" applyBorder="1" applyAlignment="1">
      <alignment vertical="center" wrapText="1"/>
    </xf>
    <xf numFmtId="165" fontId="12" fillId="0" borderId="1" xfId="6" applyNumberFormat="1" applyFont="1" applyBorder="1" applyAlignment="1">
      <alignment horizontal="center" vertical="center" wrapText="1"/>
    </xf>
    <xf numFmtId="0" fontId="84" fillId="0" borderId="1" xfId="6" applyFont="1" applyBorder="1" applyAlignment="1">
      <alignment horizontal="left" vertical="center" wrapText="1"/>
    </xf>
    <xf numFmtId="3" fontId="77" fillId="0" borderId="1" xfId="6" applyNumberFormat="1" applyFont="1" applyBorder="1" applyAlignment="1">
      <alignment horizontal="right" vertical="center" wrapText="1"/>
    </xf>
    <xf numFmtId="3" fontId="77" fillId="0" borderId="14" xfId="6" applyNumberFormat="1" applyFont="1" applyBorder="1" applyAlignment="1">
      <alignment horizontal="right" vertical="center" wrapText="1"/>
    </xf>
    <xf numFmtId="3" fontId="1" fillId="0" borderId="1" xfId="6" applyNumberFormat="1" applyBorder="1" applyAlignment="1">
      <alignment vertical="center"/>
    </xf>
    <xf numFmtId="0" fontId="12" fillId="0" borderId="5" xfId="6" applyFont="1" applyFill="1" applyBorder="1" applyAlignment="1">
      <alignment horizontal="center" vertical="center" wrapText="1"/>
    </xf>
    <xf numFmtId="0" fontId="12" fillId="0" borderId="13" xfId="6" applyFont="1" applyFill="1" applyBorder="1" applyAlignment="1">
      <alignment horizontal="center" vertical="center" wrapText="1"/>
    </xf>
    <xf numFmtId="0" fontId="84" fillId="0" borderId="5" xfId="6" applyFont="1" applyFill="1" applyBorder="1" applyAlignment="1">
      <alignment horizontal="center" vertical="center" wrapText="1"/>
    </xf>
    <xf numFmtId="0" fontId="12" fillId="0" borderId="8" xfId="6" applyFont="1" applyFill="1" applyBorder="1" applyAlignment="1">
      <alignment horizontal="center" vertical="center" wrapText="1"/>
    </xf>
    <xf numFmtId="0" fontId="12" fillId="0" borderId="3" xfId="6" applyFont="1" applyFill="1" applyBorder="1" applyAlignment="1">
      <alignment horizontal="center" vertical="center" wrapText="1"/>
    </xf>
    <xf numFmtId="0" fontId="12" fillId="0" borderId="1" xfId="6" applyFont="1" applyFill="1" applyBorder="1" applyAlignment="1">
      <alignment horizontal="center" vertical="center" wrapText="1"/>
    </xf>
    <xf numFmtId="0" fontId="77" fillId="11" borderId="4" xfId="6" applyFont="1" applyFill="1" applyBorder="1" applyAlignment="1">
      <alignment horizontal="center" vertical="center" wrapText="1"/>
    </xf>
    <xf numFmtId="0" fontId="77" fillId="11" borderId="7" xfId="6" applyFont="1" applyFill="1" applyBorder="1" applyAlignment="1">
      <alignment horizontal="center" vertical="center" wrapText="1"/>
    </xf>
    <xf numFmtId="3" fontId="77" fillId="11" borderId="1" xfId="6" applyNumberFormat="1" applyFont="1" applyFill="1" applyBorder="1" applyAlignment="1">
      <alignment vertical="center" wrapText="1"/>
    </xf>
    <xf numFmtId="0" fontId="77" fillId="11" borderId="1" xfId="6" applyFont="1" applyFill="1" applyBorder="1" applyAlignment="1">
      <alignment vertical="center" wrapText="1"/>
    </xf>
    <xf numFmtId="3" fontId="12" fillId="0" borderId="5" xfId="6" applyNumberFormat="1" applyFont="1" applyBorder="1" applyAlignment="1">
      <alignment horizontal="center" vertical="center" wrapText="1"/>
    </xf>
    <xf numFmtId="3" fontId="1" fillId="0" borderId="1" xfId="6" applyNumberFormat="1" applyBorder="1"/>
    <xf numFmtId="0" fontId="58" fillId="0" borderId="1" xfId="6" applyFont="1" applyBorder="1" applyAlignment="1">
      <alignment horizontal="center" vertical="center" wrapText="1"/>
    </xf>
    <xf numFmtId="3" fontId="12" fillId="0" borderId="2" xfId="6" applyNumberFormat="1" applyFont="1" applyBorder="1" applyAlignment="1">
      <alignment horizontal="center" vertical="center" wrapText="1"/>
    </xf>
    <xf numFmtId="3" fontId="88" fillId="11" borderId="1" xfId="6" applyNumberFormat="1" applyFont="1" applyFill="1" applyBorder="1" applyAlignment="1">
      <alignment vertical="center" wrapText="1"/>
    </xf>
    <xf numFmtId="165" fontId="122" fillId="11" borderId="2" xfId="6" applyNumberFormat="1" applyFont="1" applyFill="1" applyBorder="1" applyAlignment="1">
      <alignment horizontal="center" vertical="center" wrapText="1"/>
    </xf>
    <xf numFmtId="3" fontId="60" fillId="11" borderId="2" xfId="6" applyNumberFormat="1" applyFont="1" applyFill="1" applyBorder="1" applyAlignment="1">
      <alignment horizontal="center" vertical="center" wrapText="1"/>
    </xf>
    <xf numFmtId="0" fontId="84" fillId="11" borderId="7" xfId="6" applyFont="1" applyFill="1" applyBorder="1" applyAlignment="1">
      <alignment vertical="center" wrapText="1"/>
    </xf>
    <xf numFmtId="3" fontId="12" fillId="0" borderId="1" xfId="6" applyNumberFormat="1" applyFont="1" applyBorder="1" applyAlignment="1">
      <alignment horizontal="right" vertical="center" wrapText="1"/>
    </xf>
    <xf numFmtId="3" fontId="12" fillId="11" borderId="1" xfId="6" applyNumberFormat="1" applyFont="1" applyFill="1" applyBorder="1" applyAlignment="1">
      <alignment vertical="center" wrapText="1"/>
    </xf>
    <xf numFmtId="3" fontId="60" fillId="11" borderId="6" xfId="6" applyNumberFormat="1" applyFont="1" applyFill="1" applyBorder="1" applyAlignment="1">
      <alignment horizontal="center" vertical="center" wrapText="1"/>
    </xf>
    <xf numFmtId="3" fontId="60" fillId="11" borderId="5" xfId="6" applyNumberFormat="1" applyFont="1" applyFill="1" applyBorder="1" applyAlignment="1">
      <alignment horizontal="center" vertical="center" wrapText="1"/>
    </xf>
    <xf numFmtId="3" fontId="60" fillId="11" borderId="2" xfId="6" applyNumberFormat="1" applyFont="1" applyFill="1" applyBorder="1" applyAlignment="1">
      <alignment horizontal="center" vertical="center" wrapText="1"/>
    </xf>
    <xf numFmtId="0" fontId="12" fillId="0" borderId="1" xfId="6" applyFont="1" applyBorder="1" applyAlignment="1">
      <alignment vertical="center" wrapText="1"/>
    </xf>
    <xf numFmtId="0" fontId="12" fillId="0" borderId="1" xfId="6" applyFont="1" applyBorder="1" applyAlignment="1">
      <alignment vertical="center"/>
    </xf>
    <xf numFmtId="0" fontId="119" fillId="11" borderId="1" xfId="6" applyFont="1" applyFill="1" applyBorder="1"/>
    <xf numFmtId="0" fontId="119" fillId="0" borderId="1" xfId="6" applyFont="1" applyBorder="1"/>
    <xf numFmtId="0" fontId="77" fillId="11" borderId="3" xfId="6" applyFont="1" applyFill="1" applyBorder="1" applyAlignment="1">
      <alignment horizontal="center" vertical="center" wrapText="1"/>
    </xf>
    <xf numFmtId="0" fontId="85" fillId="0" borderId="0" xfId="6" applyFont="1"/>
    <xf numFmtId="0" fontId="82" fillId="0" borderId="10" xfId="6" applyFont="1" applyBorder="1" applyAlignment="1">
      <alignment horizontal="center"/>
    </xf>
    <xf numFmtId="0" fontId="77" fillId="0" borderId="0" xfId="6" applyFont="1" applyAlignment="1">
      <alignment horizontal="center"/>
    </xf>
    <xf numFmtId="0" fontId="77" fillId="11" borderId="0" xfId="6" applyFont="1" applyFill="1"/>
    <xf numFmtId="0" fontId="77" fillId="11" borderId="0" xfId="6" applyFont="1" applyFill="1" applyAlignment="1">
      <alignment horizontal="center"/>
    </xf>
    <xf numFmtId="0" fontId="1" fillId="0" borderId="0" xfId="6" applyAlignment="1">
      <alignment horizontal="center"/>
    </xf>
    <xf numFmtId="0" fontId="1" fillId="11" borderId="0" xfId="6" applyFill="1"/>
    <xf numFmtId="0" fontId="81" fillId="11" borderId="0" xfId="6" applyFont="1" applyFill="1" applyAlignment="1">
      <alignment horizontal="center"/>
    </xf>
    <xf numFmtId="0" fontId="119" fillId="0" borderId="0" xfId="6" applyFont="1" applyAlignment="1">
      <alignment horizontal="center"/>
    </xf>
    <xf numFmtId="0" fontId="119" fillId="11" borderId="0" xfId="6" applyFont="1" applyFill="1"/>
    <xf numFmtId="0" fontId="1" fillId="0" borderId="1" xfId="6" applyFont="1" applyBorder="1" applyAlignment="1">
      <alignment horizontal="center"/>
    </xf>
    <xf numFmtId="3" fontId="123" fillId="11" borderId="1" xfId="6" applyNumberFormat="1" applyFont="1" applyFill="1" applyBorder="1" applyAlignment="1">
      <alignment horizontal="center" vertical="center" wrapText="1"/>
    </xf>
    <xf numFmtId="0" fontId="1" fillId="0" borderId="0" xfId="6" applyFont="1"/>
    <xf numFmtId="0" fontId="85" fillId="18" borderId="11" xfId="6" applyFont="1" applyFill="1" applyBorder="1" applyAlignment="1">
      <alignment horizontal="center" vertical="center" wrapText="1"/>
    </xf>
    <xf numFmtId="0" fontId="85" fillId="18" borderId="1" xfId="6" applyFont="1" applyFill="1" applyBorder="1" applyAlignment="1">
      <alignment horizontal="center" vertical="center" wrapText="1"/>
    </xf>
    <xf numFmtId="0" fontId="85" fillId="18" borderId="12" xfId="6" applyFont="1" applyFill="1" applyBorder="1" applyAlignment="1">
      <alignment horizontal="center" vertical="center" wrapText="1"/>
    </xf>
    <xf numFmtId="0" fontId="85" fillId="18" borderId="11" xfId="6" applyFont="1" applyFill="1" applyBorder="1" applyAlignment="1">
      <alignment vertical="center" wrapText="1"/>
    </xf>
    <xf numFmtId="0" fontId="85" fillId="18" borderId="4" xfId="6" applyFont="1" applyFill="1" applyBorder="1" applyAlignment="1">
      <alignment horizontal="center" vertical="center" wrapText="1"/>
    </xf>
    <xf numFmtId="0" fontId="85" fillId="18" borderId="3" xfId="6" applyFont="1" applyFill="1" applyBorder="1" applyAlignment="1">
      <alignment horizontal="center" vertical="center" wrapText="1"/>
    </xf>
    <xf numFmtId="49" fontId="85" fillId="18" borderId="2" xfId="6" applyNumberFormat="1" applyFont="1" applyFill="1" applyBorder="1" applyAlignment="1">
      <alignment horizontal="center" vertical="center" wrapText="1"/>
    </xf>
    <xf numFmtId="0" fontId="119" fillId="0" borderId="0" xfId="6" applyFont="1" applyAlignment="1">
      <alignment vertical="center"/>
    </xf>
    <xf numFmtId="0" fontId="85" fillId="18" borderId="13" xfId="6" applyFont="1" applyFill="1" applyBorder="1" applyAlignment="1">
      <alignment horizontal="center" vertical="center" wrapText="1"/>
    </xf>
    <xf numFmtId="0" fontId="85" fillId="18" borderId="14" xfId="6" applyFont="1" applyFill="1" applyBorder="1" applyAlignment="1">
      <alignment horizontal="center" vertical="center" wrapText="1"/>
    </xf>
    <xf numFmtId="0" fontId="85" fillId="18" borderId="13" xfId="6" applyFont="1" applyFill="1" applyBorder="1" applyAlignment="1">
      <alignment vertical="center" wrapText="1"/>
    </xf>
    <xf numFmtId="3" fontId="85" fillId="18" borderId="1" xfId="6" applyNumberFormat="1" applyFont="1" applyFill="1" applyBorder="1" applyAlignment="1">
      <alignment horizontal="center" vertical="center" wrapText="1"/>
    </xf>
    <xf numFmtId="0" fontId="85" fillId="18" borderId="1" xfId="6" applyFont="1" applyFill="1" applyBorder="1" applyAlignment="1">
      <alignment horizontal="center" vertical="center" wrapText="1"/>
    </xf>
    <xf numFmtId="49" fontId="85" fillId="18" borderId="5" xfId="6" applyNumberFormat="1" applyFont="1" applyFill="1" applyBorder="1" applyAlignment="1">
      <alignment horizontal="center" vertical="center" wrapText="1"/>
    </xf>
    <xf numFmtId="0" fontId="85" fillId="27" borderId="4" xfId="6" applyFont="1" applyFill="1" applyBorder="1" applyAlignment="1">
      <alignment horizontal="left" vertical="center" wrapText="1"/>
    </xf>
    <xf numFmtId="0" fontId="85" fillId="27" borderId="7" xfId="6" applyFont="1" applyFill="1" applyBorder="1" applyAlignment="1">
      <alignment horizontal="left" vertical="center" wrapText="1"/>
    </xf>
    <xf numFmtId="0" fontId="85" fillId="27" borderId="3" xfId="6" applyFont="1" applyFill="1" applyBorder="1" applyAlignment="1">
      <alignment horizontal="left" vertical="center" wrapText="1"/>
    </xf>
    <xf numFmtId="0" fontId="12" fillId="0" borderId="1" xfId="6" quotePrefix="1" applyFont="1" applyBorder="1" applyAlignment="1">
      <alignment horizontal="center" vertical="center" wrapText="1"/>
    </xf>
    <xf numFmtId="0" fontId="124" fillId="0" borderId="1" xfId="6" applyFont="1" applyBorder="1" applyAlignment="1">
      <alignment horizontal="center" vertical="center"/>
    </xf>
    <xf numFmtId="41" fontId="60" fillId="0" borderId="1" xfId="14" applyNumberFormat="1" applyFont="1" applyBorder="1" applyAlignment="1">
      <alignment horizontal="center" vertical="center"/>
    </xf>
    <xf numFmtId="3" fontId="60" fillId="0" borderId="1" xfId="14" applyNumberFormat="1" applyFont="1" applyBorder="1" applyAlignment="1">
      <alignment horizontal="center" vertical="center"/>
    </xf>
    <xf numFmtId="0" fontId="119" fillId="0" borderId="1" xfId="6" applyFont="1" applyBorder="1" applyAlignment="1">
      <alignment horizontal="center" vertical="center"/>
    </xf>
    <xf numFmtId="165" fontId="12" fillId="0" borderId="1" xfId="1" applyNumberFormat="1" applyFont="1" applyBorder="1" applyAlignment="1">
      <alignment horizontal="center" vertical="center" wrapText="1"/>
    </xf>
    <xf numFmtId="49" fontId="12" fillId="0" borderId="1" xfId="6" quotePrefix="1" applyNumberFormat="1" applyFont="1" applyBorder="1" applyAlignment="1">
      <alignment horizontal="center" vertical="center" wrapText="1"/>
    </xf>
    <xf numFmtId="41" fontId="60" fillId="0" borderId="1" xfId="6" applyNumberFormat="1" applyFont="1" applyBorder="1" applyAlignment="1">
      <alignment horizontal="center" vertical="center"/>
    </xf>
    <xf numFmtId="165" fontId="12" fillId="0" borderId="1" xfId="1" applyNumberFormat="1" applyFont="1" applyBorder="1" applyAlignment="1">
      <alignment horizontal="left" vertical="center" wrapText="1"/>
    </xf>
    <xf numFmtId="0" fontId="12" fillId="0" borderId="1" xfId="6" applyFont="1" applyBorder="1" applyAlignment="1">
      <alignment horizontal="left" vertical="center" wrapText="1"/>
    </xf>
    <xf numFmtId="3" fontId="12" fillId="0" borderId="1" xfId="6" applyNumberFormat="1" applyFont="1" applyBorder="1" applyAlignment="1">
      <alignment horizontal="center" vertical="center"/>
    </xf>
    <xf numFmtId="0" fontId="12" fillId="0" borderId="0" xfId="6" applyFont="1"/>
    <xf numFmtId="3" fontId="12" fillId="0" borderId="0" xfId="6" applyNumberFormat="1" applyFont="1"/>
    <xf numFmtId="49" fontId="12" fillId="0" borderId="0" xfId="6" applyNumberFormat="1" applyFont="1" applyAlignment="1">
      <alignment horizontal="center"/>
    </xf>
    <xf numFmtId="0" fontId="60" fillId="18" borderId="4" xfId="6" applyFont="1" applyFill="1" applyBorder="1" applyAlignment="1">
      <alignment horizontal="center" vertical="center" wrapText="1"/>
    </xf>
    <xf numFmtId="0" fontId="60" fillId="18" borderId="3" xfId="6" applyFont="1" applyFill="1" applyBorder="1" applyAlignment="1">
      <alignment horizontal="center" vertical="center" wrapText="1"/>
    </xf>
    <xf numFmtId="3" fontId="12" fillId="0" borderId="1" xfId="6" applyNumberFormat="1" applyFont="1" applyBorder="1" applyAlignment="1">
      <alignment vertical="center"/>
    </xf>
    <xf numFmtId="165" fontId="12" fillId="0" borderId="1" xfId="6" applyNumberFormat="1" applyFont="1" applyBorder="1" applyAlignment="1">
      <alignment vertical="center"/>
    </xf>
    <xf numFmtId="165" fontId="12" fillId="0" borderId="1" xfId="6" applyNumberFormat="1" applyFont="1" applyBorder="1" applyAlignment="1">
      <alignment horizontal="center" vertical="center"/>
    </xf>
    <xf numFmtId="49" fontId="12" fillId="0" borderId="1" xfId="6" applyNumberFormat="1" applyFont="1" applyBorder="1" applyAlignment="1">
      <alignment horizontal="center" vertical="center"/>
    </xf>
    <xf numFmtId="0" fontId="97" fillId="0" borderId="0" xfId="6" applyFont="1" applyAlignment="1">
      <alignment horizontal="center"/>
    </xf>
    <xf numFmtId="3" fontId="119" fillId="0" borderId="0" xfId="6" applyNumberFormat="1" applyFont="1"/>
    <xf numFmtId="0" fontId="125" fillId="0" borderId="0" xfId="6" applyFont="1" applyAlignment="1">
      <alignment horizontal="center" vertical="center"/>
    </xf>
    <xf numFmtId="49" fontId="119" fillId="0" borderId="0" xfId="6" applyNumberFormat="1" applyFont="1" applyAlignment="1">
      <alignment horizontal="center"/>
    </xf>
    <xf numFmtId="0" fontId="119" fillId="0" borderId="0" xfId="6" applyFont="1" applyAlignment="1">
      <alignment horizontal="center" vertical="center"/>
    </xf>
    <xf numFmtId="0" fontId="126" fillId="0" borderId="0" xfId="0" applyFont="1" applyFill="1" applyAlignment="1">
      <alignment horizontal="center" vertical="center" wrapText="1"/>
    </xf>
    <xf numFmtId="0" fontId="126" fillId="11" borderId="0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6" fillId="0" borderId="8" xfId="0" applyFont="1" applyFill="1" applyBorder="1" applyAlignment="1">
      <alignment horizontal="center" vertical="center" wrapText="1"/>
    </xf>
    <xf numFmtId="0" fontId="88" fillId="11" borderId="1" xfId="0" applyFont="1" applyFill="1" applyBorder="1" applyAlignment="1">
      <alignment horizontal="center" vertical="center"/>
    </xf>
    <xf numFmtId="0" fontId="60" fillId="11" borderId="1" xfId="0" applyFont="1" applyFill="1" applyBorder="1" applyAlignment="1">
      <alignment horizontal="center" vertical="center" wrapText="1"/>
    </xf>
    <xf numFmtId="0" fontId="96" fillId="0" borderId="0" xfId="0" applyFont="1" applyAlignment="1">
      <alignment horizontal="center" vertical="center"/>
    </xf>
    <xf numFmtId="49" fontId="88" fillId="11" borderId="1" xfId="0" applyNumberFormat="1" applyFont="1" applyFill="1" applyBorder="1" applyAlignment="1">
      <alignment horizontal="center" vertical="center"/>
    </xf>
    <xf numFmtId="3" fontId="88" fillId="11" borderId="1" xfId="0" applyNumberFormat="1" applyFont="1" applyFill="1" applyBorder="1" applyAlignment="1">
      <alignment horizontal="center" vertical="center" wrapText="1"/>
    </xf>
    <xf numFmtId="0" fontId="88" fillId="11" borderId="1" xfId="0" applyFont="1" applyFill="1" applyBorder="1" applyAlignment="1">
      <alignment horizontal="center" vertical="center" wrapText="1"/>
    </xf>
    <xf numFmtId="49" fontId="88" fillId="11" borderId="1" xfId="0" applyNumberFormat="1" applyFont="1" applyFill="1" applyBorder="1" applyAlignment="1">
      <alignment horizontal="center" vertical="center" wrapText="1"/>
    </xf>
    <xf numFmtId="0" fontId="127" fillId="11" borderId="1" xfId="0" quotePrefix="1" applyFont="1" applyFill="1" applyBorder="1" applyAlignment="1">
      <alignment horizontal="center" vertical="center"/>
    </xf>
    <xf numFmtId="0" fontId="128" fillId="0" borderId="1" xfId="0" applyFont="1" applyBorder="1" applyAlignment="1">
      <alignment horizontal="center" vertical="center"/>
    </xf>
    <xf numFmtId="3" fontId="128" fillId="0" borderId="1" xfId="0" applyNumberFormat="1" applyFont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right" vertical="center"/>
    </xf>
    <xf numFmtId="49" fontId="12" fillId="0" borderId="1" xfId="0" quotePrefix="1" applyNumberFormat="1" applyFont="1" applyBorder="1" applyAlignment="1">
      <alignment horizontal="center" vertical="center"/>
    </xf>
    <xf numFmtId="14" fontId="8" fillId="11" borderId="1" xfId="0" applyNumberFormat="1" applyFont="1" applyFill="1" applyBorder="1" applyAlignment="1">
      <alignment horizontal="center" vertical="center"/>
    </xf>
    <xf numFmtId="49" fontId="8" fillId="11" borderId="1" xfId="0" applyNumberFormat="1" applyFont="1" applyFill="1" applyBorder="1" applyAlignment="1">
      <alignment horizontal="center" vertical="center"/>
    </xf>
    <xf numFmtId="0" fontId="67" fillId="11" borderId="1" xfId="0" applyFont="1" applyFill="1" applyBorder="1" applyAlignment="1">
      <alignment horizontal="center" vertical="center"/>
    </xf>
    <xf numFmtId="165" fontId="67" fillId="11" borderId="1" xfId="0" applyNumberFormat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165" fontId="54" fillId="11" borderId="1" xfId="1" applyNumberFormat="1" applyFont="1" applyFill="1" applyBorder="1" applyAlignment="1" applyProtection="1">
      <alignment horizontal="center" vertical="center"/>
    </xf>
    <xf numFmtId="165" fontId="54" fillId="11" borderId="0" xfId="1" applyNumberFormat="1" applyFont="1" applyFill="1" applyBorder="1" applyAlignment="1" applyProtection="1">
      <alignment horizontal="center" vertical="center"/>
    </xf>
    <xf numFmtId="0" fontId="84" fillId="11" borderId="1" xfId="0" applyFont="1" applyFill="1" applyBorder="1" applyAlignment="1">
      <alignment horizontal="center" vertical="center"/>
    </xf>
    <xf numFmtId="0" fontId="84" fillId="11" borderId="1" xfId="0" applyFont="1" applyFill="1" applyBorder="1" applyAlignment="1">
      <alignment horizontal="right" vertical="center"/>
    </xf>
    <xf numFmtId="14" fontId="84" fillId="11" borderId="1" xfId="0" applyNumberFormat="1" applyFont="1" applyFill="1" applyBorder="1" applyAlignment="1">
      <alignment horizontal="center" vertical="center"/>
    </xf>
    <xf numFmtId="49" fontId="84" fillId="11" borderId="1" xfId="0" applyNumberFormat="1" applyFont="1" applyFill="1" applyBorder="1" applyAlignment="1">
      <alignment horizontal="center" vertical="center"/>
    </xf>
    <xf numFmtId="0" fontId="129" fillId="11" borderId="1" xfId="0" applyFont="1" applyFill="1" applyBorder="1" applyAlignment="1">
      <alignment horizontal="center" vertical="center"/>
    </xf>
    <xf numFmtId="0" fontId="130" fillId="11" borderId="1" xfId="0" quotePrefix="1" applyFont="1" applyFill="1" applyBorder="1" applyAlignment="1">
      <alignment horizontal="center" vertical="center"/>
    </xf>
    <xf numFmtId="0" fontId="130" fillId="11" borderId="1" xfId="0" quotePrefix="1" applyFont="1" applyFill="1" applyBorder="1" applyAlignment="1">
      <alignment horizontal="center" vertical="center"/>
    </xf>
    <xf numFmtId="0" fontId="127" fillId="11" borderId="1" xfId="0" applyFont="1" applyFill="1" applyBorder="1" applyAlignment="1">
      <alignment horizontal="center" vertical="center"/>
    </xf>
    <xf numFmtId="3" fontId="81" fillId="11" borderId="1" xfId="0" applyNumberFormat="1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vertical="center"/>
    </xf>
    <xf numFmtId="49" fontId="12" fillId="11" borderId="1" xfId="0" applyNumberFormat="1" applyFont="1" applyFill="1" applyBorder="1" applyAlignment="1">
      <alignment vertical="center"/>
    </xf>
    <xf numFmtId="49" fontId="8" fillId="11" borderId="1" xfId="0" applyNumberFormat="1" applyFont="1" applyFill="1" applyBorder="1" applyAlignment="1">
      <alignment vertical="center"/>
    </xf>
    <xf numFmtId="3" fontId="81" fillId="11" borderId="1" xfId="0" applyNumberFormat="1" applyFont="1" applyFill="1" applyBorder="1" applyAlignment="1">
      <alignment vertical="center"/>
    </xf>
    <xf numFmtId="165" fontId="81" fillId="11" borderId="1" xfId="0" applyNumberFormat="1" applyFont="1" applyFill="1" applyBorder="1" applyAlignment="1">
      <alignment vertical="center"/>
    </xf>
    <xf numFmtId="0" fontId="12" fillId="11" borderId="1" xfId="0" applyFont="1" applyFill="1" applyBorder="1" applyAlignment="1">
      <alignment horizontal="center" vertical="center"/>
    </xf>
    <xf numFmtId="165" fontId="77" fillId="5" borderId="0" xfId="1" applyNumberFormat="1" applyFont="1" applyFill="1" applyAlignment="1">
      <alignment horizontal="center" vertical="center"/>
    </xf>
    <xf numFmtId="0" fontId="131" fillId="0" borderId="0" xfId="0" applyFont="1" applyAlignment="1">
      <alignment horizontal="center" vertical="center"/>
    </xf>
    <xf numFmtId="0" fontId="127" fillId="0" borderId="0" xfId="0" applyFont="1" applyBorder="1" applyAlignment="1">
      <alignment horizontal="center" vertical="center"/>
    </xf>
    <xf numFmtId="165" fontId="64" fillId="0" borderId="10" xfId="0" applyNumberFormat="1" applyFont="1" applyBorder="1" applyAlignment="1">
      <alignment horizontal="center" vertical="center" wrapText="1"/>
    </xf>
    <xf numFmtId="0" fontId="81" fillId="0" borderId="0" xfId="0" applyFont="1" applyAlignment="1">
      <alignment horizontal="center" vertical="center"/>
    </xf>
    <xf numFmtId="3" fontId="81" fillId="0" borderId="0" xfId="0" applyNumberFormat="1" applyFont="1" applyAlignment="1">
      <alignment horizontal="center" vertical="center"/>
    </xf>
    <xf numFmtId="0" fontId="64" fillId="0" borderId="10" xfId="0" applyFont="1" applyBorder="1" applyAlignment="1">
      <alignment horizontal="center" vertical="center"/>
    </xf>
    <xf numFmtId="0" fontId="81" fillId="0" borderId="10" xfId="0" applyFont="1" applyBorder="1" applyAlignment="1">
      <alignment vertical="center"/>
    </xf>
    <xf numFmtId="49" fontId="77" fillId="0" borderId="10" xfId="0" applyNumberFormat="1" applyFont="1" applyBorder="1" applyAlignment="1">
      <alignment vertical="center"/>
    </xf>
    <xf numFmtId="49" fontId="81" fillId="0" borderId="0" xfId="0" applyNumberFormat="1" applyFont="1" applyAlignment="1">
      <alignment horizontal="center" vertical="center"/>
    </xf>
    <xf numFmtId="0" fontId="123" fillId="0" borderId="0" xfId="0" applyFont="1" applyAlignment="1">
      <alignment horizontal="center" vertical="center"/>
    </xf>
    <xf numFmtId="0" fontId="123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132" fillId="0" borderId="0" xfId="0" applyFont="1" applyBorder="1" applyAlignment="1">
      <alignment horizontal="center" vertical="center"/>
    </xf>
    <xf numFmtId="0" fontId="123" fillId="0" borderId="0" xfId="0" applyFont="1" applyAlignment="1">
      <alignment horizontal="center"/>
    </xf>
    <xf numFmtId="3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133" fillId="0" borderId="0" xfId="0" applyNumberFormat="1" applyFont="1"/>
    <xf numFmtId="49" fontId="0" fillId="0" borderId="0" xfId="0" applyNumberFormat="1"/>
    <xf numFmtId="0" fontId="12" fillId="21" borderId="0" xfId="0" applyFont="1" applyFill="1"/>
    <xf numFmtId="0" fontId="12" fillId="5" borderId="0" xfId="0" applyFont="1" applyFill="1"/>
    <xf numFmtId="164" fontId="12" fillId="0" borderId="0" xfId="0" applyNumberFormat="1" applyFont="1"/>
    <xf numFmtId="0" fontId="8" fillId="0" borderId="0" xfId="0" applyFont="1" applyAlignment="1">
      <alignment horizontal="right"/>
    </xf>
    <xf numFmtId="0" fontId="134" fillId="17" borderId="0" xfId="0" applyFont="1" applyFill="1" applyAlignment="1">
      <alignment vertical="center" wrapText="1"/>
    </xf>
    <xf numFmtId="0" fontId="135" fillId="17" borderId="0" xfId="0" applyFont="1" applyFill="1" applyAlignment="1">
      <alignment horizontal="left" vertical="center" wrapText="1"/>
    </xf>
    <xf numFmtId="0" fontId="136" fillId="17" borderId="0" xfId="0" applyFont="1" applyFill="1" applyAlignment="1">
      <alignment horizontal="right" vertical="center" wrapText="1"/>
    </xf>
    <xf numFmtId="0" fontId="134" fillId="17" borderId="0" xfId="0" applyFont="1" applyFill="1" applyAlignment="1">
      <alignment horizontal="center" vertical="center" wrapText="1"/>
    </xf>
    <xf numFmtId="0" fontId="134" fillId="5" borderId="0" xfId="0" applyFont="1" applyFill="1" applyAlignment="1">
      <alignment horizontal="center" vertical="center" wrapText="1"/>
    </xf>
    <xf numFmtId="164" fontId="134" fillId="17" borderId="0" xfId="0" applyNumberFormat="1" applyFont="1" applyFill="1" applyAlignment="1">
      <alignment horizontal="center" vertical="center" wrapText="1"/>
    </xf>
    <xf numFmtId="0" fontId="132" fillId="5" borderId="1" xfId="0" applyFont="1" applyFill="1" applyBorder="1" applyAlignment="1">
      <alignment horizontal="center" vertical="center" wrapText="1"/>
    </xf>
    <xf numFmtId="0" fontId="137" fillId="28" borderId="1" xfId="0" applyFont="1" applyFill="1" applyBorder="1" applyAlignment="1">
      <alignment horizontal="center" vertical="center" wrapText="1"/>
    </xf>
    <xf numFmtId="0" fontId="137" fillId="29" borderId="1" xfId="0" applyFont="1" applyFill="1" applyBorder="1" applyAlignment="1">
      <alignment horizontal="center" vertical="center" wrapText="1"/>
    </xf>
    <xf numFmtId="0" fontId="137" fillId="29" borderId="1" xfId="0" applyFont="1" applyFill="1" applyBorder="1" applyAlignment="1">
      <alignment horizontal="center" vertical="center" wrapText="1"/>
    </xf>
    <xf numFmtId="0" fontId="137" fillId="0" borderId="1" xfId="0" applyFont="1" applyFill="1" applyBorder="1" applyAlignment="1">
      <alignment horizontal="center" vertical="center" wrapText="1"/>
    </xf>
    <xf numFmtId="0" fontId="137" fillId="21" borderId="1" xfId="0" applyFont="1" applyFill="1" applyBorder="1" applyAlignment="1">
      <alignment horizontal="center" vertical="center" wrapText="1"/>
    </xf>
    <xf numFmtId="0" fontId="137" fillId="8" borderId="1" xfId="0" applyFont="1" applyFill="1" applyBorder="1" applyAlignment="1">
      <alignment horizontal="center" vertical="center" wrapText="1"/>
    </xf>
    <xf numFmtId="0" fontId="137" fillId="5" borderId="1" xfId="0" applyFont="1" applyFill="1" applyBorder="1" applyAlignment="1">
      <alignment vertical="center" wrapText="1"/>
    </xf>
    <xf numFmtId="0" fontId="137" fillId="7" borderId="1" xfId="0" applyFont="1" applyFill="1" applyBorder="1" applyAlignment="1">
      <alignment vertical="center" wrapText="1"/>
    </xf>
    <xf numFmtId="164" fontId="137" fillId="7" borderId="1" xfId="0" applyNumberFormat="1" applyFont="1" applyFill="1" applyBorder="1" applyAlignment="1">
      <alignment vertical="center" wrapText="1"/>
    </xf>
    <xf numFmtId="0" fontId="138" fillId="6" borderId="1" xfId="0" applyFont="1" applyFill="1" applyBorder="1" applyAlignment="1">
      <alignment horizontal="center" vertical="center" wrapText="1"/>
    </xf>
    <xf numFmtId="0" fontId="132" fillId="5" borderId="1" xfId="0" applyFont="1" applyFill="1" applyBorder="1" applyAlignment="1">
      <alignment horizontal="center" vertical="center" wrapText="1"/>
    </xf>
    <xf numFmtId="0" fontId="138" fillId="30" borderId="1" xfId="0" applyFont="1" applyFill="1" applyBorder="1" applyAlignment="1">
      <alignment horizontal="center" vertical="center" wrapText="1"/>
    </xf>
    <xf numFmtId="0" fontId="127" fillId="5" borderId="1" xfId="0" applyFont="1" applyFill="1" applyBorder="1" applyAlignment="1">
      <alignment horizontal="right" vertical="center" wrapText="1"/>
    </xf>
    <xf numFmtId="0" fontId="53" fillId="0" borderId="0" xfId="0" applyFont="1" applyAlignment="1">
      <alignment horizontal="center" vertical="center"/>
    </xf>
    <xf numFmtId="0" fontId="132" fillId="3" borderId="1" xfId="0" applyFont="1" applyFill="1" applyBorder="1" applyAlignment="1">
      <alignment horizontal="center" vertical="center"/>
    </xf>
    <xf numFmtId="0" fontId="132" fillId="0" borderId="1" xfId="0" applyFont="1" applyFill="1" applyBorder="1" applyAlignment="1">
      <alignment horizontal="center" vertical="center"/>
    </xf>
    <xf numFmtId="41" fontId="132" fillId="0" borderId="1" xfId="0" applyNumberFormat="1" applyFont="1" applyFill="1" applyBorder="1" applyAlignment="1">
      <alignment horizontal="center" vertical="center"/>
    </xf>
    <xf numFmtId="165" fontId="132" fillId="11" borderId="1" xfId="0" applyNumberFormat="1" applyFont="1" applyFill="1" applyBorder="1" applyAlignment="1">
      <alignment horizontal="center" vertical="center" wrapText="1"/>
    </xf>
    <xf numFmtId="165" fontId="132" fillId="3" borderId="1" xfId="0" applyNumberFormat="1" applyFont="1" applyFill="1" applyBorder="1" applyAlignment="1">
      <alignment horizontal="center" vertical="center" wrapText="1"/>
    </xf>
    <xf numFmtId="0" fontId="132" fillId="5" borderId="1" xfId="0" applyFont="1" applyFill="1" applyBorder="1" applyAlignment="1">
      <alignment horizontal="center" vertical="center"/>
    </xf>
    <xf numFmtId="164" fontId="132" fillId="3" borderId="1" xfId="0" applyNumberFormat="1" applyFont="1" applyFill="1" applyBorder="1" applyAlignment="1">
      <alignment horizontal="center" vertical="center"/>
    </xf>
    <xf numFmtId="165" fontId="127" fillId="3" borderId="1" xfId="0" applyNumberFormat="1" applyFont="1" applyFill="1" applyBorder="1" applyAlignment="1">
      <alignment horizontal="right" vertical="center" wrapText="1"/>
    </xf>
    <xf numFmtId="0" fontId="132" fillId="0" borderId="1" xfId="0" quotePrefix="1" applyFont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41" fontId="54" fillId="3" borderId="1" xfId="0" applyNumberFormat="1" applyFont="1" applyFill="1" applyBorder="1" applyAlignment="1">
      <alignment horizontal="center" vertical="center"/>
    </xf>
    <xf numFmtId="37" fontId="54" fillId="5" borderId="1" xfId="0" applyNumberFormat="1" applyFont="1" applyFill="1" applyBorder="1" applyAlignment="1">
      <alignment horizontal="center" vertical="center"/>
    </xf>
    <xf numFmtId="41" fontId="54" fillId="0" borderId="1" xfId="0" applyNumberFormat="1" applyFont="1" applyFill="1" applyBorder="1" applyAlignment="1">
      <alignment horizontal="center" vertical="center"/>
    </xf>
    <xf numFmtId="41" fontId="54" fillId="0" borderId="1" xfId="0" applyNumberFormat="1" applyFont="1" applyBorder="1" applyAlignment="1">
      <alignment horizontal="center" vertical="center"/>
    </xf>
    <xf numFmtId="41" fontId="54" fillId="21" borderId="1" xfId="0" applyNumberFormat="1" applyFont="1" applyFill="1" applyBorder="1" applyAlignment="1">
      <alignment horizontal="center" vertical="center"/>
    </xf>
    <xf numFmtId="165" fontId="54" fillId="3" borderId="1" xfId="0" applyNumberFormat="1" applyFont="1" applyFill="1" applyBorder="1" applyAlignment="1">
      <alignment horizontal="center" vertical="center"/>
    </xf>
    <xf numFmtId="165" fontId="54" fillId="5" borderId="1" xfId="1" applyNumberFormat="1" applyFont="1" applyFill="1" applyBorder="1" applyAlignment="1">
      <alignment horizontal="center" vertical="center"/>
    </xf>
    <xf numFmtId="165" fontId="54" fillId="0" borderId="1" xfId="1" applyNumberFormat="1" applyFont="1" applyBorder="1" applyAlignment="1">
      <alignment horizontal="center" vertical="center"/>
    </xf>
    <xf numFmtId="164" fontId="54" fillId="0" borderId="1" xfId="0" applyNumberFormat="1" applyFont="1" applyBorder="1" applyAlignment="1">
      <alignment horizontal="center" vertical="center"/>
    </xf>
    <xf numFmtId="165" fontId="54" fillId="3" borderId="1" xfId="1" applyNumberFormat="1" applyFont="1" applyFill="1" applyBorder="1" applyAlignment="1">
      <alignment horizontal="center" vertical="center"/>
    </xf>
    <xf numFmtId="3" fontId="59" fillId="11" borderId="1" xfId="0" applyNumberFormat="1" applyFont="1" applyFill="1" applyBorder="1" applyAlignment="1">
      <alignment horizontal="right" vertical="center" wrapText="1"/>
    </xf>
    <xf numFmtId="0" fontId="53" fillId="0" borderId="1" xfId="0" applyFont="1" applyBorder="1" applyAlignment="1">
      <alignment horizontal="center"/>
    </xf>
    <xf numFmtId="164" fontId="53" fillId="0" borderId="1" xfId="0" applyNumberFormat="1" applyFont="1" applyBorder="1" applyAlignment="1">
      <alignment horizontal="center"/>
    </xf>
    <xf numFmtId="165" fontId="139" fillId="5" borderId="1" xfId="1" applyNumberFormat="1" applyFont="1" applyFill="1" applyBorder="1" applyAlignment="1">
      <alignment horizontal="center" vertical="center"/>
    </xf>
    <xf numFmtId="14" fontId="54" fillId="0" borderId="1" xfId="0" applyNumberFormat="1" applyFont="1" applyBorder="1" applyAlignment="1">
      <alignment horizontal="center" vertical="center"/>
    </xf>
    <xf numFmtId="41" fontId="54" fillId="3" borderId="1" xfId="0" applyNumberFormat="1" applyFont="1" applyFill="1" applyBorder="1" applyAlignment="1">
      <alignment horizontal="center" vertical="center" wrapText="1"/>
    </xf>
    <xf numFmtId="165" fontId="53" fillId="5" borderId="1" xfId="1" applyNumberFormat="1" applyFont="1" applyFill="1" applyBorder="1" applyAlignment="1">
      <alignment horizontal="center"/>
    </xf>
    <xf numFmtId="0" fontId="53" fillId="5" borderId="1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41" fontId="54" fillId="5" borderId="1" xfId="0" applyNumberFormat="1" applyFont="1" applyFill="1" applyBorder="1" applyAlignment="1">
      <alignment horizontal="center" vertical="center"/>
    </xf>
    <xf numFmtId="14" fontId="54" fillId="5" borderId="1" xfId="0" applyNumberFormat="1" applyFont="1" applyFill="1" applyBorder="1" applyAlignment="1">
      <alignment horizontal="center" vertical="center"/>
    </xf>
    <xf numFmtId="164" fontId="53" fillId="11" borderId="1" xfId="0" applyNumberFormat="1" applyFont="1" applyFill="1" applyBorder="1" applyAlignment="1">
      <alignment horizontal="center" vertical="center"/>
    </xf>
    <xf numFmtId="165" fontId="8" fillId="5" borderId="1" xfId="1" applyNumberFormat="1" applyFont="1" applyFill="1" applyBorder="1" applyAlignment="1">
      <alignment horizontal="right"/>
    </xf>
    <xf numFmtId="0" fontId="8" fillId="0" borderId="0" xfId="0" applyFont="1"/>
    <xf numFmtId="0" fontId="140" fillId="30" borderId="1" xfId="0" applyFont="1" applyFill="1" applyBorder="1" applyAlignment="1">
      <alignment horizontal="center" vertical="center"/>
    </xf>
    <xf numFmtId="41" fontId="59" fillId="21" borderId="1" xfId="0" applyNumberFormat="1" applyFont="1" applyFill="1" applyBorder="1" applyAlignment="1">
      <alignment horizontal="right" vertical="center"/>
    </xf>
    <xf numFmtId="41" fontId="59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1" fontId="59" fillId="0" borderId="1" xfId="0" applyNumberFormat="1" applyFont="1" applyFill="1" applyBorder="1" applyAlignment="1">
      <alignment horizontal="center" vertical="center"/>
    </xf>
    <xf numFmtId="14" fontId="59" fillId="0" borderId="1" xfId="0" applyNumberFormat="1" applyFont="1" applyFill="1" applyBorder="1" applyAlignment="1">
      <alignment horizontal="center" vertical="center"/>
    </xf>
    <xf numFmtId="165" fontId="8" fillId="21" borderId="1" xfId="1" applyNumberFormat="1" applyFont="1" applyFill="1" applyBorder="1" applyAlignment="1">
      <alignment horizontal="right"/>
    </xf>
    <xf numFmtId="0" fontId="54" fillId="5" borderId="1" xfId="0" applyFont="1" applyFill="1" applyBorder="1" applyAlignment="1">
      <alignment horizontal="center" vertical="center" wrapText="1"/>
    </xf>
    <xf numFmtId="0" fontId="7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1" fontId="53" fillId="0" borderId="1" xfId="0" applyNumberFormat="1" applyFont="1" applyFill="1" applyBorder="1" applyAlignment="1">
      <alignment horizontal="center" vertical="center"/>
    </xf>
    <xf numFmtId="0" fontId="141" fillId="0" borderId="0" xfId="15" applyFill="1" applyBorder="1" applyAlignment="1">
      <alignment horizontal="left" vertical="top"/>
    </xf>
    <xf numFmtId="0" fontId="142" fillId="0" borderId="0" xfId="15" applyFont="1" applyFill="1" applyBorder="1" applyAlignment="1">
      <alignment horizontal="left" vertical="top"/>
    </xf>
    <xf numFmtId="0" fontId="143" fillId="11" borderId="0" xfId="15" applyFont="1" applyFill="1" applyBorder="1" applyAlignment="1">
      <alignment horizontal="left" vertical="top"/>
    </xf>
    <xf numFmtId="0" fontId="144" fillId="0" borderId="0" xfId="15" applyFont="1" applyFill="1" applyBorder="1" applyAlignment="1">
      <alignment horizontal="right" vertical="top"/>
    </xf>
    <xf numFmtId="0" fontId="142" fillId="0" borderId="0" xfId="15" applyFont="1" applyFill="1" applyBorder="1" applyAlignment="1">
      <alignment horizontal="center" vertical="top"/>
    </xf>
    <xf numFmtId="4" fontId="142" fillId="0" borderId="0" xfId="15" applyNumberFormat="1" applyFont="1" applyFill="1" applyBorder="1" applyAlignment="1">
      <alignment horizontal="right" vertical="top"/>
    </xf>
    <xf numFmtId="0" fontId="144" fillId="0" borderId="0" xfId="15" applyFont="1" applyFill="1" applyBorder="1" applyAlignment="1">
      <alignment vertical="top"/>
    </xf>
    <xf numFmtId="0" fontId="144" fillId="0" borderId="0" xfId="15" applyFont="1" applyFill="1" applyBorder="1" applyAlignment="1">
      <alignment horizontal="left" vertical="top"/>
    </xf>
    <xf numFmtId="0" fontId="145" fillId="0" borderId="0" xfId="15" applyFont="1" applyFill="1" applyBorder="1" applyAlignment="1">
      <alignment horizontal="center" vertical="center"/>
    </xf>
    <xf numFmtId="0" fontId="146" fillId="24" borderId="1" xfId="15" applyFont="1" applyFill="1" applyBorder="1" applyAlignment="1">
      <alignment horizontal="center" vertical="center" wrapText="1"/>
    </xf>
    <xf numFmtId="0" fontId="146" fillId="24" borderId="1" xfId="15" applyFont="1" applyFill="1" applyBorder="1" applyAlignment="1">
      <alignment horizontal="center" vertical="center" wrapText="1"/>
    </xf>
    <xf numFmtId="0" fontId="143" fillId="24" borderId="4" xfId="15" applyFont="1" applyFill="1" applyBorder="1" applyAlignment="1">
      <alignment horizontal="center" vertical="center" wrapText="1"/>
    </xf>
    <xf numFmtId="0" fontId="146" fillId="24" borderId="11" xfId="15" applyFont="1" applyFill="1" applyBorder="1" applyAlignment="1">
      <alignment horizontal="center" vertical="center" wrapText="1"/>
    </xf>
    <xf numFmtId="4" fontId="146" fillId="24" borderId="2" xfId="15" applyNumberFormat="1" applyFont="1" applyFill="1" applyBorder="1" applyAlignment="1">
      <alignment horizontal="center" vertical="center" wrapText="1"/>
    </xf>
    <xf numFmtId="0" fontId="146" fillId="17" borderId="2" xfId="15" applyFont="1" applyFill="1" applyBorder="1" applyAlignment="1">
      <alignment horizontal="center" vertical="center" wrapText="1"/>
    </xf>
    <xf numFmtId="174" fontId="147" fillId="19" borderId="4" xfId="4" applyNumberFormat="1" applyFont="1" applyFill="1" applyBorder="1" applyAlignment="1" applyProtection="1">
      <alignment horizontal="center" vertical="center" wrapText="1"/>
      <protection locked="0"/>
    </xf>
    <xf numFmtId="174" fontId="147" fillId="19" borderId="7" xfId="4" applyNumberFormat="1" applyFont="1" applyFill="1" applyBorder="1" applyAlignment="1" applyProtection="1">
      <alignment horizontal="center" vertical="center" wrapText="1"/>
      <protection locked="0"/>
    </xf>
    <xf numFmtId="174" fontId="147" fillId="19" borderId="3" xfId="4" applyNumberFormat="1" applyFont="1" applyFill="1" applyBorder="1" applyAlignment="1" applyProtection="1">
      <alignment horizontal="center" vertical="center" wrapText="1"/>
      <protection locked="0"/>
    </xf>
    <xf numFmtId="174" fontId="147" fillId="16" borderId="4" xfId="4" applyNumberFormat="1" applyFont="1" applyFill="1" applyBorder="1" applyAlignment="1" applyProtection="1">
      <alignment horizontal="center" vertical="center" wrapText="1"/>
      <protection locked="0"/>
    </xf>
    <xf numFmtId="174" fontId="147" fillId="16" borderId="7" xfId="4" applyNumberFormat="1" applyFont="1" applyFill="1" applyBorder="1" applyAlignment="1" applyProtection="1">
      <alignment horizontal="center" vertical="center" wrapText="1"/>
      <protection locked="0"/>
    </xf>
    <xf numFmtId="174" fontId="147" fillId="16" borderId="3" xfId="4" applyNumberFormat="1" applyFont="1" applyFill="1" applyBorder="1" applyAlignment="1" applyProtection="1">
      <alignment horizontal="center" vertical="center" wrapText="1"/>
      <protection locked="0"/>
    </xf>
    <xf numFmtId="174" fontId="147" fillId="10" borderId="1" xfId="4" applyNumberFormat="1" applyFont="1" applyFill="1" applyBorder="1" applyAlignment="1" applyProtection="1">
      <alignment horizontal="center" vertical="center" wrapText="1"/>
      <protection locked="0"/>
    </xf>
    <xf numFmtId="174" fontId="147" fillId="5" borderId="1" xfId="4" applyNumberFormat="1" applyFont="1" applyFill="1" applyBorder="1" applyAlignment="1" applyProtection="1">
      <alignment horizontal="center" vertical="center" wrapText="1"/>
      <protection locked="0"/>
    </xf>
    <xf numFmtId="0" fontId="142" fillId="0" borderId="0" xfId="15" applyFont="1" applyFill="1" applyBorder="1" applyAlignment="1">
      <alignment horizontal="center" vertical="center"/>
    </xf>
    <xf numFmtId="0" fontId="141" fillId="0" borderId="0" xfId="15" applyFill="1" applyBorder="1" applyAlignment="1">
      <alignment horizontal="center" vertical="center"/>
    </xf>
    <xf numFmtId="0" fontId="146" fillId="24" borderId="13" xfId="15" applyFont="1" applyFill="1" applyBorder="1" applyAlignment="1">
      <alignment horizontal="center" vertical="center" wrapText="1"/>
    </xf>
    <xf numFmtId="4" fontId="146" fillId="24" borderId="5" xfId="15" applyNumberFormat="1" applyFont="1" applyFill="1" applyBorder="1" applyAlignment="1">
      <alignment horizontal="center" vertical="center" wrapText="1"/>
    </xf>
    <xf numFmtId="0" fontId="146" fillId="17" borderId="5" xfId="15" applyFont="1" applyFill="1" applyBorder="1" applyAlignment="1">
      <alignment horizontal="center" vertical="center" wrapText="1"/>
    </xf>
    <xf numFmtId="174" fontId="147" fillId="19" borderId="3" xfId="4" applyNumberFormat="1" applyFont="1" applyFill="1" applyBorder="1" applyAlignment="1" applyProtection="1">
      <alignment horizontal="center" vertical="center" wrapText="1"/>
      <protection locked="0"/>
    </xf>
    <xf numFmtId="174" fontId="147" fillId="19" borderId="1" xfId="4" applyNumberFormat="1" applyFont="1" applyFill="1" applyBorder="1" applyAlignment="1" applyProtection="1">
      <alignment horizontal="center" vertical="center" wrapText="1"/>
      <protection locked="0"/>
    </xf>
    <xf numFmtId="174" fontId="147" fillId="16" borderId="1" xfId="4" applyNumberFormat="1" applyFont="1" applyFill="1" applyBorder="1" applyAlignment="1" applyProtection="1">
      <alignment horizontal="center" vertical="center" wrapText="1"/>
      <protection locked="0"/>
    </xf>
    <xf numFmtId="0" fontId="146" fillId="26" borderId="63" xfId="15" applyFont="1" applyFill="1" applyBorder="1" applyAlignment="1">
      <alignment horizontal="center" vertical="center" wrapText="1"/>
    </xf>
    <xf numFmtId="0" fontId="146" fillId="26" borderId="64" xfId="15" applyFont="1" applyFill="1" applyBorder="1" applyAlignment="1">
      <alignment horizontal="center" vertical="center" wrapText="1"/>
    </xf>
    <xf numFmtId="0" fontId="146" fillId="11" borderId="63" xfId="15" applyFont="1" applyFill="1" applyBorder="1" applyAlignment="1">
      <alignment horizontal="center" vertical="center" wrapText="1"/>
    </xf>
    <xf numFmtId="0" fontId="64" fillId="26" borderId="63" xfId="15" applyFont="1" applyFill="1" applyBorder="1" applyAlignment="1">
      <alignment horizontal="center" vertical="center" wrapText="1"/>
    </xf>
    <xf numFmtId="0" fontId="64" fillId="26" borderId="65" xfId="15" applyFont="1" applyFill="1" applyBorder="1" applyAlignment="1">
      <alignment horizontal="center" vertical="center" wrapText="1"/>
    </xf>
    <xf numFmtId="3" fontId="143" fillId="26" borderId="1" xfId="15" applyNumberFormat="1" applyFont="1" applyFill="1" applyBorder="1" applyAlignment="1">
      <alignment horizontal="right" vertical="center" shrinkToFit="1"/>
    </xf>
    <xf numFmtId="3" fontId="146" fillId="26" borderId="0" xfId="15" applyNumberFormat="1" applyFont="1" applyFill="1" applyBorder="1" applyAlignment="1">
      <alignment horizontal="center" vertical="center" shrinkToFit="1"/>
    </xf>
    <xf numFmtId="4" fontId="146" fillId="26" borderId="0" xfId="15" applyNumberFormat="1" applyFont="1" applyFill="1" applyBorder="1" applyAlignment="1">
      <alignment horizontal="right" vertical="center" shrinkToFit="1"/>
    </xf>
    <xf numFmtId="3" fontId="146" fillId="26" borderId="2" xfId="15" applyNumberFormat="1" applyFont="1" applyFill="1" applyBorder="1" applyAlignment="1">
      <alignment horizontal="center" vertical="center" shrinkToFit="1"/>
    </xf>
    <xf numFmtId="3" fontId="146" fillId="26" borderId="0" xfId="15" applyNumberFormat="1" applyFont="1" applyFill="1" applyBorder="1" applyAlignment="1">
      <alignment vertical="center" shrinkToFit="1"/>
    </xf>
    <xf numFmtId="3" fontId="146" fillId="26" borderId="65" xfId="15" applyNumberFormat="1" applyFont="1" applyFill="1" applyBorder="1" applyAlignment="1">
      <alignment horizontal="center" vertical="center" shrinkToFit="1"/>
    </xf>
    <xf numFmtId="3" fontId="146" fillId="26" borderId="5" xfId="15" applyNumberFormat="1" applyFont="1" applyFill="1" applyBorder="1" applyAlignment="1">
      <alignment horizontal="center" vertical="center" shrinkToFit="1"/>
    </xf>
    <xf numFmtId="3" fontId="146" fillId="26" borderId="5" xfId="15" applyNumberFormat="1" applyFont="1" applyFill="1" applyBorder="1" applyAlignment="1">
      <alignment horizontal="right" vertical="center" shrinkToFit="1"/>
    </xf>
    <xf numFmtId="3" fontId="146" fillId="26" borderId="1" xfId="15" applyNumberFormat="1" applyFont="1" applyFill="1" applyBorder="1" applyAlignment="1">
      <alignment horizontal="right" vertical="center" shrinkToFit="1"/>
    </xf>
    <xf numFmtId="3" fontId="141" fillId="0" borderId="0" xfId="15" applyNumberFormat="1" applyFill="1" applyBorder="1" applyAlignment="1">
      <alignment horizontal="left" vertical="top"/>
    </xf>
    <xf numFmtId="1" fontId="142" fillId="0" borderId="66" xfId="15" applyNumberFormat="1" applyFont="1" applyFill="1" applyBorder="1" applyAlignment="1">
      <alignment horizontal="center" vertical="top" shrinkToFit="1"/>
    </xf>
    <xf numFmtId="0" fontId="54" fillId="11" borderId="1" xfId="14" applyFont="1" applyFill="1" applyBorder="1" applyAlignment="1">
      <alignment horizontal="center" vertical="center"/>
    </xf>
    <xf numFmtId="0" fontId="137" fillId="11" borderId="1" xfId="14" applyFont="1" applyFill="1" applyBorder="1" applyAlignment="1">
      <alignment horizontal="center" vertical="center" wrapText="1"/>
    </xf>
    <xf numFmtId="41" fontId="59" fillId="3" borderId="4" xfId="14" applyNumberFormat="1" applyFont="1" applyFill="1" applyBorder="1" applyAlignment="1">
      <alignment horizontal="center" vertical="center"/>
    </xf>
    <xf numFmtId="3" fontId="148" fillId="0" borderId="1" xfId="14" applyNumberFormat="1" applyFont="1" applyBorder="1" applyAlignment="1">
      <alignment horizontal="right" vertical="center"/>
    </xf>
    <xf numFmtId="164" fontId="54" fillId="11" borderId="1" xfId="14" applyNumberFormat="1" applyFont="1" applyFill="1" applyBorder="1" applyAlignment="1">
      <alignment horizontal="center" vertical="center"/>
    </xf>
    <xf numFmtId="0" fontId="54" fillId="11" borderId="1" xfId="14" applyFont="1" applyFill="1" applyBorder="1" applyAlignment="1">
      <alignment horizontal="center"/>
    </xf>
    <xf numFmtId="165" fontId="54" fillId="11" borderId="1" xfId="16" applyNumberFormat="1" applyFont="1" applyFill="1" applyBorder="1" applyAlignment="1">
      <alignment horizontal="center"/>
    </xf>
    <xf numFmtId="165" fontId="59" fillId="11" borderId="4" xfId="17" applyNumberFormat="1" applyFont="1" applyFill="1" applyBorder="1" applyAlignment="1">
      <alignment horizontal="center" vertical="center"/>
    </xf>
    <xf numFmtId="1" fontId="96" fillId="20" borderId="1" xfId="14" applyNumberFormat="1" applyFont="1" applyFill="1" applyBorder="1" applyAlignment="1"/>
    <xf numFmtId="175" fontId="95" fillId="0" borderId="1" xfId="10" applyNumberFormat="1" applyFont="1" applyBorder="1" applyAlignment="1" applyProtection="1">
      <alignment vertical="center"/>
    </xf>
    <xf numFmtId="175" fontId="95" fillId="0" borderId="1" xfId="17" applyNumberFormat="1" applyFont="1" applyBorder="1" applyAlignment="1" applyProtection="1"/>
    <xf numFmtId="165" fontId="142" fillId="0" borderId="1" xfId="15" applyNumberFormat="1" applyFont="1" applyFill="1" applyBorder="1" applyAlignment="1">
      <alignment horizontal="right" vertical="center"/>
    </xf>
    <xf numFmtId="43" fontId="142" fillId="0" borderId="1" xfId="15" applyNumberFormat="1" applyFont="1" applyFill="1" applyBorder="1" applyAlignment="1">
      <alignment horizontal="right" vertical="center"/>
    </xf>
    <xf numFmtId="165" fontId="67" fillId="3" borderId="5" xfId="15" applyNumberFormat="1" applyFont="1" applyFill="1" applyBorder="1" applyAlignment="1">
      <alignment horizontal="right" vertical="center"/>
    </xf>
    <xf numFmtId="1" fontId="142" fillId="0" borderId="0" xfId="15" applyNumberFormat="1" applyFont="1" applyFill="1" applyBorder="1" applyAlignment="1">
      <alignment horizontal="right" vertical="top"/>
    </xf>
    <xf numFmtId="41" fontId="54" fillId="11" borderId="1" xfId="14" applyNumberFormat="1" applyFont="1" applyFill="1" applyBorder="1" applyAlignment="1">
      <alignment horizontal="center" vertical="center"/>
    </xf>
    <xf numFmtId="165" fontId="54" fillId="11" borderId="1" xfId="16" applyNumberFormat="1" applyFont="1" applyFill="1" applyBorder="1" applyAlignment="1">
      <alignment horizontal="center" vertical="center"/>
    </xf>
    <xf numFmtId="175" fontId="95" fillId="0" borderId="1" xfId="17" applyNumberFormat="1" applyFont="1" applyBorder="1" applyAlignment="1" applyProtection="1">
      <alignment vertical="center"/>
    </xf>
    <xf numFmtId="0" fontId="137" fillId="11" borderId="1" xfId="14" applyFont="1" applyFill="1" applyBorder="1" applyAlignment="1">
      <alignment horizontal="center" vertical="center"/>
    </xf>
    <xf numFmtId="0" fontId="59" fillId="11" borderId="1" xfId="14" applyFont="1" applyFill="1" applyBorder="1" applyAlignment="1">
      <alignment horizontal="center" vertical="center"/>
    </xf>
    <xf numFmtId="165" fontId="96" fillId="22" borderId="1" xfId="14" applyNumberFormat="1" applyFont="1" applyFill="1" applyBorder="1" applyAlignment="1">
      <alignment horizontal="right"/>
    </xf>
    <xf numFmtId="164" fontId="54" fillId="11" borderId="1" xfId="14" applyNumberFormat="1" applyFont="1" applyFill="1" applyBorder="1" applyAlignment="1">
      <alignment horizontal="center"/>
    </xf>
    <xf numFmtId="165" fontId="96" fillId="22" borderId="1" xfId="14" applyNumberFormat="1" applyFont="1" applyFill="1" applyBorder="1" applyAlignment="1"/>
    <xf numFmtId="0" fontId="90" fillId="11" borderId="1" xfId="14" applyFont="1" applyFill="1" applyBorder="1" applyAlignment="1">
      <alignment horizontal="center" vertical="center" wrapText="1"/>
    </xf>
    <xf numFmtId="0" fontId="59" fillId="11" borderId="4" xfId="14" applyFont="1" applyFill="1" applyBorder="1" applyAlignment="1">
      <alignment horizontal="center" vertical="center" wrapText="1"/>
    </xf>
    <xf numFmtId="0" fontId="59" fillId="11" borderId="1" xfId="14" applyFont="1" applyFill="1" applyBorder="1" applyAlignment="1">
      <alignment horizontal="center"/>
    </xf>
    <xf numFmtId="41" fontId="54" fillId="11" borderId="1" xfId="14" applyNumberFormat="1" applyFont="1" applyFill="1" applyBorder="1" applyAlignment="1">
      <alignment horizontal="center" vertical="center" wrapText="1"/>
    </xf>
    <xf numFmtId="0" fontId="59" fillId="11" borderId="4" xfId="14" applyFont="1" applyFill="1" applyBorder="1" applyAlignment="1">
      <alignment horizontal="center" vertical="center"/>
    </xf>
    <xf numFmtId="41" fontId="59" fillId="11" borderId="4" xfId="14" applyNumberFormat="1" applyFont="1" applyFill="1" applyBorder="1" applyAlignment="1">
      <alignment horizontal="center" vertical="center"/>
    </xf>
    <xf numFmtId="0" fontId="60" fillId="11" borderId="1" xfId="14" applyFont="1" applyFill="1" applyBorder="1" applyAlignment="1">
      <alignment horizontal="center"/>
    </xf>
    <xf numFmtId="0" fontId="59" fillId="11" borderId="0" xfId="14" applyFont="1" applyFill="1" applyAlignment="1">
      <alignment horizontal="center" vertical="center" wrapText="1"/>
    </xf>
    <xf numFmtId="41" fontId="59" fillId="3" borderId="4" xfId="14" applyNumberFormat="1" applyFont="1" applyFill="1" applyBorder="1" applyAlignment="1">
      <alignment horizontal="center" vertical="center" wrapText="1"/>
    </xf>
    <xf numFmtId="43" fontId="59" fillId="0" borderId="1" xfId="10" applyNumberFormat="1" applyFont="1" applyFill="1" applyBorder="1" applyAlignment="1" applyProtection="1">
      <alignment vertical="center"/>
    </xf>
    <xf numFmtId="0" fontId="59" fillId="11" borderId="1" xfId="14" applyFont="1" applyFill="1" applyBorder="1" applyAlignment="1">
      <alignment horizontal="center" vertical="center" wrapText="1"/>
    </xf>
    <xf numFmtId="0" fontId="149" fillId="11" borderId="1" xfId="14" applyFont="1" applyFill="1" applyBorder="1" applyAlignment="1">
      <alignment horizontal="center" vertical="center" wrapText="1"/>
    </xf>
    <xf numFmtId="49" fontId="148" fillId="11" borderId="1" xfId="14" applyNumberFormat="1" applyFont="1" applyFill="1" applyBorder="1" applyAlignment="1">
      <alignment horizontal="right" vertical="center" wrapText="1"/>
    </xf>
    <xf numFmtId="0" fontId="8" fillId="11" borderId="1" xfId="14" applyFont="1" applyFill="1" applyBorder="1" applyAlignment="1">
      <alignment horizontal="center"/>
    </xf>
    <xf numFmtId="4" fontId="59" fillId="11" borderId="4" xfId="16" applyNumberFormat="1" applyFont="1" applyFill="1" applyBorder="1" applyAlignment="1">
      <alignment horizontal="right" vertical="center"/>
    </xf>
    <xf numFmtId="0" fontId="8" fillId="3" borderId="1" xfId="14" applyFont="1" applyFill="1" applyBorder="1" applyAlignment="1">
      <alignment horizontal="center" vertical="center"/>
    </xf>
    <xf numFmtId="0" fontId="149" fillId="11" borderId="1" xfId="14" applyFont="1" applyFill="1" applyBorder="1" applyAlignment="1">
      <alignment horizontal="center" vertical="center"/>
    </xf>
    <xf numFmtId="164" fontId="8" fillId="11" borderId="1" xfId="14" applyNumberFormat="1" applyFont="1" applyFill="1" applyBorder="1" applyAlignment="1">
      <alignment horizontal="center" vertical="center"/>
    </xf>
    <xf numFmtId="4" fontId="8" fillId="0" borderId="1" xfId="14" applyNumberFormat="1" applyFont="1" applyBorder="1" applyAlignment="1">
      <alignment horizontal="right"/>
    </xf>
    <xf numFmtId="41" fontId="59" fillId="3" borderId="1" xfId="14" applyNumberFormat="1" applyFont="1" applyFill="1" applyBorder="1" applyAlignment="1">
      <alignment horizontal="center" vertical="center"/>
    </xf>
    <xf numFmtId="0" fontId="59" fillId="0" borderId="1" xfId="14" applyFont="1" applyFill="1" applyBorder="1" applyAlignment="1">
      <alignment horizontal="center" vertical="center"/>
    </xf>
    <xf numFmtId="49" fontId="148" fillId="11" borderId="1" xfId="14" applyNumberFormat="1" applyFont="1" applyFill="1" applyBorder="1" applyAlignment="1">
      <alignment horizontal="right" vertical="center"/>
    </xf>
    <xf numFmtId="0" fontId="8" fillId="0" borderId="1" xfId="14" applyFont="1" applyBorder="1" applyAlignment="1">
      <alignment horizontal="center"/>
    </xf>
    <xf numFmtId="49" fontId="96" fillId="11" borderId="1" xfId="16" applyNumberFormat="1" applyFont="1" applyFill="1" applyBorder="1" applyAlignment="1">
      <alignment horizontal="right"/>
    </xf>
    <xf numFmtId="4" fontId="8" fillId="11" borderId="1" xfId="16" applyNumberFormat="1" applyFont="1" applyFill="1" applyBorder="1" applyAlignment="1">
      <alignment horizontal="right"/>
    </xf>
    <xf numFmtId="0" fontId="59" fillId="11" borderId="4" xfId="14" applyFont="1" applyFill="1" applyBorder="1" applyAlignment="1" applyProtection="1">
      <alignment horizontal="center" vertical="center" wrapText="1"/>
    </xf>
    <xf numFmtId="0" fontId="59" fillId="11" borderId="0" xfId="14" applyFont="1" applyFill="1" applyAlignment="1">
      <alignment horizontal="center" vertical="center"/>
    </xf>
    <xf numFmtId="43" fontId="59" fillId="0" borderId="1" xfId="17" applyNumberFormat="1" applyFont="1" applyFill="1" applyBorder="1" applyAlignment="1" applyProtection="1">
      <alignment vertical="center"/>
    </xf>
    <xf numFmtId="0" fontId="8" fillId="11" borderId="1" xfId="14" applyFont="1" applyFill="1" applyBorder="1" applyAlignment="1">
      <alignment horizontal="center" vertical="center"/>
    </xf>
    <xf numFmtId="49" fontId="148" fillId="11" borderId="11" xfId="14" applyNumberFormat="1" applyFont="1" applyFill="1" applyBorder="1" applyAlignment="1">
      <alignment horizontal="right" vertical="center"/>
    </xf>
    <xf numFmtId="41" fontId="59" fillId="3" borderId="1" xfId="15" applyNumberFormat="1" applyFont="1" applyFill="1" applyBorder="1" applyAlignment="1">
      <alignment horizontal="center" vertical="center" wrapText="1"/>
    </xf>
    <xf numFmtId="49" fontId="96" fillId="11" borderId="1" xfId="17" applyNumberFormat="1" applyFont="1" applyFill="1" applyBorder="1" applyAlignment="1">
      <alignment horizontal="right"/>
    </xf>
    <xf numFmtId="0" fontId="8" fillId="0" borderId="1" xfId="15" applyFont="1" applyBorder="1" applyAlignment="1">
      <alignment horizontal="center"/>
    </xf>
    <xf numFmtId="4" fontId="8" fillId="0" borderId="1" xfId="17" applyNumberFormat="1" applyFont="1" applyBorder="1" applyAlignment="1">
      <alignment horizontal="right"/>
    </xf>
    <xf numFmtId="0" fontId="149" fillId="11" borderId="1" xfId="15" applyFont="1" applyFill="1" applyBorder="1" applyAlignment="1">
      <alignment horizontal="center" vertical="center" wrapText="1"/>
    </xf>
    <xf numFmtId="49" fontId="59" fillId="11" borderId="1" xfId="15" applyNumberFormat="1" applyFont="1" applyFill="1" applyBorder="1" applyAlignment="1">
      <alignment horizontal="center" vertical="center" wrapText="1"/>
    </xf>
    <xf numFmtId="0" fontId="8" fillId="11" borderId="1" xfId="15" applyFont="1" applyFill="1" applyBorder="1" applyAlignment="1">
      <alignment horizontal="center"/>
    </xf>
    <xf numFmtId="0" fontId="59" fillId="0" borderId="1" xfId="15" applyFont="1" applyFill="1" applyBorder="1" applyAlignment="1">
      <alignment horizontal="center" vertical="center"/>
    </xf>
    <xf numFmtId="164" fontId="8" fillId="11" borderId="1" xfId="15" applyNumberFormat="1" applyFont="1" applyFill="1" applyBorder="1" applyAlignment="1">
      <alignment horizontal="center" vertical="center"/>
    </xf>
    <xf numFmtId="165" fontId="96" fillId="11" borderId="1" xfId="17" applyNumberFormat="1" applyFont="1" applyFill="1" applyBorder="1" applyAlignment="1">
      <alignment horizontal="right"/>
    </xf>
    <xf numFmtId="0" fontId="8" fillId="0" borderId="1" xfId="15" applyFont="1" applyBorder="1" applyAlignment="1">
      <alignment horizontal="center" vertical="center"/>
    </xf>
    <xf numFmtId="0" fontId="81" fillId="11" borderId="1" xfId="15" applyFont="1" applyFill="1" applyBorder="1" applyAlignment="1">
      <alignment horizontal="center" vertical="center"/>
    </xf>
    <xf numFmtId="165" fontId="99" fillId="11" borderId="1" xfId="15" applyNumberFormat="1" applyFont="1" applyFill="1" applyBorder="1" applyAlignment="1">
      <alignment horizontal="right" vertical="center"/>
    </xf>
    <xf numFmtId="165" fontId="67" fillId="11" borderId="4" xfId="15" applyNumberFormat="1" applyFont="1" applyFill="1" applyBorder="1" applyAlignment="1">
      <alignment horizontal="center" vertical="center"/>
    </xf>
    <xf numFmtId="165" fontId="67" fillId="0" borderId="4" xfId="15" applyNumberFormat="1" applyFont="1" applyBorder="1" applyAlignment="1">
      <alignment horizontal="center" vertical="center"/>
    </xf>
    <xf numFmtId="4" fontId="67" fillId="0" borderId="4" xfId="15" applyNumberFormat="1" applyFont="1" applyBorder="1" applyAlignment="1">
      <alignment horizontal="right" vertical="center"/>
    </xf>
    <xf numFmtId="0" fontId="142" fillId="0" borderId="1" xfId="15" applyFont="1" applyFill="1" applyBorder="1" applyAlignment="1">
      <alignment horizontal="right" vertical="center"/>
    </xf>
    <xf numFmtId="179" fontId="142" fillId="0" borderId="1" xfId="15" applyNumberFormat="1" applyFont="1" applyFill="1" applyBorder="1" applyAlignment="1">
      <alignment horizontal="right" vertical="center"/>
    </xf>
    <xf numFmtId="0" fontId="8" fillId="0" borderId="1" xfId="15" applyFont="1" applyBorder="1" applyAlignment="1">
      <alignment horizontal="center" vertical="center" wrapText="1"/>
    </xf>
    <xf numFmtId="165" fontId="67" fillId="3" borderId="1" xfId="15" applyNumberFormat="1" applyFont="1" applyFill="1" applyBorder="1" applyAlignment="1">
      <alignment vertical="center"/>
    </xf>
    <xf numFmtId="165" fontId="99" fillId="0" borderId="1" xfId="15" applyNumberFormat="1" applyFont="1" applyBorder="1" applyAlignment="1">
      <alignment horizontal="right" vertical="center"/>
    </xf>
    <xf numFmtId="0" fontId="59" fillId="0" borderId="67" xfId="15" applyFont="1" applyFill="1" applyBorder="1" applyAlignment="1">
      <alignment horizontal="center" vertical="top" wrapText="1"/>
    </xf>
    <xf numFmtId="1" fontId="150" fillId="0" borderId="0" xfId="15" applyNumberFormat="1" applyFont="1" applyFill="1" applyBorder="1" applyAlignment="1">
      <alignment horizontal="center" vertical="top" shrinkToFit="1"/>
    </xf>
    <xf numFmtId="0" fontId="8" fillId="0" borderId="0" xfId="15" applyFont="1" applyBorder="1"/>
    <xf numFmtId="0" fontId="90" fillId="11" borderId="0" xfId="15" applyFont="1" applyFill="1" applyBorder="1" applyAlignment="1">
      <alignment horizontal="left" vertical="top" wrapText="1" indent="1"/>
    </xf>
    <xf numFmtId="0" fontId="59" fillId="0" borderId="0" xfId="15" applyFont="1" applyFill="1" applyBorder="1" applyAlignment="1">
      <alignment horizontal="left" vertical="top" wrapText="1" indent="1"/>
    </xf>
    <xf numFmtId="3" fontId="144" fillId="0" borderId="0" xfId="15" applyNumberFormat="1" applyFont="1" applyFill="1" applyBorder="1" applyAlignment="1">
      <alignment horizontal="right" vertical="top" shrinkToFit="1"/>
    </xf>
    <xf numFmtId="3" fontId="142" fillId="0" borderId="0" xfId="15" applyNumberFormat="1" applyFont="1" applyFill="1" applyBorder="1" applyAlignment="1">
      <alignment horizontal="center" vertical="top" shrinkToFit="1"/>
    </xf>
    <xf numFmtId="4" fontId="142" fillId="0" borderId="0" xfId="15" applyNumberFormat="1" applyFont="1" applyFill="1" applyBorder="1" applyAlignment="1">
      <alignment horizontal="right" vertical="top" shrinkToFit="1"/>
    </xf>
    <xf numFmtId="3" fontId="150" fillId="0" borderId="0" xfId="15" applyNumberFormat="1" applyFont="1" applyFill="1" applyBorder="1" applyAlignment="1">
      <alignment horizontal="right" vertical="top" shrinkToFit="1"/>
    </xf>
    <xf numFmtId="43" fontId="144" fillId="0" borderId="0" xfId="17" applyFont="1" applyFill="1" applyBorder="1" applyAlignment="1">
      <alignment vertical="center"/>
    </xf>
    <xf numFmtId="0" fontId="144" fillId="0" borderId="0" xfId="15" applyFont="1" applyFill="1" applyBorder="1" applyAlignment="1">
      <alignment horizontal="right" vertical="center"/>
    </xf>
    <xf numFmtId="179" fontId="144" fillId="0" borderId="0" xfId="15" applyNumberFormat="1" applyFont="1" applyFill="1" applyBorder="1" applyAlignment="1">
      <alignment horizontal="right" vertical="center"/>
    </xf>
    <xf numFmtId="43" fontId="150" fillId="0" borderId="0" xfId="15" applyNumberFormat="1" applyFont="1" applyFill="1" applyBorder="1" applyAlignment="1">
      <alignment horizontal="right" vertical="center"/>
    </xf>
    <xf numFmtId="0" fontId="12" fillId="0" borderId="0" xfId="15" applyFont="1"/>
    <xf numFmtId="0" fontId="137" fillId="0" borderId="0" xfId="15" applyFont="1" applyFill="1" applyBorder="1" applyAlignment="1">
      <alignment horizontal="center" vertical="top" wrapText="1"/>
    </xf>
    <xf numFmtId="0" fontId="137" fillId="0" borderId="0" xfId="15" applyFont="1" applyFill="1" applyBorder="1" applyAlignment="1">
      <alignment horizontal="center" vertical="top" wrapText="1"/>
    </xf>
    <xf numFmtId="0" fontId="90" fillId="11" borderId="0" xfId="15" applyFont="1" applyFill="1" applyBorder="1" applyAlignment="1">
      <alignment vertical="top" wrapText="1"/>
    </xf>
    <xf numFmtId="0" fontId="64" fillId="0" borderId="0" xfId="15" applyFont="1" applyFill="1" applyBorder="1" applyAlignment="1">
      <alignment vertical="top" wrapText="1"/>
    </xf>
    <xf numFmtId="3" fontId="90" fillId="0" borderId="0" xfId="15" applyNumberFormat="1" applyFont="1" applyFill="1" applyBorder="1" applyAlignment="1">
      <alignment horizontal="right" vertical="top" wrapText="1"/>
    </xf>
    <xf numFmtId="3" fontId="64" fillId="0" borderId="0" xfId="15" applyNumberFormat="1" applyFont="1" applyFill="1" applyBorder="1" applyAlignment="1">
      <alignment horizontal="center" vertical="top" wrapText="1"/>
    </xf>
    <xf numFmtId="4" fontId="64" fillId="0" borderId="0" xfId="15" applyNumberFormat="1" applyFont="1" applyFill="1" applyBorder="1" applyAlignment="1">
      <alignment horizontal="right" vertical="top" wrapText="1"/>
    </xf>
    <xf numFmtId="3" fontId="137" fillId="0" borderId="0" xfId="15" applyNumberFormat="1" applyFont="1" applyFill="1" applyBorder="1" applyAlignment="1">
      <alignment vertical="top" wrapText="1"/>
    </xf>
    <xf numFmtId="43" fontId="141" fillId="0" borderId="0" xfId="15" applyNumberFormat="1" applyFill="1" applyBorder="1" applyAlignment="1">
      <alignment horizontal="left" vertical="top"/>
    </xf>
  </cellXfs>
  <cellStyles count="18">
    <cellStyle name="Comma" xfId="1" builtinId="3"/>
    <cellStyle name="Comma [0] 2" xfId="11"/>
    <cellStyle name="Comma 2" xfId="4"/>
    <cellStyle name="Comma 3" xfId="8"/>
    <cellStyle name="Comma 3 2" xfId="17"/>
    <cellStyle name="Comma 4" xfId="10"/>
    <cellStyle name="Comma 4 2" xfId="16"/>
    <cellStyle name="Comma 5" xfId="13"/>
    <cellStyle name="Good" xfId="2" builtinId="26"/>
    <cellStyle name="Normal" xfId="0" builtinId="0"/>
    <cellStyle name="Normal 2" xfId="3"/>
    <cellStyle name="Normal 2 2" xfId="7"/>
    <cellStyle name="Normal 2 3" xfId="9"/>
    <cellStyle name="Normal 3" xfId="5"/>
    <cellStyle name="Normal 3 2" xfId="14"/>
    <cellStyle name="Normal 3 3" xfId="15"/>
    <cellStyle name="Normal 4" xfId="6"/>
    <cellStyle name="Normal 5" xfId="12"/>
  </cellStyles>
  <dxfs count="45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>
          <bgColor rgb="FFFFFF99"/>
        </patternFill>
      </fill>
    </dxf>
    <dxf>
      <fill>
        <patternFill>
          <bgColor rgb="FFC1F0FB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0</xdr:rowOff>
    </xdr:from>
    <xdr:to>
      <xdr:col>1</xdr:col>
      <xdr:colOff>1800171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1" y="0"/>
          <a:ext cx="1419170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95250</xdr:rowOff>
    </xdr:from>
    <xdr:to>
      <xdr:col>1</xdr:col>
      <xdr:colOff>928894</xdr:colOff>
      <xdr:row>4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0"/>
          <a:ext cx="1414669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43</xdr:row>
      <xdr:rowOff>111918</xdr:rowOff>
    </xdr:from>
    <xdr:to>
      <xdr:col>1</xdr:col>
      <xdr:colOff>704850</xdr:colOff>
      <xdr:row>47</xdr:row>
      <xdr:rowOff>115820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9979818"/>
          <a:ext cx="1181100" cy="8802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182638</xdr:colOff>
      <xdr:row>0</xdr:row>
      <xdr:rowOff>37323</xdr:rowOff>
    </xdr:from>
    <xdr:ext cx="9229396" cy="1521811"/>
    <xdr:pic>
      <xdr:nvPicPr>
        <xdr:cNvPr id="2" name="Picture 1">
          <a:extLst>
            <a:ext uri="{FF2B5EF4-FFF2-40B4-BE49-F238E27FC236}">
              <a16:creationId xmlns:a16="http://schemas.microsoft.com/office/drawing/2014/main" id="{425A4D12-C463-8441-85BB-421F30F6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938" y="37323"/>
          <a:ext cx="9229396" cy="1521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623121</xdr:colOff>
      <xdr:row>24</xdr:row>
      <xdr:rowOff>414131</xdr:rowOff>
    </xdr:from>
    <xdr:ext cx="9229396" cy="1621883"/>
    <xdr:pic>
      <xdr:nvPicPr>
        <xdr:cNvPr id="3" name="Picture 2">
          <a:extLst>
            <a:ext uri="{FF2B5EF4-FFF2-40B4-BE49-F238E27FC236}">
              <a16:creationId xmlns:a16="http://schemas.microsoft.com/office/drawing/2014/main" id="{425A4D12-C463-8441-85BB-421F30F6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421" y="12568031"/>
          <a:ext cx="9229396" cy="16218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749245</xdr:colOff>
      <xdr:row>41</xdr:row>
      <xdr:rowOff>206113</xdr:rowOff>
    </xdr:from>
    <xdr:ext cx="9229396" cy="1521811"/>
    <xdr:pic>
      <xdr:nvPicPr>
        <xdr:cNvPr id="4" name="Picture 3">
          <a:extLst>
            <a:ext uri="{FF2B5EF4-FFF2-40B4-BE49-F238E27FC236}">
              <a16:creationId xmlns:a16="http://schemas.microsoft.com/office/drawing/2014/main" id="{425A4D12-C463-8441-85BB-421F30F6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4545" y="22475563"/>
          <a:ext cx="9229396" cy="1521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138517</xdr:colOff>
      <xdr:row>63</xdr:row>
      <xdr:rowOff>212786</xdr:rowOff>
    </xdr:from>
    <xdr:ext cx="9229396" cy="1602256"/>
    <xdr:pic>
      <xdr:nvPicPr>
        <xdr:cNvPr id="5" name="Picture 4">
          <a:extLst>
            <a:ext uri="{FF2B5EF4-FFF2-40B4-BE49-F238E27FC236}">
              <a16:creationId xmlns:a16="http://schemas.microsoft.com/office/drawing/2014/main" id="{425A4D12-C463-8441-85BB-421F30F6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3942" y="34588511"/>
          <a:ext cx="9229396" cy="16022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759912</xdr:colOff>
      <xdr:row>95</xdr:row>
      <xdr:rowOff>199536</xdr:rowOff>
    </xdr:from>
    <xdr:ext cx="9229396" cy="1576077"/>
    <xdr:pic>
      <xdr:nvPicPr>
        <xdr:cNvPr id="6" name="Picture 5">
          <a:extLst>
            <a:ext uri="{FF2B5EF4-FFF2-40B4-BE49-F238E27FC236}">
              <a16:creationId xmlns:a16="http://schemas.microsoft.com/office/drawing/2014/main" id="{425A4D12-C463-8441-85BB-421F30F6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212" y="52082211"/>
          <a:ext cx="9229396" cy="1576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749244</xdr:colOff>
      <xdr:row>78</xdr:row>
      <xdr:rowOff>165667</xdr:rowOff>
    </xdr:from>
    <xdr:ext cx="9229396" cy="1521811"/>
    <xdr:pic>
      <xdr:nvPicPr>
        <xdr:cNvPr id="7" name="Picture 6">
          <a:extLst>
            <a:ext uri="{FF2B5EF4-FFF2-40B4-BE49-F238E27FC236}">
              <a16:creationId xmlns:a16="http://schemas.microsoft.com/office/drawing/2014/main" id="{425A4D12-C463-8441-85BB-421F30F6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4544" y="42723367"/>
          <a:ext cx="9229396" cy="15218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1</xdr:row>
      <xdr:rowOff>54767</xdr:rowOff>
    </xdr:from>
    <xdr:to>
      <xdr:col>1</xdr:col>
      <xdr:colOff>683626</xdr:colOff>
      <xdr:row>4</xdr:row>
      <xdr:rowOff>126206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54792"/>
          <a:ext cx="1407526" cy="7477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95250</xdr:rowOff>
    </xdr:from>
    <xdr:to>
      <xdr:col>2</xdr:col>
      <xdr:colOff>14494</xdr:colOff>
      <xdr:row>4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0"/>
          <a:ext cx="1414669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41</xdr:row>
      <xdr:rowOff>207168</xdr:rowOff>
    </xdr:from>
    <xdr:to>
      <xdr:col>1</xdr:col>
      <xdr:colOff>809625</xdr:colOff>
      <xdr:row>45</xdr:row>
      <xdr:rowOff>211070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170318"/>
          <a:ext cx="1181100" cy="8802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12</xdr:col>
      <xdr:colOff>0</xdr:colOff>
      <xdr:row>7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7277100" cy="1381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pc1/Documents/1.%20PH&#431;&#416;NG%202022/B&#193;O%20C&#193;O%20NG&#192;Y/TH&#193;NG%205/THEO%20D&#213;I%20B&#193;N%20H&#192;NG%20B&#7842;N%20HO&#192;N%20CH&#7880;NH%20V02.05.20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Xu&#7845;t%20H&#224;ng%20Xu&#7845;t%20B&#225;n%20M&#7898;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&#7907;p%20&#273;&#7891;ng%20qu&#7889;c%20t&#7871;/SAM/BEDEKO%20ZD91/Y&#202;U%20C&#7846;U%20S&#7842;N%20XU&#7844;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&#7879;nh%20nh&#7853;p%20h&#224;n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/Google%20Drive/01%20FILLER%20MASTERBATCH/2021/B&#193;O%20C&#193;O%20PKD/FILE%20EXCEL%20QUAN%20LY%20KH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pc1/Documents/1.%20PH&#431;&#416;NG%202022/K&#7870;%20HO&#7840;CH%20TH&#193;NG/TH&#193;NG%205/Ke%20Hoach%20ban%20hang%20T5-%20T&#7892;NG.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K&#7870;%20HO&#7840;CH%20TH&#193;NG/TH&#193;NG%203/THEO%20DOI%20BAN%20HANG%20THANG%203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pc1/Documents/1.%20PH&#431;&#416;NG%202022/K&#7870;%20HO&#7840;CH%20TH&#193;NG/TH&#193;NG%205/Chi%20ph&#237;%20Theo%20k&#7871;%20ho&#7841;ch%20T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ợp đồng"/>
      <sheetName val="Thực hiện HĐ"/>
      <sheetName val="PLAN TỔNG"/>
      <sheetName val="BC DOANH THU "/>
      <sheetName val="KH T3.12"/>
      <sheetName val="KH T2.12"/>
      <sheetName val="DHL"/>
      <sheetName val="Khiếu nại khách hàng"/>
      <sheetName val="Tồn kho TP"/>
      <sheetName val="TT SẢN PHẨM"/>
      <sheetName val="TTKH"/>
    </sheetNames>
    <sheetDataSet>
      <sheetData sheetId="0">
        <row r="42">
          <cell r="H42">
            <v>0</v>
          </cell>
          <cell r="J42">
            <v>0</v>
          </cell>
          <cell r="P42">
            <v>0</v>
          </cell>
        </row>
      </sheetData>
      <sheetData sheetId="1">
        <row r="42">
          <cell r="I42">
            <v>0</v>
          </cell>
          <cell r="O42">
            <v>0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6">
          <cell r="B6" t="str">
            <v xml:space="preserve"> VTP-2031</v>
          </cell>
          <cell r="C6">
            <v>8800</v>
          </cell>
          <cell r="E6" t="str">
            <v xml:space="preserve">Kéo sợi </v>
          </cell>
        </row>
        <row r="7">
          <cell r="B7" t="str">
            <v xml:space="preserve"> VTP-204</v>
          </cell>
          <cell r="C7" t="str">
            <v>8800KH</v>
          </cell>
          <cell r="E7" t="str">
            <v xml:space="preserve">Kéo sợi </v>
          </cell>
        </row>
        <row r="8">
          <cell r="B8" t="str">
            <v xml:space="preserve"> PP02H</v>
          </cell>
          <cell r="C8" t="str">
            <v>8801P</v>
          </cell>
          <cell r="E8" t="str">
            <v xml:space="preserve">Kéo sợi </v>
          </cell>
        </row>
        <row r="9">
          <cell r="B9" t="str">
            <v xml:space="preserve"> VTP-202</v>
          </cell>
          <cell r="C9">
            <v>8802</v>
          </cell>
          <cell r="E9" t="str">
            <v xml:space="preserve">Kéo sợi </v>
          </cell>
        </row>
        <row r="10">
          <cell r="C10" t="str">
            <v>8802SP</v>
          </cell>
          <cell r="E10" t="str">
            <v xml:space="preserve">Kéo sợi </v>
          </cell>
        </row>
        <row r="11">
          <cell r="B11" t="str">
            <v xml:space="preserve"> 8802SCR</v>
          </cell>
          <cell r="C11" t="str">
            <v>8802SCR</v>
          </cell>
          <cell r="E11" t="str">
            <v xml:space="preserve">Kéo sợi </v>
          </cell>
        </row>
        <row r="12">
          <cell r="C12" t="str">
            <v>8803SCR</v>
          </cell>
          <cell r="D12" t="str">
            <v xml:space="preserve"> </v>
          </cell>
          <cell r="E12" t="str">
            <v xml:space="preserve">Kéo sợi </v>
          </cell>
        </row>
        <row r="13">
          <cell r="B13" t="str">
            <v xml:space="preserve"> Filler JT30</v>
          </cell>
          <cell r="C13" t="str">
            <v>8803QC</v>
          </cell>
          <cell r="E13" t="str">
            <v xml:space="preserve">Kéo sợi </v>
          </cell>
        </row>
        <row r="14">
          <cell r="B14" t="str">
            <v xml:space="preserve"> JT30 đen</v>
          </cell>
          <cell r="C14">
            <v>8803</v>
          </cell>
          <cell r="E14" t="str">
            <v xml:space="preserve">Kéo sợi </v>
          </cell>
        </row>
        <row r="15">
          <cell r="C15" t="str">
            <v>8803C</v>
          </cell>
          <cell r="E15" t="str">
            <v xml:space="preserve">Kéo sợi </v>
          </cell>
        </row>
        <row r="16">
          <cell r="C16" t="str">
            <v>8803S</v>
          </cell>
          <cell r="E16" t="str">
            <v xml:space="preserve">Kéo sợi </v>
          </cell>
        </row>
        <row r="17">
          <cell r="C17" t="str">
            <v>8803S1</v>
          </cell>
          <cell r="E17" t="str">
            <v xml:space="preserve">Kéo sợi </v>
          </cell>
        </row>
        <row r="18">
          <cell r="C18" t="str">
            <v>8803SP</v>
          </cell>
          <cell r="E18" t="str">
            <v xml:space="preserve">Kéo sợi </v>
          </cell>
        </row>
        <row r="19">
          <cell r="C19">
            <v>8804</v>
          </cell>
          <cell r="E19" t="str">
            <v xml:space="preserve">Kéo sợi </v>
          </cell>
        </row>
        <row r="20">
          <cell r="B20" t="str">
            <v>VTP-202</v>
          </cell>
          <cell r="C20" t="str">
            <v>8804S</v>
          </cell>
          <cell r="E20" t="str">
            <v xml:space="preserve">Kéo sợi </v>
          </cell>
        </row>
        <row r="21">
          <cell r="C21" t="str">
            <v>8804SP</v>
          </cell>
          <cell r="E21" t="str">
            <v xml:space="preserve">Kéo sợi </v>
          </cell>
        </row>
        <row r="22">
          <cell r="C22" t="str">
            <v>8804FC</v>
          </cell>
          <cell r="E22" t="str">
            <v xml:space="preserve">Kéo sợi </v>
          </cell>
        </row>
        <row r="23">
          <cell r="B23" t="str">
            <v>JT30 xanh</v>
          </cell>
          <cell r="C23">
            <v>8805</v>
          </cell>
          <cell r="E23" t="str">
            <v xml:space="preserve">Kéo sợi </v>
          </cell>
        </row>
        <row r="24">
          <cell r="C24" t="str">
            <v>8805BM</v>
          </cell>
          <cell r="E24" t="str">
            <v xml:space="preserve">Kéo sợi </v>
          </cell>
        </row>
        <row r="25">
          <cell r="C25">
            <v>8806</v>
          </cell>
          <cell r="E25" t="str">
            <v xml:space="preserve">Kéo sợi </v>
          </cell>
        </row>
        <row r="26">
          <cell r="C26" t="str">
            <v>8806S</v>
          </cell>
          <cell r="E26" t="str">
            <v xml:space="preserve">Kéo sợi </v>
          </cell>
        </row>
        <row r="27">
          <cell r="C27" t="str">
            <v>8806S1</v>
          </cell>
          <cell r="E27" t="str">
            <v xml:space="preserve">Kéo sợi </v>
          </cell>
        </row>
        <row r="28">
          <cell r="C28" t="str">
            <v>8806R</v>
          </cell>
          <cell r="E28" t="str">
            <v xml:space="preserve">Kéo sợi </v>
          </cell>
        </row>
        <row r="29">
          <cell r="C29">
            <v>8807</v>
          </cell>
          <cell r="E29" t="str">
            <v xml:space="preserve">Kéo sợi </v>
          </cell>
        </row>
        <row r="30">
          <cell r="C30">
            <v>8808</v>
          </cell>
          <cell r="E30" t="str">
            <v xml:space="preserve">Kéo sợi </v>
          </cell>
        </row>
        <row r="31">
          <cell r="C31" t="str">
            <v>8808R</v>
          </cell>
          <cell r="E31" t="str">
            <v xml:space="preserve">Kéo sợi </v>
          </cell>
        </row>
        <row r="32">
          <cell r="C32">
            <v>8310</v>
          </cell>
          <cell r="E32" t="str">
            <v>Thổi túi HDPE</v>
          </cell>
        </row>
        <row r="33">
          <cell r="C33">
            <v>8311</v>
          </cell>
          <cell r="E33" t="str">
            <v>Thổi túi HDPE</v>
          </cell>
        </row>
        <row r="34">
          <cell r="C34">
            <v>8312</v>
          </cell>
          <cell r="E34" t="str">
            <v>Thổi túi HDPE</v>
          </cell>
        </row>
        <row r="35">
          <cell r="C35">
            <v>8313</v>
          </cell>
          <cell r="E35" t="str">
            <v>Thổi túi HDPE</v>
          </cell>
        </row>
        <row r="36">
          <cell r="C36">
            <v>8314</v>
          </cell>
          <cell r="E36" t="str">
            <v>Thổi túi HDPE</v>
          </cell>
        </row>
        <row r="37">
          <cell r="C37" t="str">
            <v>8314S</v>
          </cell>
          <cell r="E37" t="str">
            <v>Thổi túi HDPE</v>
          </cell>
        </row>
        <row r="38">
          <cell r="C38">
            <v>8335</v>
          </cell>
          <cell r="E38" t="str">
            <v>Thổi túi HDPE</v>
          </cell>
        </row>
        <row r="39">
          <cell r="C39" t="str">
            <v>8315HD</v>
          </cell>
          <cell r="E39" t="str">
            <v>Kéo sợi HD</v>
          </cell>
        </row>
        <row r="40">
          <cell r="C40">
            <v>8318</v>
          </cell>
          <cell r="E40" t="str">
            <v>Thổi túi HDPE</v>
          </cell>
        </row>
        <row r="41">
          <cell r="C41">
            <v>8510</v>
          </cell>
          <cell r="E41" t="str">
            <v>Thổi túi PE</v>
          </cell>
        </row>
        <row r="42">
          <cell r="C42" t="str">
            <v>8510KH</v>
          </cell>
          <cell r="E42" t="str">
            <v>Thổi túi PE</v>
          </cell>
        </row>
        <row r="43">
          <cell r="C43" t="str">
            <v>8510R</v>
          </cell>
          <cell r="E43" t="str">
            <v>Thổi túi PE</v>
          </cell>
        </row>
        <row r="44">
          <cell r="C44">
            <v>8511</v>
          </cell>
          <cell r="E44" t="str">
            <v>Thổi túi PE</v>
          </cell>
        </row>
        <row r="45">
          <cell r="B45" t="str">
            <v>PE80</v>
          </cell>
          <cell r="E45" t="str">
            <v>Thổi túi PE</v>
          </cell>
        </row>
        <row r="46">
          <cell r="C46">
            <v>8512</v>
          </cell>
          <cell r="E46" t="str">
            <v>Thổi túi PE</v>
          </cell>
        </row>
        <row r="47">
          <cell r="C47">
            <v>8513</v>
          </cell>
          <cell r="E47" t="str">
            <v>Thổi túi PE</v>
          </cell>
        </row>
        <row r="48">
          <cell r="C48" t="str">
            <v>8513S</v>
          </cell>
          <cell r="E48" t="str">
            <v>Thổi túi PE</v>
          </cell>
        </row>
        <row r="49">
          <cell r="C49" t="str">
            <v>8513R</v>
          </cell>
          <cell r="E49" t="str">
            <v>Thổi túi PE</v>
          </cell>
        </row>
        <row r="50">
          <cell r="C50">
            <v>8514</v>
          </cell>
          <cell r="E50" t="str">
            <v>Thổi túi PE</v>
          </cell>
        </row>
        <row r="51">
          <cell r="C51" t="str">
            <v>8514HH</v>
          </cell>
          <cell r="E51" t="str">
            <v>Thổi túi PE</v>
          </cell>
        </row>
        <row r="52">
          <cell r="C52" t="str">
            <v>8514S</v>
          </cell>
          <cell r="E52" t="str">
            <v>Thổi túi PE</v>
          </cell>
        </row>
        <row r="53">
          <cell r="C53" t="str">
            <v>8514CTS</v>
          </cell>
          <cell r="E53" t="str">
            <v>Thổi túi PE</v>
          </cell>
        </row>
        <row r="54">
          <cell r="C54" t="str">
            <v>8514R</v>
          </cell>
          <cell r="E54" t="str">
            <v>Thổi túi PE</v>
          </cell>
        </row>
        <row r="55">
          <cell r="C55" t="str">
            <v>8514RR</v>
          </cell>
          <cell r="E55" t="str">
            <v>Thổi túi PE</v>
          </cell>
        </row>
        <row r="56">
          <cell r="B56" t="str">
            <v>HD</v>
          </cell>
          <cell r="C56" t="str">
            <v>8514HD</v>
          </cell>
          <cell r="E56" t="str">
            <v>Thổi túi PE</v>
          </cell>
        </row>
        <row r="57">
          <cell r="C57">
            <v>8515</v>
          </cell>
          <cell r="E57" t="str">
            <v>Thổi túi PE</v>
          </cell>
        </row>
        <row r="58">
          <cell r="C58" t="str">
            <v>8515S</v>
          </cell>
          <cell r="E58" t="str">
            <v>Thổi túi PE</v>
          </cell>
        </row>
        <row r="59">
          <cell r="C59" t="str">
            <v>8515RR</v>
          </cell>
          <cell r="E59" t="str">
            <v>Thổi túi PE</v>
          </cell>
        </row>
        <row r="60">
          <cell r="C60" t="str">
            <v>8515SR</v>
          </cell>
          <cell r="E60" t="str">
            <v>Thổi túi PE</v>
          </cell>
        </row>
        <row r="61">
          <cell r="C61" t="str">
            <v>8515R</v>
          </cell>
          <cell r="E61" t="str">
            <v>Thổi túi PE</v>
          </cell>
        </row>
        <row r="62">
          <cell r="C62">
            <v>8516</v>
          </cell>
          <cell r="E62" t="str">
            <v>Thổi túi PE</v>
          </cell>
        </row>
        <row r="63">
          <cell r="C63" t="str">
            <v>8516R</v>
          </cell>
          <cell r="E63" t="str">
            <v>Thổi túi PE</v>
          </cell>
        </row>
        <row r="64">
          <cell r="C64">
            <v>8517</v>
          </cell>
          <cell r="E64" t="str">
            <v>Thổi túi PE</v>
          </cell>
        </row>
        <row r="65">
          <cell r="C65">
            <v>8518</v>
          </cell>
          <cell r="E65" t="str">
            <v>Thổi túi PE</v>
          </cell>
        </row>
        <row r="66">
          <cell r="B66" t="str">
            <v xml:space="preserve"> FX85PE-F35</v>
          </cell>
          <cell r="C66" t="str">
            <v>8518BD</v>
          </cell>
          <cell r="E66" t="str">
            <v>Thổi túi PE</v>
          </cell>
        </row>
        <row r="67">
          <cell r="C67" t="str">
            <v>8518S</v>
          </cell>
          <cell r="E67" t="str">
            <v>Thổi túi PE</v>
          </cell>
        </row>
        <row r="68">
          <cell r="C68" t="str">
            <v>8518R</v>
          </cell>
          <cell r="E68" t="str">
            <v>Thổi túi PE</v>
          </cell>
        </row>
        <row r="69">
          <cell r="C69" t="str">
            <v>8518R2</v>
          </cell>
          <cell r="E69" t="str">
            <v>Thổi túi PE</v>
          </cell>
        </row>
        <row r="70">
          <cell r="C70">
            <v>8519</v>
          </cell>
          <cell r="E70" t="str">
            <v>Thổi túi PE</v>
          </cell>
        </row>
        <row r="71">
          <cell r="C71" t="str">
            <v>8519R</v>
          </cell>
          <cell r="E71" t="str">
            <v>Thổi túi PE</v>
          </cell>
        </row>
        <row r="72">
          <cell r="C72" t="str">
            <v>8566R</v>
          </cell>
          <cell r="E72" t="str">
            <v>Thổi túi PE</v>
          </cell>
        </row>
        <row r="73">
          <cell r="C73" t="str">
            <v>8566RS</v>
          </cell>
          <cell r="E73" t="str">
            <v>Thổi túi PE</v>
          </cell>
        </row>
        <row r="74">
          <cell r="C74">
            <v>8552</v>
          </cell>
          <cell r="E74" t="str">
            <v>Ép PE</v>
          </cell>
        </row>
        <row r="75">
          <cell r="C75">
            <v>8553</v>
          </cell>
          <cell r="E75" t="str">
            <v>Ép PE</v>
          </cell>
        </row>
        <row r="76">
          <cell r="C76">
            <v>8554</v>
          </cell>
          <cell r="E76" t="str">
            <v>Ép PE</v>
          </cell>
        </row>
        <row r="77">
          <cell r="C77">
            <v>8555</v>
          </cell>
          <cell r="E77" t="str">
            <v>Ép PE</v>
          </cell>
        </row>
        <row r="78">
          <cell r="C78">
            <v>8558</v>
          </cell>
          <cell r="E78" t="str">
            <v>Ép PE</v>
          </cell>
        </row>
        <row r="79">
          <cell r="C79">
            <v>8613</v>
          </cell>
          <cell r="E79" t="str">
            <v>Ép PP</v>
          </cell>
        </row>
        <row r="80">
          <cell r="C80">
            <v>8614</v>
          </cell>
          <cell r="E80" t="str">
            <v>Ép PP</v>
          </cell>
        </row>
        <row r="81">
          <cell r="C81">
            <v>8615</v>
          </cell>
          <cell r="E81" t="str">
            <v>Ép PP</v>
          </cell>
        </row>
        <row r="82">
          <cell r="C82">
            <v>8616</v>
          </cell>
          <cell r="E82" t="str">
            <v>Ép PP</v>
          </cell>
        </row>
        <row r="83">
          <cell r="C83" t="str">
            <v>8616R</v>
          </cell>
          <cell r="E83" t="str">
            <v>Ép PP</v>
          </cell>
        </row>
        <row r="84">
          <cell r="C84">
            <v>8617</v>
          </cell>
          <cell r="E84" t="str">
            <v>Ép PP</v>
          </cell>
        </row>
        <row r="85">
          <cell r="C85">
            <v>8618</v>
          </cell>
          <cell r="E85" t="str">
            <v>Ép PP</v>
          </cell>
        </row>
        <row r="86">
          <cell r="C86">
            <v>8619</v>
          </cell>
          <cell r="E86" t="str">
            <v>Ép PP</v>
          </cell>
        </row>
        <row r="87">
          <cell r="C87" t="str">
            <v>8619R</v>
          </cell>
          <cell r="E87" t="str">
            <v>Ép PP</v>
          </cell>
        </row>
        <row r="88">
          <cell r="C88">
            <v>8623</v>
          </cell>
          <cell r="E88" t="str">
            <v>Ép PP</v>
          </cell>
        </row>
        <row r="89">
          <cell r="C89">
            <v>8352</v>
          </cell>
          <cell r="E89" t="str">
            <v>Thổi túi HDPE</v>
          </cell>
        </row>
        <row r="90">
          <cell r="C90">
            <v>8354</v>
          </cell>
          <cell r="E90" t="str">
            <v>Thổi túi HDPE</v>
          </cell>
        </row>
        <row r="91">
          <cell r="C91" t="str">
            <v>W8320</v>
          </cell>
          <cell r="E91" t="str">
            <v>Phụ gia White</v>
          </cell>
        </row>
        <row r="92">
          <cell r="C92" t="str">
            <v>W8322</v>
          </cell>
          <cell r="E92" t="str">
            <v>Phụ gia White</v>
          </cell>
        </row>
        <row r="93">
          <cell r="B93" t="str">
            <v>WL1327</v>
          </cell>
          <cell r="C93" t="str">
            <v>W8323</v>
          </cell>
          <cell r="E93" t="str">
            <v>Phụ gia White</v>
          </cell>
        </row>
        <row r="94">
          <cell r="C94" t="str">
            <v>W8325</v>
          </cell>
          <cell r="E94" t="str">
            <v>Phụ gia White</v>
          </cell>
        </row>
        <row r="95">
          <cell r="C95" t="str">
            <v>W8327</v>
          </cell>
          <cell r="E95" t="str">
            <v>Phụ gia White</v>
          </cell>
        </row>
        <row r="96">
          <cell r="C96" t="str">
            <v>W8330</v>
          </cell>
          <cell r="E96" t="str">
            <v>Phụ gia White</v>
          </cell>
        </row>
        <row r="97">
          <cell r="C97" t="str">
            <v>W8340</v>
          </cell>
          <cell r="E97" t="str">
            <v>Phụ gia White</v>
          </cell>
        </row>
        <row r="98">
          <cell r="C98" t="str">
            <v>W8344</v>
          </cell>
          <cell r="E98" t="str">
            <v>Phụ gia White</v>
          </cell>
        </row>
        <row r="99">
          <cell r="C99" t="str">
            <v>W8350</v>
          </cell>
          <cell r="E99" t="str">
            <v>Phụ gia White</v>
          </cell>
        </row>
        <row r="100">
          <cell r="C100" t="str">
            <v>W8355</v>
          </cell>
          <cell r="E100" t="str">
            <v>Phụ gia White</v>
          </cell>
        </row>
        <row r="101">
          <cell r="C101" t="str">
            <v>W8360</v>
          </cell>
          <cell r="E101" t="str">
            <v>Phụ gia White</v>
          </cell>
        </row>
        <row r="102">
          <cell r="C102" t="str">
            <v>W8365</v>
          </cell>
          <cell r="E102" t="str">
            <v>Phụ gia White</v>
          </cell>
        </row>
        <row r="103">
          <cell r="C103" t="str">
            <v>NW80</v>
          </cell>
          <cell r="E103" t="str">
            <v>Vải không dệt</v>
          </cell>
        </row>
        <row r="104">
          <cell r="C104" t="str">
            <v>NW82</v>
          </cell>
          <cell r="E104" t="str">
            <v>Vải không dệt</v>
          </cell>
        </row>
        <row r="105">
          <cell r="C105" t="str">
            <v>EV01</v>
          </cell>
          <cell r="E105" t="str">
            <v>Thổi túi PE</v>
          </cell>
        </row>
        <row r="106">
          <cell r="C106">
            <v>8568</v>
          </cell>
          <cell r="E106" t="str">
            <v>Thổi túi PE</v>
          </cell>
        </row>
        <row r="107">
          <cell r="C107" t="str">
            <v>8568CP</v>
          </cell>
          <cell r="E107" t="str">
            <v>Thổi túi PE</v>
          </cell>
        </row>
      </sheetData>
      <sheetData sheetId="10">
        <row r="6">
          <cell r="B6" t="str">
            <v>LK-DS</v>
          </cell>
          <cell r="C6" t="str">
            <v>DIGITEQ SOLUTIONS (PVT)LTD</v>
          </cell>
          <cell r="D6" t="str">
            <v>71/A , KIRULAPONE AVENUE , KIRULAPONE, COLOMBO 05, SRI LANKA                                                                 
BR No :PV 72469, TIN :114724696</v>
          </cell>
          <cell r="G6" t="str">
            <v>Aktimpex1@akhtarigroup.lk</v>
          </cell>
          <cell r="H6" t="str">
            <v>Minh</v>
          </cell>
        </row>
        <row r="7">
          <cell r="B7" t="str">
            <v>IN-RDB</v>
          </cell>
          <cell r="C7" t="str">
            <v>RDB RASAYANS LTD</v>
          </cell>
          <cell r="D7" t="str">
            <v>126 BASUDEVPUR HPL LINK ROAD, PURBA MEDINIPUR, HALDIA- 721602, WEST BENGAL STATE, INDIA</v>
          </cell>
          <cell r="G7" t="str">
            <v>purchasedbrgroup.in</v>
          </cell>
          <cell r="H7" t="str">
            <v>Minh</v>
          </cell>
        </row>
        <row r="8">
          <cell r="B8" t="str">
            <v>CN-TJ</v>
          </cell>
          <cell r="C8" t="str">
            <v>TIANJIN STATE LETTER TRADE CO.,LTD</v>
          </cell>
          <cell r="D8" t="str">
            <v>No.16,No.20, A District,Xinzhong village, Jinzhong street, Dongli District, Tianjin, China</v>
          </cell>
          <cell r="G8" t="str">
            <v>83280860@qq.com</v>
          </cell>
          <cell r="H8" t="str">
            <v>Ly</v>
          </cell>
        </row>
        <row r="9">
          <cell r="B9" t="str">
            <v>CN-WSM</v>
          </cell>
          <cell r="C9" t="str">
            <v>PT WASAMON MITRA ABADI</v>
          </cell>
          <cell r="D9" t="str">
            <v>Jalan Cengkeh no 17A, Jakarta Barat DKI, Jakarta, Indonesia</v>
          </cell>
          <cell r="G9" t="str">
            <v>stewahyu@aol.com</v>
          </cell>
          <cell r="H9" t="str">
            <v>Ly</v>
          </cell>
        </row>
        <row r="10">
          <cell r="B10" t="str">
            <v>CN-YW</v>
          </cell>
          <cell r="C10" t="str">
            <v>YIWU FILLER NEW MATERIAL CO.,LTD</v>
          </cell>
          <cell r="D10" t="str">
            <v>No 17, Tong zhai, Beiyuan Street, Yiwu, Zhejiang, China.</v>
          </cell>
          <cell r="G10" t="str">
            <v>512776319@qq.com</v>
          </cell>
          <cell r="H10" t="str">
            <v>thu</v>
          </cell>
        </row>
        <row r="11">
          <cell r="B11" t="str">
            <v>CN-WZ</v>
          </cell>
          <cell r="C11" t="str">
            <v>WENZHOU JIATIAN TRADE CO., LTD</v>
          </cell>
          <cell r="D11" t="str">
            <v>Station C04, No.37 Liming Industrial Zone, Binjiang Street, Lucheng District,Wenzhou city, Zhejiang, China
USCI: 91330302MA2H9XP20P</v>
          </cell>
          <cell r="G11" t="str">
            <v>echo.lu@fasticgroup.com</v>
          </cell>
          <cell r="H11" t="str">
            <v>Thu</v>
          </cell>
        </row>
        <row r="12">
          <cell r="B12" t="str">
            <v>CN-CZ</v>
          </cell>
          <cell r="C12" t="str">
            <v>CHUZHOU XINERTE TECHNOLOGY DEVELOPMENT CO.,LTD</v>
          </cell>
          <cell r="D12" t="str">
            <v>West side of the intersection of Fanhua road and Jiaotong Road, Zhangbaling Town, Mingguang City,Chuzhou City,Anhui province, China.</v>
          </cell>
          <cell r="G12" t="str">
            <v xml:space="preserve">dz97@163.com </v>
          </cell>
          <cell r="H12" t="str">
            <v>Thu</v>
          </cell>
        </row>
        <row r="13">
          <cell r="B13" t="str">
            <v>JO-AL</v>
          </cell>
          <cell r="C13" t="str">
            <v>Al GHOFRAN PLASTIC FACTORY</v>
          </cell>
          <cell r="D13" t="str">
            <v>KING ABDALLAH II INDUSTRIAL CITY, AL AZRAQ  ST 250, AMMAN, JORDAN</v>
          </cell>
          <cell r="H13" t="str">
            <v>Minh</v>
          </cell>
        </row>
        <row r="14">
          <cell r="B14" t="str">
            <v>PS-AL</v>
          </cell>
          <cell r="C14" t="str">
            <v>Al- RAHMA FOR PLASTIC INDUSTRIES</v>
          </cell>
          <cell r="D14" t="str">
            <v>HEBERON/WESTBANK/PALESTINE</v>
          </cell>
          <cell r="H14" t="str">
            <v>Minh</v>
          </cell>
        </row>
        <row r="15">
          <cell r="B15" t="str">
            <v>CN-NBXC</v>
          </cell>
          <cell r="C15" t="str">
            <v>NINGBO XIN CHI PLASTIC INDUSTRY CO., LTD</v>
          </cell>
          <cell r="D15" t="str">
            <v>Room 311,3F,Zhenbang Building,No,270 Bachelor Rd,Yinzhou District,Ningbo CIty,Zhejiang Province, China</v>
          </cell>
          <cell r="G15" t="str">
            <v>'470244386@qq.com</v>
          </cell>
          <cell r="H15" t="str">
            <v>Thu</v>
          </cell>
        </row>
        <row r="16">
          <cell r="B16" t="str">
            <v>CN-NBSQ</v>
          </cell>
          <cell r="C16" t="str">
            <v>NINGBO SHANQIU IMP&amp;EXP CO.,LTD</v>
          </cell>
          <cell r="D16" t="str">
            <v>ROOM 2501-2,NO.155 BAOQUAN ROAD,YINZHOU DISTRICT,NINGBO,ZHEJIANG, CHINA.</v>
          </cell>
          <cell r="H16" t="str">
            <v>Sam</v>
          </cell>
        </row>
        <row r="17">
          <cell r="B17" t="str">
            <v>CN-YK</v>
          </cell>
          <cell r="C17" t="str">
            <v>YINGKOU DAZHENG PLASTICS TECHNOLOGY CO., LTD</v>
          </cell>
          <cell r="D17" t="str">
            <v>Xianren Island Chemical Area Gaizhou, Yingkou, Liaoning, China
Tax code: 91210881699413588C</v>
          </cell>
          <cell r="G17" t="str">
            <v>yingkoudazheng@126.com</v>
          </cell>
          <cell r="H17" t="str">
            <v>Thu</v>
          </cell>
        </row>
        <row r="18">
          <cell r="B18" t="str">
            <v>UG-AI</v>
          </cell>
          <cell r="C18" t="str">
            <v>AUROMEERA INDUSTRIES (U) LTD</v>
          </cell>
          <cell r="D18" t="str">
            <v>PLOT NO19-25 MASESE INDUSTRIAL ROAD, NEAR BIDCO, P.O.BOX 176 JINJA, UGANDA</v>
          </cell>
          <cell r="H18" t="str">
            <v>Sam</v>
          </cell>
        </row>
        <row r="19">
          <cell r="B19" t="str">
            <v>IN-GR</v>
          </cell>
          <cell r="C19" t="str">
            <v>GIRIVARYA NON WOVEN FABRICS PVT. LTD</v>
          </cell>
          <cell r="D19" t="str">
            <v>SURVEY NO 75 P/4, PLOT NO 1 TO 4,11 TO 14, B/H VANDHESWAR MAHADEV TEMPLE,NH 8 B VILLAGE-BHUNAVA TAL-GODAL  DIS RAJKOT  (GUJARAT) INDIA</v>
          </cell>
          <cell r="H19" t="str">
            <v>Sam</v>
          </cell>
        </row>
        <row r="20">
          <cell r="B20" t="str">
            <v>PH-KP</v>
          </cell>
          <cell r="C20" t="str">
            <v>KUTSAIRA PLASTIC PLUS CO.LTD</v>
          </cell>
          <cell r="D20" t="str">
            <v>LOT 7 BLOCK 2 PLASTIC CITY INDUSTRIAL VIENTE REALES VALENZUELA CITY PHILIPPINES</v>
          </cell>
          <cell r="H20" t="str">
            <v>Sam</v>
          </cell>
        </row>
        <row r="21">
          <cell r="B21" t="str">
            <v>CN-JX</v>
          </cell>
          <cell r="C21" t="str">
            <v>JIANG XI CHENKANG INDUSTRY &amp; TRADING CO.,LTD</v>
          </cell>
          <cell r="D21" t="str">
            <v>NO.404,FLOOR1-2,HAITANGHUACHENG,FENGCHENG,YICHUN,JIANGXI PROVINCE,CHINA</v>
          </cell>
          <cell r="H21" t="str">
            <v>Sam</v>
          </cell>
        </row>
        <row r="22">
          <cell r="B22" t="str">
            <v>IN-PE</v>
          </cell>
          <cell r="C22" t="str">
            <v>PEKON ELECTRONICS LTD</v>
          </cell>
          <cell r="D22" t="str">
            <v>10A, MIDDLETON ROW, 2ND FLOOR KOLKATA 700071, INDIA.</v>
          </cell>
          <cell r="H22" t="str">
            <v>Sam</v>
          </cell>
        </row>
        <row r="23">
          <cell r="B23" t="str">
            <v>EG-FE</v>
          </cell>
          <cell r="C23" t="str">
            <v>FRESH ELECTRIC FOR HOME APPLIANCES</v>
          </cell>
          <cell r="D23" t="str">
            <v>10TH OF RAMADAN CITY, A3 INDUSTRIAL ZONE, EGYPT</v>
          </cell>
          <cell r="H23" t="str">
            <v>NGÂN</v>
          </cell>
        </row>
        <row r="24">
          <cell r="B24" t="str">
            <v>ID-CV</v>
          </cell>
          <cell r="C24" t="str">
            <v>CV SELARAS TODAYA</v>
          </cell>
          <cell r="D24" t="str">
            <v>JALAN PLAJU NO. 14, JAKARTA 10230, INDONESIA</v>
          </cell>
          <cell r="H24" t="str">
            <v>SAM</v>
          </cell>
        </row>
        <row r="25">
          <cell r="B25" t="str">
            <v>PK-KR</v>
          </cell>
          <cell r="C25" t="str">
            <v>AI-KARAM PACKAGES (PVT.) LIMITED</v>
          </cell>
          <cell r="D25" t="str">
            <v xml:space="preserve">PLOT # 36-C, FLOOR 3, SHAHBAZ COMMERCIAL, LANE NO.4, PHASE-VI, DHA KARACHI, PAKISTAN </v>
          </cell>
          <cell r="H25" t="str">
            <v>MINH</v>
          </cell>
        </row>
        <row r="26">
          <cell r="B26" t="str">
            <v>IN-SN</v>
          </cell>
          <cell r="C26" t="str">
            <v>SUNIL FIBRES PVT.LTD</v>
          </cell>
          <cell r="D26" t="str">
            <v>5001-5005 5TH FLOOR SHREE MAHAVIR TEXTILE MARKET SURAT KADODARA ROAD MAGOB, SURAT
395010, INDIA</v>
          </cell>
          <cell r="H26" t="str">
            <v>MINH</v>
          </cell>
        </row>
        <row r="27">
          <cell r="B27" t="str">
            <v>ID-POLY</v>
          </cell>
          <cell r="C27" t="str">
            <v xml:space="preserve"> PT. POLY UNION CHEMICALS</v>
          </cell>
          <cell r="D27" t="str">
            <v>WISMA BUMIPUTERA 9TH.FLOOR,
JL. JEND.SUDIRMAN KAV.75,
JAKARTA 12910</v>
          </cell>
          <cell r="H27" t="str">
            <v>SAM</v>
          </cell>
        </row>
        <row r="28">
          <cell r="B28" t="str">
            <v>SA-AD</v>
          </cell>
          <cell r="C28" t="str">
            <v>ADVANCED FLEXIBLE PACKAGING CO.</v>
          </cell>
          <cell r="D28" t="str">
            <v>Mekkah St, Dammam 2nd Industrial City, Dammam 34333 Saudi Arabia</v>
          </cell>
          <cell r="H28" t="str">
            <v>SAM</v>
          </cell>
        </row>
        <row r="29">
          <cell r="B29" t="str">
            <v>PL-BE</v>
          </cell>
          <cell r="C29" t="str">
            <v>BEDEKO EUROPE LTD LP.</v>
          </cell>
          <cell r="D29" t="str">
            <v xml:space="preserve"> 7 Wojska Polskiego Street, 05-850 Macierzysz, Poland</v>
          </cell>
          <cell r="H29" t="str">
            <v>SAM</v>
          </cell>
        </row>
        <row r="30">
          <cell r="B30" t="str">
            <v>UAE-KP</v>
          </cell>
          <cell r="C30" t="str">
            <v>KOMRI PLASTIC CO.</v>
          </cell>
          <cell r="D30" t="str">
            <v>RAKEZ FZ, RAK UAE</v>
          </cell>
          <cell r="H30" t="str">
            <v>SAM</v>
          </cell>
        </row>
        <row r="31">
          <cell r="B31" t="str">
            <v>IN-AT</v>
          </cell>
          <cell r="C31" t="str">
            <v>ASIAN TRADELINKS PVT LTD</v>
          </cell>
          <cell r="D31" t="str">
            <v>282 RABINDRA SARANI KOLKATA WEST BENGAL 700007</v>
          </cell>
          <cell r="G31" t="str">
            <v>mohit.kvc@gmail.com</v>
          </cell>
          <cell r="H31" t="str">
            <v>SAM</v>
          </cell>
        </row>
        <row r="32">
          <cell r="B32" t="str">
            <v>TL-VAVA</v>
          </cell>
          <cell r="C32" t="str">
            <v>VAVA PACK CO.,LTD</v>
          </cell>
          <cell r="D32" t="str">
            <v>52 MOO 3 SIKHIU, SIKHIU, SIKHIU NAKHONRAT CHASIMA 30140, THAILAND.</v>
          </cell>
          <cell r="H32" t="str">
            <v>SAM</v>
          </cell>
        </row>
        <row r="33">
          <cell r="B33" t="str">
            <v>PL-KB</v>
          </cell>
          <cell r="C33" t="str">
            <v>KATHURIA BROTHER</v>
          </cell>
          <cell r="D33" t="str">
            <v xml:space="preserve"> OFFICE NO.8, MEZZANINE FLOOR, BLOCK 3 SULEMAN ARCADE BMCHS, KARACHI, PAKISTAN.</v>
          </cell>
          <cell r="H33" t="str">
            <v>SAM</v>
          </cell>
        </row>
        <row r="34">
          <cell r="B34" t="str">
            <v>CN-GM</v>
          </cell>
          <cell r="C34" t="str">
            <v>GLOBAL NEW MATERIAL LIMITED</v>
          </cell>
          <cell r="D34" t="str">
            <v>RM 19C Lockhart CTR 301-307 Lockhart RD Wan Chai Hong Kong</v>
          </cell>
          <cell r="H34" t="str">
            <v>THU</v>
          </cell>
        </row>
        <row r="35">
          <cell r="B35" t="str">
            <v>IN-UI</v>
          </cell>
          <cell r="C35" t="str">
            <v>UNIQUE INTERTRADE PVT LTD</v>
          </cell>
          <cell r="D35" t="str">
            <v>3RD FLOOR &amp; CROMA BUILDING, SS MANOR, NEARKALYANNAGAR, INDIA
GSTIN: 29AARCU4956FZ2, IEC:0813012155</v>
          </cell>
          <cell r="H35" t="str">
            <v>SAM</v>
          </cell>
        </row>
        <row r="36">
          <cell r="B36" t="str">
            <v>IN-CP</v>
          </cell>
          <cell r="C36" t="str">
            <v>CHANDRA POLYMER PRIVATE LIMITED</v>
          </cell>
          <cell r="D36" t="str">
            <v xml:space="preserve"> 87, OLD CHINA BAZAR STREET, KOLKATA – 700001, WEST BENGAL, INDIA
PAN – AAECC1061E ; GSTIN - 19AAECC1061E1Z2 ; IEC – 0210026308</v>
          </cell>
          <cell r="H36" t="str">
            <v>MINH</v>
          </cell>
        </row>
        <row r="37">
          <cell r="B37" t="str">
            <v>IN-DNS</v>
          </cell>
          <cell r="C37" t="str">
            <v>DNS POLYFAB PVT. LTD</v>
          </cell>
          <cell r="D37" t="str">
            <v>A - 16, II Stage, Peenya Industrial Estate, Bangalore 560 058</v>
          </cell>
          <cell r="G37" t="str">
            <v>piyush@formosasynthetics.in</v>
          </cell>
          <cell r="H37" t="str">
            <v>SAM</v>
          </cell>
        </row>
        <row r="38">
          <cell r="B38" t="str">
            <v>UG-QT</v>
          </cell>
          <cell r="C38" t="str">
            <v>QATAR PLASTIC INDUSTRIAL LIMITED</v>
          </cell>
          <cell r="D38" t="str">
            <v>PLOT NO. LZ12, INFINITY INDUSTRIAL PARK, EASTERN BYPASS, NAIROBI, KENYA.
P.O.BOX: 13266-00100</v>
          </cell>
          <cell r="H38" t="str">
            <v>MINH</v>
          </cell>
        </row>
        <row r="39">
          <cell r="B39" t="str">
            <v>CN-SZ</v>
          </cell>
          <cell r="C39" t="str">
            <v>SHENZHEN JOYANCY TECHNOLOGY&amp;DEVELOPMENT CO.,LTD</v>
          </cell>
          <cell r="D39" t="str">
            <v>UNIT 1309 13/F,TOWN A SOUTH MEILINEXCELLENT CITY NO.128 ZHONGKANG RD. FUTIAN DISTRICT SHENZHEN, CHINA.</v>
          </cell>
          <cell r="H39" t="str">
            <v>THU</v>
          </cell>
        </row>
        <row r="40">
          <cell r="B40" t="str">
            <v>KR-HC</v>
          </cell>
          <cell r="C40" t="str">
            <v>HUE CHEM CO.,LTD</v>
          </cell>
          <cell r="D40" t="str">
            <v>Suite 1326, Hagui-ro 282, Dongan-gu, Anyang-si, Gyeonggi-do, Republic of Korea.</v>
          </cell>
          <cell r="H40" t="str">
            <v>THU</v>
          </cell>
        </row>
        <row r="41">
          <cell r="B41" t="str">
            <v>PK-RC</v>
          </cell>
          <cell r="C41" t="str">
            <v>REHMAN CHEMICALS</v>
          </cell>
          <cell r="D41" t="str">
            <v>Suite No 7, Al Shabbir Corner Nazimabad No.1, Karachi, Pakistan</v>
          </cell>
        </row>
        <row r="42">
          <cell r="B42" t="str">
            <v>IN-PT</v>
          </cell>
          <cell r="C42" t="str">
            <v>PT. BERKAT UTAMA</v>
          </cell>
          <cell r="D42" t="str">
            <v>Jl. Pakis Raya Blok AA 2No.12, Bekasi Selatan, Jawa Barat, 17148, Indonesia</v>
          </cell>
          <cell r="H42" t="str">
            <v>SAM</v>
          </cell>
        </row>
        <row r="43">
          <cell r="B43" t="str">
            <v>CB-CC</v>
          </cell>
          <cell r="C43" t="str">
            <v>CAMBODIA CEMENT CHAKREY TING FACTORY CO.,LTD</v>
          </cell>
          <cell r="D43" t="str">
            <v xml:space="preserve">#74 , Street 317, Sangkat Boeung Kak II, Khan Toul Kork , Phnom Penh, Cambodia </v>
          </cell>
          <cell r="G43" t="str">
            <v>Tel: 012493040 Zip Code: 120408</v>
          </cell>
          <cell r="H43" t="str">
            <v>SAM</v>
          </cell>
        </row>
        <row r="44">
          <cell r="B44" t="str">
            <v>SL-EGO</v>
          </cell>
          <cell r="C44" t="str">
            <v>EGODAMULLA PACKAGING LANKA (P.V.T) LTD</v>
          </cell>
          <cell r="D44" t="str">
            <v>No, 5/131, Egodamulla, Ahungalla,Sri Lanka</v>
          </cell>
          <cell r="H44" t="str">
            <v>SAM</v>
          </cell>
        </row>
        <row r="45">
          <cell r="B45" t="str">
            <v>RS-AL</v>
          </cell>
          <cell r="C45" t="str">
            <v>LIMITED LIABILITY COMPANY NIKA GROUP</v>
          </cell>
          <cell r="D45" t="str">
            <v>346800, ROSTOV REGION, MYASNIKOVSKY DISTRICT, SOUTH-EAST INDUSTRIAL ZONE, NO. 16-А
ОГРН 1076164003904
ИНН/КПП 6164263345/612201001
ОКПО 80364762</v>
          </cell>
        </row>
        <row r="46">
          <cell r="B46" t="str">
            <v>HK-LC</v>
          </cell>
          <cell r="C46" t="str">
            <v>LICAI PIGMENT COLOR MASTER BATCHES CO.,LIMITED</v>
          </cell>
          <cell r="D46" t="str">
            <v>RM 1904A, 19/F., LUCKY COMMERCIAL CENTRE, NO. 103 DES VOEUX ROAD WEST, HONGKONG</v>
          </cell>
        </row>
        <row r="47">
          <cell r="B47" t="str">
            <v>UAE-PP</v>
          </cell>
          <cell r="C47" t="str">
            <v>PRIYA PLASTIC BAGS MANUFACTURING LLC</v>
          </cell>
          <cell r="D47" t="str">
            <v>P.O. BOX: 16880, NEAR CHINA MALL, AL JURF, AJMAN, UAE</v>
          </cell>
        </row>
        <row r="48">
          <cell r="B48" t="str">
            <v>IN-SP</v>
          </cell>
          <cell r="C48" t="str">
            <v>SUPRIYA PACKERS</v>
          </cell>
          <cell r="D48" t="str">
            <v>PLOT NO 289 SOMPURA INDUSTRIAL, AREA DABASPET BANGALORE RURAL, 562111, INDIA</v>
          </cell>
        </row>
        <row r="49">
          <cell r="B49" t="str">
            <v>INDO-PTC</v>
          </cell>
          <cell r="C49" t="str">
            <v>PT. CENTRAL CHEMICAL INDONESIA</v>
          </cell>
          <cell r="D49" t="str">
            <v>. Puri Anjasmoro Blok H.5 / 33 - 34 Tawangsari, Semarang Barat</v>
          </cell>
        </row>
        <row r="50">
          <cell r="B50" t="str">
            <v>IN-GPP</v>
          </cell>
          <cell r="C50" t="str">
            <v>GIRIRAJ POLY PACK</v>
          </cell>
          <cell r="D50" t="str">
            <v>Survey No 83/3/2 Plot no 3. Rajkot Gondal National Highway
Pin code no: 360311
At- Bhunava Tal-Gondal Dist - Rajkot, Gujarat( India)
E mail ID -girirajpoly@gmail.com
PH NO -91-99795 85687
GST NO -24ANIPB0589Q1ZM
PAN NO -ANIPB0589Q
IEC CODE -2411000618</v>
          </cell>
        </row>
        <row r="51">
          <cell r="B51" t="str">
            <v>SR-JK</v>
          </cell>
          <cell r="C51" t="str">
            <v>J K IMPORT AND EXPORT CO (PVT) LTD</v>
          </cell>
          <cell r="D51" t="str">
            <v>No 105 Bankshall Street Colombo 11, SRILANKA</v>
          </cell>
          <cell r="G51" t="str">
            <v>BRC NO. PV 10823
Phone number. +94 11 2985908</v>
          </cell>
        </row>
        <row r="52">
          <cell r="B52" t="str">
            <v>PL-PS</v>
          </cell>
          <cell r="C52" t="str">
            <v>PENNINES SPECIALTY CHEMICALS CORPORATION</v>
          </cell>
          <cell r="D52" t="str">
            <v>3053 F Bautista st. Ugong Valenzuela City 1440, Philippines</v>
          </cell>
        </row>
        <row r="53">
          <cell r="B53" t="str">
            <v>IN-SI</v>
          </cell>
          <cell r="C53" t="str">
            <v>SINGHAL INDUSTRIES PVT. LTD</v>
          </cell>
          <cell r="D53" t="str">
            <v xml:space="preserve"> Block No. 1547, B/H. Mukat Pipes, Khatraj-Kalol Road, Moti Bhoyan Village, Kalol Ta., Gandhinagar-382721, Gujarat, India
</v>
          </cell>
          <cell r="G53" t="str">
            <v>GST NO.: 24AALCS2909N1ZY
IEC NO.: 0807016519
PAN NO.: AALCS2909N</v>
          </cell>
        </row>
        <row r="54">
          <cell r="B54" t="str">
            <v>PL-UNI</v>
          </cell>
          <cell r="C54" t="str">
            <v>UNIBAG POLYSACK CORPORATION</v>
          </cell>
          <cell r="D54" t="str">
            <v>401 Centerpoint Bldg, Julia Vargas Ave, Ortigas Center, Pasig 1605, Philippines</v>
          </cell>
        </row>
        <row r="55">
          <cell r="B55" t="str">
            <v>PL-GSP</v>
          </cell>
          <cell r="C55" t="str">
            <v>GRAND SUMMIT PACKAGING CORP</v>
          </cell>
          <cell r="D55" t="str">
            <v>26 ISIDRO FRANCISCO ST, BRGY, MAYSAN VALENZUELA, PHILIPPINES PH</v>
          </cell>
        </row>
        <row r="56">
          <cell r="B56" t="str">
            <v>IN-VAR</v>
          </cell>
          <cell r="C56" t="str">
            <v>VARDHMAN POLY PACK</v>
          </cell>
          <cell r="D56" t="str">
            <v>30 ASPIRE INDUSTRIAL HUB,INSIDE PIRANA GATE NR SWASTIK BUSINESS PARK,, OAD GAM , 200' S.P. RING ROAD KAMOD CIRCLE, AHMEDABAD, AHMADABAD, GUJARAT, 382425</v>
          </cell>
        </row>
        <row r="57">
          <cell r="B57" t="str">
            <v>SL-ARA</v>
          </cell>
          <cell r="C57" t="str">
            <v xml:space="preserve"> ARAVA PRIVATE LIMITED</v>
          </cell>
          <cell r="D57" t="str">
            <v xml:space="preserve"> 1/7,KARIYAWASAM PLACE KALAPALUWAWA, RAJAGIRIYA, SRI LANKA</v>
          </cell>
        </row>
        <row r="58">
          <cell r="B58" t="str">
            <v>TG-SS</v>
          </cell>
          <cell r="C58" t="str">
            <v>SORETRAP SARL.</v>
          </cell>
          <cell r="D58" t="str">
            <v>ZONE INDUSREIELLE 14 BP 54 LOME ,TOGO</v>
          </cell>
        </row>
        <row r="59">
          <cell r="B59" t="str">
            <v>IN-JI</v>
          </cell>
          <cell r="C59" t="str">
            <v xml:space="preserve"> JINDAL INTERNATIONAL PVT LTD</v>
          </cell>
          <cell r="D59" t="str">
            <v>83/85 NETAJI SUBHASH ROAD, KOLKATA 7000001, INDIA</v>
          </cell>
          <cell r="G59" t="str">
            <v>GST-19AABCJ3057G1ZM
IEC 0207020752
EMAIL: MAHESHJINDAL@HOTMAIL.COM</v>
          </cell>
        </row>
        <row r="60">
          <cell r="B60" t="str">
            <v>IN-SDR</v>
          </cell>
          <cell r="C60" t="str">
            <v xml:space="preserve"> SDR POLYMERS PRIVATE LIMITED</v>
          </cell>
          <cell r="D60" t="str">
            <v>NO.: 7/55/1, KAMARAJ NAGAR WEST,SERVAIKARANMADAM,SAWYERPURAM POST - 628251,
THOOTHUKUDI DISTRICT.
GST NO: 33AAOCS3736L1ZX
IEC NO.: 3510004663</v>
          </cell>
        </row>
        <row r="61">
          <cell r="B61" t="str">
            <v>ID-RAJA</v>
          </cell>
          <cell r="C61" t="str">
            <v>PT. RAJA ABDI PERKASA</v>
          </cell>
          <cell r="D61" t="str">
            <v>JL. MANGGA DUA RAYA BLOCK A NO. 22 RT. 003 RW. 11 MANGGA DUA SELATAN, SAWAH BESAR JAKARTA 
PUSAT DKI JAKARTA, INDONESIA</v>
          </cell>
        </row>
        <row r="62">
          <cell r="B62" t="str">
            <v>PN-TS</v>
          </cell>
          <cell r="C62" t="str">
            <v>TSONG KAI ENTERPRISES COMPANY LTD</v>
          </cell>
          <cell r="D62" t="str">
            <v>LOT 5 BLK 37 PHASE 2 MANGGA S CLARK, MANOR DAQUIT, MABALACAT CITY PAMPANGA 2010, PHILIPPINES</v>
          </cell>
          <cell r="H62" t="str">
            <v>SAM</v>
          </cell>
        </row>
        <row r="63">
          <cell r="B63" t="str">
            <v>ID-SMP</v>
          </cell>
          <cell r="C63" t="str">
            <v>PT. SINAR MULIA PLASINDO LESTAR</v>
          </cell>
          <cell r="D63" t="str">
            <v>JL. CICUKANG 22, HOLIS, BANDUNG 40212</v>
          </cell>
        </row>
        <row r="64">
          <cell r="B64" t="str">
            <v>APCA</v>
          </cell>
          <cell r="C64" t="str">
            <v>AZOV PRODUCTION CORPORATION ALEKO - POLYMERS LLC</v>
          </cell>
          <cell r="D64" t="str">
            <v>47 NEKRASOVA LANE, AZOV, ROSTOV-ON-DON-REGION 346781, RUSSIA</v>
          </cell>
        </row>
        <row r="65">
          <cell r="B65" t="str">
            <v>BPP</v>
          </cell>
          <cell r="C65" t="str">
            <v>BURNPUR POLYFABS PVT. LTD.</v>
          </cell>
        </row>
        <row r="66">
          <cell r="B66" t="str">
            <v>DR</v>
          </cell>
          <cell r="C66" t="str">
            <v>DALIAN RING IMPORT &amp; EXPORT TRADING CO.,LTD</v>
          </cell>
          <cell r="D66" t="str">
            <v>NO.4, FLOOR 36. NO.82 MINGZE STREET ZHONGSHAN DISTRICT DALIAN CITY, LIAONING PROVINCE, CHINA</v>
          </cell>
        </row>
        <row r="67">
          <cell r="B67" t="str">
            <v>CCIC</v>
          </cell>
          <cell r="C67" t="str">
            <v>COLORSTAR CHEMICAL INDUSTRIAL CORPORATION</v>
          </cell>
          <cell r="D67" t="str">
            <v>3053 F Bautista st. Ugong Valenzuela City 1440, Philippinnes</v>
          </cell>
        </row>
        <row r="68">
          <cell r="B68" t="str">
            <v>TMB</v>
          </cell>
          <cell r="C68" t="str">
            <v>TMB CO.,LTD</v>
          </cell>
        </row>
        <row r="69">
          <cell r="B69" t="str">
            <v>PC</v>
          </cell>
          <cell r="C69" t="str">
            <v>PHILPACKAGING CORPORATION</v>
          </cell>
        </row>
        <row r="70">
          <cell r="B70" t="str">
            <v>BS</v>
          </cell>
          <cell r="C70" t="str">
            <v>BOHRA SALES &amp; SERVICES LTD.</v>
          </cell>
          <cell r="D70" t="str">
            <v>14-P INDUSTRIAL AREA, KOKAR, RANCHI 834001</v>
          </cell>
        </row>
        <row r="71">
          <cell r="G71" t="e">
            <v>#N/A</v>
          </cell>
          <cell r="H71" t="e">
            <v>#N/A</v>
          </cell>
        </row>
        <row r="72">
          <cell r="B72" t="str">
            <v>NĐ-MMA</v>
          </cell>
          <cell r="C72" t="str">
            <v>CÔNG TY TNHH NHỰA MMA</v>
          </cell>
          <cell r="D72" t="str">
            <v>Lô E23-E24 đường số 10, cụm CN Hải Sơn, xã Đức Hòa Đông, huyện Đức Hòa, tỉnh Long An</v>
          </cell>
          <cell r="H72" t="str">
            <v>Ms. Vân</v>
          </cell>
        </row>
        <row r="73">
          <cell r="B73" t="str">
            <v>NĐ-RS</v>
          </cell>
          <cell r="C73" t="str">
            <v>CÔNG TY CỔ PHẦN KHOÁNG SẢN REDSTONE</v>
          </cell>
          <cell r="D73" t="str">
            <v>KCn Phía Nam, xã Văn Phú, thành Phố Yên Bái</v>
          </cell>
          <cell r="H73" t="str">
            <v>Ms. Vân</v>
          </cell>
        </row>
        <row r="74">
          <cell r="B74" t="str">
            <v>NĐ-HP</v>
          </cell>
          <cell r="C74" t="str">
            <v>CÔNG TY CỔ PHẦN ĐẦU TƯ HANPAD</v>
          </cell>
          <cell r="D74" t="str">
            <v>22/42 Vũ Ngọc Phan, P. Láng Hạ, Đống Đa, HN</v>
          </cell>
          <cell r="H74" t="str">
            <v>Ms. Vân</v>
          </cell>
        </row>
        <row r="75">
          <cell r="B75" t="str">
            <v>NĐ-GP</v>
          </cell>
          <cell r="C75" t="str">
            <v xml:space="preserve">CÔNG TY CỔ PHẦN GLOBAL PLASTIC </v>
          </cell>
          <cell r="D75" t="str">
            <v>KCn Phía Nam, xã Văn Phú, thành Phố Yên Bái</v>
          </cell>
          <cell r="H75" t="str">
            <v>Ms. Vân</v>
          </cell>
        </row>
        <row r="76">
          <cell r="B76" t="str">
            <v>NĐ-VU</v>
          </cell>
          <cell r="C76" t="str">
            <v>CÔNG TY TNHH SẢN XUẤT THƯƠNG MẠI NHỰA VIỆT ÚC</v>
          </cell>
          <cell r="D76" t="str">
            <v>Số nhà 78, ngõ 106, đường Hoàng Quốc Việt, phường Cổ Nhuế 1, quận Bắc Từ Liêm,TP. Hà Nội</v>
          </cell>
          <cell r="H76" t="str">
            <v>Mr. Toán</v>
          </cell>
        </row>
        <row r="77">
          <cell r="B77" t="str">
            <v>NĐ-KM</v>
          </cell>
          <cell r="C77" t="str">
            <v>CÔNG TY CỔ PHẦN KAMURI VIỆT NAM</v>
          </cell>
          <cell r="D77" t="str">
            <v xml:space="preserve"> KCN Châu Sơn, P. Lê Hồng Phong, TP  Phủ Lý, Hà Nam</v>
          </cell>
          <cell r="H77" t="str">
            <v>Mr. Toán</v>
          </cell>
        </row>
        <row r="78">
          <cell r="B78" t="str">
            <v>NĐ-HH</v>
          </cell>
          <cell r="C78" t="str">
            <v>CÔNG TY TNHH NHỰA HUY HOÀN</v>
          </cell>
          <cell r="D78" t="str">
            <v>Đội 4 , Thôn Minh Khai , Thị Trấn Như Quỳnh -H. Văn Lâm - Tỉnh Hưng Yên - Việt Nam</v>
          </cell>
          <cell r="H78" t="str">
            <v>Mr. Toán</v>
          </cell>
        </row>
        <row r="79">
          <cell r="B79" t="str">
            <v>NĐ-NA</v>
          </cell>
          <cell r="C79" t="str">
            <v>CÔNG TY TNHH KHAI THÁC TÀI NGUYÊN NGỌC ANH</v>
          </cell>
          <cell r="D79" t="str">
            <v>Thôn Đoài - Xã Xuy Xá - Huyện Mỹ Đức - TP.Hà Nội</v>
          </cell>
          <cell r="H79" t="str">
            <v>Mr. Toán</v>
          </cell>
        </row>
        <row r="80">
          <cell r="B80" t="str">
            <v>NĐ-KT</v>
          </cell>
          <cell r="C80" t="str">
            <v>CÔNG TY TNHH KHẢI THẦN</v>
          </cell>
          <cell r="D80" t="str">
            <v>thôn Già Khê, thị trấn Đồi Ngô, huyện Lục Nam, tỉnh Bắc Giang, Việt Nam</v>
          </cell>
          <cell r="H80" t="str">
            <v>Mr. Toán</v>
          </cell>
        </row>
        <row r="81">
          <cell r="B81" t="str">
            <v>NĐ-CHEMI</v>
          </cell>
          <cell r="C81" t="str">
            <v>CÔNG TY CỔ PHẦN VS CHEMICALS</v>
          </cell>
          <cell r="D81" t="str">
            <v>Số nhà 223, đường Hà Huy Thập, tổ 5, Phường đồng Tâm, thành phố Yên Bái, tỉnh Yên Bái.</v>
          </cell>
          <cell r="H81" t="str">
            <v>Mr Toán</v>
          </cell>
        </row>
        <row r="82">
          <cell r="B82" t="str">
            <v>NĐ-VSTAR</v>
          </cell>
          <cell r="C82" t="str">
            <v>CÔNG TY TNHH KHOÁNG SẢN V . STAR</v>
          </cell>
          <cell r="D82" t="str">
            <v>Tổ 13, thị trấn Yên Bình, huyện Yên Bình, tỉnh Yên Bái</v>
          </cell>
          <cell r="H82" t="str">
            <v>Mr Toán</v>
          </cell>
        </row>
        <row r="83">
          <cell r="B83" t="str">
            <v>NĐ-QC</v>
          </cell>
          <cell r="C83" t="str">
            <v>CÔNG TY TNHH QUAN CHÂU</v>
          </cell>
          <cell r="D83" t="str">
            <v>KCN BẮC CHU LAI, XÃ TAM HIỆP, HUYỆN NÚI THÀNH, TỈNH QUẢNG NAM</v>
          </cell>
          <cell r="H83" t="str">
            <v>Mr Toán</v>
          </cell>
        </row>
        <row r="84">
          <cell r="B84" t="str">
            <v>NĐ-ECO</v>
          </cell>
          <cell r="C84" t="str">
            <v>CÔNG TY CỔ PHẦN ECO GREEN</v>
          </cell>
          <cell r="D84" t="str">
            <v>Tổ 13, thị trấn Yên Bình, huyện Yên Bình, tỉnh Yên Bái</v>
          </cell>
          <cell r="H84" t="str">
            <v>Ms. Vân</v>
          </cell>
        </row>
        <row r="85">
          <cell r="B85" t="str">
            <v>NĐ-AH</v>
          </cell>
          <cell r="C85" t="str">
            <v>A HINH</v>
          </cell>
          <cell r="D85" t="str">
            <v>Cầu Lực Điền, huyện Văn Giang, tỉnh Hưng Yên</v>
          </cell>
          <cell r="H85" t="str">
            <v>Mr Toán</v>
          </cell>
        </row>
        <row r="86">
          <cell r="B86" t="str">
            <v>NĐ-PD</v>
          </cell>
          <cell r="C86" t="str">
            <v>CÔNG TY TNHH PHÚC DIỄN</v>
          </cell>
          <cell r="D86" t="str">
            <v>Số 8, ngõ 108, đường Phúc Diễn, Phường Phúc Diễn, Quận Bắc Từ Liêm, Hà Nội</v>
          </cell>
          <cell r="H86" t="str">
            <v>Mr Toán</v>
          </cell>
        </row>
        <row r="87">
          <cell r="B87" t="str">
            <v>NĐ-HL</v>
          </cell>
          <cell r="C87" t="str">
            <v>CÔNG TY TNHH THƯƠNG MẠI VÀ DỊCH VỤ HIẾU LINH</v>
          </cell>
          <cell r="D87" t="str">
            <v>KM14, Quốc lộ 1A, Ngọc Hồi, Thanh Trì, Hà Nội</v>
          </cell>
          <cell r="H87" t="str">
            <v>Ms. Vân</v>
          </cell>
        </row>
        <row r="88">
          <cell r="B88" t="str">
            <v>NĐ-AL</v>
          </cell>
          <cell r="C88" t="str">
            <v>ĐỒNG XUÂN LAN</v>
          </cell>
        </row>
        <row r="89">
          <cell r="B89" t="str">
            <v>NĐ-AN</v>
          </cell>
          <cell r="C89" t="str">
            <v>A NAM</v>
          </cell>
        </row>
        <row r="90">
          <cell r="B90" t="str">
            <v>NĐ-BM</v>
          </cell>
          <cell r="C90" t="str">
            <v>CÔNG TY CỔ PHẦN BAO BÌ BẢO MINH</v>
          </cell>
          <cell r="D90" t="str">
            <v>Thôn Chùa, xã Cổ Loa, huyện Đông Anh, thành phố Hà Nội, Việt Nam.</v>
          </cell>
          <cell r="H90" t="str">
            <v>Ms. Vân</v>
          </cell>
        </row>
        <row r="91">
          <cell r="B91" t="str">
            <v>NĐ-HĐ</v>
          </cell>
          <cell r="C91" t="str">
            <v>CÔNG TY TNHH HẢI ĐĂNG - KB</v>
          </cell>
          <cell r="D91" t="str">
            <v>Cụm CN Kim Bình, xã Kim Bình, TP Phủ Lý, tỉnh Hà Nam, Việt Nam.</v>
          </cell>
          <cell r="H91" t="str">
            <v>Ms. Vân</v>
          </cell>
        </row>
        <row r="92">
          <cell r="B92" t="str">
            <v>NĐ-NANO</v>
          </cell>
          <cell r="C92" t="str">
            <v>CÔNG TY CỔ PHẦN SILVER NANO VIỆT NAM</v>
          </cell>
          <cell r="D92" t="str">
            <v>Tầng 12, tòa nhà Licogi 13,164 Khuất duy Tiến, P. Nhân Chính, Q. Thanh Xuân, TP Hà Nội.</v>
          </cell>
          <cell r="H92" t="str">
            <v>Ms. Vân</v>
          </cell>
        </row>
        <row r="93">
          <cell r="B93" t="str">
            <v>NĐ-ITVN</v>
          </cell>
          <cell r="C93" t="str">
            <v>Công Ty TNHH Thương Mại Và Đầu Tư ITVN</v>
          </cell>
          <cell r="D93" t="str">
            <v>Km8, QL 21B, Huyện Thanh Oai,Hà Nội</v>
          </cell>
          <cell r="H93" t="str">
            <v>Ms. Vân</v>
          </cell>
        </row>
        <row r="94">
          <cell r="B94" t="str">
            <v>NĐ-GM</v>
          </cell>
          <cell r="C94" t="str">
            <v>CÔNG TY TNHH PHÁT TRIỂN THƯƠNG MẠI VÀ DỊCH VỤ GIA MỸ</v>
          </cell>
          <cell r="D94" t="str">
            <v>Số 10, ngõ 60 Định Công Hạ, Phường Định Công, Quận Hoàng Mai, thành phố Hà Nội</v>
          </cell>
        </row>
        <row r="95">
          <cell r="B95" t="str">
            <v>NĐ-MP</v>
          </cell>
          <cell r="C95" t="str">
            <v>CÔNG TY MAI PHƯƠNG</v>
          </cell>
          <cell r="D95" t="str">
            <v>Khu công nghiệp Tiên Sơn, Xã Tương Giang, Thi xã Từ Sơn, tỉnh Bắc Ninh</v>
          </cell>
        </row>
        <row r="96">
          <cell r="B96" t="str">
            <v>NĐ-NMP</v>
          </cell>
          <cell r="C96" t="str">
            <v>CÔNG TY TNHH NHẬT MỸ PHÁT</v>
          </cell>
          <cell r="D96" t="str">
            <v>Số 52, Đường Thạnh Mỹ Lợi, Phường Thạnh Mỹ Lợi, tp Thủ Đức, tp Hồ Chí Minh</v>
          </cell>
        </row>
        <row r="97">
          <cell r="B97" t="str">
            <v>NĐ-TV</v>
          </cell>
          <cell r="C97" t="str">
            <v>CÔNG TY TNHH TARPIA VINA</v>
          </cell>
          <cell r="D97" t="str">
            <v>Lô CN8 + CN11, cụm Công nghiệp Tử Đà- An Đạo, xã Bình Phú, huyện Phù Ninh, tỉnh Phú Thọ.</v>
          </cell>
        </row>
        <row r="98">
          <cell r="B98" t="str">
            <v>NĐ-SR</v>
          </cell>
          <cell r="C98" t="str">
            <v>CÔNG TY TNHH SUNRISE COLOURS VIỆT NAM</v>
          </cell>
          <cell r="D98" t="str">
            <v>Lô N3D, Khu Tái định cư X2B, Phường Yên Sở, Quận Hoàng Mai, Thành phố Hà Nội</v>
          </cell>
        </row>
        <row r="99">
          <cell r="B99" t="str">
            <v>NĐ-ĐH</v>
          </cell>
          <cell r="C99" t="str">
            <v>CÔNG TY CỔ PHẦN ĐỨC HIẾU</v>
          </cell>
          <cell r="D99" t="str">
            <v>Thôn Ngọc Lãng, xã Ngọc Lâm, thị xã Mỹ Hào, tỉnh Hưng Yên, Việt Nam</v>
          </cell>
        </row>
        <row r="100">
          <cell r="B100" t="str">
            <v>NĐ-LP</v>
          </cell>
          <cell r="C100" t="str">
            <v xml:space="preserve">CÔNG TY TNHH SẢN XUẤT VÀ THƯƠNG MẠI LINH PHƯƠNG
</v>
          </cell>
          <cell r="D100" t="str">
            <v>Thôn Đọ Xá, Phường Thanh Châu, Thành phố Phủ Lý, Tỉnh Hà Nam</v>
          </cell>
          <cell r="G100" t="str">
            <v>Mr Hà: 0982431057</v>
          </cell>
        </row>
        <row r="101">
          <cell r="B101" t="str">
            <v>NĐ-BĐL</v>
          </cell>
          <cell r="C101" t="str">
            <v>CÔNG TY TNHH BÁCH ĐẶC LỢI</v>
          </cell>
          <cell r="D101" t="str">
            <v>Lô B4, KCN Thụy Vân, Việt Trì, Phú Thọ</v>
          </cell>
        </row>
        <row r="102">
          <cell r="B102" t="str">
            <v>NĐ-MB</v>
          </cell>
          <cell r="C102" t="str">
            <v>CÔNG TY CỔ PHẦN KINH DOANH XI MĂNG MIỀN BẮC</v>
          </cell>
          <cell r="D102" t="str">
            <v>Tầng 3 toà nhà CT1 chung cư Ngô Thì Nhậm, Phường Hà Cầu, Quận Hà Đông, Thành phố Hà Nội</v>
          </cell>
        </row>
        <row r="103">
          <cell r="B103" t="str">
            <v>NĐ-BBHL</v>
          </cell>
          <cell r="C103" t="str">
            <v>CÔNG TY TNHH BAO BÌ HOÀNG LONG - CHI NHÁNH THÁI BÌNH</v>
          </cell>
          <cell r="D103" t="str">
            <v>Số 8, Đường Quách Đình Bảo, Cụm Công Nghiệp Phong Phú, Phường Tiền Phong, Thành Phố Thái Bình, Thái Bình</v>
          </cell>
          <cell r="G103" t="str">
            <v>0945978298</v>
          </cell>
        </row>
        <row r="104">
          <cell r="B104" t="str">
            <v>NĐ-BG</v>
          </cell>
          <cell r="C104" t="str">
            <v>CÔNG TY TNHH CPH BẮC GIANG</v>
          </cell>
          <cell r="D104" t="str">
            <v>Tổ dân phố Trung, Thị trấn Tân An, Huyện Yên Dũng, Tỉnh Bắc Giang, Việt Nam</v>
          </cell>
          <cell r="G104" t="str">
            <v>0981015583</v>
          </cell>
        </row>
        <row r="105">
          <cell r="B105" t="str">
            <v>NĐ-VB</v>
          </cell>
          <cell r="C105" t="str">
            <v>CÔNG TY TNHH BAO BÌ VIỆT BẮC</v>
          </cell>
          <cell r="D105" t="str">
            <v>Số 168 ngõ Trại Cá, đường Trương Định, Phường Trương Định, Quận Hai Bà Trưng, Hà Nội</v>
          </cell>
        </row>
        <row r="106">
          <cell r="B106" t="str">
            <v>NĐ-VT</v>
          </cell>
          <cell r="C106" t="str">
            <v>Công Ty TNHH Sản Xuất Thương Mại Vu Trân</v>
          </cell>
          <cell r="D106" t="str">
            <v>473/3B Lê Văn Quới, Khu Phố 6, P. Bình Trị Đông A, Q. Bình Tân,Tp. Hồ Chí Minh</v>
          </cell>
        </row>
        <row r="107">
          <cell r="B107" t="str">
            <v>NĐ-SV</v>
          </cell>
          <cell r="C107" t="str">
            <v>CÔNG TY TNHH SUNVIET MINERALS</v>
          </cell>
          <cell r="D107" t="str">
            <v>Phòng 204, lô A2D11 Khu đô thị mới Cầu Giấy, Phường Dịch Vọng Hậu, Quận Cầu Giấy, Thành phố Hà Nội</v>
          </cell>
        </row>
        <row r="108">
          <cell r="B108" t="str">
            <v>NĐ-TK</v>
          </cell>
          <cell r="C108" t="str">
            <v>CÔNG TY CỔ PHẦN TRUNG KIÊN</v>
          </cell>
          <cell r="D108" t="str">
            <v xml:space="preserve">Số nhà 38, phố Hồng Hà, Thị Trấn Phú Thái, Huyện Kim Thành, Tỉnh Hải Dương
</v>
          </cell>
        </row>
        <row r="109">
          <cell r="B109" t="str">
            <v>NĐ-HHA</v>
          </cell>
          <cell r="C109" t="str">
            <v>CÔNG TY TNHH HOA HẠ VIỆT NAM</v>
          </cell>
          <cell r="D109" t="str">
            <v>Lô A1 , A2 , KCN Đình Trám , Thị Trấn Nếnh , Huyện Việt Yên , Tỉnh Bắc Giang</v>
          </cell>
        </row>
        <row r="110">
          <cell r="B110" t="str">
            <v>NĐ-KP</v>
          </cell>
          <cell r="C110" t="str">
            <v>CÔNG TY TNHH KHẢI PHÁT VIỆT NAM</v>
          </cell>
          <cell r="D110" t="str">
            <v>KCN  Sông Hậu, xã Tân Thành, huyện Lai Vung, tỉnh Đồng Tháp</v>
          </cell>
        </row>
        <row r="111">
          <cell r="B111" t="str">
            <v>NĐ-TMT</v>
          </cell>
          <cell r="C111" t="str">
            <v>CÔNG TY CỔ PHẦN SẢN XUẤT VÀ THƯƠNG MẠI TMT VINA</v>
          </cell>
          <cell r="D111" t="str">
            <v>Thôn Lưu Quang, thị trấn Gia Khánh, Huyện Bình Xuyên, tỉnh Vĩnh Phúc</v>
          </cell>
        </row>
        <row r="112">
          <cell r="B112" t="str">
            <v>NĐ-VTP</v>
          </cell>
          <cell r="C112" t="str">
            <v>CÔNG TY TNHH VIỆT THỊNH PLASTIC</v>
          </cell>
          <cell r="D112" t="str">
            <v>Lô 13, Cụm công nghiệp Nội Hoàng, Xã Nội Hoàng, Huyện Yên Dũng, Tỉnh Bắc Giang, Việt Nam.</v>
          </cell>
        </row>
        <row r="113">
          <cell r="B113" t="str">
            <v>NĐ-SC</v>
          </cell>
          <cell r="C113" t="str">
            <v>CÔNG TY SÔNG CÔNG</v>
          </cell>
        </row>
        <row r="114">
          <cell r="B114" t="str">
            <v>NĐ-ĐL</v>
          </cell>
          <cell r="C114" t="str">
            <v>CÔNG TY TNHH SXTM VÀ DL ĐỨC LONG</v>
          </cell>
          <cell r="D114" t="str">
            <v>Số 9, Phố Minh Khai, TT Như Quỳnh, Huyện Văn Lâm, Tình Hưng Yên, Việt Nam</v>
          </cell>
        </row>
        <row r="115">
          <cell r="B115" t="str">
            <v>NĐ-TMHP</v>
          </cell>
          <cell r="C115" t="str">
            <v>CÔNG TY TNHH SX TM HÒA PHƯƠNG</v>
          </cell>
          <cell r="D115" t="str">
            <v>Âp Bình Tiến 2, xã Đức Hòa Hạ, Huyện Đức Hòa, Long An</v>
          </cell>
        </row>
        <row r="116">
          <cell r="B116" t="str">
            <v>NĐ-BO</v>
          </cell>
          <cell r="C116" t="str">
            <v>CÔNG TY TNHH TÂN THỊNH BIOPLASTIC</v>
          </cell>
          <cell r="D116" t="str">
            <v>Thôn Bùi Xá, Xã Đồng Thanh, Huyện Kim Động, Tỉnh Hưng Yên, Việt Nam</v>
          </cell>
        </row>
        <row r="117">
          <cell r="B117" t="str">
            <v>NĐ-JPV</v>
          </cell>
          <cell r="C117" t="str">
            <v>CÔNG TY TNHH J&amp;P VINA</v>
          </cell>
          <cell r="D117" t="str">
            <v>Lô CN 13, Cụm công nghiệp Từ Đà - An Đạo, Xã Bình Phú, Huyện Phù Ninh, Tỉnh Phú Thọ, Việt Nam</v>
          </cell>
        </row>
        <row r="118">
          <cell r="B118" t="str">
            <v>NĐ-HTX</v>
          </cell>
          <cell r="C118" t="str">
            <v>HTX BÌNH MINH</v>
          </cell>
        </row>
        <row r="119">
          <cell r="B119" t="str">
            <v>NĐ-VH</v>
          </cell>
          <cell r="C119" t="str">
            <v>CÔNG TY CP KINH DOANH BAO BÌ VIỆT HƯNG</v>
          </cell>
          <cell r="D119" t="str">
            <v>Lô 23, Khu công nghiệp Quảng Phú, phường Quảng Phú, TP. Quảng Ngãi, tỉnh Quảng Ngãi</v>
          </cell>
        </row>
        <row r="120">
          <cell r="B120" t="str">
            <v>NĐ-BA</v>
          </cell>
          <cell r="C120" t="str">
            <v>CÔNG TY TNHH Y TẾ BÌNH AN</v>
          </cell>
          <cell r="D120" t="str">
            <v>Số 437 - phường Kim Sơn - thị xã Đông Triều - tỉnh Quảng Ninh</v>
          </cell>
        </row>
        <row r="121">
          <cell r="B121" t="str">
            <v>NĐ-KMTT</v>
          </cell>
          <cell r="C121" t="str">
            <v>CÔNG TY TNHH KMTT</v>
          </cell>
          <cell r="D121" t="str">
            <v>Văn Lâm -Hưng Yên</v>
          </cell>
        </row>
        <row r="122">
          <cell r="B122" t="str">
            <v>NĐ-VIC</v>
          </cell>
          <cell r="C122" t="str">
            <v>VICOMIN</v>
          </cell>
        </row>
        <row r="123">
          <cell r="B123" t="str">
            <v>NĐ-AT</v>
          </cell>
          <cell r="C123" t="str">
            <v>CÔNG TY CỔ PHẦN AN TIẾN  INDUSTRIES</v>
          </cell>
        </row>
        <row r="124">
          <cell r="B124" t="str">
            <v>NĐ-TD</v>
          </cell>
          <cell r="C124" t="str">
            <v>CÔNG TY CỔ PHẦN BAO BÌ TAM DƯƠNG</v>
          </cell>
        </row>
        <row r="125">
          <cell r="B125" t="str">
            <v>NĐ-HN</v>
          </cell>
          <cell r="C125" t="str">
            <v>CÔNG TY CỔ PHẦN SẢN XUẤT THƯƠNG MẠI BAO BÌ HẢI NAM</v>
          </cell>
        </row>
        <row r="126">
          <cell r="B126" t="str">
            <v>PL-AL</v>
          </cell>
          <cell r="C126" t="str">
            <v>AL-KARAM PACKAGES (PVT)LIMITED</v>
          </cell>
        </row>
        <row r="127">
          <cell r="B127" t="str">
            <v>NĐ-HT</v>
          </cell>
          <cell r="C127" t="str">
            <v>CÔNG TY CỔ PHẦN HOKI TECH VIỆT NAM</v>
          </cell>
        </row>
        <row r="128">
          <cell r="B128" t="str">
            <v>HM</v>
          </cell>
          <cell r="C128" t="str">
            <v>Mr. Hùng</v>
          </cell>
        </row>
        <row r="129">
          <cell r="B129" t="str">
            <v>HM1</v>
          </cell>
          <cell r="C129" t="str">
            <v>Mr. Phương</v>
          </cell>
        </row>
        <row r="130">
          <cell r="B130" t="str">
            <v>HM2</v>
          </cell>
          <cell r="C130" t="str">
            <v>Ms. Thu</v>
          </cell>
        </row>
        <row r="131">
          <cell r="B131" t="str">
            <v>HM3</v>
          </cell>
          <cell r="C131" t="str">
            <v>Ms. Linh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ki Tech"/>
      <sheetName val="HẢI NAM"/>
      <sheetName val="RDB"/>
      <sheetName val="Mẫu VICOMIN"/>
      <sheetName val="Silver Nano (2)"/>
      <sheetName val="mẫu"/>
      <sheetName val="Hòa phương (2)"/>
      <sheetName val="Việt úc"/>
      <sheetName val="TARPIA VINA"/>
      <sheetName val="HẢI ĐĂNG"/>
      <sheetName val="HUY HOÀN (2)"/>
      <sheetName val="Tân Thịnh Bioplastic"/>
      <sheetName val="Mai Phương"/>
      <sheetName val="CPH"/>
      <sheetName val="Trung Kiên hàng Zin eco"/>
      <sheetName val="Quan châu"/>
      <sheetName val="A HInh"/>
      <sheetName val="itvn"/>
      <sheetName val="Silver Nano"/>
      <sheetName val="Sông Công"/>
      <sheetName val="S"/>
      <sheetName val="BÌNH AN"/>
      <sheetName val="Bình Minh"/>
      <sheetName val="Đức Long"/>
      <sheetName val="HUY HOÀN"/>
      <sheetName val="Bách Đặc Lợi"/>
      <sheetName val="PHẾ"/>
      <sheetName val="Đồng Xuân Lan"/>
      <sheetName val="Quan châu (2)"/>
      <sheetName val="VIỆT THỊNH"/>
      <sheetName val="hang gui (2)"/>
      <sheetName val="Hoàng Long"/>
      <sheetName val="REDSTONE XB"/>
      <sheetName val="HANG MAU (4)"/>
      <sheetName val="redstone"/>
      <sheetName val="an tien"/>
      <sheetName val="Đức Hiếu"/>
      <sheetName val="PHUC DIEN"/>
      <sheetName val="sunrise"/>
      <sheetName val="Hòa phương"/>
      <sheetName val="TAM DƯƠNG"/>
      <sheetName val="NGOC ANH"/>
      <sheetName val="KHAI THAN"/>
      <sheetName val="Khải phát"/>
      <sheetName val="HOA HẠ"/>
      <sheetName val="hieu linh "/>
      <sheetName val="kamuri"/>
      <sheetName val="Nhật Mỹ Phát"/>
      <sheetName val="vu trân (2)"/>
      <sheetName val="vu trân"/>
      <sheetName val="Trung kiên"/>
      <sheetName val="VINA"/>
      <sheetName val="Sunviet"/>
      <sheetName val="Bảo Minh"/>
      <sheetName val="Việt Hưng"/>
      <sheetName val="APM"/>
      <sheetName val="APM (2)"/>
      <sheetName val="Như Thị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CSX"/>
      <sheetName val="03-1704 (2)"/>
      <sheetName val="04"/>
      <sheetName val="03-1704"/>
      <sheetName val="1704"/>
      <sheetName val="0403"/>
      <sheetName val="25tn (2)"/>
      <sheetName val="25t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Hinh"/>
      <sheetName val="Silver nano"/>
      <sheetName val="Sông Công"/>
      <sheetName val="J&amp;T"/>
      <sheetName val="BIOPLASTIC"/>
      <sheetName val="Huy Hoàn"/>
      <sheetName val="ITVN"/>
      <sheetName val="Quan châu (3)"/>
      <sheetName val="HH"/>
      <sheetName val="QC"/>
      <sheetName val="Sông Công (3)"/>
      <sheetName val="Nhập hàng Bảo Minh"/>
      <sheetName val="Đ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ản lý khách hàng"/>
      <sheetName val="Sheet1"/>
      <sheetName val="Chi tiết liên hệ"/>
      <sheetName val="BÁO CÁO BÁN HÀNG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tkh"/>
      <sheetName val="ke hoach moi"/>
      <sheetName val="Chia theo mã "/>
      <sheetName val="gui nha may"/>
      <sheetName val="KH DOG HANG T4.08"/>
      <sheetName val="KH DOG HANG T3.08"/>
      <sheetName val="KH DOG HANG T2.T8"/>
      <sheetName val="GIAO HÀNG"/>
      <sheetName val="PLAN TỔNG"/>
      <sheetName val="DHL"/>
      <sheetName val="Khiếu nại khách hàng"/>
      <sheetName val="CÔNG NỢ KH"/>
      <sheetName val="THÔNG TIN SP"/>
      <sheetName val="TT KH"/>
      <sheetName val="VIỆT ÚC"/>
      <sheetName val="KAMURI"/>
      <sheetName val=" HUY HOÀN"/>
      <sheetName val="NGỌC ANH"/>
      <sheetName val="HOA HẠ"/>
      <sheetName val="KHẢI THẦN"/>
      <sheetName val="Quan Châu"/>
      <sheetName val="A HINH"/>
      <sheetName val="Phúc Diễn"/>
      <sheetName val="BẢO MINH"/>
      <sheetName val="HẢI ĐĂNG"/>
      <sheetName val="ITVN"/>
      <sheetName val="ĐỨC HIẾU"/>
      <sheetName val="BAO BÌ HOÀNG LONG"/>
      <sheetName val="CPH BẮC GIANG"/>
      <sheetName val="TARPIA"/>
      <sheetName val="NHẬT MỸ PHÁT"/>
      <sheetName val="TRUNG KIÊN"/>
      <sheetName val="SUNRISE"/>
      <sheetName val="SUNVIET"/>
      <sheetName val="MAI PHƯƠNG"/>
      <sheetName val="vU TRÂN"/>
      <sheetName val="Tồn kho TP"/>
      <sheetName val="THÔNG TIN SP go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ỔNG HỢP CHI PHÍ (2)"/>
      <sheetName val="CHIA THEO MÃ"/>
      <sheetName val="THÔNG TIN SP"/>
      <sheetName val="Gía Xuất Xưởng"/>
      <sheetName val="Hợp đồng"/>
      <sheetName val="Thực Hiện01"/>
      <sheetName val="BC DOANH THU "/>
      <sheetName val="KH T3.12"/>
      <sheetName val="KH T2.12"/>
      <sheetName val="TT KH"/>
      <sheetName val="TT KH (2)"/>
      <sheetName val="PLAN TỔNG"/>
      <sheetName val="DHL"/>
    </sheetNames>
    <sheetDataSet>
      <sheetData sheetId="0" refreshError="1"/>
      <sheetData sheetId="1" refreshError="1"/>
      <sheetData sheetId="2" refreshError="1">
        <row r="6">
          <cell r="B6" t="str">
            <v>PE85</v>
          </cell>
          <cell r="C6" t="str">
            <v>Hạt phụ gia PE85</v>
          </cell>
          <cell r="D6">
            <v>0</v>
          </cell>
          <cell r="E6">
            <v>0</v>
          </cell>
          <cell r="F6" t="str">
            <v>8515S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B7" t="str">
            <v>YPE85</v>
          </cell>
          <cell r="C7" t="str">
            <v>Hạt phụ gia YPE85</v>
          </cell>
          <cell r="D7">
            <v>0</v>
          </cell>
          <cell r="E7">
            <v>0</v>
          </cell>
          <cell r="F7" t="str">
            <v>8516S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</row>
        <row r="8">
          <cell r="B8" t="str">
            <v>PP02F</v>
          </cell>
          <cell r="C8" t="str">
            <v>Hạt phụ gia PP02F</v>
          </cell>
          <cell r="D8">
            <v>0</v>
          </cell>
          <cell r="E8">
            <v>0</v>
          </cell>
          <cell r="F8" t="str">
            <v>8808R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B9" t="str">
            <v>PE80</v>
          </cell>
          <cell r="C9" t="str">
            <v>Hạt phụ gia PE80</v>
          </cell>
          <cell r="D9">
            <v>0</v>
          </cell>
          <cell r="E9">
            <v>0</v>
          </cell>
          <cell r="F9" t="str">
            <v>8511S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B10" t="str">
            <v>PP8802</v>
          </cell>
          <cell r="C10" t="str">
            <v>Hạt phụ gia PP8802</v>
          </cell>
          <cell r="D10">
            <v>0</v>
          </cell>
          <cell r="E10">
            <v>0</v>
          </cell>
          <cell r="F10">
            <v>8802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B11" t="str">
            <v>JT30</v>
          </cell>
          <cell r="C11" t="str">
            <v>Hạt phụ gia JT30</v>
          </cell>
          <cell r="D11">
            <v>0</v>
          </cell>
          <cell r="E11">
            <v>0</v>
          </cell>
          <cell r="F11">
            <v>8803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</row>
        <row r="12">
          <cell r="B12" t="str">
            <v>PE80-2</v>
          </cell>
          <cell r="C12" t="str">
            <v>Hạt phụ gia PE80-2</v>
          </cell>
          <cell r="D12">
            <v>0</v>
          </cell>
          <cell r="E12" t="str">
            <v xml:space="preserve"> </v>
          </cell>
          <cell r="F12" t="str">
            <v>8515S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B13" t="str">
            <v>N0072 PE</v>
          </cell>
          <cell r="C13" t="str">
            <v>Hạt phụ gia N0072 PE</v>
          </cell>
          <cell r="D13">
            <v>0</v>
          </cell>
          <cell r="E13">
            <v>0</v>
          </cell>
          <cell r="F13" t="str">
            <v>8512S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</row>
        <row r="14">
          <cell r="B14" t="str">
            <v>N0073 PE</v>
          </cell>
          <cell r="C14" t="str">
            <v>Hạt phụ gia N0073 PE</v>
          </cell>
          <cell r="D14">
            <v>0</v>
          </cell>
          <cell r="E14">
            <v>0</v>
          </cell>
          <cell r="F14">
            <v>8513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B15" t="str">
            <v>N0075 PP</v>
          </cell>
          <cell r="C15" t="str">
            <v>Hạt phụ gia N0075 PP</v>
          </cell>
          <cell r="D15">
            <v>0</v>
          </cell>
          <cell r="E15">
            <v>0</v>
          </cell>
          <cell r="F15">
            <v>8804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B16" t="str">
            <v>PP02</v>
          </cell>
          <cell r="C16" t="str">
            <v>Hạt phụ gia PP02</v>
          </cell>
          <cell r="D16">
            <v>0</v>
          </cell>
          <cell r="E16">
            <v>0</v>
          </cell>
          <cell r="F16">
            <v>8804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</row>
        <row r="17">
          <cell r="B17">
            <v>8616</v>
          </cell>
          <cell r="C17" t="str">
            <v>Hạt phụ gia 8616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</row>
        <row r="18">
          <cell r="B18" t="str">
            <v>Axit 1838</v>
          </cell>
          <cell r="C18" t="str">
            <v>Axit 1838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B19" t="str">
            <v>U65</v>
          </cell>
          <cell r="C19" t="str">
            <v>Hạt phụ gia U65</v>
          </cell>
          <cell r="D19">
            <v>0</v>
          </cell>
          <cell r="E19">
            <v>0</v>
          </cell>
          <cell r="F19">
            <v>8517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</row>
        <row r="20">
          <cell r="B20">
            <v>8514</v>
          </cell>
          <cell r="C20" t="str">
            <v>Hạt phụ gia 8514</v>
          </cell>
          <cell r="D20">
            <v>0</v>
          </cell>
          <cell r="E20">
            <v>0</v>
          </cell>
          <cell r="F20">
            <v>8514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</row>
        <row r="21">
          <cell r="B21">
            <v>8515</v>
          </cell>
          <cell r="C21" t="str">
            <v>Hạt phụ gia 8515</v>
          </cell>
          <cell r="D21">
            <v>0</v>
          </cell>
          <cell r="E21">
            <v>0</v>
          </cell>
          <cell r="F21">
            <v>8515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B22">
            <v>8552</v>
          </cell>
          <cell r="C22" t="str">
            <v>Hạt phụ gia 8552</v>
          </cell>
          <cell r="D22">
            <v>0</v>
          </cell>
          <cell r="E22">
            <v>0</v>
          </cell>
          <cell r="F22">
            <v>8552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B23">
            <v>8550</v>
          </cell>
          <cell r="C23" t="str">
            <v>Hạt phụ gia 8550</v>
          </cell>
          <cell r="D23">
            <v>0</v>
          </cell>
          <cell r="E23">
            <v>0</v>
          </cell>
          <cell r="F23">
            <v>8550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</row>
        <row r="24">
          <cell r="B24">
            <v>8805</v>
          </cell>
          <cell r="C24" t="str">
            <v>Hạt phụ gia 8805</v>
          </cell>
          <cell r="D24">
            <v>0</v>
          </cell>
          <cell r="E24">
            <v>0</v>
          </cell>
          <cell r="F24">
            <v>8805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B25" t="str">
            <v>Titan R668</v>
          </cell>
          <cell r="C25" t="str">
            <v>Titan R668</v>
          </cell>
          <cell r="D25">
            <v>0</v>
          </cell>
          <cell r="E25">
            <v>0</v>
          </cell>
          <cell r="F25" t="str">
            <v>R668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</row>
        <row r="26">
          <cell r="B26" t="str">
            <v>Kẽm Eco A</v>
          </cell>
          <cell r="C26" t="str">
            <v>Kẽm Eco A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B27" t="str">
            <v>JT618</v>
          </cell>
          <cell r="C27" t="str">
            <v>Hạt phụ gia JT618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B28" t="str">
            <v>Pe Wax</v>
          </cell>
          <cell r="C28" t="str">
            <v>PE Wax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</row>
        <row r="29">
          <cell r="B29" t="str">
            <v>JT618</v>
          </cell>
          <cell r="C29" t="str">
            <v>Hạt phụ gia JT618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B30" t="str">
            <v>HDPE-R</v>
          </cell>
          <cell r="C30" t="str">
            <v>Hạt phụ gia HDPE-R</v>
          </cell>
          <cell r="D30">
            <v>0</v>
          </cell>
          <cell r="E30">
            <v>0</v>
          </cell>
          <cell r="F30">
            <v>8312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B31" t="str">
            <v>ZinC</v>
          </cell>
          <cell r="C31" t="str">
            <v>ZinC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B32" t="str">
            <v>8514T</v>
          </cell>
          <cell r="C32" t="str">
            <v>Hạt phụ gia 8514T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B33" t="str">
            <v>PE80S</v>
          </cell>
          <cell r="C33" t="str">
            <v>Hạt phụ gia PE80S</v>
          </cell>
          <cell r="D33">
            <v>0</v>
          </cell>
          <cell r="E33">
            <v>0</v>
          </cell>
          <cell r="F33">
            <v>8310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B34" t="str">
            <v>PE02F</v>
          </cell>
          <cell r="C34" t="str">
            <v>Hạt phụ gia FE02F</v>
          </cell>
          <cell r="D34">
            <v>0</v>
          </cell>
          <cell r="E34">
            <v>0</v>
          </cell>
          <cell r="F34" t="str">
            <v>8518S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B35" t="str">
            <v>DE02H</v>
          </cell>
          <cell r="C35" t="str">
            <v>Hạt phụ gia DE02H</v>
          </cell>
          <cell r="D35">
            <v>0</v>
          </cell>
          <cell r="E35">
            <v>0</v>
          </cell>
          <cell r="F35">
            <v>8311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</row>
        <row r="36">
          <cell r="B36" t="str">
            <v>PP02H</v>
          </cell>
          <cell r="C36" t="str">
            <v>Hạt phụ gia PP02H</v>
          </cell>
          <cell r="D36">
            <v>0</v>
          </cell>
          <cell r="E36">
            <v>0</v>
          </cell>
          <cell r="F36" t="str">
            <v>8801P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>
            <v>8806</v>
          </cell>
          <cell r="C37" t="str">
            <v>Hạt phụ gia PP8806</v>
          </cell>
          <cell r="D37">
            <v>0</v>
          </cell>
          <cell r="E37">
            <v>0</v>
          </cell>
          <cell r="F37">
            <v>8806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</row>
        <row r="38">
          <cell r="B38">
            <v>8804</v>
          </cell>
          <cell r="C38" t="str">
            <v>Hạt phụ gia PP8804</v>
          </cell>
          <cell r="D38">
            <v>0</v>
          </cell>
          <cell r="E38">
            <v>0</v>
          </cell>
          <cell r="F38" t="str">
            <v>8804S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</row>
        <row r="39">
          <cell r="B39" t="str">
            <v>W40NL</v>
          </cell>
          <cell r="C39" t="str">
            <v>Hạt màu trắng mã W23</v>
          </cell>
          <cell r="D39">
            <v>0</v>
          </cell>
          <cell r="E39">
            <v>0</v>
          </cell>
          <cell r="F39" t="str">
            <v>W23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</row>
        <row r="40">
          <cell r="B40" t="str">
            <v>PP02S</v>
          </cell>
          <cell r="C40" t="str">
            <v>Hạt phụ gia PP02S</v>
          </cell>
          <cell r="D40">
            <v>0</v>
          </cell>
          <cell r="E40">
            <v>0</v>
          </cell>
          <cell r="F40">
            <v>8805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</row>
        <row r="41">
          <cell r="B41" t="str">
            <v>D900/B006</v>
          </cell>
          <cell r="C41" t="str">
            <v>Sợi PP màu đen</v>
          </cell>
          <cell r="D41">
            <v>0</v>
          </cell>
          <cell r="E41">
            <v>0</v>
          </cell>
          <cell r="F41" t="str">
            <v>8514R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</row>
        <row r="42">
          <cell r="B42" t="str">
            <v>8514R</v>
          </cell>
          <cell r="C42" t="str">
            <v>Hạt phụ gia 8514R</v>
          </cell>
          <cell r="D42">
            <v>0</v>
          </cell>
          <cell r="E42">
            <v>0</v>
          </cell>
          <cell r="F42" t="str">
            <v>8514R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</row>
        <row r="43">
          <cell r="B43" t="str">
            <v>PP84</v>
          </cell>
          <cell r="C43" t="str">
            <v>Hạt phụ gia PP84</v>
          </cell>
          <cell r="D43">
            <v>0</v>
          </cell>
          <cell r="E43">
            <v>0</v>
          </cell>
          <cell r="F43">
            <v>8805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4">
          <cell r="B44" t="str">
            <v>Titan 60%</v>
          </cell>
          <cell r="C44" t="str">
            <v>Hạt tăng trắng titan 60%</v>
          </cell>
          <cell r="D44">
            <v>0</v>
          </cell>
          <cell r="E44">
            <v>0</v>
          </cell>
          <cell r="F44" t="str">
            <v>8355W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</row>
        <row r="45">
          <cell r="B45" t="str">
            <v>VTP-202</v>
          </cell>
          <cell r="C45" t="str">
            <v>Hạt phụ gia VTP-202</v>
          </cell>
          <cell r="D45">
            <v>0</v>
          </cell>
          <cell r="E45">
            <v>0</v>
          </cell>
          <cell r="F45" t="str">
            <v>8804S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</row>
        <row r="46">
          <cell r="B46" t="str">
            <v>PP02L</v>
          </cell>
          <cell r="C46" t="str">
            <v>Hạt phụ gia PP02L</v>
          </cell>
          <cell r="D46">
            <v>0</v>
          </cell>
          <cell r="E46">
            <v>0</v>
          </cell>
          <cell r="F46">
            <v>8806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</row>
        <row r="47">
          <cell r="B47" t="str">
            <v>PP01</v>
          </cell>
          <cell r="C47" t="str">
            <v>Hạt phụ gia PP01</v>
          </cell>
          <cell r="D47">
            <v>0</v>
          </cell>
          <cell r="E47">
            <v>0</v>
          </cell>
          <cell r="F47">
            <v>8803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</row>
        <row r="48">
          <cell r="B48" t="str">
            <v>VTP-2024</v>
          </cell>
          <cell r="C48" t="str">
            <v>Hạt phụ gia VTP-2024</v>
          </cell>
          <cell r="D48">
            <v>0</v>
          </cell>
          <cell r="E48">
            <v>0</v>
          </cell>
          <cell r="F48" t="str">
            <v>8804S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</row>
        <row r="49">
          <cell r="B49" t="str">
            <v>PE88</v>
          </cell>
          <cell r="C49" t="str">
            <v>Hạt phụ gia PE88</v>
          </cell>
          <cell r="D49">
            <v>0</v>
          </cell>
          <cell r="E49">
            <v>0</v>
          </cell>
          <cell r="F49">
            <v>8518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</row>
        <row r="50">
          <cell r="B50" t="str">
            <v>VTE-102</v>
          </cell>
          <cell r="C50" t="str">
            <v>Hạt phụ gia VTE-102</v>
          </cell>
          <cell r="D50">
            <v>0</v>
          </cell>
          <cell r="E50">
            <v>0</v>
          </cell>
          <cell r="F50" t="str">
            <v>8514S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</row>
        <row r="51">
          <cell r="B51" t="str">
            <v>Taical phế</v>
          </cell>
          <cell r="C51" t="str">
            <v>Taical phế (8805)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</row>
        <row r="52">
          <cell r="B52" t="str">
            <v>8802SCR</v>
          </cell>
          <cell r="C52" t="str">
            <v>Hạt phụ gia 8802SCR</v>
          </cell>
          <cell r="D52">
            <v>0</v>
          </cell>
          <cell r="E52">
            <v>0</v>
          </cell>
          <cell r="F52" t="str">
            <v>8802SCR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3">
          <cell r="B53" t="str">
            <v>TI55</v>
          </cell>
          <cell r="C53" t="str">
            <v>Hạt phụ gia TI55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</row>
        <row r="54">
          <cell r="B54">
            <v>8513</v>
          </cell>
          <cell r="C54" t="str">
            <v>Hạt phụ gia 8513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B55" t="str">
            <v>MI83</v>
          </cell>
          <cell r="C55" t="str">
            <v>Hạt phụ gia MI83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B56" t="str">
            <v>PSA0101</v>
          </cell>
          <cell r="C56" t="str">
            <v>Hạt phụ gia PSA0101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</row>
        <row r="57">
          <cell r="B57" t="str">
            <v>PSA0071</v>
          </cell>
          <cell r="C57" t="str">
            <v>Hạt phụ gia PSA0071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</row>
        <row r="58">
          <cell r="B58" t="str">
            <v xml:space="preserve">ET2 </v>
          </cell>
          <cell r="C58" t="str">
            <v>Hạt phụ gia ET2</v>
          </cell>
          <cell r="D58">
            <v>0</v>
          </cell>
          <cell r="E58">
            <v>0</v>
          </cell>
          <cell r="F58" t="str">
            <v>8514S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</row>
        <row r="59">
          <cell r="B59">
            <v>8802</v>
          </cell>
          <cell r="C59" t="str">
            <v>Hạt phụ gia 8802</v>
          </cell>
          <cell r="D59">
            <v>0</v>
          </cell>
          <cell r="E59">
            <v>0</v>
          </cell>
          <cell r="F59">
            <v>8802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B60" t="str">
            <v>TÚI LÓT</v>
          </cell>
          <cell r="C60" t="str">
            <v>TÚI LÓT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</row>
        <row r="61">
          <cell r="B61" t="str">
            <v>8808R</v>
          </cell>
          <cell r="C61" t="str">
            <v>Hạt phụ gia 8808R</v>
          </cell>
          <cell r="D61">
            <v>0</v>
          </cell>
          <cell r="E61">
            <v>0</v>
          </cell>
          <cell r="F61" t="str">
            <v>8808R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</row>
        <row r="62">
          <cell r="B62" t="str">
            <v>8803S</v>
          </cell>
          <cell r="C62" t="str">
            <v>Hạt phụ gia 8803S</v>
          </cell>
          <cell r="D62">
            <v>0</v>
          </cell>
          <cell r="E62">
            <v>0</v>
          </cell>
          <cell r="F62" t="str">
            <v>8803S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</row>
        <row r="63">
          <cell r="B63">
            <v>8885</v>
          </cell>
          <cell r="C63" t="str">
            <v>Hạt phụ gia 8885</v>
          </cell>
          <cell r="D63">
            <v>0</v>
          </cell>
          <cell r="E63">
            <v>0</v>
          </cell>
          <cell r="F63">
            <v>8885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</row>
        <row r="64">
          <cell r="B64">
            <v>8518</v>
          </cell>
          <cell r="C64" t="str">
            <v>Hạt phụ gia 8518</v>
          </cell>
          <cell r="D64">
            <v>0</v>
          </cell>
          <cell r="E64">
            <v>0</v>
          </cell>
          <cell r="F64">
            <v>8518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</row>
        <row r="65">
          <cell r="B65">
            <v>8618</v>
          </cell>
          <cell r="C65" t="str">
            <v>Hạt phụ gia 8618</v>
          </cell>
          <cell r="D65">
            <v>0</v>
          </cell>
          <cell r="E65">
            <v>0</v>
          </cell>
          <cell r="F65">
            <v>8618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</row>
        <row r="66">
          <cell r="B66" t="str">
            <v>PE01</v>
          </cell>
          <cell r="C66" t="str">
            <v>Hạt phụ gia PE01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B67" t="str">
            <v>TI60</v>
          </cell>
          <cell r="C67" t="str">
            <v>Hạt màu trắng TI60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</row>
        <row r="68">
          <cell r="B68" t="str">
            <v>F-CMP80</v>
          </cell>
          <cell r="C68" t="str">
            <v>Hạt phụ gia F-CMP80</v>
          </cell>
          <cell r="D68">
            <v>0</v>
          </cell>
          <cell r="E68">
            <v>0</v>
          </cell>
          <cell r="F68">
            <v>8803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</row>
        <row r="69">
          <cell r="B69" t="str">
            <v>F-CMP782EC</v>
          </cell>
          <cell r="C69" t="str">
            <v>Hạt phụ gia F-CMP782EC</v>
          </cell>
          <cell r="D69">
            <v>0</v>
          </cell>
          <cell r="E69">
            <v>0</v>
          </cell>
          <cell r="F69" t="str">
            <v>8802SCR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B70" t="str">
            <v>VTE-101</v>
          </cell>
          <cell r="C70" t="str">
            <v>Hạt phụ gia VTE-101</v>
          </cell>
          <cell r="D70">
            <v>0</v>
          </cell>
          <cell r="E70">
            <v>0</v>
          </cell>
          <cell r="F70">
            <v>8515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1">
          <cell r="B71" t="str">
            <v>VTP-201</v>
          </cell>
          <cell r="C71" t="str">
            <v>Hạt phụ gia VTP-201</v>
          </cell>
          <cell r="D71">
            <v>0</v>
          </cell>
          <cell r="E71">
            <v>0</v>
          </cell>
          <cell r="F71">
            <v>8802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</row>
        <row r="72">
          <cell r="B72" t="str">
            <v>FX85PE-F35</v>
          </cell>
          <cell r="C72" t="str">
            <v>Hạt phụ gia FX85PE-F35</v>
          </cell>
          <cell r="D72">
            <v>0</v>
          </cell>
          <cell r="E72">
            <v>0</v>
          </cell>
          <cell r="F72">
            <v>8517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B73" t="str">
            <v>8800QC</v>
          </cell>
          <cell r="C73" t="str">
            <v>Hạt phụ gia 8800QC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B74">
            <v>8803</v>
          </cell>
          <cell r="C74" t="str">
            <v>Hạt phụ gia 8803</v>
          </cell>
          <cell r="D74">
            <v>0</v>
          </cell>
          <cell r="E74">
            <v>0</v>
          </cell>
          <cell r="F74">
            <v>8803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</row>
        <row r="75">
          <cell r="B75" t="str">
            <v>8515R</v>
          </cell>
          <cell r="C75" t="str">
            <v>Hạt phụ gia 8815R</v>
          </cell>
          <cell r="D75">
            <v>0</v>
          </cell>
          <cell r="E75">
            <v>0</v>
          </cell>
          <cell r="F75" t="str">
            <v>8515R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B76" t="str">
            <v>FIVE STAR</v>
          </cell>
          <cell r="C76" t="str">
            <v>Hạt phụ gia Five Star</v>
          </cell>
          <cell r="D76">
            <v>0</v>
          </cell>
          <cell r="E76">
            <v>0</v>
          </cell>
          <cell r="F76">
            <v>8512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</row>
        <row r="77">
          <cell r="B77" t="str">
            <v>SEVEN STAR</v>
          </cell>
          <cell r="C77" t="str">
            <v>Hạt phụ gia Seven Star</v>
          </cell>
          <cell r="D77">
            <v>0</v>
          </cell>
          <cell r="E77">
            <v>0</v>
          </cell>
          <cell r="F77">
            <v>8510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</row>
        <row r="78">
          <cell r="B78" t="str">
            <v>BF</v>
          </cell>
          <cell r="C78" t="str">
            <v>Hạt phụ gia BF</v>
          </cell>
          <cell r="D78">
            <v>0</v>
          </cell>
          <cell r="E78">
            <v>0</v>
          </cell>
          <cell r="F78" t="str">
            <v>8804S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B79" t="str">
            <v>PP FILLER 08</v>
          </cell>
          <cell r="C79" t="str">
            <v>Hạt phụ gia PP FILLER 08</v>
          </cell>
          <cell r="D79">
            <v>0</v>
          </cell>
          <cell r="E79">
            <v>0</v>
          </cell>
          <cell r="F79" t="str">
            <v>8806R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B80" t="str">
            <v>KB-80</v>
          </cell>
          <cell r="C80" t="str">
            <v>Hạt phụ gia KB-80</v>
          </cell>
          <cell r="D80">
            <v>0</v>
          </cell>
          <cell r="E80">
            <v>0</v>
          </cell>
          <cell r="F80">
            <v>8804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</row>
        <row r="81">
          <cell r="B81" t="str">
            <v>AT-17</v>
          </cell>
          <cell r="C81" t="str">
            <v>Hạt phụ gia AT-17</v>
          </cell>
          <cell r="D81">
            <v>0</v>
          </cell>
          <cell r="E81">
            <v>0</v>
          </cell>
          <cell r="F81">
            <v>8514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B82" t="str">
            <v>AT-18</v>
          </cell>
          <cell r="C82" t="str">
            <v>Hạt phụ gia AT-18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</row>
        <row r="83">
          <cell r="B83" t="str">
            <v>AT-20</v>
          </cell>
          <cell r="C83" t="str">
            <v>Hạt phụ gia AT-20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</row>
        <row r="84">
          <cell r="B84" t="str">
            <v>BM40</v>
          </cell>
          <cell r="C84" t="str">
            <v>Hạt phụ gia BM40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B85" t="str">
            <v>HD17</v>
          </cell>
          <cell r="C85" t="str">
            <v>Hạt phụ gia HD17</v>
          </cell>
          <cell r="D85">
            <v>0</v>
          </cell>
          <cell r="E85">
            <v>0</v>
          </cell>
          <cell r="F85">
            <v>8355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</row>
        <row r="86">
          <cell r="B86" t="str">
            <v>WM-01</v>
          </cell>
          <cell r="C86" t="str">
            <v>Hạt phụ gia WM-01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</row>
        <row r="87">
          <cell r="B87" t="str">
            <v>WM-02</v>
          </cell>
          <cell r="C87" t="str">
            <v>Hạt phụ gia WM-02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B88" t="str">
            <v>8802SCR</v>
          </cell>
          <cell r="C88" t="str">
            <v>Hạt phụ gia 8802SCR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</row>
        <row r="89">
          <cell r="B89" t="str">
            <v>8804SCR</v>
          </cell>
          <cell r="C89" t="str">
            <v>Hạt phụ gia 8804SCR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</row>
        <row r="90">
          <cell r="B90" t="str">
            <v>1102H</v>
          </cell>
          <cell r="C90" t="str">
            <v>Hạt phụ gia 1102H</v>
          </cell>
          <cell r="D90">
            <v>0</v>
          </cell>
          <cell r="E90">
            <v>0</v>
          </cell>
          <cell r="F90" t="str">
            <v>8804S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</row>
        <row r="91">
          <cell r="B91" t="str">
            <v>1102W</v>
          </cell>
          <cell r="C91" t="str">
            <v>Hạt phụ gia 1102W</v>
          </cell>
          <cell r="D91">
            <v>0</v>
          </cell>
          <cell r="E91">
            <v>0</v>
          </cell>
          <cell r="F91">
            <v>8802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</row>
        <row r="92">
          <cell r="B92">
            <v>8555</v>
          </cell>
          <cell r="C92" t="str">
            <v>Hạt phụ gia 8555</v>
          </cell>
          <cell r="D92">
            <v>0</v>
          </cell>
          <cell r="E92">
            <v>0</v>
          </cell>
          <cell r="F92" t="str">
            <v>8615S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</row>
        <row r="93">
          <cell r="B93">
            <v>8512</v>
          </cell>
          <cell r="C93" t="str">
            <v>Hạt phụ gia 8512</v>
          </cell>
          <cell r="D93">
            <v>0</v>
          </cell>
          <cell r="E93">
            <v>0</v>
          </cell>
          <cell r="F93">
            <v>8512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</row>
        <row r="94">
          <cell r="B94" t="str">
            <v>SR1113R</v>
          </cell>
          <cell r="C94" t="str">
            <v>Hạt phụ gia SR1113R</v>
          </cell>
          <cell r="D94">
            <v>0</v>
          </cell>
          <cell r="E94">
            <v>0</v>
          </cell>
          <cell r="F94">
            <v>8552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</row>
        <row r="95">
          <cell r="B95" t="str">
            <v>SR1013R</v>
          </cell>
          <cell r="C95" t="str">
            <v>Hạt phụ gia SR1013R</v>
          </cell>
          <cell r="D95">
            <v>0</v>
          </cell>
          <cell r="E95">
            <v>0</v>
          </cell>
          <cell r="F95">
            <v>8554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B96">
            <v>8315</v>
          </cell>
          <cell r="C96" t="str">
            <v>Hạt phụ gia 8315</v>
          </cell>
          <cell r="D96">
            <v>0</v>
          </cell>
          <cell r="E96">
            <v>0</v>
          </cell>
          <cell r="F96">
            <v>8315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</row>
        <row r="97">
          <cell r="B97">
            <v>8314</v>
          </cell>
          <cell r="C97" t="str">
            <v>Hạt phụ gia 8314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</row>
        <row r="98">
          <cell r="B98" t="str">
            <v>AT-18R</v>
          </cell>
          <cell r="C98" t="str">
            <v>Hạt phụ gia AT-18R</v>
          </cell>
          <cell r="D98">
            <v>0</v>
          </cell>
          <cell r="E98">
            <v>0</v>
          </cell>
          <cell r="F98" t="str">
            <v>8512R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</row>
        <row r="99">
          <cell r="B99" t="str">
            <v>AT-16</v>
          </cell>
          <cell r="C99" t="str">
            <v>Hạt phụ gia AT-16</v>
          </cell>
          <cell r="D99">
            <v>0</v>
          </cell>
          <cell r="E99">
            <v>0</v>
          </cell>
          <cell r="F99">
            <v>8515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B100" t="str">
            <v>PP16</v>
          </cell>
          <cell r="C100" t="str">
            <v>Hạt phụ gia PP16</v>
          </cell>
          <cell r="D100">
            <v>0</v>
          </cell>
          <cell r="E100">
            <v>0</v>
          </cell>
          <cell r="F100">
            <v>8805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B101" t="str">
            <v>PP17</v>
          </cell>
          <cell r="C101" t="str">
            <v>Hạt phụ gia PP17</v>
          </cell>
          <cell r="D101">
            <v>0</v>
          </cell>
          <cell r="E101">
            <v>0</v>
          </cell>
          <cell r="F101">
            <v>8804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</row>
        <row r="102">
          <cell r="B102" t="str">
            <v>PP18</v>
          </cell>
          <cell r="C102" t="str">
            <v>Hạt phụ gia PP18</v>
          </cell>
          <cell r="D102">
            <v>0</v>
          </cell>
          <cell r="E102">
            <v>0</v>
          </cell>
          <cell r="F102">
            <v>8803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</row>
        <row r="103">
          <cell r="B103" t="str">
            <v>CPPL-84P</v>
          </cell>
          <cell r="C103" t="str">
            <v>Hạt phụ gia CPPL-84P</v>
          </cell>
          <cell r="D103">
            <v>0</v>
          </cell>
          <cell r="E103">
            <v>0</v>
          </cell>
          <cell r="F103" t="str">
            <v>8514S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</row>
        <row r="104">
          <cell r="B104" t="str">
            <v>CPPL-80D</v>
          </cell>
          <cell r="C104" t="str">
            <v>Hạt phụ gia CPPL-80D</v>
          </cell>
          <cell r="D104">
            <v>0</v>
          </cell>
          <cell r="E104">
            <v>0</v>
          </cell>
          <cell r="F104" t="str">
            <v>8510R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</row>
        <row r="105">
          <cell r="B105" t="str">
            <v>F01</v>
          </cell>
          <cell r="C105" t="str">
            <v>Hạt phụ gia F01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</row>
        <row r="106">
          <cell r="B106" t="str">
            <v>8804S</v>
          </cell>
          <cell r="C106" t="str">
            <v>Hạt phụ gia 8804S</v>
          </cell>
          <cell r="D106">
            <v>0</v>
          </cell>
          <cell r="E106">
            <v>0</v>
          </cell>
          <cell r="F106" t="str">
            <v>8804S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</row>
        <row r="107">
          <cell r="B107" t="str">
            <v>VTP-200</v>
          </cell>
          <cell r="C107" t="str">
            <v>Hạt phụ gia VTP-200</v>
          </cell>
          <cell r="D107">
            <v>0</v>
          </cell>
          <cell r="E107">
            <v>0</v>
          </cell>
          <cell r="F107" t="str">
            <v>8804S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</row>
        <row r="108">
          <cell r="B108" t="str">
            <v>VTE100</v>
          </cell>
          <cell r="C108" t="str">
            <v>Hạt phụ gia VTE100</v>
          </cell>
          <cell r="D108">
            <v>0</v>
          </cell>
          <cell r="E108">
            <v>0</v>
          </cell>
          <cell r="F108" t="str">
            <v>8514S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</row>
        <row r="109">
          <cell r="B109" t="str">
            <v>VTE101</v>
          </cell>
          <cell r="C109" t="str">
            <v>Hạt phụ gia VTE101</v>
          </cell>
          <cell r="D109">
            <v>0</v>
          </cell>
          <cell r="E109">
            <v>0</v>
          </cell>
          <cell r="F109">
            <v>8512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</row>
        <row r="110">
          <cell r="B110" t="str">
            <v>WL1372</v>
          </cell>
          <cell r="C110" t="str">
            <v>Hạt phụ gia màu trắng WL1372</v>
          </cell>
          <cell r="D110">
            <v>0</v>
          </cell>
          <cell r="E110">
            <v>0</v>
          </cell>
          <cell r="F110" t="str">
            <v>W8327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</row>
        <row r="111">
          <cell r="B111">
            <v>8516</v>
          </cell>
          <cell r="C111" t="str">
            <v>Hạt phụ gia 8516</v>
          </cell>
          <cell r="D111">
            <v>0</v>
          </cell>
          <cell r="E111">
            <v>0</v>
          </cell>
          <cell r="F111">
            <v>8516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</row>
        <row r="112">
          <cell r="B112">
            <v>8314</v>
          </cell>
          <cell r="C112" t="str">
            <v>Hạt phụ gia 8314</v>
          </cell>
          <cell r="D112">
            <v>0</v>
          </cell>
          <cell r="E112">
            <v>0</v>
          </cell>
          <cell r="F112">
            <v>8314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</row>
        <row r="113">
          <cell r="B113" t="str">
            <v>8314Y</v>
          </cell>
          <cell r="C113" t="str">
            <v>Hạt phụ gia 8314Y</v>
          </cell>
          <cell r="D113">
            <v>0</v>
          </cell>
          <cell r="E113">
            <v>0</v>
          </cell>
          <cell r="F113" t="str">
            <v>8314Y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</row>
        <row r="114">
          <cell r="B114" t="str">
            <v>8800SP</v>
          </cell>
          <cell r="C114" t="str">
            <v>Hạt phụ gia 8800SP</v>
          </cell>
          <cell r="D114">
            <v>0</v>
          </cell>
          <cell r="E114">
            <v>0</v>
          </cell>
          <cell r="F114" t="str">
            <v>8800SP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</row>
        <row r="115">
          <cell r="B115" t="str">
            <v>VTE102</v>
          </cell>
          <cell r="C115" t="str">
            <v>Hạt phụ gia VTE102</v>
          </cell>
          <cell r="D115">
            <v>0</v>
          </cell>
          <cell r="E115">
            <v>0</v>
          </cell>
          <cell r="F115">
            <v>8514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</row>
        <row r="116">
          <cell r="B116" t="str">
            <v>VTE110</v>
          </cell>
          <cell r="C116" t="str">
            <v>Hạt phụ gia VTE110</v>
          </cell>
          <cell r="D116">
            <v>0</v>
          </cell>
          <cell r="E116">
            <v>0</v>
          </cell>
          <cell r="F116">
            <v>8515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</row>
        <row r="117">
          <cell r="B117">
            <v>8615</v>
          </cell>
          <cell r="C117" t="str">
            <v>Hạt phụ gia 8615</v>
          </cell>
          <cell r="D117">
            <v>0</v>
          </cell>
          <cell r="E117">
            <v>0</v>
          </cell>
          <cell r="F117">
            <v>8615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</row>
        <row r="118">
          <cell r="B118" t="str">
            <v>E.P.L-345</v>
          </cell>
          <cell r="C118" t="str">
            <v>Hạt phụ gia E.P.L-345</v>
          </cell>
          <cell r="D118">
            <v>0</v>
          </cell>
          <cell r="E118">
            <v>0</v>
          </cell>
          <cell r="F118">
            <v>8518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</row>
        <row r="119">
          <cell r="B119" t="str">
            <v>VTP-100C1</v>
          </cell>
          <cell r="C119" t="str">
            <v>Hạt phụ gia VTP-100C1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</row>
        <row r="120">
          <cell r="B120" t="str">
            <v>VTP-100C2</v>
          </cell>
          <cell r="C120" t="str">
            <v>Hạt phụ gia VTP-100C2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</row>
        <row r="121">
          <cell r="B121" t="str">
            <v>PP80-01</v>
          </cell>
          <cell r="C121" t="str">
            <v>Hạt phụ gia PP80-01</v>
          </cell>
          <cell r="D121">
            <v>0</v>
          </cell>
          <cell r="E121">
            <v>0</v>
          </cell>
          <cell r="F121">
            <v>8616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</row>
        <row r="122">
          <cell r="B122" t="str">
            <v>FOUR STAR</v>
          </cell>
          <cell r="C122" t="str">
            <v>Hạt phụ gia Four Star</v>
          </cell>
          <cell r="D122">
            <v>0</v>
          </cell>
          <cell r="E122">
            <v>0</v>
          </cell>
          <cell r="F122" t="str">
            <v>8515R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</row>
        <row r="123">
          <cell r="B123" t="str">
            <v>FIVE STAR</v>
          </cell>
          <cell r="C123" t="str">
            <v>Hạt phụ gia Five Star</v>
          </cell>
          <cell r="D123">
            <v>0</v>
          </cell>
          <cell r="E123">
            <v>0</v>
          </cell>
          <cell r="F123" t="str">
            <v>8513R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</row>
        <row r="124">
          <cell r="B124" t="str">
            <v>AL-8550</v>
          </cell>
          <cell r="C124" t="str">
            <v>Hạt phụ gia AL-8550</v>
          </cell>
          <cell r="D124">
            <v>0</v>
          </cell>
          <cell r="E124">
            <v>0</v>
          </cell>
          <cell r="F124">
            <v>8568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</row>
        <row r="125">
          <cell r="B125" t="str">
            <v>AL-8510</v>
          </cell>
          <cell r="C125" t="str">
            <v>Hạt phụ gia AL-8510</v>
          </cell>
          <cell r="D125">
            <v>0</v>
          </cell>
          <cell r="E125">
            <v>0</v>
          </cell>
          <cell r="F125">
            <v>8510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</row>
        <row r="126">
          <cell r="B126" t="str">
            <v>AL-8512</v>
          </cell>
          <cell r="C126" t="str">
            <v>Hạt phụ gia AL-8512</v>
          </cell>
          <cell r="D126">
            <v>0</v>
          </cell>
          <cell r="E126">
            <v>0</v>
          </cell>
          <cell r="F126">
            <v>8512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</row>
        <row r="127">
          <cell r="B127" t="str">
            <v>AL-8514</v>
          </cell>
          <cell r="C127" t="str">
            <v>Hạt phụ gia AL-8514</v>
          </cell>
          <cell r="D127">
            <v>0</v>
          </cell>
          <cell r="E127">
            <v>0</v>
          </cell>
          <cell r="F127">
            <v>8514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</row>
        <row r="128">
          <cell r="B128" t="str">
            <v>AL-8516</v>
          </cell>
          <cell r="C128" t="str">
            <v>Hạt phụ gia AL-8516</v>
          </cell>
          <cell r="D128">
            <v>0</v>
          </cell>
          <cell r="E128">
            <v>0</v>
          </cell>
          <cell r="F128">
            <v>8516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</row>
        <row r="129">
          <cell r="B129" t="str">
            <v>AL-8518</v>
          </cell>
          <cell r="C129" t="str">
            <v>Hạt phụ gia AL-8518</v>
          </cell>
          <cell r="D129">
            <v>0</v>
          </cell>
          <cell r="E129">
            <v>0</v>
          </cell>
          <cell r="F129">
            <v>8518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</row>
        <row r="130">
          <cell r="B130" t="str">
            <v>PP19</v>
          </cell>
          <cell r="C130" t="str">
            <v>Hạt phụ gia PP19</v>
          </cell>
          <cell r="D130">
            <v>0</v>
          </cell>
          <cell r="E130">
            <v>0</v>
          </cell>
          <cell r="F130">
            <v>8802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</row>
        <row r="131">
          <cell r="B131" t="str">
            <v>8806R</v>
          </cell>
          <cell r="C131" t="str">
            <v>Hạt phụ gia 8806R</v>
          </cell>
          <cell r="D131">
            <v>0</v>
          </cell>
          <cell r="E131">
            <v>0</v>
          </cell>
          <cell r="F131" t="str">
            <v>8806R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</row>
        <row r="132">
          <cell r="B132" t="str">
            <v>8514S</v>
          </cell>
          <cell r="C132" t="str">
            <v>Hạt phụ gia 8514S</v>
          </cell>
          <cell r="D132">
            <v>0</v>
          </cell>
          <cell r="E132">
            <v>0</v>
          </cell>
          <cell r="F132" t="str">
            <v>8514S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</row>
        <row r="133">
          <cell r="B133" t="str">
            <v>A666</v>
          </cell>
          <cell r="C133" t="str">
            <v>Hạt phụ gia A666</v>
          </cell>
          <cell r="D133">
            <v>0</v>
          </cell>
          <cell r="E133">
            <v>0</v>
          </cell>
          <cell r="F133">
            <v>8513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</row>
        <row r="134">
          <cell r="B134" t="str">
            <v>PP02M</v>
          </cell>
          <cell r="C134" t="str">
            <v>Hạt phụ gia PP02M</v>
          </cell>
          <cell r="D134">
            <v>0</v>
          </cell>
          <cell r="E134">
            <v>0</v>
          </cell>
          <cell r="F134">
            <v>8804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</row>
        <row r="135">
          <cell r="B135" t="str">
            <v>SE150</v>
          </cell>
          <cell r="C135" t="str">
            <v>Hạt phụ gia SE150</v>
          </cell>
          <cell r="D135">
            <v>0</v>
          </cell>
          <cell r="E135">
            <v>0</v>
          </cell>
          <cell r="F135" t="str">
            <v>8514S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</row>
        <row r="136">
          <cell r="B136" t="str">
            <v>8310S</v>
          </cell>
          <cell r="C136" t="str">
            <v>Hạt phụ gia 8310S</v>
          </cell>
          <cell r="D136">
            <v>0</v>
          </cell>
          <cell r="E136">
            <v>0</v>
          </cell>
          <cell r="F136" t="str">
            <v>8310S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</row>
        <row r="137">
          <cell r="B137" t="str">
            <v>W8323</v>
          </cell>
          <cell r="C137" t="str">
            <v>Hạt màu trắng 8323</v>
          </cell>
          <cell r="D137">
            <v>0</v>
          </cell>
          <cell r="E137">
            <v>0</v>
          </cell>
          <cell r="F137" t="str">
            <v>W8323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</row>
        <row r="138">
          <cell r="B138" t="str">
            <v>PE-7702</v>
          </cell>
          <cell r="C138" t="str">
            <v>Hạt phụ gia PE-7702</v>
          </cell>
          <cell r="D138">
            <v>0</v>
          </cell>
          <cell r="E138">
            <v>0</v>
          </cell>
          <cell r="F138">
            <v>8513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</row>
        <row r="139">
          <cell r="B139" t="str">
            <v>PE-8M</v>
          </cell>
          <cell r="C139" t="str">
            <v>Hạt phụ gia PE-8M</v>
          </cell>
          <cell r="D139">
            <v>0</v>
          </cell>
          <cell r="E139">
            <v>0</v>
          </cell>
          <cell r="F139">
            <v>8553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</row>
        <row r="140">
          <cell r="B140" t="str">
            <v>SE150</v>
          </cell>
          <cell r="C140" t="str">
            <v>Hạt phụ gia SE150</v>
          </cell>
          <cell r="D140">
            <v>0</v>
          </cell>
          <cell r="E140">
            <v>0</v>
          </cell>
          <cell r="F140" t="str">
            <v>8514S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</row>
        <row r="141">
          <cell r="B141" t="str">
            <v>SE151</v>
          </cell>
          <cell r="C141" t="str">
            <v>Hạt phụ gia SE151</v>
          </cell>
          <cell r="D141">
            <v>0</v>
          </cell>
          <cell r="E141">
            <v>0</v>
          </cell>
          <cell r="F141">
            <v>8515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</row>
        <row r="142">
          <cell r="B142" t="str">
            <v>SE152</v>
          </cell>
          <cell r="C142" t="str">
            <v>Hạt phụ gia SE152</v>
          </cell>
          <cell r="D142">
            <v>0</v>
          </cell>
          <cell r="E142">
            <v>0</v>
          </cell>
          <cell r="F142">
            <v>8516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</row>
        <row r="143">
          <cell r="B143" t="str">
            <v>PP02S</v>
          </cell>
          <cell r="C143" t="str">
            <v>Hạt phụ gia PP02S</v>
          </cell>
          <cell r="D143">
            <v>0</v>
          </cell>
          <cell r="E143">
            <v>0</v>
          </cell>
          <cell r="F143">
            <v>8806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</row>
        <row r="144">
          <cell r="B144" t="str">
            <v>TIO2</v>
          </cell>
          <cell r="C144" t="str">
            <v>Hạt phụ gia màu trắng TIO2</v>
          </cell>
          <cell r="D144">
            <v>0</v>
          </cell>
          <cell r="E144">
            <v>0</v>
          </cell>
          <cell r="F144" t="str">
            <v>W8350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</row>
        <row r="145">
          <cell r="B145" t="str">
            <v>PP80-2</v>
          </cell>
          <cell r="C145" t="str">
            <v>Hạt phụ gia PP80-02</v>
          </cell>
          <cell r="D145">
            <v>0</v>
          </cell>
          <cell r="E145">
            <v>0</v>
          </cell>
          <cell r="F145">
            <v>8616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</row>
        <row r="146">
          <cell r="B146" t="str">
            <v>PE02LT</v>
          </cell>
          <cell r="C146" t="str">
            <v>Hạt phụ gia PE02LT</v>
          </cell>
          <cell r="D146">
            <v>0</v>
          </cell>
          <cell r="E146">
            <v>0</v>
          </cell>
          <cell r="F146" t="str">
            <v>8513R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</row>
        <row r="147">
          <cell r="B147" t="str">
            <v>HD</v>
          </cell>
          <cell r="C147" t="str">
            <v>Hạt phụ gia HD</v>
          </cell>
          <cell r="D147">
            <v>0</v>
          </cell>
          <cell r="E147">
            <v>0</v>
          </cell>
          <cell r="F147" t="str">
            <v>8514S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</row>
        <row r="148">
          <cell r="B148" t="str">
            <v>HB</v>
          </cell>
          <cell r="C148" t="str">
            <v>Hạt phụ gia HB</v>
          </cell>
          <cell r="D148">
            <v>0</v>
          </cell>
          <cell r="E148">
            <v>0</v>
          </cell>
          <cell r="F148">
            <v>8512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</row>
        <row r="149">
          <cell r="B149" t="str">
            <v>VTP-201S</v>
          </cell>
          <cell r="C149" t="str">
            <v>Hạt phụ gia VTP-201S</v>
          </cell>
          <cell r="D149">
            <v>0</v>
          </cell>
          <cell r="E149">
            <v>0</v>
          </cell>
          <cell r="F149" t="str">
            <v>8802KH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</row>
        <row r="150">
          <cell r="B150" t="str">
            <v>W-PM27</v>
          </cell>
          <cell r="C150" t="str">
            <v>Hạt phụ gia W-PM27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</row>
        <row r="151">
          <cell r="B151" t="str">
            <v>PP02S</v>
          </cell>
          <cell r="C151" t="str">
            <v>Hạt phụ gia PP02S</v>
          </cell>
          <cell r="D151">
            <v>0</v>
          </cell>
          <cell r="E151">
            <v>0</v>
          </cell>
          <cell r="F151">
            <v>8805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</row>
        <row r="152">
          <cell r="B152" t="str">
            <v>8803SCR</v>
          </cell>
          <cell r="C152" t="str">
            <v>Hạt phụ gia 8803SCR</v>
          </cell>
          <cell r="D152">
            <v>0</v>
          </cell>
          <cell r="E152">
            <v>0</v>
          </cell>
          <cell r="F152" t="str">
            <v>8803SCR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</row>
        <row r="153">
          <cell r="B153" t="str">
            <v>VTP-204</v>
          </cell>
          <cell r="C153" t="str">
            <v>Hạt phụ gia VTP-204</v>
          </cell>
          <cell r="D153">
            <v>0</v>
          </cell>
          <cell r="E153">
            <v>0</v>
          </cell>
          <cell r="F153" t="str">
            <v>8800KH</v>
          </cell>
          <cell r="G153" t="str">
            <v>VTM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</row>
        <row r="154">
          <cell r="B154" t="str">
            <v>1024S</v>
          </cell>
          <cell r="C154" t="str">
            <v>Hạt phụ gia 1024S</v>
          </cell>
          <cell r="D154">
            <v>0</v>
          </cell>
          <cell r="E154">
            <v>0</v>
          </cell>
          <cell r="F154" t="str">
            <v>8515R</v>
          </cell>
          <cell r="G154" t="str">
            <v>VTM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</row>
        <row r="155">
          <cell r="B155">
            <v>1035</v>
          </cell>
          <cell r="C155" t="str">
            <v>Hạt phụ gia 1035</v>
          </cell>
          <cell r="D155">
            <v>0</v>
          </cell>
          <cell r="E155">
            <v>0</v>
          </cell>
          <cell r="F155" t="str">
            <v>8513R</v>
          </cell>
          <cell r="G155" t="str">
            <v>VTM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</row>
        <row r="156">
          <cell r="B156">
            <v>2024</v>
          </cell>
          <cell r="C156" t="str">
            <v>Hạt phụ gia 2024</v>
          </cell>
          <cell r="D156">
            <v>0</v>
          </cell>
          <cell r="E156">
            <v>0</v>
          </cell>
          <cell r="F156" t="str">
            <v>8804S</v>
          </cell>
          <cell r="G156" t="str">
            <v>VTM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</row>
        <row r="157">
          <cell r="B157" t="str">
            <v>BU8705</v>
          </cell>
          <cell r="C157" t="str">
            <v>Hạt phụ gia BU8705</v>
          </cell>
          <cell r="D157">
            <v>0</v>
          </cell>
          <cell r="E157">
            <v>0</v>
          </cell>
          <cell r="F157">
            <v>8515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</row>
        <row r="158">
          <cell r="B158" t="str">
            <v>BU7701</v>
          </cell>
          <cell r="C158" t="str">
            <v>Hạt phụ gia 7701</v>
          </cell>
          <cell r="D158">
            <v>0</v>
          </cell>
          <cell r="E158">
            <v>0</v>
          </cell>
          <cell r="F158" t="str">
            <v>8514S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</row>
        <row r="159">
          <cell r="B159" t="str">
            <v>VTP-300</v>
          </cell>
          <cell r="C159" t="str">
            <v>Hạt phụ gia VTP-300</v>
          </cell>
          <cell r="D159">
            <v>0</v>
          </cell>
          <cell r="E159">
            <v>0</v>
          </cell>
          <cell r="F159" t="str">
            <v>8802KH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</row>
        <row r="160">
          <cell r="B160" t="str">
            <v>VTP-103</v>
          </cell>
          <cell r="C160" t="str">
            <v>Hạt phụ gia VTP-103</v>
          </cell>
          <cell r="D160">
            <v>0</v>
          </cell>
          <cell r="E160">
            <v>0</v>
          </cell>
          <cell r="F160" t="str">
            <v>8510KH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</row>
        <row r="161">
          <cell r="B161" t="str">
            <v>PE02</v>
          </cell>
          <cell r="C161" t="str">
            <v>Hạt phụ gia FE02</v>
          </cell>
          <cell r="D161">
            <v>0</v>
          </cell>
          <cell r="E161">
            <v>0</v>
          </cell>
          <cell r="F161">
            <v>8515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</row>
        <row r="162">
          <cell r="B162" t="str">
            <v>VTP-203</v>
          </cell>
          <cell r="C162" t="str">
            <v>Hạt phụ gia VTP-203</v>
          </cell>
          <cell r="D162">
            <v>0</v>
          </cell>
          <cell r="E162">
            <v>0</v>
          </cell>
          <cell r="F162" t="str">
            <v>8802KH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</row>
        <row r="163">
          <cell r="B163" t="str">
            <v>VTP-2031</v>
          </cell>
          <cell r="C163" t="str">
            <v>Hạt phụ gia VTP-2031</v>
          </cell>
          <cell r="D163">
            <v>0</v>
          </cell>
          <cell r="E163">
            <v>0</v>
          </cell>
          <cell r="F163">
            <v>8800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</row>
        <row r="164">
          <cell r="B164" t="str">
            <v>PE40W</v>
          </cell>
          <cell r="C164" t="str">
            <v>Hạt phụ gia PE40W</v>
          </cell>
          <cell r="D164">
            <v>0</v>
          </cell>
          <cell r="E164">
            <v>0</v>
          </cell>
          <cell r="F164" t="str">
            <v>W8323</v>
          </cell>
          <cell r="G164">
            <v>0</v>
          </cell>
          <cell r="H164" t="str">
            <v>23% R216</v>
          </cell>
          <cell r="I164">
            <v>0</v>
          </cell>
          <cell r="J164">
            <v>0</v>
          </cell>
          <cell r="K164">
            <v>0</v>
          </cell>
        </row>
        <row r="165">
          <cell r="B165">
            <v>8518</v>
          </cell>
          <cell r="C165" t="str">
            <v>Hạt phụ gia 8518</v>
          </cell>
          <cell r="D165">
            <v>0</v>
          </cell>
          <cell r="E165">
            <v>0</v>
          </cell>
          <cell r="F165" t="str">
            <v>8518 CŨ</v>
          </cell>
          <cell r="G165" t="str">
            <v>VÚC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</row>
        <row r="166">
          <cell r="B166" t="str">
            <v>FILLER COMPOUND FOR PE</v>
          </cell>
          <cell r="C166" t="str">
            <v>Hạt phụ gia PE</v>
          </cell>
          <cell r="D166">
            <v>0</v>
          </cell>
          <cell r="E166">
            <v>0</v>
          </cell>
          <cell r="F166">
            <v>8519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</row>
        <row r="167">
          <cell r="B167" t="str">
            <v>SE120</v>
          </cell>
          <cell r="C167" t="str">
            <v>Hạt phụ gia SE120</v>
          </cell>
          <cell r="D167">
            <v>0</v>
          </cell>
          <cell r="E167">
            <v>0</v>
          </cell>
          <cell r="F167">
            <v>8513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</row>
        <row r="168">
          <cell r="B168" t="str">
            <v>8619R</v>
          </cell>
          <cell r="C168" t="str">
            <v>Hạt phụ gia 8619R</v>
          </cell>
          <cell r="D168">
            <v>0</v>
          </cell>
          <cell r="E168">
            <v>0</v>
          </cell>
          <cell r="F168" t="str">
            <v>8619R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</row>
        <row r="169">
          <cell r="B169" t="str">
            <v>SP120</v>
          </cell>
          <cell r="C169" t="str">
            <v>Hạt phụ gia SP120</v>
          </cell>
          <cell r="D169">
            <v>0</v>
          </cell>
          <cell r="E169">
            <v>0</v>
          </cell>
          <cell r="F169">
            <v>8806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</row>
        <row r="170">
          <cell r="B170" t="str">
            <v>FCPP0184</v>
          </cell>
          <cell r="C170" t="str">
            <v>Hạt phụ gia FCPP0184</v>
          </cell>
          <cell r="D170">
            <v>0</v>
          </cell>
          <cell r="E170">
            <v>0</v>
          </cell>
          <cell r="F170">
            <v>8806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</row>
        <row r="171">
          <cell r="B171" t="str">
            <v>GALAXY PE</v>
          </cell>
          <cell r="C171" t="str">
            <v>Hạt phụ gia GALAXY PE</v>
          </cell>
          <cell r="D171">
            <v>0</v>
          </cell>
          <cell r="E171">
            <v>0</v>
          </cell>
          <cell r="F171">
            <v>8516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</row>
        <row r="172">
          <cell r="B172" t="str">
            <v>8619R2</v>
          </cell>
          <cell r="C172" t="str">
            <v>Hạt phụ gia 8619R2</v>
          </cell>
          <cell r="D172">
            <v>0</v>
          </cell>
          <cell r="E172">
            <v>0</v>
          </cell>
          <cell r="F172" t="str">
            <v>8619R2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</row>
        <row r="173">
          <cell r="B173">
            <v>8553</v>
          </cell>
          <cell r="C173" t="str">
            <v>Hạt phụ gia 8553</v>
          </cell>
          <cell r="D173">
            <v>0</v>
          </cell>
          <cell r="E173">
            <v>0</v>
          </cell>
          <cell r="F173">
            <v>8553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</row>
        <row r="174">
          <cell r="B174">
            <v>8568</v>
          </cell>
          <cell r="C174" t="str">
            <v>Hạt phụ gia 8568</v>
          </cell>
          <cell r="D174">
            <v>0</v>
          </cell>
          <cell r="E174">
            <v>0</v>
          </cell>
          <cell r="F174">
            <v>8568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</row>
        <row r="175">
          <cell r="B175">
            <v>8808</v>
          </cell>
          <cell r="C175" t="str">
            <v>Hạt phụ gia 8808</v>
          </cell>
          <cell r="D175">
            <v>0</v>
          </cell>
          <cell r="E175">
            <v>0</v>
          </cell>
          <cell r="F175">
            <v>8808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</row>
        <row r="176">
          <cell r="B176" t="str">
            <v>8518R</v>
          </cell>
          <cell r="C176" t="str">
            <v>Hạt phụ gia 8518R</v>
          </cell>
          <cell r="D176">
            <v>0</v>
          </cell>
          <cell r="E176">
            <v>0</v>
          </cell>
          <cell r="F176" t="str">
            <v>8518R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</row>
        <row r="177">
          <cell r="B177" t="str">
            <v>VTN-303</v>
          </cell>
          <cell r="C177" t="str">
            <v>Hạt phụ gia VTN-303</v>
          </cell>
          <cell r="D177">
            <v>0</v>
          </cell>
          <cell r="E177">
            <v>0</v>
          </cell>
          <cell r="F177" t="str">
            <v>NW80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</row>
        <row r="178">
          <cell r="B178" t="str">
            <v>VTN-302</v>
          </cell>
          <cell r="C178" t="str">
            <v>Hạt phụ gia VTN-302</v>
          </cell>
          <cell r="D178">
            <v>0</v>
          </cell>
          <cell r="E178">
            <v>0</v>
          </cell>
          <cell r="F178" t="str">
            <v>NW82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</row>
        <row r="179">
          <cell r="B179" t="str">
            <v>DE02T</v>
          </cell>
          <cell r="C179" t="str">
            <v>Hạt phụ gia DE02T</v>
          </cell>
          <cell r="D179">
            <v>0</v>
          </cell>
          <cell r="E179">
            <v>0</v>
          </cell>
          <cell r="F179">
            <v>8315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</row>
        <row r="180">
          <cell r="B180" t="str">
            <v>DE02S</v>
          </cell>
          <cell r="C180" t="str">
            <v>Hạt phụ gia DE02S</v>
          </cell>
          <cell r="D180">
            <v>0</v>
          </cell>
          <cell r="E180">
            <v>0</v>
          </cell>
          <cell r="F180">
            <v>8313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</row>
        <row r="181">
          <cell r="B181" t="str">
            <v>PP02E</v>
          </cell>
          <cell r="C181" t="str">
            <v>Hạt phụ gia PP02E</v>
          </cell>
          <cell r="D181">
            <v>0</v>
          </cell>
          <cell r="E181">
            <v>0</v>
          </cell>
          <cell r="F181">
            <v>8617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</row>
        <row r="182">
          <cell r="B182" t="str">
            <v>PE80-2R</v>
          </cell>
          <cell r="C182" t="str">
            <v>Hạt phụ gia PE80-2R</v>
          </cell>
          <cell r="D182">
            <v>0</v>
          </cell>
          <cell r="E182">
            <v>0</v>
          </cell>
          <cell r="F182" t="str">
            <v>8515R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</row>
        <row r="183">
          <cell r="B183" t="str">
            <v>PE88R</v>
          </cell>
          <cell r="C183" t="str">
            <v>Hạt phụ gia PE88R</v>
          </cell>
          <cell r="D183">
            <v>0</v>
          </cell>
          <cell r="E183">
            <v>0</v>
          </cell>
          <cell r="F183" t="str">
            <v>8518R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</row>
        <row r="184">
          <cell r="B184" t="str">
            <v>PP02C</v>
          </cell>
          <cell r="C184" t="str">
            <v>Hạt phụ gia PP02C</v>
          </cell>
          <cell r="D184">
            <v>0</v>
          </cell>
          <cell r="E184">
            <v>0</v>
          </cell>
          <cell r="F184" t="str">
            <v>8619R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</row>
        <row r="185">
          <cell r="B185" t="str">
            <v>TCW-7375F</v>
          </cell>
          <cell r="C185" t="str">
            <v>Hạt phụ gia TCW-7375F</v>
          </cell>
          <cell r="D185">
            <v>0</v>
          </cell>
          <cell r="E185">
            <v>0</v>
          </cell>
          <cell r="F185" t="str">
            <v>WHITE 23%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</row>
        <row r="186">
          <cell r="B186" t="str">
            <v>TCW-7405F</v>
          </cell>
          <cell r="C186" t="str">
            <v>Hạt phụ gia TCW-7405F</v>
          </cell>
          <cell r="D186">
            <v>0</v>
          </cell>
          <cell r="E186">
            <v>0</v>
          </cell>
          <cell r="F186" t="str">
            <v>WHITE 40%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</row>
        <row r="187">
          <cell r="B187" t="str">
            <v>FX75PPQ-F</v>
          </cell>
          <cell r="C187" t="str">
            <v>Hạt phụ gia FX75PPQ-F</v>
          </cell>
          <cell r="D187">
            <v>0</v>
          </cell>
          <cell r="E187">
            <v>0</v>
          </cell>
          <cell r="F187" t="str">
            <v>NW80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</row>
        <row r="188">
          <cell r="B188" t="str">
            <v>FX85PP-F35</v>
          </cell>
          <cell r="C188" t="str">
            <v>Hạt phụ gia FX85PP-F35</v>
          </cell>
          <cell r="D188">
            <v>0</v>
          </cell>
          <cell r="E188">
            <v>0</v>
          </cell>
          <cell r="F188">
            <v>8618</v>
          </cell>
          <cell r="G188">
            <v>0</v>
          </cell>
          <cell r="H188" t="str">
            <v>PP ÉP</v>
          </cell>
          <cell r="I188">
            <v>0</v>
          </cell>
          <cell r="J188">
            <v>0</v>
          </cell>
          <cell r="K188">
            <v>0</v>
          </cell>
        </row>
        <row r="189">
          <cell r="B189" t="str">
            <v>VTP-100C</v>
          </cell>
          <cell r="C189" t="str">
            <v>Hạt phụ gia VTC-100C</v>
          </cell>
          <cell r="D189">
            <v>0</v>
          </cell>
          <cell r="E189">
            <v>0</v>
          </cell>
          <cell r="F189" t="str">
            <v>8803C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</row>
        <row r="190">
          <cell r="B190" t="str">
            <v xml:space="preserve">HDPE </v>
          </cell>
          <cell r="C190" t="str">
            <v>Hạt phụ gia HDPE kéo sợi</v>
          </cell>
          <cell r="D190">
            <v>0</v>
          </cell>
          <cell r="E190">
            <v>0</v>
          </cell>
          <cell r="F190" t="str">
            <v>8315HD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</row>
        <row r="191">
          <cell r="B191" t="str">
            <v>8805SC</v>
          </cell>
          <cell r="C191" t="str">
            <v>Hạt phụ gia 8805SC</v>
          </cell>
          <cell r="D191">
            <v>0</v>
          </cell>
          <cell r="E191">
            <v>0</v>
          </cell>
          <cell r="F191" t="str">
            <v>8805SC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</row>
        <row r="192">
          <cell r="B192" t="str">
            <v>FX80PE-F35</v>
          </cell>
          <cell r="C192" t="str">
            <v>Hạt phụ gia FX80PE-F35</v>
          </cell>
          <cell r="D192">
            <v>0</v>
          </cell>
          <cell r="E192">
            <v>0</v>
          </cell>
          <cell r="F192">
            <v>8513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</row>
        <row r="193">
          <cell r="B193" t="str">
            <v>FX85PE-FE</v>
          </cell>
          <cell r="C193" t="str">
            <v>Hạt phụ gia FX85PE-F35</v>
          </cell>
          <cell r="D193">
            <v>0</v>
          </cell>
          <cell r="E193">
            <v>0</v>
          </cell>
          <cell r="F193">
            <v>8516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</row>
        <row r="194">
          <cell r="B194" t="str">
            <v>W40</v>
          </cell>
          <cell r="C194" t="str">
            <v>Hạt phụ gia W40</v>
          </cell>
          <cell r="D194">
            <v>0</v>
          </cell>
          <cell r="E194">
            <v>0</v>
          </cell>
          <cell r="F194" t="str">
            <v>W8323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</row>
        <row r="195">
          <cell r="B195" t="str">
            <v>VTP-200</v>
          </cell>
          <cell r="C195" t="str">
            <v>Hạt phụ gia VTP-200</v>
          </cell>
          <cell r="D195">
            <v>0</v>
          </cell>
          <cell r="E195">
            <v>0</v>
          </cell>
          <cell r="F195" t="str">
            <v>8804S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</row>
        <row r="196">
          <cell r="B196" t="str">
            <v>AD-CACO3-GRADE-PE01</v>
          </cell>
          <cell r="C196" t="str">
            <v>Hạt phụ gia AD-CACO3-GRADE-PE01</v>
          </cell>
          <cell r="D196">
            <v>0</v>
          </cell>
          <cell r="E196">
            <v>0</v>
          </cell>
          <cell r="F196" t="str">
            <v>EV01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</row>
        <row r="197">
          <cell r="B197" t="str">
            <v>8518R2</v>
          </cell>
          <cell r="C197" t="str">
            <v>Hạt phụ gia 8518R2</v>
          </cell>
          <cell r="D197">
            <v>0</v>
          </cell>
          <cell r="E197">
            <v>0</v>
          </cell>
          <cell r="F197" t="str">
            <v>8518R2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</row>
        <row r="198">
          <cell r="B198" t="str">
            <v>PP</v>
          </cell>
          <cell r="C198" t="str">
            <v>Hạt nhựa nguyên sinh PP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</row>
        <row r="199">
          <cell r="B199" t="str">
            <v>VF862E</v>
          </cell>
          <cell r="C199" t="str">
            <v>Hạt phụ gia Calpet VF862E</v>
          </cell>
          <cell r="D199">
            <v>0</v>
          </cell>
          <cell r="E199">
            <v>0</v>
          </cell>
          <cell r="F199">
            <v>8516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</row>
        <row r="200">
          <cell r="B200" t="str">
            <v>VF882E</v>
          </cell>
          <cell r="C200" t="str">
            <v>Hạt phụ gia Calpet VF882E</v>
          </cell>
          <cell r="D200">
            <v>0</v>
          </cell>
          <cell r="E200">
            <v>0</v>
          </cell>
          <cell r="F200">
            <v>8518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</row>
        <row r="201">
          <cell r="B201" t="str">
            <v>VF822E</v>
          </cell>
          <cell r="C201" t="str">
            <v xml:space="preserve"> Hạt phụ gia Calpet VF822E</v>
          </cell>
          <cell r="D201">
            <v>0</v>
          </cell>
          <cell r="E201">
            <v>0</v>
          </cell>
          <cell r="F201">
            <v>8512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</row>
        <row r="202">
          <cell r="B202" t="str">
            <v>VF862P</v>
          </cell>
          <cell r="C202" t="str">
            <v>Hạt phụ gia Calpet VF862P</v>
          </cell>
          <cell r="F202">
            <v>8806</v>
          </cell>
        </row>
        <row r="203">
          <cell r="B203" t="str">
            <v>VF882P</v>
          </cell>
          <cell r="C203" t="str">
            <v>Hạt phụ gia Calpet VF882P</v>
          </cell>
          <cell r="F203">
            <v>8808</v>
          </cell>
        </row>
        <row r="204">
          <cell r="B204" t="str">
            <v>VF802P</v>
          </cell>
          <cell r="C204" t="str">
            <v>Hạt phụ gia Calpet VF802P</v>
          </cell>
          <cell r="F204">
            <v>8800</v>
          </cell>
        </row>
        <row r="205">
          <cell r="B205" t="str">
            <v>SPT-01</v>
          </cell>
          <cell r="C205" t="str">
            <v>Hạt phụ gia SPT-01</v>
          </cell>
          <cell r="F205">
            <v>8805</v>
          </cell>
        </row>
        <row r="206">
          <cell r="B206" t="str">
            <v>MPG-F1000</v>
          </cell>
          <cell r="C206" t="str">
            <v>Hạt phụ gia MPG-F1000</v>
          </cell>
          <cell r="F206">
            <v>8805</v>
          </cell>
        </row>
        <row r="207">
          <cell r="B207" t="str">
            <v>SP140</v>
          </cell>
          <cell r="C207" t="str">
            <v>Hạt phụ gia SP140</v>
          </cell>
          <cell r="F207">
            <v>8806</v>
          </cell>
        </row>
        <row r="208">
          <cell r="B208" t="str">
            <v>SP100</v>
          </cell>
          <cell r="C208" t="str">
            <v>Hạt phụ gia SP100</v>
          </cell>
          <cell r="F208">
            <v>8804</v>
          </cell>
        </row>
        <row r="209">
          <cell r="B209">
            <v>7702</v>
          </cell>
          <cell r="C209" t="str">
            <v>Hạt phụ gia 7702</v>
          </cell>
        </row>
        <row r="210">
          <cell r="B210" t="str">
            <v>8M</v>
          </cell>
          <cell r="C210" t="str">
            <v>Hạt phụ gia 8M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ỔNG HỢP CHI PHÍ "/>
      <sheetName val="BẢNG BÁO GIÁ"/>
      <sheetName val="Chia theo mã "/>
      <sheetName val="THÔNG TIN SP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D82"/>
  <sheetViews>
    <sheetView tabSelected="1" topLeftCell="L1" zoomScale="90" zoomScaleNormal="90" workbookViewId="0">
      <pane ySplit="1" topLeftCell="A2" activePane="bottomLeft" state="frozen"/>
      <selection pane="bottomLeft" activeCell="Q18" sqref="Q18"/>
    </sheetView>
  </sheetViews>
  <sheetFormatPr defaultColWidth="9.140625" defaultRowHeight="18.75"/>
  <cols>
    <col min="1" max="1" width="5" style="1308" customWidth="1"/>
    <col min="2" max="2" width="51.42578125" style="1309" customWidth="1"/>
    <col min="3" max="3" width="10" style="1309" customWidth="1"/>
    <col min="4" max="4" width="15.28515625" style="1310" customWidth="1"/>
    <col min="5" max="5" width="17.28515625" style="1309" customWidth="1"/>
    <col min="6" max="6" width="34.28515625" style="1309" customWidth="1"/>
    <col min="7" max="7" width="14.42578125" style="1311" customWidth="1"/>
    <col min="8" max="8" width="11.5703125" style="1312" customWidth="1"/>
    <col min="9" max="9" width="12.42578125" style="1312" customWidth="1"/>
    <col min="10" max="10" width="13.42578125" style="1313" customWidth="1"/>
    <col min="11" max="11" width="16.42578125" style="1308" customWidth="1"/>
    <col min="12" max="12" width="10.42578125" style="1314" customWidth="1"/>
    <col min="13" max="13" width="13.140625" style="1315" customWidth="1"/>
    <col min="14" max="14" width="16.85546875" style="1315" customWidth="1"/>
    <col min="15" max="15" width="19" style="1308" bestFit="1" customWidth="1"/>
    <col min="16" max="16" width="17.85546875" style="1308" bestFit="1" customWidth="1"/>
    <col min="17" max="17" width="19.85546875" style="1308" customWidth="1"/>
    <col min="18" max="18" width="17.28515625" style="1308" customWidth="1"/>
    <col min="19" max="19" width="16.28515625" style="1308" customWidth="1"/>
    <col min="20" max="20" width="16" style="1308" bestFit="1" customWidth="1"/>
    <col min="21" max="21" width="14.85546875" style="1308" customWidth="1"/>
    <col min="22" max="22" width="17.85546875" style="1308" bestFit="1" customWidth="1"/>
    <col min="23" max="23" width="15.7109375" style="1308" customWidth="1"/>
    <col min="24" max="24" width="16.85546875" style="1308" bestFit="1" customWidth="1"/>
    <col min="25" max="25" width="21" style="1308" bestFit="1" customWidth="1"/>
    <col min="26" max="26" width="21.5703125" style="1308" customWidth="1"/>
    <col min="27" max="28" width="9.28515625" style="1308" bestFit="1" customWidth="1"/>
    <col min="29" max="29" width="9.140625" style="1308"/>
    <col min="30" max="30" width="13.5703125" style="1308" bestFit="1" customWidth="1"/>
    <col min="31" max="16384" width="9.140625" style="1308"/>
  </cols>
  <sheetData>
    <row r="1" spans="1:30" ht="19.5" customHeight="1"/>
    <row r="2" spans="1:30" ht="25.5">
      <c r="A2" s="1316" t="s">
        <v>476</v>
      </c>
      <c r="B2" s="1316"/>
      <c r="C2" s="1316"/>
      <c r="D2" s="1316"/>
      <c r="E2" s="1316"/>
      <c r="F2" s="1316"/>
      <c r="G2" s="1316"/>
      <c r="H2" s="1316"/>
      <c r="I2" s="1316"/>
      <c r="J2" s="1316"/>
      <c r="K2" s="1316"/>
      <c r="L2" s="1316"/>
      <c r="M2" s="1316"/>
      <c r="N2" s="1316"/>
      <c r="O2" s="1316"/>
    </row>
    <row r="3" spans="1:30" ht="15.75" customHeight="1"/>
    <row r="4" spans="1:30" s="1332" customFormat="1" ht="46.5" customHeight="1">
      <c r="A4" s="1317" t="s">
        <v>141</v>
      </c>
      <c r="B4" s="1317" t="s">
        <v>35</v>
      </c>
      <c r="C4" s="1318" t="s">
        <v>477</v>
      </c>
      <c r="D4" s="1317" t="s">
        <v>33</v>
      </c>
      <c r="E4" s="1317" t="s">
        <v>173</v>
      </c>
      <c r="F4" s="1317" t="s">
        <v>478</v>
      </c>
      <c r="G4" s="1319" t="s">
        <v>479</v>
      </c>
      <c r="H4" s="1320"/>
      <c r="I4" s="1320"/>
      <c r="J4" s="1321" t="s">
        <v>480</v>
      </c>
      <c r="K4" s="1322" t="s">
        <v>481</v>
      </c>
      <c r="L4" s="1323" t="s">
        <v>482</v>
      </c>
      <c r="M4" s="1324"/>
      <c r="N4" s="1324"/>
      <c r="O4" s="1325"/>
      <c r="P4" s="1326" t="s">
        <v>483</v>
      </c>
      <c r="Q4" s="1327"/>
      <c r="R4" s="1327"/>
      <c r="S4" s="1327"/>
      <c r="T4" s="1327"/>
      <c r="U4" s="1327"/>
      <c r="V4" s="1327"/>
      <c r="W4" s="1327"/>
      <c r="X4" s="1328"/>
      <c r="Y4" s="1329" t="s">
        <v>484</v>
      </c>
      <c r="Z4" s="1330" t="s">
        <v>485</v>
      </c>
      <c r="AA4" s="1331"/>
      <c r="AB4" s="1331"/>
    </row>
    <row r="5" spans="1:30" s="1332" customFormat="1" ht="64.5" customHeight="1">
      <c r="A5" s="1317"/>
      <c r="B5" s="1317"/>
      <c r="C5" s="1318" t="s">
        <v>486</v>
      </c>
      <c r="D5" s="1317"/>
      <c r="E5" s="1317"/>
      <c r="F5" s="1317"/>
      <c r="G5" s="1319"/>
      <c r="H5" s="1333" t="s">
        <v>24</v>
      </c>
      <c r="I5" s="1333" t="s">
        <v>487</v>
      </c>
      <c r="J5" s="1334"/>
      <c r="K5" s="1335"/>
      <c r="L5" s="1336" t="s">
        <v>488</v>
      </c>
      <c r="M5" s="1337" t="s">
        <v>489</v>
      </c>
      <c r="N5" s="1337" t="s">
        <v>122</v>
      </c>
      <c r="O5" s="1337" t="s">
        <v>29</v>
      </c>
      <c r="P5" s="1338" t="s">
        <v>490</v>
      </c>
      <c r="Q5" s="1338" t="s">
        <v>491</v>
      </c>
      <c r="R5" s="1338" t="s">
        <v>492</v>
      </c>
      <c r="S5" s="1338" t="s">
        <v>493</v>
      </c>
      <c r="T5" s="1338" t="s">
        <v>494</v>
      </c>
      <c r="U5" s="1338" t="s">
        <v>495</v>
      </c>
      <c r="V5" s="1338" t="s">
        <v>496</v>
      </c>
      <c r="W5" s="1338" t="s">
        <v>497</v>
      </c>
      <c r="X5" s="1338" t="s">
        <v>498</v>
      </c>
      <c r="Y5" s="1329"/>
      <c r="Z5" s="1330"/>
      <c r="AA5" s="1331"/>
      <c r="AB5" s="1331"/>
    </row>
    <row r="6" spans="1:30" ht="18" customHeight="1">
      <c r="A6" s="1339"/>
      <c r="B6" s="1340"/>
      <c r="C6" s="1340"/>
      <c r="D6" s="1341"/>
      <c r="E6" s="1342"/>
      <c r="F6" s="1343"/>
      <c r="G6" s="1344">
        <f>SUM(G8:G57)</f>
        <v>0</v>
      </c>
      <c r="H6" s="1345"/>
      <c r="I6" s="1345"/>
      <c r="J6" s="1346"/>
      <c r="K6" s="1347">
        <f>SUM(K8:K80)</f>
        <v>0</v>
      </c>
      <c r="L6" s="1348"/>
      <c r="M6" s="1349"/>
      <c r="N6" s="1349"/>
      <c r="O6" s="1350">
        <f t="shared" ref="O6:W6" si="0">SUBTOTAL(9,O8:O80)</f>
        <v>0</v>
      </c>
      <c r="P6" s="1350">
        <f t="shared" si="0"/>
        <v>0</v>
      </c>
      <c r="Q6" s="1350">
        <f t="shared" si="0"/>
        <v>0</v>
      </c>
      <c r="R6" s="1350">
        <f t="shared" si="0"/>
        <v>0</v>
      </c>
      <c r="S6" s="1350">
        <f t="shared" si="0"/>
        <v>0</v>
      </c>
      <c r="T6" s="1350">
        <f t="shared" si="0"/>
        <v>0</v>
      </c>
      <c r="U6" s="1350">
        <f t="shared" si="0"/>
        <v>0</v>
      </c>
      <c r="V6" s="1350">
        <f t="shared" si="0"/>
        <v>0</v>
      </c>
      <c r="W6" s="1350">
        <f t="shared" si="0"/>
        <v>0</v>
      </c>
      <c r="X6" s="1351">
        <f>SUM(X8:X80)</f>
        <v>0</v>
      </c>
      <c r="Y6" s="1352">
        <f>SUM(Y8:Y80)</f>
        <v>0</v>
      </c>
      <c r="Z6" s="1352">
        <f>K6-Y6</f>
        <v>0</v>
      </c>
      <c r="AA6" s="1309"/>
      <c r="AB6" s="1309"/>
      <c r="AD6" s="1353"/>
    </row>
    <row r="7" spans="1:30" ht="18" customHeight="1">
      <c r="A7" s="1354"/>
      <c r="B7" s="1355"/>
      <c r="C7" s="1355"/>
      <c r="D7" s="1356"/>
      <c r="E7" s="1355"/>
      <c r="F7" s="1357"/>
      <c r="G7" s="1358"/>
      <c r="H7" s="1359"/>
      <c r="I7" s="1360"/>
      <c r="J7" s="1361"/>
      <c r="K7" s="1362"/>
      <c r="L7" s="1363"/>
      <c r="M7" s="1364"/>
      <c r="N7" s="1365"/>
      <c r="O7" s="1366"/>
      <c r="P7" s="1366"/>
      <c r="Q7" s="1366"/>
      <c r="R7" s="1367"/>
      <c r="S7" s="1367"/>
      <c r="T7" s="1366"/>
      <c r="U7" s="1366"/>
      <c r="V7" s="1367"/>
      <c r="W7" s="1367"/>
      <c r="X7" s="1368"/>
      <c r="Y7" s="1367"/>
      <c r="Z7" s="1367"/>
      <c r="AA7" s="1369"/>
      <c r="AB7" s="1309"/>
    </row>
    <row r="8" spans="1:30" ht="18" customHeight="1">
      <c r="A8" s="1354"/>
      <c r="B8" s="1355"/>
      <c r="C8" s="1355"/>
      <c r="D8" s="1356"/>
      <c r="E8" s="1355"/>
      <c r="F8" s="1357"/>
      <c r="G8" s="1358"/>
      <c r="H8" s="1359"/>
      <c r="I8" s="1360"/>
      <c r="J8" s="1361"/>
      <c r="K8" s="1362"/>
      <c r="L8" s="1363"/>
      <c r="M8" s="1364"/>
      <c r="N8" s="1365"/>
      <c r="O8" s="1366"/>
      <c r="P8" s="1366"/>
      <c r="Q8" s="1366"/>
      <c r="R8" s="1367"/>
      <c r="S8" s="1367"/>
      <c r="T8" s="1366"/>
      <c r="U8" s="1366"/>
      <c r="V8" s="1367"/>
      <c r="W8" s="1367"/>
      <c r="X8" s="1368"/>
      <c r="Y8" s="1367"/>
      <c r="Z8" s="1367"/>
      <c r="AA8" s="1369"/>
      <c r="AB8" s="1309"/>
    </row>
    <row r="9" spans="1:30" ht="18" customHeight="1">
      <c r="A9" s="1354"/>
      <c r="B9" s="1370"/>
      <c r="C9" s="1370"/>
      <c r="D9" s="1356"/>
      <c r="E9" s="1355"/>
      <c r="F9" s="1357"/>
      <c r="G9" s="1358"/>
      <c r="H9" s="1360"/>
      <c r="I9" s="1360"/>
      <c r="J9" s="1371"/>
      <c r="K9" s="1362"/>
      <c r="L9" s="1363"/>
      <c r="M9" s="1364"/>
      <c r="N9" s="1365"/>
      <c r="O9" s="1366"/>
      <c r="P9" s="1366"/>
      <c r="Q9" s="1366"/>
      <c r="R9" s="1367"/>
      <c r="S9" s="1367"/>
      <c r="T9" s="1366"/>
      <c r="U9" s="1366"/>
      <c r="V9" s="1367"/>
      <c r="W9" s="1367"/>
      <c r="X9" s="1368"/>
      <c r="Y9" s="1367"/>
      <c r="Z9" s="1367"/>
      <c r="AA9" s="1369"/>
      <c r="AB9" s="1309"/>
    </row>
    <row r="10" spans="1:30" ht="18" customHeight="1">
      <c r="A10" s="1354"/>
      <c r="B10" s="1370"/>
      <c r="C10" s="1370"/>
      <c r="D10" s="1356"/>
      <c r="E10" s="1355"/>
      <c r="F10" s="1357"/>
      <c r="G10" s="1358"/>
      <c r="H10" s="1360"/>
      <c r="I10" s="1360"/>
      <c r="J10" s="1371"/>
      <c r="K10" s="1362"/>
      <c r="L10" s="1363"/>
      <c r="M10" s="1364"/>
      <c r="N10" s="1365"/>
      <c r="O10" s="1366"/>
      <c r="P10" s="1366"/>
      <c r="Q10" s="1366"/>
      <c r="R10" s="1367"/>
      <c r="S10" s="1367"/>
      <c r="T10" s="1366"/>
      <c r="U10" s="1366"/>
      <c r="V10" s="1367"/>
      <c r="W10" s="1367"/>
      <c r="X10" s="1368"/>
      <c r="Y10" s="1367"/>
      <c r="Z10" s="1367"/>
      <c r="AA10" s="1369"/>
      <c r="AB10" s="1309"/>
    </row>
    <row r="11" spans="1:30" ht="18" customHeight="1">
      <c r="A11" s="1354"/>
      <c r="B11" s="1370"/>
      <c r="C11" s="1370"/>
      <c r="D11" s="1356"/>
      <c r="E11" s="1355"/>
      <c r="F11" s="1357"/>
      <c r="G11" s="1358"/>
      <c r="H11" s="1360"/>
      <c r="I11" s="1360"/>
      <c r="J11" s="1371"/>
      <c r="K11" s="1362"/>
      <c r="L11" s="1363"/>
      <c r="M11" s="1364"/>
      <c r="N11" s="1365"/>
      <c r="O11" s="1366"/>
      <c r="P11" s="1366"/>
      <c r="Q11" s="1366"/>
      <c r="R11" s="1367"/>
      <c r="S11" s="1367"/>
      <c r="T11" s="1366"/>
      <c r="U11" s="1366"/>
      <c r="V11" s="1367"/>
      <c r="W11" s="1367"/>
      <c r="X11" s="1368"/>
      <c r="Y11" s="1367"/>
      <c r="Z11" s="1367"/>
      <c r="AA11" s="1369"/>
      <c r="AB11" s="1309"/>
    </row>
    <row r="12" spans="1:30" ht="24.75" customHeight="1">
      <c r="A12" s="1354"/>
      <c r="B12" s="1370"/>
      <c r="C12" s="1370"/>
      <c r="D12" s="1356"/>
      <c r="E12" s="1355"/>
      <c r="F12" s="1357"/>
      <c r="G12" s="1358"/>
      <c r="H12" s="1360"/>
      <c r="I12" s="1360"/>
      <c r="J12" s="1371"/>
      <c r="K12" s="1362"/>
      <c r="L12" s="1363"/>
      <c r="M12" s="1364"/>
      <c r="N12" s="1372"/>
      <c r="O12" s="1366"/>
      <c r="P12" s="1366"/>
      <c r="Q12" s="1366"/>
      <c r="R12" s="1367"/>
      <c r="S12" s="1367"/>
      <c r="T12" s="1366"/>
      <c r="U12" s="1366"/>
      <c r="V12" s="1367"/>
      <c r="W12" s="1367"/>
      <c r="X12" s="1368"/>
      <c r="Y12" s="1367"/>
      <c r="Z12" s="1367"/>
      <c r="AA12" s="1369"/>
      <c r="AB12" s="1309"/>
    </row>
    <row r="13" spans="1:30" ht="20.25" customHeight="1">
      <c r="A13" s="1354"/>
      <c r="B13" s="1355"/>
      <c r="C13" s="1355"/>
      <c r="D13" s="1373"/>
      <c r="E13" s="1355"/>
      <c r="F13" s="1357"/>
      <c r="G13" s="1358"/>
      <c r="H13" s="1359"/>
      <c r="I13" s="1360"/>
      <c r="J13" s="1361"/>
      <c r="K13" s="1362"/>
      <c r="L13" s="1363"/>
      <c r="M13" s="1364"/>
      <c r="N13" s="1365"/>
      <c r="O13" s="1366"/>
      <c r="P13" s="1366"/>
      <c r="Q13" s="1366"/>
      <c r="R13" s="1367"/>
      <c r="S13" s="1367"/>
      <c r="T13" s="1366"/>
      <c r="U13" s="1366"/>
      <c r="V13" s="1367"/>
      <c r="W13" s="1367"/>
      <c r="X13" s="1368"/>
      <c r="Y13" s="1367"/>
      <c r="Z13" s="1367"/>
      <c r="AA13" s="1369"/>
      <c r="AB13" s="1309"/>
    </row>
    <row r="14" spans="1:30" ht="18" customHeight="1">
      <c r="A14" s="1354"/>
      <c r="B14" s="1370"/>
      <c r="C14" s="1370"/>
      <c r="D14" s="1356"/>
      <c r="E14" s="1355"/>
      <c r="F14" s="1357"/>
      <c r="G14" s="1358"/>
      <c r="H14" s="1360"/>
      <c r="I14" s="1360"/>
      <c r="J14" s="1371"/>
      <c r="K14" s="1362"/>
      <c r="L14" s="1363"/>
      <c r="M14" s="1364"/>
      <c r="N14" s="1365"/>
      <c r="O14" s="1366"/>
      <c r="P14" s="1366"/>
      <c r="Q14" s="1366"/>
      <c r="R14" s="1367"/>
      <c r="S14" s="1367"/>
      <c r="T14" s="1366"/>
      <c r="U14" s="1366"/>
      <c r="V14" s="1367"/>
      <c r="W14" s="1367"/>
      <c r="X14" s="1368"/>
      <c r="Y14" s="1367"/>
      <c r="Z14" s="1367"/>
      <c r="AA14" s="1369"/>
      <c r="AB14" s="1309"/>
    </row>
    <row r="15" spans="1:30" ht="18" customHeight="1">
      <c r="A15" s="1354"/>
      <c r="B15" s="1374"/>
      <c r="C15" s="1374"/>
      <c r="D15" s="1356"/>
      <c r="E15" s="1374"/>
      <c r="F15" s="1357"/>
      <c r="G15" s="1358"/>
      <c r="H15" s="1360"/>
      <c r="I15" s="1360"/>
      <c r="J15" s="1361"/>
      <c r="K15" s="1362"/>
      <c r="L15" s="1375"/>
      <c r="M15" s="1364"/>
      <c r="N15" s="1365"/>
      <c r="O15" s="1366"/>
      <c r="P15" s="1366"/>
      <c r="Q15" s="1366"/>
      <c r="R15" s="1367"/>
      <c r="S15" s="1367"/>
      <c r="T15" s="1366"/>
      <c r="U15" s="1366"/>
      <c r="V15" s="1367"/>
      <c r="W15" s="1367"/>
      <c r="X15" s="1368"/>
      <c r="Y15" s="1367"/>
      <c r="Z15" s="1367"/>
      <c r="AA15" s="1369"/>
      <c r="AB15" s="1309"/>
    </row>
    <row r="16" spans="1:30" ht="20.25" customHeight="1">
      <c r="A16" s="1354"/>
      <c r="B16" s="1370"/>
      <c r="C16" s="1370"/>
      <c r="D16" s="1356"/>
      <c r="E16" s="1355"/>
      <c r="F16" s="1357"/>
      <c r="G16" s="1358"/>
      <c r="H16" s="1360"/>
      <c r="I16" s="1360"/>
      <c r="J16" s="1371"/>
      <c r="K16" s="1362"/>
      <c r="L16" s="1363"/>
      <c r="M16" s="1364"/>
      <c r="N16" s="1365"/>
      <c r="O16" s="1366"/>
      <c r="P16" s="1366"/>
      <c r="Q16" s="1366"/>
      <c r="R16" s="1367"/>
      <c r="S16" s="1367"/>
      <c r="T16" s="1366"/>
      <c r="U16" s="1366"/>
      <c r="V16" s="1367"/>
      <c r="W16" s="1367"/>
      <c r="X16" s="1368"/>
      <c r="Y16" s="1367"/>
      <c r="Z16" s="1367"/>
      <c r="AA16" s="1369"/>
      <c r="AB16" s="1309"/>
    </row>
    <row r="17" spans="1:28" ht="18" customHeight="1">
      <c r="A17" s="1354"/>
      <c r="B17" s="1355"/>
      <c r="C17" s="1355"/>
      <c r="D17" s="1373"/>
      <c r="E17" s="1355"/>
      <c r="F17" s="1357"/>
      <c r="G17" s="1358"/>
      <c r="H17" s="1376"/>
      <c r="I17" s="1360"/>
      <c r="J17" s="1361"/>
      <c r="K17" s="1362"/>
      <c r="L17" s="1377"/>
      <c r="M17" s="1364"/>
      <c r="N17" s="1365"/>
      <c r="O17" s="1366"/>
      <c r="P17" s="1366"/>
      <c r="Q17" s="1366"/>
      <c r="R17" s="1367"/>
      <c r="S17" s="1367"/>
      <c r="T17" s="1366"/>
      <c r="U17" s="1366"/>
      <c r="V17" s="1367"/>
      <c r="W17" s="1367"/>
      <c r="X17" s="1368"/>
      <c r="Y17" s="1367"/>
      <c r="Z17" s="1367"/>
      <c r="AA17" s="1369"/>
      <c r="AB17" s="1309"/>
    </row>
    <row r="18" spans="1:28" ht="18" customHeight="1">
      <c r="A18" s="1354"/>
      <c r="B18" s="1370"/>
      <c r="C18" s="1370"/>
      <c r="D18" s="1356"/>
      <c r="E18" s="1355"/>
      <c r="F18" s="1357"/>
      <c r="G18" s="1358"/>
      <c r="H18" s="1360"/>
      <c r="I18" s="1360"/>
      <c r="J18" s="1371"/>
      <c r="K18" s="1362"/>
      <c r="L18" s="1377"/>
      <c r="M18" s="1364"/>
      <c r="N18" s="1365"/>
      <c r="O18" s="1366"/>
      <c r="P18" s="1366"/>
      <c r="Q18" s="1366"/>
      <c r="R18" s="1367"/>
      <c r="S18" s="1367"/>
      <c r="T18" s="1366"/>
      <c r="U18" s="1366"/>
      <c r="V18" s="1367"/>
      <c r="W18" s="1367"/>
      <c r="X18" s="1368"/>
      <c r="Y18" s="1367"/>
      <c r="Z18" s="1367"/>
      <c r="AA18" s="1369"/>
      <c r="AB18" s="1309"/>
    </row>
    <row r="19" spans="1:28" ht="18" customHeight="1">
      <c r="A19" s="1354"/>
      <c r="B19" s="1370"/>
      <c r="C19" s="1370"/>
      <c r="D19" s="1356"/>
      <c r="E19" s="1355"/>
      <c r="F19" s="1357"/>
      <c r="G19" s="1358"/>
      <c r="H19" s="1376"/>
      <c r="I19" s="1360"/>
      <c r="J19" s="1361"/>
      <c r="K19" s="1362"/>
      <c r="L19" s="1377"/>
      <c r="M19" s="1364"/>
      <c r="N19" s="1365"/>
      <c r="O19" s="1366"/>
      <c r="P19" s="1366"/>
      <c r="Q19" s="1366"/>
      <c r="R19" s="1367"/>
      <c r="S19" s="1367"/>
      <c r="T19" s="1366"/>
      <c r="U19" s="1366"/>
      <c r="V19" s="1367"/>
      <c r="W19" s="1367"/>
      <c r="X19" s="1368"/>
      <c r="Y19" s="1367"/>
      <c r="Z19" s="1367"/>
      <c r="AA19" s="1369"/>
      <c r="AB19" s="1309"/>
    </row>
    <row r="20" spans="1:28" ht="18" customHeight="1">
      <c r="A20" s="1354"/>
      <c r="B20" s="1374"/>
      <c r="C20" s="1374"/>
      <c r="D20" s="1378"/>
      <c r="E20" s="1374"/>
      <c r="F20" s="1357"/>
      <c r="G20" s="1358"/>
      <c r="H20" s="1376"/>
      <c r="I20" s="1360"/>
      <c r="J20" s="1361"/>
      <c r="K20" s="1362"/>
      <c r="L20" s="1363"/>
      <c r="M20" s="1364"/>
      <c r="N20" s="1365"/>
      <c r="O20" s="1366"/>
      <c r="P20" s="1366"/>
      <c r="Q20" s="1366"/>
      <c r="R20" s="1367"/>
      <c r="S20" s="1367"/>
      <c r="T20" s="1366"/>
      <c r="U20" s="1366"/>
      <c r="V20" s="1367"/>
      <c r="W20" s="1367"/>
      <c r="X20" s="1368"/>
      <c r="Y20" s="1367"/>
      <c r="Z20" s="1367"/>
      <c r="AA20" s="1369"/>
      <c r="AB20" s="1309"/>
    </row>
    <row r="21" spans="1:28" ht="18" customHeight="1">
      <c r="A21" s="1354"/>
      <c r="B21" s="1374"/>
      <c r="C21" s="1374"/>
      <c r="D21" s="1378"/>
      <c r="E21" s="1379"/>
      <c r="F21" s="1357"/>
      <c r="G21" s="1358"/>
      <c r="H21" s="1380"/>
      <c r="I21" s="1360"/>
      <c r="J21" s="1361"/>
      <c r="K21" s="1362"/>
      <c r="L21" s="1363"/>
      <c r="M21" s="1364"/>
      <c r="N21" s="1365"/>
      <c r="O21" s="1366"/>
      <c r="P21" s="1366"/>
      <c r="Q21" s="1366"/>
      <c r="R21" s="1367"/>
      <c r="S21" s="1367"/>
      <c r="T21" s="1366"/>
      <c r="U21" s="1366"/>
      <c r="V21" s="1367"/>
      <c r="W21" s="1367"/>
      <c r="X21" s="1368"/>
      <c r="Y21" s="1367"/>
      <c r="Z21" s="1367"/>
      <c r="AA21" s="1369"/>
      <c r="AB21" s="1309"/>
    </row>
    <row r="22" spans="1:28" ht="35.25" customHeight="1">
      <c r="A22" s="1354"/>
      <c r="B22" s="1381"/>
      <c r="C22" s="1370"/>
      <c r="D22" s="1356"/>
      <c r="E22" s="1355"/>
      <c r="F22" s="1357"/>
      <c r="G22" s="1358"/>
      <c r="H22" s="1360"/>
      <c r="I22" s="1360"/>
      <c r="J22" s="1371"/>
      <c r="K22" s="1362"/>
      <c r="L22" s="1377"/>
      <c r="M22" s="1364"/>
      <c r="N22" s="1365"/>
      <c r="O22" s="1366"/>
      <c r="P22" s="1366"/>
      <c r="Q22" s="1366"/>
      <c r="R22" s="1367"/>
      <c r="S22" s="1367"/>
      <c r="T22" s="1366"/>
      <c r="U22" s="1366"/>
      <c r="V22" s="1367"/>
      <c r="W22" s="1367"/>
      <c r="X22" s="1368"/>
      <c r="Y22" s="1367"/>
      <c r="Z22" s="1367"/>
      <c r="AA22" s="1369"/>
      <c r="AB22" s="1309"/>
    </row>
    <row r="23" spans="1:28" ht="18" customHeight="1">
      <c r="A23" s="1354"/>
      <c r="B23" s="1370"/>
      <c r="C23" s="1370"/>
      <c r="D23" s="1378"/>
      <c r="E23" s="1379"/>
      <c r="F23" s="1357"/>
      <c r="G23" s="1358"/>
      <c r="H23" s="1382"/>
      <c r="I23" s="1360"/>
      <c r="J23" s="1361"/>
      <c r="K23" s="1362"/>
      <c r="L23" s="1377"/>
      <c r="M23" s="1364"/>
      <c r="N23" s="1365"/>
      <c r="O23" s="1366"/>
      <c r="P23" s="1366"/>
      <c r="Q23" s="1366"/>
      <c r="R23" s="1367"/>
      <c r="S23" s="1367"/>
      <c r="T23" s="1366"/>
      <c r="U23" s="1366"/>
      <c r="V23" s="1367"/>
      <c r="W23" s="1367"/>
      <c r="X23" s="1368"/>
      <c r="Y23" s="1367"/>
      <c r="Z23" s="1367"/>
      <c r="AA23" s="1369"/>
      <c r="AB23" s="1309"/>
    </row>
    <row r="24" spans="1:28" ht="18" customHeight="1">
      <c r="A24" s="1354"/>
      <c r="B24" s="1370"/>
      <c r="C24" s="1370"/>
      <c r="D24" s="1356"/>
      <c r="E24" s="1355"/>
      <c r="F24" s="1357"/>
      <c r="G24" s="1358"/>
      <c r="H24" s="1360"/>
      <c r="I24" s="1360"/>
      <c r="J24" s="1361"/>
      <c r="K24" s="1362"/>
      <c r="L24" s="1363"/>
      <c r="M24" s="1364"/>
      <c r="N24" s="1365"/>
      <c r="O24" s="1366"/>
      <c r="P24" s="1366"/>
      <c r="Q24" s="1366"/>
      <c r="R24" s="1367"/>
      <c r="S24" s="1367"/>
      <c r="T24" s="1366"/>
      <c r="U24" s="1366"/>
      <c r="V24" s="1367"/>
      <c r="W24" s="1367"/>
      <c r="X24" s="1368"/>
      <c r="Y24" s="1367"/>
      <c r="Z24" s="1367"/>
      <c r="AA24" s="1369"/>
      <c r="AB24" s="1309"/>
    </row>
    <row r="25" spans="1:28" ht="18" customHeight="1">
      <c r="A25" s="1354"/>
      <c r="B25" s="1370"/>
      <c r="C25" s="1370"/>
      <c r="D25" s="1356"/>
      <c r="E25" s="1355"/>
      <c r="F25" s="1357"/>
      <c r="G25" s="1358"/>
      <c r="H25" s="1360"/>
      <c r="I25" s="1360"/>
      <c r="J25" s="1371"/>
      <c r="K25" s="1362"/>
      <c r="L25" s="1377"/>
      <c r="M25" s="1364"/>
      <c r="N25" s="1365"/>
      <c r="O25" s="1366"/>
      <c r="P25" s="1366"/>
      <c r="Q25" s="1366"/>
      <c r="R25" s="1367"/>
      <c r="S25" s="1367"/>
      <c r="T25" s="1366"/>
      <c r="U25" s="1366"/>
      <c r="V25" s="1367"/>
      <c r="W25" s="1367"/>
      <c r="X25" s="1368"/>
      <c r="Y25" s="1367"/>
      <c r="Z25" s="1367"/>
      <c r="AA25" s="1369"/>
      <c r="AB25" s="1309"/>
    </row>
    <row r="26" spans="1:28" ht="18" customHeight="1">
      <c r="A26" s="1354"/>
      <c r="B26" s="1370"/>
      <c r="C26" s="1370"/>
      <c r="D26" s="1356"/>
      <c r="E26" s="1355"/>
      <c r="F26" s="1357"/>
      <c r="G26" s="1358"/>
      <c r="H26" s="1355"/>
      <c r="I26" s="1371"/>
      <c r="J26" s="1371"/>
      <c r="K26" s="1362"/>
      <c r="L26" s="1377"/>
      <c r="M26" s="1364"/>
      <c r="N26" s="1365"/>
      <c r="O26" s="1366"/>
      <c r="P26" s="1366"/>
      <c r="Q26" s="1366"/>
      <c r="R26" s="1367"/>
      <c r="S26" s="1367"/>
      <c r="T26" s="1366"/>
      <c r="U26" s="1366"/>
      <c r="V26" s="1367"/>
      <c r="W26" s="1367"/>
      <c r="X26" s="1368"/>
      <c r="Y26" s="1367"/>
      <c r="Z26" s="1367"/>
      <c r="AA26" s="1369"/>
      <c r="AB26" s="1309"/>
    </row>
    <row r="27" spans="1:28" ht="18" customHeight="1">
      <c r="A27" s="1354"/>
      <c r="B27" s="1383"/>
      <c r="C27" s="1383"/>
      <c r="D27" s="1378"/>
      <c r="E27" s="1379"/>
      <c r="F27" s="1357"/>
      <c r="G27" s="1358"/>
      <c r="H27" s="1384"/>
      <c r="I27" s="1360"/>
      <c r="J27" s="1361"/>
      <c r="K27" s="1362"/>
      <c r="L27" s="1377"/>
      <c r="M27" s="1364"/>
      <c r="N27" s="1365"/>
      <c r="O27" s="1366"/>
      <c r="P27" s="1366"/>
      <c r="Q27" s="1366"/>
      <c r="R27" s="1367"/>
      <c r="S27" s="1367"/>
      <c r="T27" s="1366"/>
      <c r="U27" s="1366"/>
      <c r="V27" s="1367"/>
      <c r="W27" s="1367"/>
      <c r="X27" s="1368"/>
      <c r="Y27" s="1367"/>
      <c r="Z27" s="1367"/>
      <c r="AA27" s="1369"/>
      <c r="AB27" s="1309"/>
    </row>
    <row r="28" spans="1:28" ht="18" customHeight="1">
      <c r="A28" s="1354"/>
      <c r="B28" s="1370"/>
      <c r="C28" s="1370"/>
      <c r="D28" s="1356"/>
      <c r="E28" s="1355"/>
      <c r="F28" s="1357"/>
      <c r="G28" s="1358"/>
      <c r="H28" s="1360"/>
      <c r="I28" s="1360"/>
      <c r="J28" s="1371"/>
      <c r="K28" s="1362"/>
      <c r="L28" s="1363"/>
      <c r="M28" s="1364"/>
      <c r="N28" s="1365"/>
      <c r="O28" s="1366"/>
      <c r="P28" s="1366"/>
      <c r="Q28" s="1366"/>
      <c r="R28" s="1367"/>
      <c r="S28" s="1367"/>
      <c r="T28" s="1366"/>
      <c r="U28" s="1366"/>
      <c r="V28" s="1367"/>
      <c r="W28" s="1367"/>
      <c r="X28" s="1368"/>
      <c r="Y28" s="1367"/>
      <c r="Z28" s="1367"/>
      <c r="AA28" s="1369"/>
      <c r="AB28" s="1309"/>
    </row>
    <row r="29" spans="1:28" ht="18" customHeight="1">
      <c r="A29" s="1354"/>
      <c r="B29" s="1370"/>
      <c r="C29" s="1370"/>
      <c r="D29" s="1356"/>
      <c r="E29" s="1355"/>
      <c r="F29" s="1357"/>
      <c r="G29" s="1358"/>
      <c r="H29" s="1360"/>
      <c r="I29" s="1360"/>
      <c r="J29" s="1371"/>
      <c r="K29" s="1362"/>
      <c r="L29" s="1377"/>
      <c r="M29" s="1364"/>
      <c r="N29" s="1365"/>
      <c r="O29" s="1366"/>
      <c r="P29" s="1366"/>
      <c r="Q29" s="1366"/>
      <c r="R29" s="1367"/>
      <c r="S29" s="1367"/>
      <c r="T29" s="1366"/>
      <c r="U29" s="1366"/>
      <c r="V29" s="1367"/>
      <c r="W29" s="1367"/>
      <c r="X29" s="1368"/>
      <c r="Y29" s="1367"/>
      <c r="Z29" s="1367"/>
      <c r="AA29" s="1369"/>
      <c r="AB29" s="1309"/>
    </row>
    <row r="30" spans="1:28" ht="18" customHeight="1">
      <c r="A30" s="1354"/>
      <c r="B30" s="1370"/>
      <c r="C30" s="1370"/>
      <c r="D30" s="1356"/>
      <c r="E30" s="1355"/>
      <c r="F30" s="1357"/>
      <c r="G30" s="1358"/>
      <c r="H30" s="1360"/>
      <c r="I30" s="1360"/>
      <c r="J30" s="1361"/>
      <c r="K30" s="1362"/>
      <c r="L30" s="1363"/>
      <c r="M30" s="1364"/>
      <c r="N30" s="1365"/>
      <c r="O30" s="1366"/>
      <c r="P30" s="1366"/>
      <c r="Q30" s="1366"/>
      <c r="R30" s="1367"/>
      <c r="S30" s="1367"/>
      <c r="T30" s="1366"/>
      <c r="U30" s="1366"/>
      <c r="V30" s="1367"/>
      <c r="W30" s="1367"/>
      <c r="X30" s="1368"/>
      <c r="Y30" s="1367"/>
      <c r="Z30" s="1367"/>
      <c r="AA30" s="1369"/>
      <c r="AB30" s="1309"/>
    </row>
    <row r="31" spans="1:28" ht="18" customHeight="1">
      <c r="A31" s="1354"/>
      <c r="B31" s="1370"/>
      <c r="C31" s="1370"/>
      <c r="D31" s="1356"/>
      <c r="E31" s="1355"/>
      <c r="F31" s="1357"/>
      <c r="G31" s="1358"/>
      <c r="H31" s="1360"/>
      <c r="I31" s="1360"/>
      <c r="J31" s="1361"/>
      <c r="K31" s="1362"/>
      <c r="L31" s="1363"/>
      <c r="M31" s="1364"/>
      <c r="N31" s="1365"/>
      <c r="O31" s="1366"/>
      <c r="P31" s="1366"/>
      <c r="Q31" s="1366"/>
      <c r="R31" s="1367"/>
      <c r="S31" s="1367"/>
      <c r="T31" s="1366"/>
      <c r="U31" s="1366"/>
      <c r="V31" s="1367"/>
      <c r="W31" s="1367"/>
      <c r="X31" s="1368"/>
      <c r="Y31" s="1367"/>
      <c r="Z31" s="1367"/>
      <c r="AA31" s="1369"/>
      <c r="AB31" s="1309"/>
    </row>
    <row r="32" spans="1:28" ht="18" customHeight="1">
      <c r="A32" s="1354"/>
      <c r="B32" s="1370"/>
      <c r="C32" s="1370"/>
      <c r="D32" s="1356"/>
      <c r="E32" s="1355"/>
      <c r="F32" s="1357"/>
      <c r="G32" s="1358"/>
      <c r="H32" s="1360"/>
      <c r="I32" s="1360"/>
      <c r="J32" s="1361"/>
      <c r="K32" s="1362"/>
      <c r="L32" s="1377"/>
      <c r="M32" s="1364"/>
      <c r="N32" s="1365"/>
      <c r="O32" s="1366"/>
      <c r="P32" s="1366"/>
      <c r="Q32" s="1366"/>
      <c r="R32" s="1367"/>
      <c r="S32" s="1367"/>
      <c r="T32" s="1366"/>
      <c r="U32" s="1366"/>
      <c r="V32" s="1367"/>
      <c r="W32" s="1367"/>
      <c r="X32" s="1368"/>
      <c r="Y32" s="1367"/>
      <c r="Z32" s="1367"/>
      <c r="AA32" s="1369"/>
      <c r="AB32" s="1309"/>
    </row>
    <row r="33" spans="1:28" ht="18" customHeight="1">
      <c r="A33" s="1354"/>
      <c r="B33" s="1355"/>
      <c r="C33" s="1355"/>
      <c r="D33" s="1373"/>
      <c r="E33" s="1355"/>
      <c r="F33" s="1357"/>
      <c r="G33" s="1358"/>
      <c r="H33" s="1359"/>
      <c r="I33" s="1360"/>
      <c r="J33" s="1361"/>
      <c r="K33" s="1362"/>
      <c r="L33" s="1363"/>
      <c r="M33" s="1364"/>
      <c r="N33" s="1365"/>
      <c r="O33" s="1366"/>
      <c r="P33" s="1366"/>
      <c r="Q33" s="1366"/>
      <c r="R33" s="1367"/>
      <c r="S33" s="1367"/>
      <c r="T33" s="1366"/>
      <c r="U33" s="1366"/>
      <c r="V33" s="1367"/>
      <c r="W33" s="1367"/>
      <c r="X33" s="1368"/>
      <c r="Y33" s="1367"/>
      <c r="Z33" s="1367"/>
      <c r="AA33" s="1369"/>
      <c r="AB33" s="1309"/>
    </row>
    <row r="34" spans="1:28" ht="32.25" customHeight="1">
      <c r="A34" s="1354"/>
      <c r="B34" s="1370"/>
      <c r="C34" s="1370"/>
      <c r="D34" s="1378"/>
      <c r="E34" s="1379"/>
      <c r="F34" s="1357"/>
      <c r="G34" s="1358"/>
      <c r="H34" s="1380"/>
      <c r="I34" s="1360"/>
      <c r="J34" s="1361"/>
      <c r="K34" s="1362"/>
      <c r="L34" s="1363"/>
      <c r="M34" s="1364"/>
      <c r="N34" s="1372"/>
      <c r="O34" s="1366"/>
      <c r="P34" s="1366"/>
      <c r="Q34" s="1366"/>
      <c r="R34" s="1367"/>
      <c r="S34" s="1367"/>
      <c r="T34" s="1366"/>
      <c r="U34" s="1366"/>
      <c r="V34" s="1367"/>
      <c r="W34" s="1367"/>
      <c r="X34" s="1368"/>
      <c r="Y34" s="1367"/>
      <c r="Z34" s="1367"/>
      <c r="AA34" s="1369"/>
      <c r="AB34" s="1309"/>
    </row>
    <row r="35" spans="1:28" ht="18" customHeight="1">
      <c r="A35" s="1354"/>
      <c r="B35" s="1370"/>
      <c r="C35" s="1370"/>
      <c r="D35" s="1356"/>
      <c r="E35" s="1355"/>
      <c r="F35" s="1357"/>
      <c r="G35" s="1358"/>
      <c r="H35" s="1360"/>
      <c r="I35" s="1360"/>
      <c r="J35" s="1371"/>
      <c r="K35" s="1362"/>
      <c r="L35" s="1377"/>
      <c r="M35" s="1364"/>
      <c r="N35" s="1365"/>
      <c r="O35" s="1366"/>
      <c r="P35" s="1366"/>
      <c r="Q35" s="1366"/>
      <c r="R35" s="1367"/>
      <c r="S35" s="1367"/>
      <c r="T35" s="1366"/>
      <c r="U35" s="1366"/>
      <c r="V35" s="1367"/>
      <c r="W35" s="1367"/>
      <c r="X35" s="1368"/>
      <c r="Y35" s="1367"/>
      <c r="Z35" s="1367"/>
      <c r="AA35" s="1369"/>
      <c r="AB35" s="1309"/>
    </row>
    <row r="36" spans="1:28" ht="18" customHeight="1">
      <c r="A36" s="1354"/>
      <c r="B36" s="1370"/>
      <c r="C36" s="1370"/>
      <c r="D36" s="1356"/>
      <c r="E36" s="1355"/>
      <c r="F36" s="1357"/>
      <c r="G36" s="1358"/>
      <c r="H36" s="1360"/>
      <c r="I36" s="1360"/>
      <c r="J36" s="1371"/>
      <c r="K36" s="1362"/>
      <c r="L36" s="1363"/>
      <c r="M36" s="1364"/>
      <c r="N36" s="1365"/>
      <c r="O36" s="1366"/>
      <c r="P36" s="1366"/>
      <c r="Q36" s="1366"/>
      <c r="R36" s="1367"/>
      <c r="S36" s="1367"/>
      <c r="T36" s="1366"/>
      <c r="U36" s="1366"/>
      <c r="V36" s="1367"/>
      <c r="W36" s="1367"/>
      <c r="X36" s="1368"/>
      <c r="Y36" s="1367"/>
      <c r="Z36" s="1367"/>
      <c r="AA36" s="1369"/>
      <c r="AB36" s="1309"/>
    </row>
    <row r="37" spans="1:28" ht="18" customHeight="1">
      <c r="A37" s="1354"/>
      <c r="B37" s="1370"/>
      <c r="C37" s="1370"/>
      <c r="D37" s="1356"/>
      <c r="E37" s="1355"/>
      <c r="F37" s="1357"/>
      <c r="G37" s="1358"/>
      <c r="H37" s="1355"/>
      <c r="I37" s="1371"/>
      <c r="J37" s="1371"/>
      <c r="K37" s="1362"/>
      <c r="L37" s="1377"/>
      <c r="M37" s="1364"/>
      <c r="N37" s="1365"/>
      <c r="O37" s="1366"/>
      <c r="P37" s="1366"/>
      <c r="Q37" s="1366"/>
      <c r="R37" s="1367"/>
      <c r="S37" s="1367"/>
      <c r="T37" s="1366"/>
      <c r="U37" s="1366"/>
      <c r="V37" s="1367"/>
      <c r="W37" s="1367"/>
      <c r="X37" s="1368"/>
      <c r="Y37" s="1367"/>
      <c r="Z37" s="1367"/>
      <c r="AA37" s="1369"/>
      <c r="AB37" s="1309"/>
    </row>
    <row r="38" spans="1:28" ht="18" customHeight="1">
      <c r="A38" s="1354"/>
      <c r="B38" s="1370"/>
      <c r="C38" s="1370"/>
      <c r="D38" s="1356"/>
      <c r="E38" s="1355"/>
      <c r="F38" s="1357"/>
      <c r="G38" s="1358"/>
      <c r="H38" s="1360"/>
      <c r="I38" s="1360"/>
      <c r="J38" s="1361"/>
      <c r="K38" s="1362"/>
      <c r="L38" s="1377"/>
      <c r="M38" s="1364"/>
      <c r="N38" s="1365"/>
      <c r="O38" s="1366"/>
      <c r="P38" s="1366"/>
      <c r="Q38" s="1366"/>
      <c r="R38" s="1367"/>
      <c r="S38" s="1367"/>
      <c r="T38" s="1366"/>
      <c r="U38" s="1366"/>
      <c r="V38" s="1367"/>
      <c r="W38" s="1367"/>
      <c r="X38" s="1368"/>
      <c r="Y38" s="1367"/>
      <c r="Z38" s="1367"/>
      <c r="AA38" s="1369"/>
      <c r="AB38" s="1309"/>
    </row>
    <row r="39" spans="1:28" ht="18" customHeight="1">
      <c r="A39" s="1354"/>
      <c r="B39" s="1370"/>
      <c r="C39" s="1370"/>
      <c r="D39" s="1356"/>
      <c r="E39" s="1355"/>
      <c r="F39" s="1357"/>
      <c r="G39" s="1358"/>
      <c r="H39" s="1360"/>
      <c r="I39" s="1360"/>
      <c r="J39" s="1361"/>
      <c r="K39" s="1362"/>
      <c r="L39" s="1363"/>
      <c r="M39" s="1364"/>
      <c r="N39" s="1365"/>
      <c r="O39" s="1366"/>
      <c r="P39" s="1366"/>
      <c r="Q39" s="1366"/>
      <c r="R39" s="1367"/>
      <c r="S39" s="1367"/>
      <c r="T39" s="1366"/>
      <c r="U39" s="1366"/>
      <c r="V39" s="1367"/>
      <c r="W39" s="1367"/>
      <c r="X39" s="1368"/>
      <c r="Y39" s="1367"/>
      <c r="Z39" s="1367"/>
      <c r="AA39" s="1369"/>
      <c r="AB39" s="1309"/>
    </row>
    <row r="40" spans="1:28" ht="33" customHeight="1">
      <c r="A40" s="1354"/>
      <c r="B40" s="1370"/>
      <c r="C40" s="1370"/>
      <c r="D40" s="1378"/>
      <c r="E40" s="1385"/>
      <c r="F40" s="1386"/>
      <c r="G40" s="1358"/>
      <c r="H40" s="1380"/>
      <c r="I40" s="1360"/>
      <c r="J40" s="1361"/>
      <c r="K40" s="1362"/>
      <c r="L40" s="1387"/>
      <c r="M40" s="1364"/>
      <c r="N40" s="1365"/>
      <c r="O40" s="1366"/>
      <c r="P40" s="1366"/>
      <c r="Q40" s="1366"/>
      <c r="R40" s="1367"/>
      <c r="S40" s="1367"/>
      <c r="T40" s="1366"/>
      <c r="U40" s="1366"/>
      <c r="V40" s="1367"/>
      <c r="W40" s="1367"/>
      <c r="X40" s="1368"/>
      <c r="Y40" s="1367"/>
      <c r="Z40" s="1367"/>
      <c r="AA40" s="1369"/>
      <c r="AB40" s="1309"/>
    </row>
    <row r="41" spans="1:28" ht="33" customHeight="1">
      <c r="A41" s="1354"/>
      <c r="B41" s="1370"/>
      <c r="C41" s="1370"/>
      <c r="D41" s="1378"/>
      <c r="E41" s="1385"/>
      <c r="F41" s="1386"/>
      <c r="G41" s="1358"/>
      <c r="H41" s="1384"/>
      <c r="I41" s="1360"/>
      <c r="J41" s="1361"/>
      <c r="K41" s="1362"/>
      <c r="L41" s="1387"/>
      <c r="M41" s="1364"/>
      <c r="N41" s="1365"/>
      <c r="O41" s="1366"/>
      <c r="P41" s="1366"/>
      <c r="Q41" s="1366"/>
      <c r="R41" s="1367"/>
      <c r="S41" s="1367"/>
      <c r="T41" s="1366"/>
      <c r="U41" s="1366"/>
      <c r="V41" s="1367"/>
      <c r="W41" s="1367"/>
      <c r="X41" s="1368"/>
      <c r="Y41" s="1367"/>
      <c r="Z41" s="1367"/>
      <c r="AA41" s="1369"/>
      <c r="AB41" s="1309"/>
    </row>
    <row r="42" spans="1:28" ht="33" customHeight="1">
      <c r="A42" s="1354"/>
      <c r="B42" s="1383"/>
      <c r="C42" s="1383"/>
      <c r="D42" s="1378"/>
      <c r="E42" s="1388"/>
      <c r="F42" s="1357"/>
      <c r="G42" s="1358"/>
      <c r="H42" s="1384"/>
      <c r="I42" s="1360"/>
      <c r="J42" s="1361"/>
      <c r="K42" s="1362"/>
      <c r="L42" s="1387"/>
      <c r="M42" s="1364"/>
      <c r="N42" s="1365"/>
      <c r="O42" s="1366"/>
      <c r="P42" s="1366"/>
      <c r="Q42" s="1366"/>
      <c r="R42" s="1367"/>
      <c r="S42" s="1367"/>
      <c r="T42" s="1366"/>
      <c r="U42" s="1366"/>
      <c r="V42" s="1367"/>
      <c r="W42" s="1367"/>
      <c r="X42" s="1368"/>
      <c r="Y42" s="1367"/>
      <c r="Z42" s="1367"/>
      <c r="AA42" s="1369"/>
      <c r="AB42" s="1309"/>
    </row>
    <row r="43" spans="1:28" ht="33" customHeight="1">
      <c r="A43" s="1354"/>
      <c r="B43" s="1357"/>
      <c r="C43" s="1357"/>
      <c r="D43" s="1389"/>
      <c r="E43" s="1374"/>
      <c r="F43" s="1357"/>
      <c r="G43" s="1390"/>
      <c r="H43" s="1391"/>
      <c r="I43" s="1391"/>
      <c r="J43" s="1392"/>
      <c r="K43" s="1362"/>
      <c r="L43" s="1387"/>
      <c r="M43" s="1364"/>
      <c r="N43" s="1365"/>
      <c r="O43" s="1366"/>
      <c r="P43" s="1366"/>
      <c r="Q43" s="1366"/>
      <c r="R43" s="1367"/>
      <c r="S43" s="1367"/>
      <c r="T43" s="1366"/>
      <c r="U43" s="1366"/>
      <c r="V43" s="1367"/>
      <c r="W43" s="1367"/>
      <c r="X43" s="1368"/>
      <c r="Y43" s="1367"/>
      <c r="Z43" s="1367"/>
      <c r="AA43" s="1369"/>
      <c r="AB43" s="1309"/>
    </row>
    <row r="44" spans="1:28" ht="32.25" customHeight="1">
      <c r="A44" s="1354"/>
      <c r="B44" s="1357"/>
      <c r="C44" s="1357"/>
      <c r="D44" s="1389"/>
      <c r="E44" s="1374"/>
      <c r="F44" s="1357"/>
      <c r="G44" s="1390"/>
      <c r="H44" s="1391"/>
      <c r="I44" s="1391"/>
      <c r="J44" s="1392"/>
      <c r="K44" s="1362"/>
      <c r="L44" s="1387"/>
      <c r="M44" s="1364"/>
      <c r="N44" s="1365"/>
      <c r="O44" s="1366"/>
      <c r="P44" s="1366"/>
      <c r="Q44" s="1366"/>
      <c r="R44" s="1367"/>
      <c r="S44" s="1367"/>
      <c r="T44" s="1366"/>
      <c r="U44" s="1366"/>
      <c r="V44" s="1367"/>
      <c r="W44" s="1367"/>
      <c r="X44" s="1368"/>
      <c r="Y44" s="1367"/>
      <c r="Z44" s="1367"/>
      <c r="AA44" s="1369"/>
      <c r="AB44" s="1309"/>
    </row>
    <row r="45" spans="1:28" ht="18" customHeight="1">
      <c r="A45" s="1354"/>
      <c r="B45" s="1357"/>
      <c r="C45" s="1357"/>
      <c r="D45" s="1389"/>
      <c r="E45" s="1374"/>
      <c r="F45" s="1357"/>
      <c r="G45" s="1390"/>
      <c r="H45" s="1391"/>
      <c r="I45" s="1391"/>
      <c r="J45" s="1392"/>
      <c r="K45" s="1362"/>
      <c r="L45" s="1387"/>
      <c r="M45" s="1364"/>
      <c r="N45" s="1365"/>
      <c r="O45" s="1366"/>
      <c r="P45" s="1366"/>
      <c r="Q45" s="1366"/>
      <c r="R45" s="1367"/>
      <c r="S45" s="1367"/>
      <c r="T45" s="1366"/>
      <c r="U45" s="1366"/>
      <c r="V45" s="1367"/>
      <c r="W45" s="1367"/>
      <c r="X45" s="1368"/>
      <c r="Y45" s="1367"/>
      <c r="Z45" s="1367"/>
      <c r="AA45" s="1369"/>
      <c r="AB45" s="1309"/>
    </row>
    <row r="46" spans="1:28">
      <c r="A46" s="1354"/>
      <c r="B46" s="1357"/>
      <c r="C46" s="1357"/>
      <c r="D46" s="1389"/>
      <c r="E46" s="1374"/>
      <c r="F46" s="1357"/>
      <c r="G46" s="1390"/>
      <c r="H46" s="1391"/>
      <c r="I46" s="1391"/>
      <c r="J46" s="1392"/>
      <c r="K46" s="1362"/>
      <c r="L46" s="1387"/>
      <c r="M46" s="1364"/>
      <c r="N46" s="1365"/>
      <c r="O46" s="1366"/>
      <c r="P46" s="1366"/>
      <c r="Q46" s="1366"/>
      <c r="R46" s="1367"/>
      <c r="S46" s="1367"/>
      <c r="T46" s="1366"/>
      <c r="U46" s="1366"/>
      <c r="V46" s="1367"/>
      <c r="W46" s="1367"/>
      <c r="X46" s="1368"/>
      <c r="Y46" s="1367"/>
      <c r="Z46" s="1367"/>
      <c r="AA46" s="1369"/>
      <c r="AB46" s="1309"/>
    </row>
    <row r="47" spans="1:28" ht="18" customHeight="1">
      <c r="A47" s="1354"/>
      <c r="B47" s="1357"/>
      <c r="C47" s="1357"/>
      <c r="D47" s="1389"/>
      <c r="E47" s="1374"/>
      <c r="F47" s="1357"/>
      <c r="G47" s="1390"/>
      <c r="H47" s="1391"/>
      <c r="I47" s="1391"/>
      <c r="J47" s="1392"/>
      <c r="K47" s="1362"/>
      <c r="L47" s="1387"/>
      <c r="M47" s="1364"/>
      <c r="N47" s="1365"/>
      <c r="O47" s="1366"/>
      <c r="P47" s="1366"/>
      <c r="Q47" s="1366"/>
      <c r="R47" s="1367"/>
      <c r="S47" s="1367"/>
      <c r="T47" s="1366"/>
      <c r="U47" s="1366"/>
      <c r="V47" s="1367"/>
      <c r="W47" s="1367"/>
      <c r="X47" s="1368"/>
      <c r="Y47" s="1367"/>
      <c r="Z47" s="1367"/>
      <c r="AA47" s="1369"/>
      <c r="AB47" s="1309"/>
    </row>
    <row r="48" spans="1:28" ht="18" customHeight="1">
      <c r="A48" s="1354"/>
      <c r="B48" s="1357"/>
      <c r="C48" s="1357"/>
      <c r="D48" s="1389"/>
      <c r="E48" s="1374"/>
      <c r="F48" s="1357"/>
      <c r="G48" s="1390"/>
      <c r="H48" s="1391"/>
      <c r="I48" s="1391"/>
      <c r="J48" s="1392"/>
      <c r="K48" s="1362"/>
      <c r="L48" s="1387"/>
      <c r="M48" s="1364"/>
      <c r="N48" s="1365"/>
      <c r="O48" s="1366"/>
      <c r="P48" s="1366"/>
      <c r="Q48" s="1366"/>
      <c r="R48" s="1367"/>
      <c r="S48" s="1367"/>
      <c r="T48" s="1366"/>
      <c r="U48" s="1366"/>
      <c r="V48" s="1367"/>
      <c r="W48" s="1367"/>
      <c r="X48" s="1368"/>
      <c r="Y48" s="1367"/>
      <c r="Z48" s="1367"/>
      <c r="AA48" s="1369"/>
      <c r="AB48" s="1309"/>
    </row>
    <row r="49" spans="1:28" ht="18" customHeight="1">
      <c r="A49" s="1354"/>
      <c r="B49" s="1357"/>
      <c r="C49" s="1357"/>
      <c r="D49" s="1389"/>
      <c r="E49" s="1374"/>
      <c r="F49" s="1357"/>
      <c r="G49" s="1390"/>
      <c r="H49" s="1391"/>
      <c r="I49" s="1391"/>
      <c r="J49" s="1392"/>
      <c r="K49" s="1362"/>
      <c r="L49" s="1387"/>
      <c r="M49" s="1364"/>
      <c r="N49" s="1365"/>
      <c r="O49" s="1366"/>
      <c r="P49" s="1366"/>
      <c r="Q49" s="1366"/>
      <c r="R49" s="1367"/>
      <c r="S49" s="1367"/>
      <c r="T49" s="1366"/>
      <c r="U49" s="1366"/>
      <c r="V49" s="1367"/>
      <c r="W49" s="1367"/>
      <c r="X49" s="1368"/>
      <c r="Y49" s="1367"/>
      <c r="Z49" s="1367"/>
      <c r="AA49" s="1369"/>
      <c r="AB49" s="1309"/>
    </row>
    <row r="50" spans="1:28" ht="18" customHeight="1">
      <c r="A50" s="1354"/>
      <c r="B50" s="1393"/>
      <c r="C50" s="1393"/>
      <c r="D50" s="1394"/>
      <c r="E50" s="1374"/>
      <c r="F50" s="1357"/>
      <c r="G50" s="1390"/>
      <c r="H50" s="1395"/>
      <c r="I50" s="1391"/>
      <c r="J50" s="1396"/>
      <c r="K50" s="1362"/>
      <c r="L50" s="1387"/>
      <c r="M50" s="1364"/>
      <c r="N50" s="1365"/>
      <c r="O50" s="1366"/>
      <c r="P50" s="1366"/>
      <c r="Q50" s="1366"/>
      <c r="R50" s="1367"/>
      <c r="S50" s="1367"/>
      <c r="T50" s="1366"/>
      <c r="U50" s="1366"/>
      <c r="V50" s="1367"/>
      <c r="W50" s="1367"/>
      <c r="X50" s="1368"/>
      <c r="Y50" s="1367"/>
      <c r="Z50" s="1367"/>
      <c r="AA50" s="1369"/>
      <c r="AB50" s="1309"/>
    </row>
    <row r="51" spans="1:28">
      <c r="A51" s="1354"/>
      <c r="B51" s="1397"/>
      <c r="C51" s="1397"/>
      <c r="D51" s="1389"/>
      <c r="E51" s="1398"/>
      <c r="F51" s="1357"/>
      <c r="G51" s="1399"/>
      <c r="H51" s="1391"/>
      <c r="I51" s="1400"/>
      <c r="J51" s="1396"/>
      <c r="K51" s="1362"/>
      <c r="L51" s="1387"/>
      <c r="M51" s="1364"/>
      <c r="N51" s="1365"/>
      <c r="O51" s="1366"/>
      <c r="P51" s="1366"/>
      <c r="Q51" s="1366"/>
      <c r="R51" s="1367"/>
      <c r="S51" s="1367"/>
      <c r="T51" s="1366"/>
      <c r="U51" s="1366"/>
      <c r="V51" s="1367"/>
      <c r="W51" s="1367"/>
      <c r="X51" s="1368"/>
      <c r="Y51" s="1367"/>
      <c r="Z51" s="1367"/>
      <c r="AA51" s="1369"/>
      <c r="AB51" s="1309"/>
    </row>
    <row r="52" spans="1:28" ht="18" customHeight="1">
      <c r="A52" s="1354"/>
      <c r="B52" s="1357"/>
      <c r="C52" s="1357"/>
      <c r="D52" s="1389"/>
      <c r="E52" s="1398"/>
      <c r="F52" s="1357"/>
      <c r="G52" s="1401"/>
      <c r="H52" s="1391"/>
      <c r="I52" s="1400"/>
      <c r="J52" s="1396"/>
      <c r="K52" s="1362"/>
      <c r="L52" s="1387"/>
      <c r="M52" s="1364"/>
      <c r="N52" s="1365"/>
      <c r="O52" s="1366"/>
      <c r="P52" s="1366"/>
      <c r="Q52" s="1366"/>
      <c r="R52" s="1367"/>
      <c r="S52" s="1367"/>
      <c r="T52" s="1366"/>
      <c r="U52" s="1366"/>
      <c r="V52" s="1367"/>
      <c r="W52" s="1367"/>
      <c r="X52" s="1368"/>
      <c r="Y52" s="1367"/>
      <c r="Z52" s="1367"/>
      <c r="AA52" s="1369"/>
      <c r="AB52" s="1309"/>
    </row>
    <row r="53" spans="1:28" ht="18" customHeight="1">
      <c r="A53" s="1354"/>
      <c r="B53" s="1357"/>
      <c r="C53" s="1357"/>
      <c r="D53" s="1389"/>
      <c r="E53" s="1374"/>
      <c r="F53" s="1357"/>
      <c r="G53" s="1390"/>
      <c r="H53" s="1391"/>
      <c r="I53" s="1391"/>
      <c r="J53" s="1402"/>
      <c r="K53" s="1362"/>
      <c r="L53" s="1387"/>
      <c r="M53" s="1364"/>
      <c r="N53" s="1365"/>
      <c r="O53" s="1366"/>
      <c r="P53" s="1366"/>
      <c r="Q53" s="1366"/>
      <c r="R53" s="1367"/>
      <c r="S53" s="1367"/>
      <c r="T53" s="1366"/>
      <c r="U53" s="1366"/>
      <c r="V53" s="1367"/>
      <c r="W53" s="1367"/>
      <c r="X53" s="1368"/>
      <c r="Y53" s="1367"/>
      <c r="Z53" s="1367"/>
      <c r="AA53" s="1369"/>
      <c r="AB53" s="1309"/>
    </row>
    <row r="54" spans="1:28" ht="18" customHeight="1">
      <c r="A54" s="1354"/>
      <c r="B54" s="1357"/>
      <c r="C54" s="1357"/>
      <c r="D54" s="1389"/>
      <c r="E54" s="1403"/>
      <c r="F54" s="1357"/>
      <c r="G54" s="1390"/>
      <c r="H54" s="1382"/>
      <c r="I54" s="1391"/>
      <c r="J54" s="1396"/>
      <c r="K54" s="1362"/>
      <c r="L54" s="1387"/>
      <c r="M54" s="1364"/>
      <c r="N54" s="1365"/>
      <c r="O54" s="1366"/>
      <c r="P54" s="1366"/>
      <c r="Q54" s="1366"/>
      <c r="R54" s="1367"/>
      <c r="S54" s="1367"/>
      <c r="T54" s="1366"/>
      <c r="U54" s="1366"/>
      <c r="V54" s="1367"/>
      <c r="W54" s="1367"/>
      <c r="X54" s="1368"/>
      <c r="Y54" s="1367"/>
      <c r="Z54" s="1367"/>
      <c r="AA54" s="1369"/>
      <c r="AB54" s="1309"/>
    </row>
    <row r="55" spans="1:28" ht="18" customHeight="1">
      <c r="A55" s="1354"/>
      <c r="B55" s="1357"/>
      <c r="C55" s="1357"/>
      <c r="D55" s="1389"/>
      <c r="E55" s="1404"/>
      <c r="F55" s="1357"/>
      <c r="G55" s="1401"/>
      <c r="H55" s="1391"/>
      <c r="I55" s="1391"/>
      <c r="J55" s="1396"/>
      <c r="K55" s="1362"/>
      <c r="L55" s="1405"/>
      <c r="M55" s="1365"/>
      <c r="N55" s="1365"/>
      <c r="O55" s="1366"/>
      <c r="P55" s="1366"/>
      <c r="Q55" s="1366"/>
      <c r="R55" s="1367"/>
      <c r="S55" s="1367"/>
      <c r="T55" s="1366"/>
      <c r="U55" s="1366"/>
      <c r="V55" s="1367"/>
      <c r="W55" s="1367"/>
      <c r="X55" s="1368"/>
      <c r="Y55" s="1367"/>
      <c r="Z55" s="1367"/>
      <c r="AA55" s="1369"/>
      <c r="AB55" s="1309"/>
    </row>
    <row r="56" spans="1:28" ht="18" customHeight="1">
      <c r="A56" s="1354"/>
      <c r="B56" s="1357"/>
      <c r="C56" s="1357"/>
      <c r="D56" s="1389"/>
      <c r="E56" s="1404"/>
      <c r="F56" s="1357"/>
      <c r="G56" s="1401"/>
      <c r="H56" s="1391"/>
      <c r="I56" s="1391"/>
      <c r="J56" s="1396"/>
      <c r="K56" s="1362"/>
      <c r="L56" s="1405"/>
      <c r="M56" s="1372"/>
      <c r="N56" s="1365"/>
      <c r="O56" s="1366"/>
      <c r="P56" s="1366"/>
      <c r="Q56" s="1366"/>
      <c r="R56" s="1367"/>
      <c r="S56" s="1367"/>
      <c r="T56" s="1366"/>
      <c r="U56" s="1366"/>
      <c r="V56" s="1367"/>
      <c r="W56" s="1367"/>
      <c r="X56" s="1368"/>
      <c r="Y56" s="1367"/>
      <c r="Z56" s="1367"/>
      <c r="AA56" s="1369"/>
      <c r="AB56" s="1309"/>
    </row>
    <row r="57" spans="1:28" ht="22.5" customHeight="1">
      <c r="A57" s="1354">
        <v>54</v>
      </c>
      <c r="B57" s="1393"/>
      <c r="C57" s="1393"/>
      <c r="D57" s="1389"/>
      <c r="E57" s="1374"/>
      <c r="F57" s="1357"/>
      <c r="G57" s="1401"/>
      <c r="H57" s="1395"/>
      <c r="I57" s="1391"/>
      <c r="J57" s="1396"/>
      <c r="K57" s="1362">
        <f t="shared" ref="K17:K70" si="1">G57*J57</f>
        <v>0</v>
      </c>
      <c r="L57" s="1387"/>
      <c r="M57" s="1364"/>
      <c r="N57" s="1365">
        <f t="shared" ref="N9:N70" si="2">M57+L57</f>
        <v>0</v>
      </c>
      <c r="O57" s="1366">
        <f t="shared" ref="O55:O70" si="3">N57*G57</f>
        <v>0</v>
      </c>
      <c r="P57" s="1366">
        <f t="shared" ref="P9:P70" si="4">320*G57</f>
        <v>0</v>
      </c>
      <c r="Q57" s="1366">
        <f t="shared" ref="Q7:Q70" si="5">15*G57</f>
        <v>0</v>
      </c>
      <c r="R57" s="1367">
        <f t="shared" ref="R49:R66" si="6">113151920*G57/3050760</f>
        <v>0</v>
      </c>
      <c r="S57" s="1367">
        <f t="shared" ref="S53:S77" si="7">159461200*G57/3050760</f>
        <v>0</v>
      </c>
      <c r="T57" s="1366">
        <f t="shared" ref="T7:T70" si="8">366*G57</f>
        <v>0</v>
      </c>
      <c r="U57" s="1366">
        <f t="shared" ref="U7:U70" si="9">10*G57</f>
        <v>0</v>
      </c>
      <c r="V57" s="1367">
        <f t="shared" ref="V56:V73" si="10">349504000*G57/3050760</f>
        <v>0</v>
      </c>
      <c r="W57" s="1367">
        <f t="shared" ref="W57:W78" si="11">102666800*G57/3050760</f>
        <v>0</v>
      </c>
      <c r="X57" s="1368"/>
      <c r="Y57" s="1367">
        <f t="shared" ref="Y9:Y80" si="12">SUM(O57:X57)</f>
        <v>0</v>
      </c>
      <c r="Z57" s="1367">
        <f t="shared" ref="Z9:Z80" si="13">K57-Y57</f>
        <v>0</v>
      </c>
      <c r="AA57" s="1369" t="e">
        <f t="shared" ref="AA7:AA70" si="14">Z57/G57</f>
        <v>#DIV/0!</v>
      </c>
      <c r="AB57" s="1309"/>
    </row>
    <row r="58" spans="1:28" ht="18" customHeight="1">
      <c r="A58" s="1354">
        <v>55</v>
      </c>
      <c r="B58" s="1393"/>
      <c r="C58" s="1393"/>
      <c r="D58" s="1394"/>
      <c r="E58" s="1374"/>
      <c r="F58" s="1357"/>
      <c r="G58" s="1401"/>
      <c r="H58" s="1406"/>
      <c r="I58" s="1391"/>
      <c r="J58" s="1396"/>
      <c r="K58" s="1362">
        <f t="shared" si="1"/>
        <v>0</v>
      </c>
      <c r="L58" s="1387"/>
      <c r="M58" s="1364"/>
      <c r="N58" s="1365">
        <f t="shared" si="2"/>
        <v>0</v>
      </c>
      <c r="O58" s="1366">
        <f t="shared" si="3"/>
        <v>0</v>
      </c>
      <c r="P58" s="1366">
        <f t="shared" si="4"/>
        <v>0</v>
      </c>
      <c r="Q58" s="1366">
        <f t="shared" si="5"/>
        <v>0</v>
      </c>
      <c r="R58" s="1367">
        <f t="shared" si="6"/>
        <v>0</v>
      </c>
      <c r="S58" s="1367">
        <f t="shared" si="7"/>
        <v>0</v>
      </c>
      <c r="T58" s="1366">
        <f t="shared" si="8"/>
        <v>0</v>
      </c>
      <c r="U58" s="1366">
        <f t="shared" si="9"/>
        <v>0</v>
      </c>
      <c r="V58" s="1367">
        <f t="shared" si="10"/>
        <v>0</v>
      </c>
      <c r="W58" s="1367">
        <f t="shared" si="11"/>
        <v>0</v>
      </c>
      <c r="X58" s="1368"/>
      <c r="Y58" s="1367">
        <f t="shared" si="12"/>
        <v>0</v>
      </c>
      <c r="Z58" s="1367">
        <f t="shared" si="13"/>
        <v>0</v>
      </c>
      <c r="AA58" s="1369" t="e">
        <f t="shared" si="14"/>
        <v>#DIV/0!</v>
      </c>
      <c r="AB58" s="1309"/>
    </row>
    <row r="59" spans="1:28">
      <c r="A59" s="1354">
        <v>56</v>
      </c>
      <c r="B59" s="1397"/>
      <c r="C59" s="1397"/>
      <c r="D59" s="1389"/>
      <c r="E59" s="1398"/>
      <c r="F59" s="1357"/>
      <c r="G59" s="1399"/>
      <c r="H59" s="1391"/>
      <c r="I59" s="1400"/>
      <c r="J59" s="1396"/>
      <c r="K59" s="1362">
        <f t="shared" si="1"/>
        <v>0</v>
      </c>
      <c r="L59" s="1387"/>
      <c r="M59" s="1364"/>
      <c r="N59" s="1365">
        <f t="shared" si="2"/>
        <v>0</v>
      </c>
      <c r="O59" s="1366">
        <f t="shared" si="3"/>
        <v>0</v>
      </c>
      <c r="P59" s="1366">
        <f t="shared" si="4"/>
        <v>0</v>
      </c>
      <c r="Q59" s="1366">
        <f t="shared" si="5"/>
        <v>0</v>
      </c>
      <c r="R59" s="1367">
        <f t="shared" si="6"/>
        <v>0</v>
      </c>
      <c r="S59" s="1367">
        <f t="shared" si="7"/>
        <v>0</v>
      </c>
      <c r="T59" s="1366">
        <f t="shared" si="8"/>
        <v>0</v>
      </c>
      <c r="U59" s="1366">
        <f t="shared" si="9"/>
        <v>0</v>
      </c>
      <c r="V59" s="1367">
        <f t="shared" si="10"/>
        <v>0</v>
      </c>
      <c r="W59" s="1367">
        <f t="shared" si="11"/>
        <v>0</v>
      </c>
      <c r="X59" s="1368"/>
      <c r="Y59" s="1367">
        <f t="shared" si="12"/>
        <v>0</v>
      </c>
      <c r="Z59" s="1367">
        <f t="shared" si="13"/>
        <v>0</v>
      </c>
      <c r="AA59" s="1369" t="e">
        <f t="shared" si="14"/>
        <v>#DIV/0!</v>
      </c>
      <c r="AB59" s="1309"/>
    </row>
    <row r="60" spans="1:28" ht="18" customHeight="1">
      <c r="A60" s="1354" t="s">
        <v>499</v>
      </c>
      <c r="B60" s="1397"/>
      <c r="C60" s="1397"/>
      <c r="D60" s="1389"/>
      <c r="E60" s="1398"/>
      <c r="F60" s="1357"/>
      <c r="G60" s="1401"/>
      <c r="H60" s="1391"/>
      <c r="I60" s="1400"/>
      <c r="J60" s="1396"/>
      <c r="K60" s="1362">
        <f t="shared" si="1"/>
        <v>0</v>
      </c>
      <c r="L60" s="1387"/>
      <c r="M60" s="1364"/>
      <c r="N60" s="1365">
        <f t="shared" si="2"/>
        <v>0</v>
      </c>
      <c r="O60" s="1366">
        <f t="shared" si="3"/>
        <v>0</v>
      </c>
      <c r="P60" s="1366">
        <f t="shared" si="4"/>
        <v>0</v>
      </c>
      <c r="Q60" s="1366">
        <f t="shared" si="5"/>
        <v>0</v>
      </c>
      <c r="R60" s="1367">
        <f t="shared" si="6"/>
        <v>0</v>
      </c>
      <c r="S60" s="1367">
        <f t="shared" si="7"/>
        <v>0</v>
      </c>
      <c r="T60" s="1366">
        <f t="shared" si="8"/>
        <v>0</v>
      </c>
      <c r="U60" s="1366">
        <f t="shared" si="9"/>
        <v>0</v>
      </c>
      <c r="V60" s="1367">
        <f t="shared" si="10"/>
        <v>0</v>
      </c>
      <c r="W60" s="1367">
        <f t="shared" si="11"/>
        <v>0</v>
      </c>
      <c r="X60" s="1368"/>
      <c r="Y60" s="1367">
        <f t="shared" si="12"/>
        <v>0</v>
      </c>
      <c r="Z60" s="1367">
        <f t="shared" si="13"/>
        <v>0</v>
      </c>
      <c r="AA60" s="1369" t="e">
        <f t="shared" si="14"/>
        <v>#DIV/0!</v>
      </c>
      <c r="AB60" s="1309"/>
    </row>
    <row r="61" spans="1:28" ht="18" customHeight="1">
      <c r="A61" s="1354">
        <v>58</v>
      </c>
      <c r="B61" s="1393"/>
      <c r="C61" s="1393"/>
      <c r="D61" s="1389"/>
      <c r="E61" s="1398"/>
      <c r="F61" s="1357"/>
      <c r="G61" s="1401"/>
      <c r="H61" s="1391"/>
      <c r="I61" s="1400"/>
      <c r="J61" s="1396"/>
      <c r="K61" s="1362">
        <f t="shared" si="1"/>
        <v>0</v>
      </c>
      <c r="L61" s="1387"/>
      <c r="M61" s="1364"/>
      <c r="N61" s="1365">
        <f t="shared" si="2"/>
        <v>0</v>
      </c>
      <c r="O61" s="1366">
        <f t="shared" si="3"/>
        <v>0</v>
      </c>
      <c r="P61" s="1366">
        <f t="shared" si="4"/>
        <v>0</v>
      </c>
      <c r="Q61" s="1366">
        <f t="shared" si="5"/>
        <v>0</v>
      </c>
      <c r="R61" s="1367">
        <f t="shared" si="6"/>
        <v>0</v>
      </c>
      <c r="S61" s="1367">
        <f t="shared" si="7"/>
        <v>0</v>
      </c>
      <c r="T61" s="1366">
        <f t="shared" si="8"/>
        <v>0</v>
      </c>
      <c r="U61" s="1366">
        <f t="shared" si="9"/>
        <v>0</v>
      </c>
      <c r="V61" s="1367">
        <f t="shared" si="10"/>
        <v>0</v>
      </c>
      <c r="W61" s="1367">
        <f t="shared" si="11"/>
        <v>0</v>
      </c>
      <c r="X61" s="1368"/>
      <c r="Y61" s="1367">
        <f t="shared" si="12"/>
        <v>0</v>
      </c>
      <c r="Z61" s="1367">
        <f t="shared" si="13"/>
        <v>0</v>
      </c>
      <c r="AA61" s="1369" t="e">
        <f t="shared" si="14"/>
        <v>#DIV/0!</v>
      </c>
      <c r="AB61" s="1309"/>
    </row>
    <row r="62" spans="1:28" ht="18" customHeight="1">
      <c r="A62" s="1354">
        <v>59</v>
      </c>
      <c r="B62" s="1397"/>
      <c r="C62" s="1397"/>
      <c r="D62" s="1389"/>
      <c r="E62" s="1398"/>
      <c r="F62" s="1357"/>
      <c r="G62" s="1401"/>
      <c r="H62" s="1391"/>
      <c r="I62" s="1400"/>
      <c r="J62" s="1396"/>
      <c r="K62" s="1362">
        <f t="shared" si="1"/>
        <v>0</v>
      </c>
      <c r="L62" s="1405"/>
      <c r="M62" s="1372"/>
      <c r="N62" s="1365">
        <f t="shared" si="2"/>
        <v>0</v>
      </c>
      <c r="O62" s="1366">
        <f t="shared" si="3"/>
        <v>0</v>
      </c>
      <c r="P62" s="1366">
        <f t="shared" si="4"/>
        <v>0</v>
      </c>
      <c r="Q62" s="1366">
        <f t="shared" si="5"/>
        <v>0</v>
      </c>
      <c r="R62" s="1367">
        <f t="shared" si="6"/>
        <v>0</v>
      </c>
      <c r="S62" s="1367">
        <f t="shared" si="7"/>
        <v>0</v>
      </c>
      <c r="T62" s="1366">
        <f t="shared" si="8"/>
        <v>0</v>
      </c>
      <c r="U62" s="1366">
        <f t="shared" si="9"/>
        <v>0</v>
      </c>
      <c r="V62" s="1367">
        <f t="shared" si="10"/>
        <v>0</v>
      </c>
      <c r="W62" s="1367">
        <f t="shared" si="11"/>
        <v>0</v>
      </c>
      <c r="X62" s="1368"/>
      <c r="Y62" s="1367">
        <f t="shared" si="12"/>
        <v>0</v>
      </c>
      <c r="Z62" s="1367">
        <f t="shared" si="13"/>
        <v>0</v>
      </c>
      <c r="AA62" s="1369" t="e">
        <f t="shared" si="14"/>
        <v>#DIV/0!</v>
      </c>
      <c r="AB62" s="1309"/>
    </row>
    <row r="63" spans="1:28" ht="18" customHeight="1">
      <c r="A63" s="1354">
        <v>60</v>
      </c>
      <c r="B63" s="1393"/>
      <c r="C63" s="1393"/>
      <c r="D63" s="1389"/>
      <c r="E63" s="1398"/>
      <c r="F63" s="1357"/>
      <c r="G63" s="1407"/>
      <c r="H63" s="1391"/>
      <c r="I63" s="1400"/>
      <c r="J63" s="1396"/>
      <c r="K63" s="1362">
        <f t="shared" si="1"/>
        <v>0</v>
      </c>
      <c r="L63" s="1387"/>
      <c r="M63" s="1364"/>
      <c r="N63" s="1365">
        <f t="shared" si="2"/>
        <v>0</v>
      </c>
      <c r="O63" s="1366">
        <f t="shared" si="3"/>
        <v>0</v>
      </c>
      <c r="P63" s="1366">
        <f t="shared" si="4"/>
        <v>0</v>
      </c>
      <c r="Q63" s="1366">
        <f t="shared" si="5"/>
        <v>0</v>
      </c>
      <c r="R63" s="1367">
        <f t="shared" si="6"/>
        <v>0</v>
      </c>
      <c r="S63" s="1367">
        <f t="shared" si="7"/>
        <v>0</v>
      </c>
      <c r="T63" s="1366">
        <f t="shared" si="8"/>
        <v>0</v>
      </c>
      <c r="U63" s="1366">
        <f t="shared" si="9"/>
        <v>0</v>
      </c>
      <c r="V63" s="1367">
        <f t="shared" si="10"/>
        <v>0</v>
      </c>
      <c r="W63" s="1367">
        <f t="shared" si="11"/>
        <v>0</v>
      </c>
      <c r="X63" s="1368"/>
      <c r="Y63" s="1367">
        <f t="shared" si="12"/>
        <v>0</v>
      </c>
      <c r="Z63" s="1367">
        <f t="shared" si="13"/>
        <v>0</v>
      </c>
      <c r="AA63" s="1369" t="e">
        <f t="shared" si="14"/>
        <v>#DIV/0!</v>
      </c>
      <c r="AB63" s="1309"/>
    </row>
    <row r="64" spans="1:28" ht="18" customHeight="1">
      <c r="A64" s="1354">
        <v>61</v>
      </c>
      <c r="B64" s="1393"/>
      <c r="C64" s="1393"/>
      <c r="D64" s="1389"/>
      <c r="E64" s="1398"/>
      <c r="F64" s="1357"/>
      <c r="G64" s="1407"/>
      <c r="H64" s="1391"/>
      <c r="I64" s="1400"/>
      <c r="J64" s="1396"/>
      <c r="K64" s="1362">
        <f t="shared" si="1"/>
        <v>0</v>
      </c>
      <c r="L64" s="1387"/>
      <c r="M64" s="1364"/>
      <c r="N64" s="1365">
        <f t="shared" si="2"/>
        <v>0</v>
      </c>
      <c r="O64" s="1366">
        <f t="shared" si="3"/>
        <v>0</v>
      </c>
      <c r="P64" s="1366">
        <f t="shared" si="4"/>
        <v>0</v>
      </c>
      <c r="Q64" s="1366">
        <f t="shared" si="5"/>
        <v>0</v>
      </c>
      <c r="R64" s="1367">
        <f t="shared" si="6"/>
        <v>0</v>
      </c>
      <c r="S64" s="1367">
        <f t="shared" si="7"/>
        <v>0</v>
      </c>
      <c r="T64" s="1366">
        <f t="shared" si="8"/>
        <v>0</v>
      </c>
      <c r="U64" s="1366">
        <f t="shared" si="9"/>
        <v>0</v>
      </c>
      <c r="V64" s="1367">
        <f t="shared" si="10"/>
        <v>0</v>
      </c>
      <c r="W64" s="1367">
        <f t="shared" si="11"/>
        <v>0</v>
      </c>
      <c r="X64" s="1368"/>
      <c r="Y64" s="1367">
        <f t="shared" si="12"/>
        <v>0</v>
      </c>
      <c r="Z64" s="1367">
        <f t="shared" si="13"/>
        <v>0</v>
      </c>
      <c r="AA64" s="1369" t="e">
        <f t="shared" si="14"/>
        <v>#DIV/0!</v>
      </c>
      <c r="AB64" s="1309"/>
    </row>
    <row r="65" spans="1:28" ht="33" customHeight="1">
      <c r="A65" s="1354">
        <v>62</v>
      </c>
      <c r="B65" s="1408"/>
      <c r="C65" s="1408"/>
      <c r="D65" s="1389"/>
      <c r="E65" s="1374"/>
      <c r="F65" s="1357"/>
      <c r="G65" s="1409"/>
      <c r="H65" s="1391"/>
      <c r="I65" s="1410"/>
      <c r="J65" s="1411"/>
      <c r="K65" s="1362">
        <f t="shared" si="1"/>
        <v>0</v>
      </c>
      <c r="L65" s="1405"/>
      <c r="M65" s="1372"/>
      <c r="N65" s="1372">
        <f t="shared" si="2"/>
        <v>0</v>
      </c>
      <c r="O65" s="1366">
        <f t="shared" si="3"/>
        <v>0</v>
      </c>
      <c r="P65" s="1366">
        <f t="shared" si="4"/>
        <v>0</v>
      </c>
      <c r="Q65" s="1366">
        <f t="shared" si="5"/>
        <v>0</v>
      </c>
      <c r="R65" s="1367">
        <f t="shared" si="6"/>
        <v>0</v>
      </c>
      <c r="S65" s="1367">
        <f t="shared" si="7"/>
        <v>0</v>
      </c>
      <c r="T65" s="1366">
        <f t="shared" si="8"/>
        <v>0</v>
      </c>
      <c r="U65" s="1366">
        <f t="shared" si="9"/>
        <v>0</v>
      </c>
      <c r="V65" s="1367">
        <f t="shared" si="10"/>
        <v>0</v>
      </c>
      <c r="W65" s="1367">
        <f t="shared" si="11"/>
        <v>0</v>
      </c>
      <c r="X65" s="1368"/>
      <c r="Y65" s="1367">
        <f t="shared" si="12"/>
        <v>0</v>
      </c>
      <c r="Z65" s="1367">
        <f t="shared" si="13"/>
        <v>0</v>
      </c>
      <c r="AA65" s="1369" t="e">
        <f t="shared" si="14"/>
        <v>#DIV/0!</v>
      </c>
      <c r="AB65" s="1309"/>
    </row>
    <row r="66" spans="1:28" ht="18" customHeight="1">
      <c r="A66" s="1354">
        <v>63</v>
      </c>
      <c r="B66" s="1408"/>
      <c r="C66" s="1408"/>
      <c r="D66" s="1412"/>
      <c r="E66" s="1413"/>
      <c r="F66" s="1357"/>
      <c r="G66" s="1409"/>
      <c r="H66" s="1414"/>
      <c r="I66" s="1410"/>
      <c r="J66" s="1411"/>
      <c r="K66" s="1362">
        <f t="shared" si="1"/>
        <v>0</v>
      </c>
      <c r="L66" s="1405"/>
      <c r="M66" s="1372"/>
      <c r="N66" s="1365">
        <f t="shared" si="2"/>
        <v>0</v>
      </c>
      <c r="O66" s="1366">
        <f t="shared" si="3"/>
        <v>0</v>
      </c>
      <c r="P66" s="1366">
        <f t="shared" si="4"/>
        <v>0</v>
      </c>
      <c r="Q66" s="1366">
        <f t="shared" si="5"/>
        <v>0</v>
      </c>
      <c r="R66" s="1367">
        <f t="shared" si="6"/>
        <v>0</v>
      </c>
      <c r="S66" s="1367">
        <f t="shared" si="7"/>
        <v>0</v>
      </c>
      <c r="T66" s="1366">
        <f t="shared" si="8"/>
        <v>0</v>
      </c>
      <c r="U66" s="1366">
        <f t="shared" si="9"/>
        <v>0</v>
      </c>
      <c r="V66" s="1367">
        <f t="shared" si="10"/>
        <v>0</v>
      </c>
      <c r="W66" s="1367">
        <f t="shared" si="11"/>
        <v>0</v>
      </c>
      <c r="X66" s="1368"/>
      <c r="Y66" s="1367">
        <f t="shared" si="12"/>
        <v>0</v>
      </c>
      <c r="Z66" s="1367">
        <f t="shared" si="13"/>
        <v>0</v>
      </c>
      <c r="AA66" s="1369" t="e">
        <f t="shared" si="14"/>
        <v>#DIV/0!</v>
      </c>
      <c r="AB66" s="1309"/>
    </row>
    <row r="67" spans="1:28" ht="18" customHeight="1">
      <c r="A67" s="1354">
        <v>64</v>
      </c>
      <c r="B67" s="1408"/>
      <c r="C67" s="1408"/>
      <c r="D67" s="1412"/>
      <c r="E67" s="1415"/>
      <c r="F67" s="1357"/>
      <c r="G67" s="1409"/>
      <c r="H67" s="1414"/>
      <c r="I67" s="1410"/>
      <c r="J67" s="1411"/>
      <c r="K67" s="1362">
        <f t="shared" si="1"/>
        <v>0</v>
      </c>
      <c r="L67" s="1405"/>
      <c r="M67" s="1372"/>
      <c r="N67" s="1365">
        <f t="shared" si="2"/>
        <v>0</v>
      </c>
      <c r="O67" s="1366">
        <f t="shared" si="3"/>
        <v>0</v>
      </c>
      <c r="P67" s="1366">
        <f t="shared" si="4"/>
        <v>0</v>
      </c>
      <c r="Q67" s="1366">
        <f t="shared" si="5"/>
        <v>0</v>
      </c>
      <c r="R67" s="1367">
        <f>113151920*G67/2767000</f>
        <v>0</v>
      </c>
      <c r="S67" s="1367">
        <f t="shared" si="7"/>
        <v>0</v>
      </c>
      <c r="T67" s="1366">
        <f t="shared" si="8"/>
        <v>0</v>
      </c>
      <c r="U67" s="1366">
        <f t="shared" si="9"/>
        <v>0</v>
      </c>
      <c r="V67" s="1367">
        <f t="shared" si="10"/>
        <v>0</v>
      </c>
      <c r="W67" s="1367">
        <f t="shared" si="11"/>
        <v>0</v>
      </c>
      <c r="X67" s="1368"/>
      <c r="Y67" s="1367">
        <f t="shared" si="12"/>
        <v>0</v>
      </c>
      <c r="Z67" s="1367">
        <f t="shared" si="13"/>
        <v>0</v>
      </c>
      <c r="AA67" s="1369" t="e">
        <f t="shared" si="14"/>
        <v>#DIV/0!</v>
      </c>
      <c r="AB67" s="1309"/>
    </row>
    <row r="68" spans="1:28" ht="18" customHeight="1">
      <c r="A68" s="1354">
        <v>65</v>
      </c>
      <c r="B68" s="1408"/>
      <c r="C68" s="1408"/>
      <c r="D68" s="1412"/>
      <c r="E68" s="1415"/>
      <c r="F68" s="1357"/>
      <c r="G68" s="1409"/>
      <c r="H68" s="1416"/>
      <c r="I68" s="1410"/>
      <c r="J68" s="1411"/>
      <c r="K68" s="1362">
        <f t="shared" si="1"/>
        <v>0</v>
      </c>
      <c r="L68" s="1405"/>
      <c r="M68" s="1372"/>
      <c r="N68" s="1365">
        <f t="shared" si="2"/>
        <v>0</v>
      </c>
      <c r="O68" s="1366">
        <f t="shared" si="3"/>
        <v>0</v>
      </c>
      <c r="P68" s="1366">
        <f t="shared" si="4"/>
        <v>0</v>
      </c>
      <c r="Q68" s="1366">
        <f t="shared" si="5"/>
        <v>0</v>
      </c>
      <c r="R68" s="1367">
        <f>113151920*G68/2767000</f>
        <v>0</v>
      </c>
      <c r="S68" s="1367">
        <f t="shared" si="7"/>
        <v>0</v>
      </c>
      <c r="T68" s="1366">
        <f t="shared" si="8"/>
        <v>0</v>
      </c>
      <c r="U68" s="1366">
        <f t="shared" si="9"/>
        <v>0</v>
      </c>
      <c r="V68" s="1367">
        <f t="shared" si="10"/>
        <v>0</v>
      </c>
      <c r="W68" s="1367">
        <f t="shared" si="11"/>
        <v>0</v>
      </c>
      <c r="X68" s="1368"/>
      <c r="Y68" s="1367">
        <f t="shared" si="12"/>
        <v>0</v>
      </c>
      <c r="Z68" s="1367">
        <f t="shared" si="13"/>
        <v>0</v>
      </c>
      <c r="AA68" s="1369" t="e">
        <f t="shared" si="14"/>
        <v>#DIV/0!</v>
      </c>
      <c r="AB68" s="1309"/>
    </row>
    <row r="69" spans="1:28" ht="30.75" customHeight="1">
      <c r="A69" s="1354">
        <v>66</v>
      </c>
      <c r="B69" s="1408"/>
      <c r="C69" s="1408"/>
      <c r="D69" s="1412"/>
      <c r="E69" s="1415"/>
      <c r="F69" s="1357"/>
      <c r="G69" s="1409"/>
      <c r="H69" s="1414"/>
      <c r="I69" s="1410"/>
      <c r="J69" s="1411"/>
      <c r="K69" s="1362">
        <f t="shared" si="1"/>
        <v>0</v>
      </c>
      <c r="L69" s="1405"/>
      <c r="M69" s="1372"/>
      <c r="N69" s="1372">
        <f t="shared" si="2"/>
        <v>0</v>
      </c>
      <c r="O69" s="1366">
        <f t="shared" si="3"/>
        <v>0</v>
      </c>
      <c r="P69" s="1366">
        <f t="shared" si="4"/>
        <v>0</v>
      </c>
      <c r="Q69" s="1366">
        <f t="shared" si="5"/>
        <v>0</v>
      </c>
      <c r="R69" s="1367">
        <f>113151920*G69/2767000</f>
        <v>0</v>
      </c>
      <c r="S69" s="1367">
        <f t="shared" si="7"/>
        <v>0</v>
      </c>
      <c r="T69" s="1366">
        <f t="shared" si="8"/>
        <v>0</v>
      </c>
      <c r="U69" s="1366">
        <f t="shared" si="9"/>
        <v>0</v>
      </c>
      <c r="V69" s="1367">
        <f t="shared" si="10"/>
        <v>0</v>
      </c>
      <c r="W69" s="1367">
        <f t="shared" si="11"/>
        <v>0</v>
      </c>
      <c r="X69" s="1368"/>
      <c r="Y69" s="1367">
        <f>SUM(O69:X69)</f>
        <v>0</v>
      </c>
      <c r="Z69" s="1367">
        <f t="shared" si="13"/>
        <v>0</v>
      </c>
      <c r="AA69" s="1369" t="e">
        <f t="shared" si="14"/>
        <v>#DIV/0!</v>
      </c>
      <c r="AB69" s="1309"/>
    </row>
    <row r="70" spans="1:28" ht="18" customHeight="1">
      <c r="A70" s="1354">
        <v>67</v>
      </c>
      <c r="B70" s="1408"/>
      <c r="C70" s="1408"/>
      <c r="D70" s="1412"/>
      <c r="E70" s="1415"/>
      <c r="F70" s="1357"/>
      <c r="G70" s="1417"/>
      <c r="H70" s="1414"/>
      <c r="I70" s="1410"/>
      <c r="J70" s="1411"/>
      <c r="K70" s="1362">
        <f t="shared" si="1"/>
        <v>0</v>
      </c>
      <c r="L70" s="1405"/>
      <c r="M70" s="1372"/>
      <c r="N70" s="1365">
        <f t="shared" si="2"/>
        <v>0</v>
      </c>
      <c r="O70" s="1366">
        <f t="shared" si="3"/>
        <v>0</v>
      </c>
      <c r="P70" s="1366">
        <f t="shared" si="4"/>
        <v>0</v>
      </c>
      <c r="Q70" s="1366">
        <f t="shared" si="5"/>
        <v>0</v>
      </c>
      <c r="R70" s="1367">
        <f>113151920*G70/2767000</f>
        <v>0</v>
      </c>
      <c r="S70" s="1367">
        <f t="shared" si="7"/>
        <v>0</v>
      </c>
      <c r="T70" s="1366">
        <f t="shared" si="8"/>
        <v>0</v>
      </c>
      <c r="U70" s="1366">
        <f t="shared" si="9"/>
        <v>0</v>
      </c>
      <c r="V70" s="1367">
        <f t="shared" si="10"/>
        <v>0</v>
      </c>
      <c r="W70" s="1367">
        <f t="shared" si="11"/>
        <v>0</v>
      </c>
      <c r="X70" s="1368"/>
      <c r="Y70" s="1367">
        <f t="shared" si="12"/>
        <v>0</v>
      </c>
      <c r="Z70" s="1367">
        <f t="shared" si="13"/>
        <v>0</v>
      </c>
      <c r="AA70" s="1369" t="e">
        <f t="shared" si="14"/>
        <v>#DIV/0!</v>
      </c>
      <c r="AB70" s="1309"/>
    </row>
    <row r="71" spans="1:28" ht="18" customHeight="1">
      <c r="A71" s="1354">
        <v>68</v>
      </c>
      <c r="B71" s="1418"/>
      <c r="C71" s="1418"/>
      <c r="D71" s="1419"/>
      <c r="E71" s="1418"/>
      <c r="F71" s="1357"/>
      <c r="G71" s="1420"/>
      <c r="H71" s="1421"/>
      <c r="I71" s="1422"/>
      <c r="J71" s="1423"/>
      <c r="K71" s="1362"/>
      <c r="L71" s="1405"/>
      <c r="M71" s="1424"/>
      <c r="N71" s="1425"/>
      <c r="O71" s="1366"/>
      <c r="P71" s="1366"/>
      <c r="Q71" s="1366"/>
      <c r="R71" s="1366"/>
      <c r="S71" s="1367">
        <f t="shared" si="7"/>
        <v>0</v>
      </c>
      <c r="T71" s="1366"/>
      <c r="U71" s="1366"/>
      <c r="V71" s="1367">
        <f t="shared" si="10"/>
        <v>0</v>
      </c>
      <c r="W71" s="1367">
        <f t="shared" si="11"/>
        <v>0</v>
      </c>
      <c r="X71" s="1368"/>
      <c r="Y71" s="1367">
        <f t="shared" si="12"/>
        <v>0</v>
      </c>
      <c r="Z71" s="1367">
        <f t="shared" si="13"/>
        <v>0</v>
      </c>
      <c r="AA71" s="1369" t="e">
        <f t="shared" ref="AA71:AA83" si="15">Z71/G71</f>
        <v>#DIV/0!</v>
      </c>
      <c r="AB71" s="1309"/>
    </row>
    <row r="72" spans="1:28" ht="18" customHeight="1">
      <c r="A72" s="1354">
        <v>69</v>
      </c>
      <c r="B72" s="1418"/>
      <c r="C72" s="1418"/>
      <c r="D72" s="1419"/>
      <c r="E72" s="1418"/>
      <c r="F72" s="1357"/>
      <c r="G72" s="1420"/>
      <c r="H72" s="1421"/>
      <c r="I72" s="1422"/>
      <c r="J72" s="1423"/>
      <c r="K72" s="1362"/>
      <c r="L72" s="1405"/>
      <c r="M72" s="1424"/>
      <c r="N72" s="1425"/>
      <c r="O72" s="1366"/>
      <c r="P72" s="1366"/>
      <c r="Q72" s="1366"/>
      <c r="R72" s="1366"/>
      <c r="S72" s="1367">
        <f t="shared" si="7"/>
        <v>0</v>
      </c>
      <c r="T72" s="1366"/>
      <c r="U72" s="1366"/>
      <c r="V72" s="1367">
        <f t="shared" si="10"/>
        <v>0</v>
      </c>
      <c r="W72" s="1367">
        <f t="shared" si="11"/>
        <v>0</v>
      </c>
      <c r="X72" s="1368"/>
      <c r="Y72" s="1367">
        <f t="shared" si="12"/>
        <v>0</v>
      </c>
      <c r="Z72" s="1367">
        <f t="shared" si="13"/>
        <v>0</v>
      </c>
      <c r="AA72" s="1369" t="e">
        <f t="shared" si="15"/>
        <v>#DIV/0!</v>
      </c>
      <c r="AB72" s="1309"/>
    </row>
    <row r="73" spans="1:28" ht="18" customHeight="1">
      <c r="A73" s="1354">
        <v>70</v>
      </c>
      <c r="B73" s="1418"/>
      <c r="C73" s="1418"/>
      <c r="D73" s="1419"/>
      <c r="E73" s="1418"/>
      <c r="F73" s="1357"/>
      <c r="G73" s="1420"/>
      <c r="H73" s="1421"/>
      <c r="I73" s="1422"/>
      <c r="J73" s="1423"/>
      <c r="K73" s="1362"/>
      <c r="L73" s="1405"/>
      <c r="M73" s="1424"/>
      <c r="N73" s="1425"/>
      <c r="O73" s="1366"/>
      <c r="P73" s="1366"/>
      <c r="Q73" s="1366"/>
      <c r="R73" s="1366"/>
      <c r="S73" s="1367">
        <f t="shared" si="7"/>
        <v>0</v>
      </c>
      <c r="T73" s="1366"/>
      <c r="U73" s="1366"/>
      <c r="V73" s="1367">
        <f t="shared" si="10"/>
        <v>0</v>
      </c>
      <c r="W73" s="1367">
        <f t="shared" si="11"/>
        <v>0</v>
      </c>
      <c r="X73" s="1368"/>
      <c r="Y73" s="1367">
        <f t="shared" si="12"/>
        <v>0</v>
      </c>
      <c r="Z73" s="1367">
        <f t="shared" si="13"/>
        <v>0</v>
      </c>
      <c r="AA73" s="1369" t="e">
        <f t="shared" si="15"/>
        <v>#DIV/0!</v>
      </c>
      <c r="AB73" s="1309"/>
    </row>
    <row r="74" spans="1:28" ht="18" customHeight="1">
      <c r="A74" s="1354">
        <v>71</v>
      </c>
      <c r="B74" s="1418"/>
      <c r="C74" s="1418"/>
      <c r="D74" s="1419"/>
      <c r="E74" s="1418"/>
      <c r="F74" s="1357"/>
      <c r="G74" s="1420"/>
      <c r="H74" s="1421"/>
      <c r="I74" s="1422"/>
      <c r="J74" s="1423"/>
      <c r="K74" s="1362"/>
      <c r="L74" s="1405"/>
      <c r="M74" s="1424"/>
      <c r="N74" s="1425"/>
      <c r="O74" s="1366"/>
      <c r="P74" s="1366"/>
      <c r="Q74" s="1366"/>
      <c r="R74" s="1366"/>
      <c r="S74" s="1367">
        <f t="shared" si="7"/>
        <v>0</v>
      </c>
      <c r="T74" s="1366"/>
      <c r="U74" s="1366"/>
      <c r="V74" s="1366"/>
      <c r="W74" s="1367">
        <f t="shared" si="11"/>
        <v>0</v>
      </c>
      <c r="X74" s="1368"/>
      <c r="Y74" s="1367">
        <f t="shared" si="12"/>
        <v>0</v>
      </c>
      <c r="Z74" s="1367">
        <f t="shared" si="13"/>
        <v>0</v>
      </c>
      <c r="AA74" s="1369" t="e">
        <f t="shared" si="15"/>
        <v>#DIV/0!</v>
      </c>
      <c r="AB74" s="1309"/>
    </row>
    <row r="75" spans="1:28" ht="18" customHeight="1">
      <c r="A75" s="1354">
        <v>72</v>
      </c>
      <c r="B75" s="1418"/>
      <c r="C75" s="1418"/>
      <c r="D75" s="1419"/>
      <c r="E75" s="1418"/>
      <c r="F75" s="1357"/>
      <c r="G75" s="1420"/>
      <c r="H75" s="1421"/>
      <c r="I75" s="1422"/>
      <c r="J75" s="1423"/>
      <c r="K75" s="1362"/>
      <c r="L75" s="1405"/>
      <c r="M75" s="1424"/>
      <c r="N75" s="1425"/>
      <c r="O75" s="1366"/>
      <c r="P75" s="1366"/>
      <c r="Q75" s="1366"/>
      <c r="R75" s="1366"/>
      <c r="S75" s="1367">
        <f t="shared" si="7"/>
        <v>0</v>
      </c>
      <c r="T75" s="1366"/>
      <c r="U75" s="1366"/>
      <c r="V75" s="1366"/>
      <c r="W75" s="1367">
        <f t="shared" si="11"/>
        <v>0</v>
      </c>
      <c r="X75" s="1368"/>
      <c r="Y75" s="1367">
        <f t="shared" si="12"/>
        <v>0</v>
      </c>
      <c r="Z75" s="1367">
        <f t="shared" si="13"/>
        <v>0</v>
      </c>
      <c r="AA75" s="1369" t="e">
        <f t="shared" si="15"/>
        <v>#DIV/0!</v>
      </c>
      <c r="AB75" s="1309"/>
    </row>
    <row r="76" spans="1:28" ht="18" customHeight="1">
      <c r="A76" s="1354">
        <v>73</v>
      </c>
      <c r="B76" s="1418"/>
      <c r="C76" s="1418"/>
      <c r="D76" s="1419"/>
      <c r="E76" s="1418"/>
      <c r="F76" s="1357"/>
      <c r="G76" s="1420"/>
      <c r="H76" s="1421"/>
      <c r="I76" s="1422"/>
      <c r="J76" s="1423"/>
      <c r="K76" s="1362"/>
      <c r="L76" s="1405"/>
      <c r="M76" s="1424"/>
      <c r="N76" s="1425"/>
      <c r="O76" s="1366"/>
      <c r="P76" s="1366"/>
      <c r="Q76" s="1366"/>
      <c r="R76" s="1366"/>
      <c r="S76" s="1367">
        <f t="shared" si="7"/>
        <v>0</v>
      </c>
      <c r="T76" s="1366"/>
      <c r="U76" s="1366"/>
      <c r="V76" s="1366"/>
      <c r="W76" s="1367">
        <f t="shared" si="11"/>
        <v>0</v>
      </c>
      <c r="X76" s="1368"/>
      <c r="Y76" s="1367">
        <f t="shared" si="12"/>
        <v>0</v>
      </c>
      <c r="Z76" s="1367">
        <f t="shared" si="13"/>
        <v>0</v>
      </c>
      <c r="AA76" s="1369" t="e">
        <f t="shared" si="15"/>
        <v>#DIV/0!</v>
      </c>
      <c r="AB76" s="1309"/>
    </row>
    <row r="77" spans="1:28">
      <c r="A77" s="1354">
        <v>74</v>
      </c>
      <c r="B77" s="1426"/>
      <c r="C77" s="1426"/>
      <c r="D77" s="1419"/>
      <c r="E77" s="1418"/>
      <c r="F77" s="1357"/>
      <c r="G77" s="1420"/>
      <c r="H77" s="1421"/>
      <c r="I77" s="1422"/>
      <c r="J77" s="1423"/>
      <c r="K77" s="1362"/>
      <c r="L77" s="1405"/>
      <c r="M77" s="1424"/>
      <c r="N77" s="1425"/>
      <c r="O77" s="1366"/>
      <c r="P77" s="1366"/>
      <c r="Q77" s="1366"/>
      <c r="R77" s="1366"/>
      <c r="S77" s="1367">
        <f t="shared" si="7"/>
        <v>0</v>
      </c>
      <c r="T77" s="1366"/>
      <c r="U77" s="1366"/>
      <c r="V77" s="1366"/>
      <c r="W77" s="1367">
        <f t="shared" si="11"/>
        <v>0</v>
      </c>
      <c r="X77" s="1368"/>
      <c r="Y77" s="1367">
        <f t="shared" si="12"/>
        <v>0</v>
      </c>
      <c r="Z77" s="1367">
        <f t="shared" si="13"/>
        <v>0</v>
      </c>
      <c r="AA77" s="1369" t="e">
        <f t="shared" si="15"/>
        <v>#DIV/0!</v>
      </c>
      <c r="AB77" s="1309"/>
    </row>
    <row r="78" spans="1:28" ht="18" customHeight="1">
      <c r="A78" s="1354">
        <v>75</v>
      </c>
      <c r="B78" s="1418"/>
      <c r="C78" s="1418"/>
      <c r="D78" s="1419"/>
      <c r="E78" s="1418"/>
      <c r="F78" s="1357"/>
      <c r="G78" s="1420"/>
      <c r="H78" s="1421"/>
      <c r="I78" s="1422"/>
      <c r="J78" s="1423"/>
      <c r="K78" s="1362"/>
      <c r="L78" s="1405"/>
      <c r="M78" s="1365"/>
      <c r="N78" s="1425"/>
      <c r="O78" s="1366"/>
      <c r="P78" s="1366"/>
      <c r="Q78" s="1366"/>
      <c r="R78" s="1366"/>
      <c r="S78" s="1366"/>
      <c r="T78" s="1366"/>
      <c r="U78" s="1366"/>
      <c r="V78" s="1366"/>
      <c r="W78" s="1367">
        <f t="shared" si="11"/>
        <v>0</v>
      </c>
      <c r="X78" s="1427"/>
      <c r="Y78" s="1367">
        <f t="shared" si="12"/>
        <v>0</v>
      </c>
      <c r="Z78" s="1367">
        <f t="shared" si="13"/>
        <v>0</v>
      </c>
      <c r="AA78" s="1369" t="e">
        <f t="shared" si="15"/>
        <v>#DIV/0!</v>
      </c>
      <c r="AB78" s="1309"/>
    </row>
    <row r="79" spans="1:28" ht="18" customHeight="1">
      <c r="A79" s="1354">
        <v>76</v>
      </c>
      <c r="B79" s="1418"/>
      <c r="C79" s="1418"/>
      <c r="D79" s="1419"/>
      <c r="E79" s="1418"/>
      <c r="F79" s="1357" t="str">
        <f>IFERROR(VLOOKUP($E79,'[7]THÔNG TIN SP'!$B$6:$K$300,2,0),"-")</f>
        <v>-</v>
      </c>
      <c r="G79" s="1428"/>
      <c r="H79" s="1422"/>
      <c r="I79" s="1422"/>
      <c r="J79" s="1423"/>
      <c r="K79" s="1362"/>
      <c r="L79" s="1405"/>
      <c r="M79" s="1365"/>
      <c r="N79" s="1425"/>
      <c r="O79" s="1366"/>
      <c r="P79" s="1366"/>
      <c r="Q79" s="1366"/>
      <c r="R79" s="1366"/>
      <c r="S79" s="1366"/>
      <c r="T79" s="1366"/>
      <c r="U79" s="1366"/>
      <c r="V79" s="1366"/>
      <c r="W79" s="1366"/>
      <c r="X79" s="1427"/>
      <c r="Y79" s="1367">
        <f t="shared" si="12"/>
        <v>0</v>
      </c>
      <c r="Z79" s="1367">
        <f t="shared" si="13"/>
        <v>0</v>
      </c>
      <c r="AA79" s="1369" t="e">
        <f t="shared" si="15"/>
        <v>#DIV/0!</v>
      </c>
      <c r="AB79" s="1309"/>
    </row>
    <row r="80" spans="1:28" ht="18" customHeight="1">
      <c r="A80" s="1354">
        <v>77</v>
      </c>
      <c r="B80" s="1418"/>
      <c r="C80" s="1418"/>
      <c r="D80" s="1419"/>
      <c r="E80" s="1418"/>
      <c r="F80" s="1429"/>
      <c r="G80" s="1428"/>
      <c r="H80" s="1422"/>
      <c r="I80" s="1422"/>
      <c r="J80" s="1423"/>
      <c r="K80" s="1362"/>
      <c r="L80" s="1405"/>
      <c r="M80" s="1365"/>
      <c r="N80" s="1425"/>
      <c r="O80" s="1366"/>
      <c r="P80" s="1366"/>
      <c r="Q80" s="1366"/>
      <c r="R80" s="1366"/>
      <c r="S80" s="1366"/>
      <c r="T80" s="1366"/>
      <c r="U80" s="1366"/>
      <c r="V80" s="1366"/>
      <c r="W80" s="1366"/>
      <c r="X80" s="1427"/>
      <c r="Y80" s="1367">
        <f t="shared" si="12"/>
        <v>0</v>
      </c>
      <c r="Z80" s="1367">
        <f t="shared" si="13"/>
        <v>0</v>
      </c>
      <c r="AA80" s="1369" t="e">
        <f t="shared" si="15"/>
        <v>#DIV/0!</v>
      </c>
      <c r="AB80" s="1309"/>
    </row>
    <row r="81" spans="1:26">
      <c r="A81" s="1430"/>
      <c r="B81" s="1431"/>
      <c r="C81" s="1431"/>
      <c r="D81" s="1432"/>
      <c r="E81" s="1433"/>
      <c r="F81" s="1433"/>
      <c r="G81" s="1434"/>
      <c r="H81" s="1435"/>
      <c r="I81" s="1435"/>
      <c r="J81" s="1436"/>
      <c r="K81" s="1437"/>
      <c r="L81" s="1438"/>
      <c r="M81" s="1439"/>
      <c r="N81" s="1440"/>
      <c r="O81" s="1441"/>
      <c r="P81" s="1441"/>
      <c r="R81" s="1442"/>
    </row>
    <row r="82" spans="1:26" ht="18" customHeight="1">
      <c r="A82" s="1443" t="s">
        <v>500</v>
      </c>
      <c r="B82" s="1443"/>
      <c r="C82" s="1444"/>
      <c r="D82" s="1445"/>
      <c r="E82" s="1446"/>
      <c r="F82" s="1446"/>
      <c r="G82" s="1447"/>
      <c r="H82" s="1448"/>
      <c r="I82" s="1448"/>
      <c r="J82" s="1449"/>
      <c r="K82" s="1450"/>
      <c r="R82" s="1308" t="s">
        <v>501</v>
      </c>
      <c r="Z82" s="1451"/>
    </row>
  </sheetData>
  <autoFilter ref="A6:F82"/>
  <mergeCells count="14">
    <mergeCell ref="P4:X4"/>
    <mergeCell ref="Y4:Y5"/>
    <mergeCell ref="Z4:Z5"/>
    <mergeCell ref="A82:B82"/>
    <mergeCell ref="A2:O2"/>
    <mergeCell ref="A4:A5"/>
    <mergeCell ref="B4:B5"/>
    <mergeCell ref="D4:D5"/>
    <mergeCell ref="E4:E5"/>
    <mergeCell ref="F4:F5"/>
    <mergeCell ref="G4:G5"/>
    <mergeCell ref="J4:J5"/>
    <mergeCell ref="K4:K5"/>
    <mergeCell ref="L4:O4"/>
  </mergeCells>
  <conditionalFormatting sqref="G70 G68">
    <cfRule type="cellIs" dxfId="4" priority="5" operator="greaterThan">
      <formula>0</formula>
    </cfRule>
  </conditionalFormatting>
  <conditionalFormatting sqref="G67 G69">
    <cfRule type="cellIs" dxfId="3" priority="4" operator="greaterThan">
      <formula>0</formula>
    </cfRule>
  </conditionalFormatting>
  <conditionalFormatting sqref="G65:G66">
    <cfRule type="cellIs" dxfId="2" priority="3" operator="greaterThan">
      <formula>0</formula>
    </cfRule>
  </conditionalFormatting>
  <conditionalFormatting sqref="G55:G57">
    <cfRule type="cellIs" dxfId="1" priority="2" operator="greaterThan">
      <formula>0</formula>
    </cfRule>
  </conditionalFormatting>
  <conditionalFormatting sqref="G58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DB53"/>
  <sheetViews>
    <sheetView view="pageBreakPreview" topLeftCell="B1" zoomScaleNormal="80" zoomScaleSheetLayoutView="100" workbookViewId="0">
      <pane xSplit="5" ySplit="5" topLeftCell="M6" activePane="bottomRight" state="frozen"/>
      <selection activeCell="B1" sqref="B1"/>
      <selection pane="topRight" activeCell="G1" sqref="G1"/>
      <selection pane="bottomLeft" activeCell="B7" sqref="B7"/>
      <selection pane="bottomRight" activeCell="F20" sqref="F20"/>
    </sheetView>
  </sheetViews>
  <sheetFormatPr defaultColWidth="8.85546875" defaultRowHeight="15.75"/>
  <cols>
    <col min="1" max="1" width="4.7109375" style="882" hidden="1" customWidth="1"/>
    <col min="2" max="2" width="5.140625" style="882" customWidth="1"/>
    <col min="3" max="3" width="20.140625" style="882" customWidth="1"/>
    <col min="4" max="4" width="36.5703125" style="882" customWidth="1"/>
    <col min="5" max="5" width="12.140625" style="882" customWidth="1"/>
    <col min="6" max="6" width="52.42578125" style="882" customWidth="1"/>
    <col min="7" max="7" width="19.140625" style="882" customWidth="1"/>
    <col min="8" max="8" width="12.5703125" style="882" hidden="1" customWidth="1"/>
    <col min="9" max="9" width="15.140625" style="882" hidden="1" customWidth="1"/>
    <col min="10" max="10" width="4.7109375" style="882" hidden="1" customWidth="1"/>
    <col min="11" max="11" width="16.140625" style="1238" customWidth="1"/>
    <col min="12" max="12" width="14.42578125" style="882" customWidth="1"/>
    <col min="13" max="13" width="14.7109375" style="1239" customWidth="1"/>
    <col min="14" max="14" width="10" style="882" bestFit="1" customWidth="1"/>
    <col min="15" max="15" width="7.42578125" style="1240" customWidth="1"/>
    <col min="16" max="16" width="21.140625" style="882" customWidth="1"/>
    <col min="17" max="17" width="17.28515625" style="882" customWidth="1"/>
    <col min="18" max="18" width="9.7109375" style="882" customWidth="1"/>
    <col min="19" max="19" width="15" style="882" customWidth="1"/>
    <col min="20" max="20" width="14.28515625" style="1241" bestFit="1" customWidth="1"/>
    <col min="21" max="16330" width="8.85546875" style="882"/>
  </cols>
  <sheetData>
    <row r="1" spans="2:20" ht="0.95" customHeight="1"/>
    <row r="2" spans="2:20" ht="51" hidden="1" customHeight="1">
      <c r="B2" s="1242"/>
      <c r="C2" s="1242"/>
      <c r="D2" s="1242"/>
      <c r="E2" s="1242"/>
      <c r="F2" s="1242"/>
      <c r="G2" s="1242"/>
      <c r="H2" s="1242"/>
      <c r="I2" s="1242"/>
      <c r="J2" s="1242"/>
      <c r="K2" s="1243" t="s">
        <v>463</v>
      </c>
      <c r="L2" s="1243"/>
      <c r="M2" s="1243"/>
      <c r="N2" s="1243"/>
      <c r="O2" s="1243"/>
      <c r="P2" s="1243"/>
      <c r="Q2" s="1242"/>
      <c r="R2" s="1242"/>
      <c r="S2" s="1242"/>
      <c r="T2" s="1244"/>
    </row>
    <row r="3" spans="2:20" ht="51" hidden="1" customHeight="1">
      <c r="B3" s="1245"/>
      <c r="C3" s="1245"/>
      <c r="D3" s="1245"/>
      <c r="E3" s="1245"/>
      <c r="F3" s="1245"/>
      <c r="G3" s="1245"/>
      <c r="H3" s="1245"/>
      <c r="I3" s="1245"/>
      <c r="J3" s="1245"/>
      <c r="K3" s="1245"/>
      <c r="L3" s="1245"/>
      <c r="M3" s="1246"/>
      <c r="N3" s="1245"/>
      <c r="O3" s="1247"/>
      <c r="P3" s="1245"/>
      <c r="Q3" s="1245"/>
      <c r="R3" s="1245"/>
      <c r="S3" s="1245"/>
      <c r="T3" s="1244"/>
    </row>
    <row r="4" spans="2:20" s="1262" customFormat="1" ht="81.75" customHeight="1">
      <c r="B4" s="1248" t="s">
        <v>43</v>
      </c>
      <c r="C4" s="1249" t="s">
        <v>464</v>
      </c>
      <c r="D4" s="1249"/>
      <c r="E4" s="1250" t="s">
        <v>126</v>
      </c>
      <c r="F4" s="1250"/>
      <c r="G4" s="1251" t="s">
        <v>465</v>
      </c>
      <c r="H4" s="1251" t="s">
        <v>466</v>
      </c>
      <c r="I4" s="1251" t="s">
        <v>467</v>
      </c>
      <c r="J4" s="1252" t="s">
        <v>468</v>
      </c>
      <c r="K4" s="1253" t="s">
        <v>469</v>
      </c>
      <c r="L4" s="1254" t="s">
        <v>470</v>
      </c>
      <c r="M4" s="1255" t="s">
        <v>471</v>
      </c>
      <c r="N4" s="1256"/>
      <c r="O4" s="1257"/>
      <c r="P4" s="1258" t="s">
        <v>472</v>
      </c>
      <c r="Q4" s="1259" t="s">
        <v>29</v>
      </c>
      <c r="R4" s="1259"/>
      <c r="S4" s="1260" t="s">
        <v>33</v>
      </c>
      <c r="T4" s="1261" t="s">
        <v>27</v>
      </c>
    </row>
    <row r="5" spans="2:20" s="1181" customFormat="1" ht="27.75" customHeight="1">
      <c r="B5" s="1263"/>
      <c r="C5" s="1264" t="s">
        <v>473</v>
      </c>
      <c r="D5" s="1263" t="s">
        <v>474</v>
      </c>
      <c r="E5" s="1264" t="s">
        <v>475</v>
      </c>
      <c r="F5" s="1263" t="s">
        <v>257</v>
      </c>
      <c r="G5" s="1264"/>
      <c r="H5" s="1264"/>
      <c r="I5" s="1265"/>
      <c r="J5" s="1266"/>
      <c r="K5" s="1267">
        <f>SUM(K6:K109)</f>
        <v>0</v>
      </c>
      <c r="L5" s="1267">
        <f>SUM(L6:L109)</f>
        <v>0</v>
      </c>
      <c r="M5" s="1268" t="s">
        <v>25</v>
      </c>
      <c r="N5" s="1263" t="s">
        <v>26</v>
      </c>
      <c r="O5" s="1269" t="s">
        <v>24</v>
      </c>
      <c r="P5" s="1267">
        <f>SUM(P6:P53)</f>
        <v>0</v>
      </c>
      <c r="Q5" s="1263" t="s">
        <v>25</v>
      </c>
      <c r="R5" s="1263" t="s">
        <v>24</v>
      </c>
      <c r="S5" s="1260"/>
      <c r="T5" s="1270">
        <f>SUM(T6:T109)</f>
        <v>0</v>
      </c>
    </row>
    <row r="6" spans="2:20" ht="16.5">
      <c r="B6" s="1271"/>
      <c r="C6" s="1272"/>
      <c r="D6" s="1273"/>
      <c r="E6" s="1274"/>
      <c r="F6" s="1273"/>
      <c r="G6" s="1275"/>
      <c r="H6" s="1264"/>
      <c r="I6" s="1275"/>
      <c r="J6" s="1276"/>
      <c r="K6" s="1277"/>
      <c r="L6" s="1278"/>
      <c r="M6" s="1279"/>
      <c r="N6" s="1280"/>
      <c r="O6" s="1281"/>
      <c r="P6" s="1282"/>
      <c r="Q6" s="1278"/>
      <c r="R6" s="1278"/>
      <c r="S6" s="1260"/>
      <c r="T6" s="1283"/>
    </row>
    <row r="7" spans="2:20" ht="16.5">
      <c r="B7" s="1271"/>
      <c r="C7" s="1272"/>
      <c r="D7" s="1273"/>
      <c r="E7" s="1274"/>
      <c r="F7" s="1273"/>
      <c r="G7" s="1275"/>
      <c r="H7" s="1264"/>
      <c r="I7" s="1275"/>
      <c r="J7" s="1276"/>
      <c r="K7" s="1277"/>
      <c r="L7" s="1278"/>
      <c r="M7" s="1279"/>
      <c r="N7" s="1280"/>
      <c r="O7" s="1281"/>
      <c r="P7" s="1282"/>
      <c r="Q7" s="1278"/>
      <c r="R7" s="1278"/>
      <c r="S7" s="1260"/>
      <c r="T7" s="1283"/>
    </row>
    <row r="8" spans="2:20" ht="16.5">
      <c r="B8" s="1271"/>
      <c r="C8" s="1272"/>
      <c r="D8" s="1273"/>
      <c r="E8" s="1274"/>
      <c r="F8" s="1273"/>
      <c r="G8" s="1275"/>
      <c r="H8" s="1264"/>
      <c r="I8" s="1275"/>
      <c r="J8" s="1276"/>
      <c r="K8" s="1277"/>
      <c r="L8" s="1278"/>
      <c r="M8" s="1279"/>
      <c r="N8" s="1284"/>
      <c r="O8" s="1285"/>
      <c r="P8" s="1282"/>
      <c r="Q8" s="1278"/>
      <c r="R8" s="1278"/>
      <c r="S8" s="1260"/>
      <c r="T8" s="1283"/>
    </row>
    <row r="9" spans="2:20" ht="16.5">
      <c r="B9" s="1271"/>
      <c r="C9" s="1272"/>
      <c r="D9" s="1273"/>
      <c r="E9" s="1274"/>
      <c r="F9" s="1273"/>
      <c r="G9" s="1275"/>
      <c r="H9" s="1264"/>
      <c r="I9" s="1275"/>
      <c r="J9" s="1276"/>
      <c r="K9" s="1277"/>
      <c r="L9" s="1278"/>
      <c r="M9" s="1279"/>
      <c r="N9" s="1284"/>
      <c r="O9" s="1285"/>
      <c r="P9" s="1282"/>
      <c r="Q9" s="1278"/>
      <c r="R9" s="1278"/>
      <c r="S9" s="1260"/>
      <c r="T9" s="1283"/>
    </row>
    <row r="10" spans="2:20" ht="16.5">
      <c r="B10" s="1271"/>
      <c r="C10" s="1272"/>
      <c r="D10" s="1273"/>
      <c r="E10" s="1274"/>
      <c r="F10" s="1273"/>
      <c r="G10" s="1275"/>
      <c r="H10" s="1264"/>
      <c r="I10" s="1275"/>
      <c r="J10" s="1276"/>
      <c r="K10" s="1277"/>
      <c r="L10" s="1278"/>
      <c r="M10" s="1279"/>
      <c r="N10" s="1284"/>
      <c r="O10" s="1285"/>
      <c r="P10" s="1282"/>
      <c r="Q10" s="1278"/>
      <c r="R10" s="1278"/>
      <c r="S10" s="1260"/>
      <c r="T10" s="1283"/>
    </row>
    <row r="11" spans="2:20" ht="16.5">
      <c r="B11" s="1271"/>
      <c r="C11" s="1272"/>
      <c r="D11" s="1273"/>
      <c r="E11" s="1274"/>
      <c r="F11" s="1273"/>
      <c r="G11" s="1275"/>
      <c r="H11" s="1264"/>
      <c r="I11" s="1275"/>
      <c r="J11" s="1276"/>
      <c r="K11" s="1277"/>
      <c r="L11" s="1278"/>
      <c r="M11" s="1279"/>
      <c r="N11" s="1284"/>
      <c r="O11" s="1285"/>
      <c r="P11" s="1282"/>
      <c r="Q11" s="1278"/>
      <c r="R11" s="1278"/>
      <c r="S11" s="1260"/>
      <c r="T11" s="1283"/>
    </row>
    <row r="12" spans="2:20" ht="16.5">
      <c r="B12" s="1271"/>
      <c r="C12" s="1272"/>
      <c r="D12" s="1273"/>
      <c r="E12" s="1274"/>
      <c r="F12" s="1273"/>
      <c r="G12" s="1275"/>
      <c r="H12" s="1264"/>
      <c r="I12" s="1275"/>
      <c r="J12" s="1275"/>
      <c r="K12" s="1277"/>
      <c r="L12" s="1278"/>
      <c r="M12" s="1279"/>
      <c r="N12" s="1284"/>
      <c r="O12" s="1285"/>
      <c r="P12" s="1282"/>
      <c r="Q12" s="1278"/>
      <c r="R12" s="1278"/>
      <c r="S12" s="1260"/>
      <c r="T12" s="1283"/>
    </row>
    <row r="13" spans="2:20" ht="16.5">
      <c r="B13" s="1271"/>
      <c r="C13" s="1272"/>
      <c r="D13" s="1273"/>
      <c r="E13" s="1274"/>
      <c r="F13" s="1273"/>
      <c r="G13" s="1275"/>
      <c r="H13" s="1264"/>
      <c r="I13" s="1275"/>
      <c r="J13" s="1275"/>
      <c r="K13" s="1277"/>
      <c r="L13" s="1278"/>
      <c r="M13" s="1279"/>
      <c r="N13" s="1284"/>
      <c r="O13" s="1285"/>
      <c r="P13" s="1282"/>
      <c r="Q13" s="1278"/>
      <c r="R13" s="1278"/>
      <c r="S13" s="1260"/>
      <c r="T13" s="1283"/>
    </row>
    <row r="14" spans="2:20" ht="16.5">
      <c r="B14" s="1271"/>
      <c r="C14" s="1272"/>
      <c r="D14" s="1273"/>
      <c r="E14" s="1274"/>
      <c r="F14" s="1273"/>
      <c r="G14" s="1275"/>
      <c r="H14" s="1264"/>
      <c r="I14" s="1275"/>
      <c r="J14" s="1275"/>
      <c r="K14" s="1277"/>
      <c r="L14" s="1278"/>
      <c r="M14" s="1286"/>
      <c r="N14" s="1284"/>
      <c r="O14" s="1285"/>
      <c r="P14" s="1282"/>
      <c r="Q14" s="1278"/>
      <c r="R14" s="1278"/>
      <c r="S14" s="1260"/>
      <c r="T14" s="1283"/>
    </row>
    <row r="15" spans="2:20" ht="16.5">
      <c r="B15" s="1271"/>
      <c r="C15" s="1272"/>
      <c r="D15" s="1273"/>
      <c r="E15" s="1274"/>
      <c r="F15" s="1273"/>
      <c r="G15" s="1275"/>
      <c r="H15" s="1264"/>
      <c r="I15" s="1275"/>
      <c r="J15" s="1276"/>
      <c r="K15" s="1277"/>
      <c r="L15" s="1278"/>
      <c r="M15" s="1279"/>
      <c r="N15" s="1284"/>
      <c r="O15" s="1285"/>
      <c r="P15" s="1282"/>
      <c r="Q15" s="1278"/>
      <c r="R15" s="1278"/>
      <c r="S15" s="1260"/>
      <c r="T15" s="1283"/>
    </row>
    <row r="16" spans="2:20" ht="16.5">
      <c r="B16" s="1271"/>
      <c r="C16" s="1272"/>
      <c r="D16" s="1273"/>
      <c r="E16" s="1274"/>
      <c r="F16" s="1273"/>
      <c r="G16" s="1275"/>
      <c r="H16" s="1264"/>
      <c r="I16" s="1275"/>
      <c r="J16" s="1276"/>
      <c r="K16" s="1277"/>
      <c r="L16" s="1278"/>
      <c r="M16" s="1279"/>
      <c r="N16" s="1284"/>
      <c r="O16" s="1285"/>
      <c r="P16" s="1282"/>
      <c r="Q16" s="1278"/>
      <c r="R16" s="1278"/>
      <c r="S16" s="1260"/>
      <c r="T16" s="1283"/>
    </row>
    <row r="17" spans="2:26" ht="16.5">
      <c r="B17" s="1271"/>
      <c r="C17" s="1272"/>
      <c r="D17" s="1273"/>
      <c r="E17" s="1274"/>
      <c r="F17" s="1273"/>
      <c r="G17" s="1275"/>
      <c r="H17" s="1264"/>
      <c r="I17" s="1275"/>
      <c r="J17" s="1276"/>
      <c r="K17" s="1277"/>
      <c r="L17" s="1278"/>
      <c r="M17" s="1279"/>
      <c r="N17" s="1284"/>
      <c r="O17" s="1285"/>
      <c r="P17" s="1282"/>
      <c r="Q17" s="1278"/>
      <c r="R17" s="1278"/>
      <c r="S17" s="1260"/>
      <c r="T17" s="1283"/>
    </row>
    <row r="18" spans="2:26" ht="16.5">
      <c r="B18" s="1271"/>
      <c r="C18" s="1272"/>
      <c r="D18" s="1273"/>
      <c r="E18" s="1274"/>
      <c r="F18" s="1273"/>
      <c r="G18" s="1275"/>
      <c r="H18" s="1264"/>
      <c r="I18" s="1275"/>
      <c r="J18" s="1287"/>
      <c r="K18" s="1277"/>
      <c r="L18" s="1278"/>
      <c r="M18" s="1279"/>
      <c r="N18" s="1284"/>
      <c r="O18" s="1285"/>
      <c r="P18" s="1282"/>
      <c r="Q18" s="1278"/>
      <c r="R18" s="1278"/>
      <c r="S18" s="1260"/>
      <c r="T18" s="1283"/>
    </row>
    <row r="19" spans="2:26" ht="16.5">
      <c r="B19" s="1271"/>
      <c r="C19" s="1272"/>
      <c r="D19" s="1288"/>
      <c r="E19" s="1274"/>
      <c r="F19" s="1273"/>
      <c r="G19" s="1275"/>
      <c r="H19" s="1264"/>
      <c r="I19" s="1275"/>
      <c r="J19" s="1276"/>
      <c r="K19" s="1277"/>
      <c r="L19" s="1278"/>
      <c r="M19" s="1279"/>
      <c r="N19" s="1284"/>
      <c r="O19" s="1285"/>
      <c r="P19" s="1282"/>
      <c r="Q19" s="1278"/>
      <c r="R19" s="1278"/>
      <c r="S19" s="1260"/>
      <c r="T19" s="1283"/>
    </row>
    <row r="20" spans="2:26" ht="16.5">
      <c r="B20" s="1271"/>
      <c r="C20" s="1272"/>
      <c r="D20" s="1273"/>
      <c r="E20" s="1274"/>
      <c r="F20" s="1273"/>
      <c r="G20" s="1275"/>
      <c r="H20" s="1264"/>
      <c r="I20" s="1275"/>
      <c r="J20" s="1276"/>
      <c r="K20" s="1277"/>
      <c r="L20" s="1278"/>
      <c r="M20" s="1279"/>
      <c r="N20" s="1284"/>
      <c r="O20" s="1285"/>
      <c r="P20" s="1282"/>
      <c r="Q20" s="1278"/>
      <c r="R20" s="1278"/>
      <c r="S20" s="1260"/>
      <c r="T20" s="1283"/>
    </row>
    <row r="21" spans="2:26" ht="16.5">
      <c r="B21" s="1271"/>
      <c r="C21" s="1272"/>
      <c r="D21" s="1273"/>
      <c r="E21" s="1274"/>
      <c r="F21" s="1273"/>
      <c r="G21" s="1275"/>
      <c r="H21" s="1264"/>
      <c r="I21" s="1275"/>
      <c r="J21" s="1276"/>
      <c r="K21" s="1277"/>
      <c r="L21" s="1278"/>
      <c r="M21" s="1279"/>
      <c r="N21" s="1284"/>
      <c r="O21" s="1285"/>
      <c r="P21" s="1282"/>
      <c r="Q21" s="1278"/>
      <c r="R21" s="1278"/>
      <c r="S21" s="1260"/>
      <c r="T21" s="1283"/>
    </row>
    <row r="22" spans="2:26" s="882" customFormat="1" ht="16.5">
      <c r="B22" s="1271"/>
      <c r="C22" s="1272"/>
      <c r="D22" s="1273"/>
      <c r="E22" s="1274"/>
      <c r="F22" s="1273"/>
      <c r="G22" s="1275"/>
      <c r="H22" s="1264"/>
      <c r="I22" s="1275"/>
      <c r="J22" s="1276"/>
      <c r="K22" s="1277"/>
      <c r="L22" s="1278"/>
      <c r="M22" s="1289"/>
      <c r="N22" s="1284"/>
      <c r="O22" s="1285"/>
      <c r="P22" s="1282"/>
      <c r="Q22" s="1278"/>
      <c r="R22" s="1278"/>
      <c r="S22" s="1260"/>
      <c r="T22" s="1283"/>
    </row>
    <row r="23" spans="2:26" s="882" customFormat="1" ht="16.5">
      <c r="B23" s="1271"/>
      <c r="C23" s="1272"/>
      <c r="D23" s="1273"/>
      <c r="E23" s="1274"/>
      <c r="F23" s="1273"/>
      <c r="G23" s="1275"/>
      <c r="H23" s="1264"/>
      <c r="I23" s="1275"/>
      <c r="J23" s="1276"/>
      <c r="K23" s="1277"/>
      <c r="L23" s="1278"/>
      <c r="M23" s="1289"/>
      <c r="N23" s="1284"/>
      <c r="O23" s="1285"/>
      <c r="P23" s="1282"/>
      <c r="Q23" s="1278"/>
      <c r="R23" s="1278"/>
      <c r="S23" s="1260"/>
      <c r="T23" s="1283"/>
    </row>
    <row r="24" spans="2:26" s="882" customFormat="1" ht="16.5">
      <c r="B24" s="1271"/>
      <c r="C24" s="1272"/>
      <c r="D24" s="1288"/>
      <c r="E24" s="1290"/>
      <c r="F24" s="1291"/>
      <c r="G24" s="1275"/>
      <c r="H24" s="1264"/>
      <c r="I24" s="1275"/>
      <c r="J24" s="1276"/>
      <c r="K24" s="1277"/>
      <c r="L24" s="1278"/>
      <c r="M24" s="1289"/>
      <c r="N24" s="1284"/>
      <c r="O24" s="1285"/>
      <c r="P24" s="1282"/>
      <c r="Q24" s="1278"/>
      <c r="R24" s="1278"/>
      <c r="S24" s="1260"/>
      <c r="T24" s="1283"/>
    </row>
    <row r="25" spans="2:26" ht="16.5">
      <c r="B25" s="1271"/>
      <c r="C25" s="1272"/>
      <c r="D25" s="1288"/>
      <c r="E25" s="1290"/>
      <c r="F25" s="1291"/>
      <c r="G25" s="1292"/>
      <c r="H25" s="1293"/>
      <c r="I25" s="1292"/>
      <c r="J25" s="1292"/>
      <c r="K25" s="1277"/>
      <c r="L25" s="1278"/>
      <c r="M25" s="1289"/>
      <c r="N25" s="1284"/>
      <c r="O25" s="1294"/>
      <c r="P25" s="1282"/>
      <c r="Q25" s="1278"/>
      <c r="R25" s="1278"/>
      <c r="S25" s="1260"/>
      <c r="T25" s="1295"/>
      <c r="U25" s="1296"/>
      <c r="V25" s="1296"/>
      <c r="W25" s="1296"/>
      <c r="X25" s="1296"/>
      <c r="Y25" s="1296"/>
      <c r="Z25" s="1296"/>
    </row>
    <row r="26" spans="2:26" ht="16.5">
      <c r="B26" s="1271"/>
      <c r="C26" s="1272"/>
      <c r="D26" s="1288"/>
      <c r="E26" s="1290"/>
      <c r="F26" s="1291"/>
      <c r="G26" s="1292"/>
      <c r="H26" s="1293"/>
      <c r="I26" s="1292"/>
      <c r="J26" s="1292"/>
      <c r="K26" s="1277"/>
      <c r="L26" s="1278"/>
      <c r="M26" s="1289"/>
      <c r="N26" s="1284"/>
      <c r="O26" s="1294"/>
      <c r="P26" s="1282"/>
      <c r="Q26" s="1278"/>
      <c r="R26" s="1278"/>
      <c r="S26" s="1260"/>
      <c r="T26" s="1295"/>
      <c r="U26" s="1296"/>
      <c r="V26" s="1296"/>
      <c r="W26" s="1296"/>
      <c r="X26" s="1296"/>
      <c r="Y26" s="1296"/>
      <c r="Z26" s="1296"/>
    </row>
    <row r="27" spans="2:26" ht="16.5">
      <c r="B27" s="1271"/>
      <c r="C27" s="1272"/>
      <c r="D27" s="1288"/>
      <c r="E27" s="1290"/>
      <c r="F27" s="1291"/>
      <c r="G27" s="1292"/>
      <c r="H27" s="1292"/>
      <c r="I27" s="1292"/>
      <c r="J27" s="1292"/>
      <c r="K27" s="1277"/>
      <c r="L27" s="1278"/>
      <c r="M27" s="1289"/>
      <c r="N27" s="1284"/>
      <c r="O27" s="1294"/>
      <c r="P27" s="1282"/>
      <c r="Q27" s="1278"/>
      <c r="R27" s="1278"/>
      <c r="S27" s="1297"/>
      <c r="T27" s="1295"/>
      <c r="U27" s="1296"/>
      <c r="V27" s="1296"/>
      <c r="W27" s="1296"/>
      <c r="X27" s="1296"/>
      <c r="Y27" s="1296"/>
      <c r="Z27" s="1296"/>
    </row>
    <row r="28" spans="2:26" ht="16.5">
      <c r="B28" s="1271"/>
      <c r="C28" s="1272"/>
      <c r="D28" s="1273"/>
      <c r="E28" s="1290"/>
      <c r="F28" s="1291"/>
      <c r="G28" s="1292"/>
      <c r="H28" s="1292"/>
      <c r="I28" s="1292"/>
      <c r="J28" s="1292"/>
      <c r="K28" s="1277"/>
      <c r="L28" s="1278"/>
      <c r="M28" s="1289"/>
      <c r="N28" s="1284"/>
      <c r="O28" s="1294"/>
      <c r="P28" s="1282"/>
      <c r="Q28" s="1278"/>
      <c r="R28" s="1278"/>
      <c r="S28" s="1297"/>
      <c r="T28" s="1295"/>
      <c r="U28" s="1296"/>
      <c r="V28" s="1296"/>
      <c r="W28" s="1296"/>
      <c r="X28" s="1296"/>
      <c r="Y28" s="1296"/>
      <c r="Z28" s="1296"/>
    </row>
    <row r="29" spans="2:26" ht="16.5">
      <c r="B29" s="1271"/>
      <c r="C29" s="1272"/>
      <c r="D29" s="1288"/>
      <c r="E29" s="1290"/>
      <c r="F29" s="1291"/>
      <c r="G29" s="1292"/>
      <c r="H29" s="1292"/>
      <c r="I29" s="1292"/>
      <c r="J29" s="1292"/>
      <c r="K29" s="1277"/>
      <c r="L29" s="1278"/>
      <c r="M29" s="1289"/>
      <c r="N29" s="1284"/>
      <c r="O29" s="1294"/>
      <c r="P29" s="1282"/>
      <c r="Q29" s="1278"/>
      <c r="R29" s="1278"/>
      <c r="S29" s="1297"/>
      <c r="T29" s="1295"/>
      <c r="U29" s="1296"/>
      <c r="V29" s="1296"/>
      <c r="W29" s="1296"/>
      <c r="X29" s="1296"/>
      <c r="Y29" s="1296"/>
      <c r="Z29" s="1296"/>
    </row>
    <row r="30" spans="2:26" ht="16.5">
      <c r="B30" s="1271"/>
      <c r="C30" s="1272"/>
      <c r="D30" s="1288"/>
      <c r="E30" s="1290"/>
      <c r="F30" s="1291"/>
      <c r="G30" s="1292"/>
      <c r="H30" s="1292"/>
      <c r="I30" s="1292"/>
      <c r="J30" s="1292"/>
      <c r="K30" s="1277"/>
      <c r="L30" s="1278"/>
      <c r="M30" s="1289"/>
      <c r="N30" s="1284"/>
      <c r="O30" s="1294"/>
      <c r="P30" s="1282"/>
      <c r="Q30" s="1278"/>
      <c r="R30" s="1278"/>
      <c r="S30" s="1297"/>
      <c r="T30" s="1295"/>
      <c r="U30" s="1296"/>
      <c r="V30" s="1296"/>
      <c r="W30" s="1296"/>
      <c r="X30" s="1296"/>
      <c r="Y30" s="1296"/>
      <c r="Z30" s="1296"/>
    </row>
    <row r="31" spans="2:26" ht="16.5">
      <c r="B31" s="1271"/>
      <c r="C31" s="1272"/>
      <c r="D31" s="1273"/>
      <c r="E31" s="1290"/>
      <c r="F31" s="1273"/>
      <c r="G31" s="1276"/>
      <c r="H31" s="1287"/>
      <c r="I31" s="1275"/>
      <c r="J31" s="1276"/>
      <c r="K31" s="1277"/>
      <c r="L31" s="1278"/>
      <c r="M31" s="1289"/>
      <c r="N31" s="1284"/>
      <c r="O31" s="1285"/>
      <c r="P31" s="1282"/>
      <c r="Q31" s="1278"/>
      <c r="R31" s="1278"/>
      <c r="S31" s="1260"/>
      <c r="T31" s="1298"/>
      <c r="U31" s="1296"/>
      <c r="V31" s="1296"/>
      <c r="W31" s="1296"/>
      <c r="X31" s="1296"/>
      <c r="Y31" s="1296"/>
      <c r="Z31" s="1296"/>
    </row>
    <row r="32" spans="2:26" ht="16.5">
      <c r="B32" s="1271"/>
      <c r="C32" s="1272"/>
      <c r="D32" s="1273"/>
      <c r="E32" s="1290"/>
      <c r="F32" s="1273"/>
      <c r="G32" s="1276"/>
      <c r="H32" s="1287"/>
      <c r="I32" s="1275"/>
      <c r="J32" s="1276"/>
      <c r="K32" s="1277"/>
      <c r="L32" s="1278"/>
      <c r="M32" s="1289"/>
      <c r="N32" s="1284"/>
      <c r="O32" s="1285"/>
      <c r="P32" s="1282"/>
      <c r="Q32" s="1278"/>
      <c r="R32" s="1278"/>
      <c r="S32" s="1260"/>
      <c r="T32" s="1298"/>
      <c r="U32" s="1296"/>
      <c r="V32" s="1296"/>
      <c r="W32" s="1296"/>
      <c r="X32" s="1296"/>
      <c r="Y32" s="1296"/>
      <c r="Z32" s="1296"/>
    </row>
    <row r="33" spans="1:16330" ht="16.5">
      <c r="B33" s="1271"/>
      <c r="C33" s="1272"/>
      <c r="D33" s="1273"/>
      <c r="E33" s="1290"/>
      <c r="F33" s="1273"/>
      <c r="G33" s="1276"/>
      <c r="H33" s="1287"/>
      <c r="I33" s="1275"/>
      <c r="J33" s="1276"/>
      <c r="K33" s="1277"/>
      <c r="L33" s="1278"/>
      <c r="M33" s="1289"/>
      <c r="N33" s="1284"/>
      <c r="O33" s="1285"/>
      <c r="P33" s="1282"/>
      <c r="Q33" s="1278"/>
      <c r="R33" s="1278"/>
      <c r="S33" s="1260"/>
      <c r="T33" s="1298"/>
      <c r="U33" s="1296"/>
      <c r="V33" s="1296"/>
      <c r="W33" s="1296"/>
      <c r="X33" s="1296"/>
      <c r="Y33" s="1296"/>
      <c r="Z33" s="1296"/>
    </row>
    <row r="34" spans="1:16330" ht="16.5">
      <c r="B34" s="1271"/>
      <c r="C34" s="1272"/>
      <c r="D34" s="1273"/>
      <c r="E34" s="1290"/>
      <c r="F34" s="1273"/>
      <c r="G34" s="1276"/>
      <c r="H34" s="1287"/>
      <c r="I34" s="1275"/>
      <c r="J34" s="1276"/>
      <c r="K34" s="1277"/>
      <c r="L34" s="1278"/>
      <c r="M34" s="1289"/>
      <c r="N34" s="1284"/>
      <c r="O34" s="1285"/>
      <c r="P34" s="1282"/>
      <c r="Q34" s="1278"/>
      <c r="R34" s="1278"/>
      <c r="S34" s="1260"/>
      <c r="T34" s="1298"/>
      <c r="U34" s="1296"/>
      <c r="V34" s="1296"/>
      <c r="W34" s="1296"/>
      <c r="X34" s="1296"/>
      <c r="Y34" s="1296"/>
      <c r="Z34" s="1296"/>
    </row>
    <row r="35" spans="1:16330" ht="16.5">
      <c r="B35" s="1271"/>
      <c r="C35" s="1272"/>
      <c r="D35" s="1273"/>
      <c r="E35" s="1290"/>
      <c r="F35" s="1273"/>
      <c r="G35" s="1276"/>
      <c r="H35" s="1287"/>
      <c r="I35" s="1275"/>
      <c r="J35" s="1276"/>
      <c r="K35" s="1277"/>
      <c r="L35" s="1278"/>
      <c r="M35" s="1289"/>
      <c r="N35" s="1284"/>
      <c r="O35" s="1285"/>
      <c r="P35" s="1282"/>
      <c r="Q35" s="1278"/>
      <c r="R35" s="1278"/>
      <c r="S35" s="1260"/>
      <c r="T35" s="1298"/>
      <c r="U35" s="1296"/>
      <c r="V35" s="1296"/>
      <c r="W35" s="1296"/>
      <c r="X35" s="1296"/>
      <c r="Y35" s="1296"/>
      <c r="Z35" s="1296"/>
    </row>
    <row r="36" spans="1:16330" ht="16.5">
      <c r="B36" s="1271"/>
      <c r="C36" s="1272"/>
      <c r="D36" s="1299"/>
      <c r="E36" s="1290"/>
      <c r="F36" s="1300"/>
      <c r="G36" s="1301"/>
      <c r="H36" s="1302"/>
      <c r="I36" s="1275"/>
      <c r="J36" s="1276"/>
      <c r="K36" s="1277"/>
      <c r="L36" s="1278"/>
      <c r="M36" s="1289"/>
      <c r="N36" s="1284"/>
      <c r="O36" s="1285"/>
      <c r="P36" s="1282"/>
      <c r="Q36" s="1278"/>
      <c r="R36" s="1278"/>
      <c r="S36" s="1260"/>
      <c r="T36" s="1303"/>
    </row>
    <row r="37" spans="1:16330" ht="16.5">
      <c r="B37" s="1271"/>
      <c r="C37" s="1272"/>
      <c r="D37" s="1299"/>
      <c r="E37" s="1290"/>
      <c r="F37" s="1300"/>
      <c r="G37" s="1301"/>
      <c r="H37" s="1302"/>
      <c r="I37" s="1275"/>
      <c r="J37" s="1276"/>
      <c r="K37" s="1277"/>
      <c r="L37" s="1278"/>
      <c r="M37" s="1289"/>
      <c r="N37" s="1284"/>
      <c r="O37" s="1285"/>
      <c r="P37" s="1282"/>
      <c r="Q37" s="1278"/>
      <c r="R37" s="1278"/>
      <c r="S37" s="1260"/>
      <c r="T37" s="1303"/>
    </row>
    <row r="38" spans="1:16330" ht="16.5">
      <c r="B38" s="1271"/>
      <c r="C38" s="1272"/>
      <c r="D38" s="1299"/>
      <c r="E38" s="1290"/>
      <c r="F38" s="1300"/>
      <c r="G38" s="1301"/>
      <c r="H38" s="1302"/>
      <c r="I38" s="1275"/>
      <c r="J38" s="1276"/>
      <c r="K38" s="1277"/>
      <c r="L38" s="1278"/>
      <c r="M38" s="1289"/>
      <c r="N38" s="1284"/>
      <c r="O38" s="1285"/>
      <c r="P38" s="1282"/>
      <c r="Q38" s="1278"/>
      <c r="R38" s="1278"/>
      <c r="S38" s="1260"/>
      <c r="T38" s="1303"/>
    </row>
    <row r="39" spans="1:16330" ht="16.5">
      <c r="B39" s="1271"/>
      <c r="C39" s="1272"/>
      <c r="D39" s="1299"/>
      <c r="E39" s="1290"/>
      <c r="F39" s="1300"/>
      <c r="G39" s="1301"/>
      <c r="H39" s="1302"/>
      <c r="I39" s="1275"/>
      <c r="J39" s="1276"/>
      <c r="K39" s="1277"/>
      <c r="L39" s="1278"/>
      <c r="M39" s="1289"/>
      <c r="N39" s="1284"/>
      <c r="O39" s="1285"/>
      <c r="P39" s="1282"/>
      <c r="Q39" s="1278"/>
      <c r="R39" s="1278"/>
      <c r="S39" s="1260"/>
      <c r="T39" s="1303"/>
      <c r="U39" s="1296"/>
      <c r="V39" s="1296"/>
      <c r="W39" s="1296"/>
      <c r="X39" s="1296"/>
      <c r="Y39" s="1296"/>
      <c r="Z39" s="1296"/>
    </row>
    <row r="40" spans="1:16330" ht="16.5">
      <c r="B40" s="1271"/>
      <c r="C40" s="1304"/>
      <c r="D40" s="1299"/>
      <c r="E40" s="1290"/>
      <c r="F40" s="1300"/>
      <c r="G40" s="1301"/>
      <c r="H40" s="1302"/>
      <c r="I40" s="1275"/>
      <c r="J40" s="1276"/>
      <c r="K40" s="1277"/>
      <c r="L40" s="1278"/>
      <c r="M40" s="1289"/>
      <c r="N40" s="1284"/>
      <c r="O40" s="1285"/>
      <c r="P40" s="1282"/>
      <c r="Q40" s="1278"/>
      <c r="R40" s="1278"/>
      <c r="S40" s="1260"/>
      <c r="T40" s="1303"/>
    </row>
    <row r="41" spans="1:16330" ht="16.5">
      <c r="B41" s="1271"/>
      <c r="C41" s="1272"/>
      <c r="D41" s="1299"/>
      <c r="E41" s="1290"/>
      <c r="F41" s="1300"/>
      <c r="G41" s="1301"/>
      <c r="H41" s="1302"/>
      <c r="I41" s="1275"/>
      <c r="J41" s="1276"/>
      <c r="K41" s="1277"/>
      <c r="L41" s="1278"/>
      <c r="M41" s="1289"/>
      <c r="N41" s="1284"/>
      <c r="O41" s="1285"/>
      <c r="P41" s="1282"/>
      <c r="Q41" s="1278"/>
      <c r="R41" s="1278"/>
      <c r="S41" s="1260"/>
      <c r="T41" s="1303"/>
    </row>
    <row r="42" spans="1:16330" ht="16.5">
      <c r="B42" s="1271"/>
      <c r="C42" s="1272"/>
      <c r="D42" s="1299"/>
      <c r="E42" s="1290"/>
      <c r="F42" s="1300"/>
      <c r="G42" s="1301"/>
      <c r="H42" s="1302"/>
      <c r="I42" s="1275"/>
      <c r="J42" s="1276"/>
      <c r="K42" s="1277"/>
      <c r="L42" s="1278"/>
      <c r="M42" s="1289"/>
      <c r="N42" s="1284"/>
      <c r="O42" s="1285"/>
      <c r="P42" s="1282"/>
      <c r="Q42" s="1278"/>
      <c r="R42" s="1278"/>
      <c r="S42" s="1260"/>
      <c r="T42" s="1303"/>
    </row>
    <row r="43" spans="1:16330" ht="16.5">
      <c r="B43" s="1271"/>
      <c r="C43" s="1272"/>
      <c r="D43" s="1299"/>
      <c r="E43" s="1290"/>
      <c r="F43" s="1300"/>
      <c r="G43" s="1301"/>
      <c r="H43" s="1302"/>
      <c r="I43" s="1275"/>
      <c r="J43" s="1276"/>
      <c r="K43" s="1277"/>
      <c r="L43" s="1278"/>
      <c r="M43" s="1289"/>
      <c r="N43" s="1284"/>
      <c r="O43" s="1285"/>
      <c r="P43" s="1282"/>
      <c r="Q43" s="1278"/>
      <c r="R43" s="1278"/>
      <c r="S43" s="1260"/>
      <c r="T43" s="1303"/>
    </row>
    <row r="44" spans="1:16330" ht="16.5">
      <c r="B44" s="1271"/>
      <c r="C44" s="1272"/>
      <c r="D44" s="1299"/>
      <c r="E44" s="1290"/>
      <c r="F44" s="1300"/>
      <c r="G44" s="1301"/>
      <c r="H44" s="1302"/>
      <c r="I44" s="1275"/>
      <c r="J44" s="1276"/>
      <c r="K44" s="1277"/>
      <c r="L44" s="1278"/>
      <c r="M44" s="1289"/>
      <c r="N44" s="1284"/>
      <c r="O44" s="1285"/>
      <c r="P44" s="1282"/>
      <c r="Q44" s="1278"/>
      <c r="R44" s="1278"/>
      <c r="S44" s="1260"/>
      <c r="T44" s="1303"/>
    </row>
    <row r="45" spans="1:16330" ht="16.5">
      <c r="B45" s="1271"/>
      <c r="C45" s="1272"/>
      <c r="D45" s="1299"/>
      <c r="E45" s="1290"/>
      <c r="F45" s="1300"/>
      <c r="G45" s="1301"/>
      <c r="H45" s="1302"/>
      <c r="I45" s="1275"/>
      <c r="J45" s="1276"/>
      <c r="K45" s="1277"/>
      <c r="L45" s="1278"/>
      <c r="M45" s="1289"/>
      <c r="N45" s="1284"/>
      <c r="O45" s="1285"/>
      <c r="P45" s="1282"/>
      <c r="Q45" s="1278"/>
      <c r="R45" s="1278"/>
      <c r="S45" s="1260"/>
      <c r="T45" s="1303"/>
    </row>
    <row r="46" spans="1:16330" ht="16.5">
      <c r="B46" s="1271"/>
      <c r="C46" s="1272"/>
      <c r="D46" s="1299"/>
      <c r="E46" s="1290"/>
      <c r="F46" s="1300"/>
      <c r="G46" s="1301"/>
      <c r="H46" s="1302"/>
      <c r="I46" s="1275"/>
      <c r="J46" s="1276"/>
      <c r="K46" s="1277"/>
      <c r="L46" s="1278"/>
      <c r="M46" s="1289"/>
      <c r="N46" s="1284"/>
      <c r="O46" s="1285"/>
      <c r="P46" s="1282"/>
      <c r="Q46" s="1278"/>
      <c r="R46" s="1278"/>
      <c r="S46" s="1260"/>
      <c r="T46" s="1303"/>
    </row>
    <row r="47" spans="1:16330" ht="16.5">
      <c r="B47" s="1271"/>
      <c r="C47" s="1272"/>
      <c r="D47" s="1299"/>
      <c r="E47" s="1290"/>
      <c r="F47" s="1300"/>
      <c r="G47" s="1301"/>
      <c r="H47" s="1302"/>
      <c r="I47" s="1275"/>
      <c r="J47" s="1276"/>
      <c r="K47" s="1277"/>
      <c r="L47" s="1278"/>
      <c r="M47" s="1289"/>
      <c r="N47" s="1284"/>
      <c r="O47" s="1285"/>
      <c r="P47" s="1282"/>
      <c r="Q47" s="1278"/>
      <c r="R47" s="1278"/>
      <c r="S47" s="1260"/>
      <c r="T47" s="1303"/>
    </row>
    <row r="48" spans="1:16330" s="1306" customFormat="1" ht="30.75" customHeight="1">
      <c r="A48" s="1305"/>
      <c r="B48" s="1271"/>
      <c r="C48" s="1272"/>
      <c r="D48" s="1299"/>
      <c r="E48" s="1290"/>
      <c r="F48" s="1300"/>
      <c r="G48" s="1301"/>
      <c r="H48" s="1302"/>
      <c r="I48" s="1275"/>
      <c r="J48" s="1276"/>
      <c r="K48" s="1277"/>
      <c r="L48" s="1278"/>
      <c r="M48" s="1289"/>
      <c r="N48" s="1284"/>
      <c r="O48" s="1285"/>
      <c r="P48" s="1282"/>
      <c r="Q48" s="1278"/>
      <c r="R48" s="1278"/>
      <c r="S48" s="1260"/>
      <c r="T48" s="1303"/>
      <c r="U48" s="1305"/>
      <c r="V48" s="1305"/>
      <c r="W48" s="1305"/>
      <c r="X48" s="1305"/>
      <c r="Y48" s="1305"/>
      <c r="Z48" s="1305"/>
      <c r="AA48" s="1305"/>
      <c r="AB48" s="1305"/>
      <c r="AC48" s="1305"/>
      <c r="AD48" s="1305"/>
      <c r="AE48" s="1305"/>
      <c r="AF48" s="1305"/>
      <c r="AG48" s="1305"/>
      <c r="AH48" s="1305"/>
      <c r="AI48" s="1305"/>
      <c r="AJ48" s="1305"/>
      <c r="AK48" s="1305"/>
      <c r="AL48" s="1305"/>
      <c r="AM48" s="1305"/>
      <c r="AN48" s="1305"/>
      <c r="AO48" s="1305"/>
      <c r="AP48" s="1305"/>
      <c r="AQ48" s="1305"/>
      <c r="AR48" s="1305"/>
      <c r="AS48" s="1305"/>
      <c r="AT48" s="1305"/>
      <c r="AU48" s="1305"/>
      <c r="AV48" s="1305"/>
      <c r="AW48" s="1305"/>
      <c r="AX48" s="1305"/>
      <c r="AY48" s="1305"/>
      <c r="AZ48" s="1305"/>
      <c r="BA48" s="1305"/>
      <c r="BB48" s="1305"/>
      <c r="BC48" s="1305"/>
      <c r="BD48" s="1305"/>
      <c r="BE48" s="1305"/>
      <c r="BF48" s="1305"/>
      <c r="BG48" s="1305"/>
      <c r="BH48" s="1305"/>
      <c r="BI48" s="1305"/>
      <c r="BJ48" s="1305"/>
      <c r="BK48" s="1305"/>
      <c r="BL48" s="1305"/>
      <c r="BM48" s="1305"/>
      <c r="BN48" s="1305"/>
      <c r="BO48" s="1305"/>
      <c r="BP48" s="1305"/>
      <c r="BQ48" s="1305"/>
      <c r="BR48" s="1305"/>
      <c r="BS48" s="1305"/>
      <c r="BT48" s="1305"/>
      <c r="BU48" s="1305"/>
      <c r="BV48" s="1305"/>
      <c r="BW48" s="1305"/>
      <c r="BX48" s="1305"/>
      <c r="BY48" s="1305"/>
      <c r="BZ48" s="1305"/>
      <c r="CA48" s="1305"/>
      <c r="CB48" s="1305"/>
      <c r="CC48" s="1305"/>
      <c r="CD48" s="1305"/>
      <c r="CE48" s="1305"/>
      <c r="CF48" s="1305"/>
      <c r="CG48" s="1305"/>
      <c r="CH48" s="1305"/>
      <c r="CI48" s="1305"/>
      <c r="CJ48" s="1305"/>
      <c r="CK48" s="1305"/>
      <c r="CL48" s="1305"/>
      <c r="CM48" s="1305"/>
      <c r="CN48" s="1305"/>
      <c r="CO48" s="1305"/>
      <c r="CP48" s="1305"/>
      <c r="CQ48" s="1305"/>
      <c r="CR48" s="1305"/>
      <c r="CS48" s="1305"/>
      <c r="CT48" s="1305"/>
      <c r="CU48" s="1305"/>
      <c r="CV48" s="1305"/>
      <c r="CW48" s="1305"/>
      <c r="CX48" s="1305"/>
      <c r="CY48" s="1305"/>
      <c r="CZ48" s="1305"/>
      <c r="DA48" s="1305"/>
      <c r="DB48" s="1305"/>
      <c r="DC48" s="1305"/>
      <c r="DD48" s="1305"/>
      <c r="DE48" s="1305"/>
      <c r="DF48" s="1305"/>
      <c r="DG48" s="1305"/>
      <c r="DH48" s="1305"/>
      <c r="DI48" s="1305"/>
      <c r="DJ48" s="1305"/>
      <c r="DK48" s="1305"/>
      <c r="DL48" s="1305"/>
      <c r="DM48" s="1305"/>
      <c r="DN48" s="1305"/>
      <c r="DO48" s="1305"/>
      <c r="DP48" s="1305"/>
      <c r="DQ48" s="1305"/>
      <c r="DR48" s="1305"/>
      <c r="DS48" s="1305"/>
      <c r="DT48" s="1305"/>
      <c r="DU48" s="1305"/>
      <c r="DV48" s="1305"/>
      <c r="DW48" s="1305"/>
      <c r="DX48" s="1305"/>
      <c r="DY48" s="1305"/>
      <c r="DZ48" s="1305"/>
      <c r="EA48" s="1305"/>
      <c r="EB48" s="1305"/>
      <c r="EC48" s="1305"/>
      <c r="ED48" s="1305"/>
      <c r="EE48" s="1305"/>
      <c r="EF48" s="1305"/>
      <c r="EG48" s="1305"/>
      <c r="EH48" s="1305"/>
      <c r="EI48" s="1305"/>
      <c r="EJ48" s="1305"/>
      <c r="EK48" s="1305"/>
      <c r="EL48" s="1305"/>
      <c r="EM48" s="1305"/>
      <c r="EN48" s="1305"/>
      <c r="EO48" s="1305"/>
      <c r="EP48" s="1305"/>
      <c r="EQ48" s="1305"/>
      <c r="ER48" s="1305"/>
      <c r="ES48" s="1305"/>
      <c r="ET48" s="1305"/>
      <c r="EU48" s="1305"/>
      <c r="EV48" s="1305"/>
      <c r="EW48" s="1305"/>
      <c r="EX48" s="1305"/>
      <c r="EY48" s="1305"/>
      <c r="EZ48" s="1305"/>
      <c r="FA48" s="1305"/>
      <c r="FB48" s="1305"/>
      <c r="FC48" s="1305"/>
      <c r="FD48" s="1305"/>
      <c r="FE48" s="1305"/>
      <c r="FF48" s="1305"/>
      <c r="FG48" s="1305"/>
      <c r="FH48" s="1305"/>
      <c r="FI48" s="1305"/>
      <c r="FJ48" s="1305"/>
      <c r="FK48" s="1305"/>
      <c r="FL48" s="1305"/>
      <c r="FM48" s="1305"/>
      <c r="FN48" s="1305"/>
      <c r="FO48" s="1305"/>
      <c r="FP48" s="1305"/>
      <c r="FQ48" s="1305"/>
      <c r="FR48" s="1305"/>
      <c r="FS48" s="1305"/>
      <c r="FT48" s="1305"/>
      <c r="FU48" s="1305"/>
      <c r="FV48" s="1305"/>
      <c r="FW48" s="1305"/>
      <c r="FX48" s="1305"/>
      <c r="FY48" s="1305"/>
      <c r="FZ48" s="1305"/>
      <c r="GA48" s="1305"/>
      <c r="GB48" s="1305"/>
      <c r="GC48" s="1305"/>
      <c r="GD48" s="1305"/>
      <c r="GE48" s="1305"/>
      <c r="GF48" s="1305"/>
      <c r="GG48" s="1305"/>
      <c r="GH48" s="1305"/>
      <c r="GI48" s="1305"/>
      <c r="GJ48" s="1305"/>
      <c r="GK48" s="1305"/>
      <c r="GL48" s="1305"/>
      <c r="GM48" s="1305"/>
      <c r="GN48" s="1305"/>
      <c r="GO48" s="1305"/>
      <c r="GP48" s="1305"/>
      <c r="GQ48" s="1305"/>
      <c r="GR48" s="1305"/>
      <c r="GS48" s="1305"/>
      <c r="GT48" s="1305"/>
      <c r="GU48" s="1305"/>
      <c r="GV48" s="1305"/>
      <c r="GW48" s="1305"/>
      <c r="GX48" s="1305"/>
      <c r="GY48" s="1305"/>
      <c r="GZ48" s="1305"/>
      <c r="HA48" s="1305"/>
      <c r="HB48" s="1305"/>
      <c r="HC48" s="1305"/>
      <c r="HD48" s="1305"/>
      <c r="HE48" s="1305"/>
      <c r="HF48" s="1305"/>
      <c r="HG48" s="1305"/>
      <c r="HH48" s="1305"/>
      <c r="HI48" s="1305"/>
      <c r="HJ48" s="1305"/>
      <c r="HK48" s="1305"/>
      <c r="HL48" s="1305"/>
      <c r="HM48" s="1305"/>
      <c r="HN48" s="1305"/>
      <c r="HO48" s="1305"/>
      <c r="HP48" s="1305"/>
      <c r="HQ48" s="1305"/>
      <c r="HR48" s="1305"/>
      <c r="HS48" s="1305"/>
      <c r="HT48" s="1305"/>
      <c r="HU48" s="1305"/>
      <c r="HV48" s="1305"/>
      <c r="HW48" s="1305"/>
      <c r="HX48" s="1305"/>
      <c r="HY48" s="1305"/>
      <c r="HZ48" s="1305"/>
      <c r="IA48" s="1305"/>
      <c r="IB48" s="1305"/>
      <c r="IC48" s="1305"/>
      <c r="ID48" s="1305"/>
      <c r="IE48" s="1305"/>
      <c r="IF48" s="1305"/>
      <c r="IG48" s="1305"/>
      <c r="IH48" s="1305"/>
      <c r="II48" s="1305"/>
      <c r="IJ48" s="1305"/>
      <c r="IK48" s="1305"/>
      <c r="IL48" s="1305"/>
      <c r="IM48" s="1305"/>
      <c r="IN48" s="1305"/>
      <c r="IO48" s="1305"/>
      <c r="IP48" s="1305"/>
      <c r="IQ48" s="1305"/>
      <c r="IR48" s="1305"/>
      <c r="IS48" s="1305"/>
      <c r="IT48" s="1305"/>
      <c r="IU48" s="1305"/>
      <c r="IV48" s="1305"/>
      <c r="IW48" s="1305"/>
      <c r="IX48" s="1305"/>
      <c r="IY48" s="1305"/>
      <c r="IZ48" s="1305"/>
      <c r="JA48" s="1305"/>
      <c r="JB48" s="1305"/>
      <c r="JC48" s="1305"/>
      <c r="JD48" s="1305"/>
      <c r="JE48" s="1305"/>
      <c r="JF48" s="1305"/>
      <c r="JG48" s="1305"/>
      <c r="JH48" s="1305"/>
      <c r="JI48" s="1305"/>
      <c r="JJ48" s="1305"/>
      <c r="JK48" s="1305"/>
      <c r="JL48" s="1305"/>
      <c r="JM48" s="1305"/>
      <c r="JN48" s="1305"/>
      <c r="JO48" s="1305"/>
      <c r="JP48" s="1305"/>
      <c r="JQ48" s="1305"/>
      <c r="JR48" s="1305"/>
      <c r="JS48" s="1305"/>
      <c r="JT48" s="1305"/>
      <c r="JU48" s="1305"/>
      <c r="JV48" s="1305"/>
      <c r="JW48" s="1305"/>
      <c r="JX48" s="1305"/>
      <c r="JY48" s="1305"/>
      <c r="JZ48" s="1305"/>
      <c r="KA48" s="1305"/>
      <c r="KB48" s="1305"/>
      <c r="KC48" s="1305"/>
      <c r="KD48" s="1305"/>
      <c r="KE48" s="1305"/>
      <c r="KF48" s="1305"/>
      <c r="KG48" s="1305"/>
      <c r="KH48" s="1305"/>
      <c r="KI48" s="1305"/>
      <c r="KJ48" s="1305"/>
      <c r="KK48" s="1305"/>
      <c r="KL48" s="1305"/>
      <c r="KM48" s="1305"/>
      <c r="KN48" s="1305"/>
      <c r="KO48" s="1305"/>
      <c r="KP48" s="1305"/>
      <c r="KQ48" s="1305"/>
      <c r="KR48" s="1305"/>
      <c r="KS48" s="1305"/>
      <c r="KT48" s="1305"/>
      <c r="KU48" s="1305"/>
      <c r="KV48" s="1305"/>
      <c r="KW48" s="1305"/>
      <c r="KX48" s="1305"/>
      <c r="KY48" s="1305"/>
      <c r="KZ48" s="1305"/>
      <c r="LA48" s="1305"/>
      <c r="LB48" s="1305"/>
      <c r="LC48" s="1305"/>
      <c r="LD48" s="1305"/>
      <c r="LE48" s="1305"/>
      <c r="LF48" s="1305"/>
      <c r="LG48" s="1305"/>
      <c r="LH48" s="1305"/>
      <c r="LI48" s="1305"/>
      <c r="LJ48" s="1305"/>
      <c r="LK48" s="1305"/>
      <c r="LL48" s="1305"/>
      <c r="LM48" s="1305"/>
      <c r="LN48" s="1305"/>
      <c r="LO48" s="1305"/>
      <c r="LP48" s="1305"/>
      <c r="LQ48" s="1305"/>
      <c r="LR48" s="1305"/>
      <c r="LS48" s="1305"/>
      <c r="LT48" s="1305"/>
      <c r="LU48" s="1305"/>
      <c r="LV48" s="1305"/>
      <c r="LW48" s="1305"/>
      <c r="LX48" s="1305"/>
      <c r="LY48" s="1305"/>
      <c r="LZ48" s="1305"/>
      <c r="MA48" s="1305"/>
      <c r="MB48" s="1305"/>
      <c r="MC48" s="1305"/>
      <c r="MD48" s="1305"/>
      <c r="ME48" s="1305"/>
      <c r="MF48" s="1305"/>
      <c r="MG48" s="1305"/>
      <c r="MH48" s="1305"/>
      <c r="MI48" s="1305"/>
      <c r="MJ48" s="1305"/>
      <c r="MK48" s="1305"/>
      <c r="ML48" s="1305"/>
      <c r="MM48" s="1305"/>
      <c r="MN48" s="1305"/>
      <c r="MO48" s="1305"/>
      <c r="MP48" s="1305"/>
      <c r="MQ48" s="1305"/>
      <c r="MR48" s="1305"/>
      <c r="MS48" s="1305"/>
      <c r="MT48" s="1305"/>
      <c r="MU48" s="1305"/>
      <c r="MV48" s="1305"/>
      <c r="MW48" s="1305"/>
      <c r="MX48" s="1305"/>
      <c r="MY48" s="1305"/>
      <c r="MZ48" s="1305"/>
      <c r="NA48" s="1305"/>
      <c r="NB48" s="1305"/>
      <c r="NC48" s="1305"/>
      <c r="ND48" s="1305"/>
      <c r="NE48" s="1305"/>
      <c r="NF48" s="1305"/>
      <c r="NG48" s="1305"/>
      <c r="NH48" s="1305"/>
      <c r="NI48" s="1305"/>
      <c r="NJ48" s="1305"/>
      <c r="NK48" s="1305"/>
      <c r="NL48" s="1305"/>
      <c r="NM48" s="1305"/>
      <c r="NN48" s="1305"/>
      <c r="NO48" s="1305"/>
      <c r="NP48" s="1305"/>
      <c r="NQ48" s="1305"/>
      <c r="NR48" s="1305"/>
      <c r="NS48" s="1305"/>
      <c r="NT48" s="1305"/>
      <c r="NU48" s="1305"/>
      <c r="NV48" s="1305"/>
      <c r="NW48" s="1305"/>
      <c r="NX48" s="1305"/>
      <c r="NY48" s="1305"/>
      <c r="NZ48" s="1305"/>
      <c r="OA48" s="1305"/>
      <c r="OB48" s="1305"/>
      <c r="OC48" s="1305"/>
      <c r="OD48" s="1305"/>
      <c r="OE48" s="1305"/>
      <c r="OF48" s="1305"/>
      <c r="OG48" s="1305"/>
      <c r="OH48" s="1305"/>
      <c r="OI48" s="1305"/>
      <c r="OJ48" s="1305"/>
      <c r="OK48" s="1305"/>
      <c r="OL48" s="1305"/>
      <c r="OM48" s="1305"/>
      <c r="ON48" s="1305"/>
      <c r="OO48" s="1305"/>
      <c r="OP48" s="1305"/>
      <c r="OQ48" s="1305"/>
      <c r="OR48" s="1305"/>
      <c r="OS48" s="1305"/>
      <c r="OT48" s="1305"/>
      <c r="OU48" s="1305"/>
      <c r="OV48" s="1305"/>
      <c r="OW48" s="1305"/>
      <c r="OX48" s="1305"/>
      <c r="OY48" s="1305"/>
      <c r="OZ48" s="1305"/>
      <c r="PA48" s="1305"/>
      <c r="PB48" s="1305"/>
      <c r="PC48" s="1305"/>
      <c r="PD48" s="1305"/>
      <c r="PE48" s="1305"/>
      <c r="PF48" s="1305"/>
      <c r="PG48" s="1305"/>
      <c r="PH48" s="1305"/>
      <c r="PI48" s="1305"/>
      <c r="PJ48" s="1305"/>
      <c r="PK48" s="1305"/>
      <c r="PL48" s="1305"/>
      <c r="PM48" s="1305"/>
      <c r="PN48" s="1305"/>
      <c r="PO48" s="1305"/>
      <c r="PP48" s="1305"/>
      <c r="PQ48" s="1305"/>
      <c r="PR48" s="1305"/>
      <c r="PS48" s="1305"/>
      <c r="PT48" s="1305"/>
      <c r="PU48" s="1305"/>
      <c r="PV48" s="1305"/>
      <c r="PW48" s="1305"/>
      <c r="PX48" s="1305"/>
      <c r="PY48" s="1305"/>
      <c r="PZ48" s="1305"/>
      <c r="QA48" s="1305"/>
      <c r="QB48" s="1305"/>
      <c r="QC48" s="1305"/>
      <c r="QD48" s="1305"/>
      <c r="QE48" s="1305"/>
      <c r="QF48" s="1305"/>
      <c r="QG48" s="1305"/>
      <c r="QH48" s="1305"/>
      <c r="QI48" s="1305"/>
      <c r="QJ48" s="1305"/>
      <c r="QK48" s="1305"/>
      <c r="QL48" s="1305"/>
      <c r="QM48" s="1305"/>
      <c r="QN48" s="1305"/>
      <c r="QO48" s="1305"/>
      <c r="QP48" s="1305"/>
      <c r="QQ48" s="1305"/>
      <c r="QR48" s="1305"/>
      <c r="QS48" s="1305"/>
      <c r="QT48" s="1305"/>
      <c r="QU48" s="1305"/>
      <c r="QV48" s="1305"/>
      <c r="QW48" s="1305"/>
      <c r="QX48" s="1305"/>
      <c r="QY48" s="1305"/>
      <c r="QZ48" s="1305"/>
      <c r="RA48" s="1305"/>
      <c r="RB48" s="1305"/>
      <c r="RC48" s="1305"/>
      <c r="RD48" s="1305"/>
      <c r="RE48" s="1305"/>
      <c r="RF48" s="1305"/>
      <c r="RG48" s="1305"/>
      <c r="RH48" s="1305"/>
      <c r="RI48" s="1305"/>
      <c r="RJ48" s="1305"/>
      <c r="RK48" s="1305"/>
      <c r="RL48" s="1305"/>
      <c r="RM48" s="1305"/>
      <c r="RN48" s="1305"/>
      <c r="RO48" s="1305"/>
      <c r="RP48" s="1305"/>
      <c r="RQ48" s="1305"/>
      <c r="RR48" s="1305"/>
      <c r="RS48" s="1305"/>
      <c r="RT48" s="1305"/>
      <c r="RU48" s="1305"/>
      <c r="RV48" s="1305"/>
      <c r="RW48" s="1305"/>
      <c r="RX48" s="1305"/>
      <c r="RY48" s="1305"/>
      <c r="RZ48" s="1305"/>
      <c r="SA48" s="1305"/>
      <c r="SB48" s="1305"/>
      <c r="SC48" s="1305"/>
      <c r="SD48" s="1305"/>
      <c r="SE48" s="1305"/>
      <c r="SF48" s="1305"/>
      <c r="SG48" s="1305"/>
      <c r="SH48" s="1305"/>
      <c r="SI48" s="1305"/>
      <c r="SJ48" s="1305"/>
      <c r="SK48" s="1305"/>
      <c r="SL48" s="1305"/>
      <c r="SM48" s="1305"/>
      <c r="SN48" s="1305"/>
      <c r="SO48" s="1305"/>
      <c r="SP48" s="1305"/>
      <c r="SQ48" s="1305"/>
      <c r="SR48" s="1305"/>
      <c r="SS48" s="1305"/>
      <c r="ST48" s="1305"/>
      <c r="SU48" s="1305"/>
      <c r="SV48" s="1305"/>
      <c r="SW48" s="1305"/>
      <c r="SX48" s="1305"/>
      <c r="SY48" s="1305"/>
      <c r="SZ48" s="1305"/>
      <c r="TA48" s="1305"/>
      <c r="TB48" s="1305"/>
      <c r="TC48" s="1305"/>
      <c r="TD48" s="1305"/>
      <c r="TE48" s="1305"/>
      <c r="TF48" s="1305"/>
      <c r="TG48" s="1305"/>
      <c r="TH48" s="1305"/>
      <c r="TI48" s="1305"/>
      <c r="TJ48" s="1305"/>
      <c r="TK48" s="1305"/>
      <c r="TL48" s="1305"/>
      <c r="TM48" s="1305"/>
      <c r="TN48" s="1305"/>
      <c r="TO48" s="1305"/>
      <c r="TP48" s="1305"/>
      <c r="TQ48" s="1305"/>
      <c r="TR48" s="1305"/>
      <c r="TS48" s="1305"/>
      <c r="TT48" s="1305"/>
      <c r="TU48" s="1305"/>
      <c r="TV48" s="1305"/>
      <c r="TW48" s="1305"/>
      <c r="TX48" s="1305"/>
      <c r="TY48" s="1305"/>
      <c r="TZ48" s="1305"/>
      <c r="UA48" s="1305"/>
      <c r="UB48" s="1305"/>
      <c r="UC48" s="1305"/>
      <c r="UD48" s="1305"/>
      <c r="UE48" s="1305"/>
      <c r="UF48" s="1305"/>
      <c r="UG48" s="1305"/>
      <c r="UH48" s="1305"/>
      <c r="UI48" s="1305"/>
      <c r="UJ48" s="1305"/>
      <c r="UK48" s="1305"/>
      <c r="UL48" s="1305"/>
      <c r="UM48" s="1305"/>
      <c r="UN48" s="1305"/>
      <c r="UO48" s="1305"/>
      <c r="UP48" s="1305"/>
      <c r="UQ48" s="1305"/>
      <c r="UR48" s="1305"/>
      <c r="US48" s="1305"/>
      <c r="UT48" s="1305"/>
      <c r="UU48" s="1305"/>
      <c r="UV48" s="1305"/>
      <c r="UW48" s="1305"/>
      <c r="UX48" s="1305"/>
      <c r="UY48" s="1305"/>
      <c r="UZ48" s="1305"/>
      <c r="VA48" s="1305"/>
      <c r="VB48" s="1305"/>
      <c r="VC48" s="1305"/>
      <c r="VD48" s="1305"/>
      <c r="VE48" s="1305"/>
      <c r="VF48" s="1305"/>
      <c r="VG48" s="1305"/>
      <c r="VH48" s="1305"/>
      <c r="VI48" s="1305"/>
      <c r="VJ48" s="1305"/>
      <c r="VK48" s="1305"/>
      <c r="VL48" s="1305"/>
      <c r="VM48" s="1305"/>
      <c r="VN48" s="1305"/>
      <c r="VO48" s="1305"/>
      <c r="VP48" s="1305"/>
      <c r="VQ48" s="1305"/>
      <c r="VR48" s="1305"/>
      <c r="VS48" s="1305"/>
      <c r="VT48" s="1305"/>
      <c r="VU48" s="1305"/>
      <c r="VV48" s="1305"/>
      <c r="VW48" s="1305"/>
      <c r="VX48" s="1305"/>
      <c r="VY48" s="1305"/>
      <c r="VZ48" s="1305"/>
      <c r="WA48" s="1305"/>
      <c r="WB48" s="1305"/>
      <c r="WC48" s="1305"/>
      <c r="WD48" s="1305"/>
      <c r="WE48" s="1305"/>
      <c r="WF48" s="1305"/>
      <c r="WG48" s="1305"/>
      <c r="WH48" s="1305"/>
      <c r="WI48" s="1305"/>
      <c r="WJ48" s="1305"/>
      <c r="WK48" s="1305"/>
      <c r="WL48" s="1305"/>
      <c r="WM48" s="1305"/>
      <c r="WN48" s="1305"/>
      <c r="WO48" s="1305"/>
      <c r="WP48" s="1305"/>
      <c r="WQ48" s="1305"/>
      <c r="WR48" s="1305"/>
      <c r="WS48" s="1305"/>
      <c r="WT48" s="1305"/>
      <c r="WU48" s="1305"/>
      <c r="WV48" s="1305"/>
      <c r="WW48" s="1305"/>
      <c r="WX48" s="1305"/>
      <c r="WY48" s="1305"/>
      <c r="WZ48" s="1305"/>
      <c r="XA48" s="1305"/>
      <c r="XB48" s="1305"/>
      <c r="XC48" s="1305"/>
      <c r="XD48" s="1305"/>
      <c r="XE48" s="1305"/>
      <c r="XF48" s="1305"/>
      <c r="XG48" s="1305"/>
      <c r="XH48" s="1305"/>
      <c r="XI48" s="1305"/>
      <c r="XJ48" s="1305"/>
      <c r="XK48" s="1305"/>
      <c r="XL48" s="1305"/>
      <c r="XM48" s="1305"/>
      <c r="XN48" s="1305"/>
      <c r="XO48" s="1305"/>
      <c r="XP48" s="1305"/>
      <c r="XQ48" s="1305"/>
      <c r="XR48" s="1305"/>
      <c r="XS48" s="1305"/>
      <c r="XT48" s="1305"/>
      <c r="XU48" s="1305"/>
      <c r="XV48" s="1305"/>
      <c r="XW48" s="1305"/>
      <c r="XX48" s="1305"/>
      <c r="XY48" s="1305"/>
      <c r="XZ48" s="1305"/>
      <c r="YA48" s="1305"/>
      <c r="YB48" s="1305"/>
      <c r="YC48" s="1305"/>
      <c r="YD48" s="1305"/>
      <c r="YE48" s="1305"/>
      <c r="YF48" s="1305"/>
      <c r="YG48" s="1305"/>
      <c r="YH48" s="1305"/>
      <c r="YI48" s="1305"/>
      <c r="YJ48" s="1305"/>
      <c r="YK48" s="1305"/>
      <c r="YL48" s="1305"/>
      <c r="YM48" s="1305"/>
      <c r="YN48" s="1305"/>
      <c r="YO48" s="1305"/>
      <c r="YP48" s="1305"/>
      <c r="YQ48" s="1305"/>
      <c r="YR48" s="1305"/>
      <c r="YS48" s="1305"/>
      <c r="YT48" s="1305"/>
      <c r="YU48" s="1305"/>
      <c r="YV48" s="1305"/>
      <c r="YW48" s="1305"/>
      <c r="YX48" s="1305"/>
      <c r="YY48" s="1305"/>
      <c r="YZ48" s="1305"/>
      <c r="ZA48" s="1305"/>
      <c r="ZB48" s="1305"/>
      <c r="ZC48" s="1305"/>
      <c r="ZD48" s="1305"/>
      <c r="ZE48" s="1305"/>
      <c r="ZF48" s="1305"/>
      <c r="ZG48" s="1305"/>
      <c r="ZH48" s="1305"/>
      <c r="ZI48" s="1305"/>
      <c r="ZJ48" s="1305"/>
      <c r="ZK48" s="1305"/>
      <c r="ZL48" s="1305"/>
      <c r="ZM48" s="1305"/>
      <c r="ZN48" s="1305"/>
      <c r="ZO48" s="1305"/>
      <c r="ZP48" s="1305"/>
      <c r="ZQ48" s="1305"/>
      <c r="ZR48" s="1305"/>
      <c r="ZS48" s="1305"/>
      <c r="ZT48" s="1305"/>
      <c r="ZU48" s="1305"/>
      <c r="ZV48" s="1305"/>
      <c r="ZW48" s="1305"/>
      <c r="ZX48" s="1305"/>
      <c r="ZY48" s="1305"/>
      <c r="ZZ48" s="1305"/>
      <c r="AAA48" s="1305"/>
      <c r="AAB48" s="1305"/>
      <c r="AAC48" s="1305"/>
      <c r="AAD48" s="1305"/>
      <c r="AAE48" s="1305"/>
      <c r="AAF48" s="1305"/>
      <c r="AAG48" s="1305"/>
      <c r="AAH48" s="1305"/>
      <c r="AAI48" s="1305"/>
      <c r="AAJ48" s="1305"/>
      <c r="AAK48" s="1305"/>
      <c r="AAL48" s="1305"/>
      <c r="AAM48" s="1305"/>
      <c r="AAN48" s="1305"/>
      <c r="AAO48" s="1305"/>
      <c r="AAP48" s="1305"/>
      <c r="AAQ48" s="1305"/>
      <c r="AAR48" s="1305"/>
      <c r="AAS48" s="1305"/>
      <c r="AAT48" s="1305"/>
      <c r="AAU48" s="1305"/>
      <c r="AAV48" s="1305"/>
      <c r="AAW48" s="1305"/>
      <c r="AAX48" s="1305"/>
      <c r="AAY48" s="1305"/>
      <c r="AAZ48" s="1305"/>
      <c r="ABA48" s="1305"/>
      <c r="ABB48" s="1305"/>
      <c r="ABC48" s="1305"/>
      <c r="ABD48" s="1305"/>
      <c r="ABE48" s="1305"/>
      <c r="ABF48" s="1305"/>
      <c r="ABG48" s="1305"/>
      <c r="ABH48" s="1305"/>
      <c r="ABI48" s="1305"/>
      <c r="ABJ48" s="1305"/>
      <c r="ABK48" s="1305"/>
      <c r="ABL48" s="1305"/>
      <c r="ABM48" s="1305"/>
      <c r="ABN48" s="1305"/>
      <c r="ABO48" s="1305"/>
      <c r="ABP48" s="1305"/>
      <c r="ABQ48" s="1305"/>
      <c r="ABR48" s="1305"/>
      <c r="ABS48" s="1305"/>
      <c r="ABT48" s="1305"/>
      <c r="ABU48" s="1305"/>
      <c r="ABV48" s="1305"/>
      <c r="ABW48" s="1305"/>
      <c r="ABX48" s="1305"/>
      <c r="ABY48" s="1305"/>
      <c r="ABZ48" s="1305"/>
      <c r="ACA48" s="1305"/>
      <c r="ACB48" s="1305"/>
      <c r="ACC48" s="1305"/>
      <c r="ACD48" s="1305"/>
      <c r="ACE48" s="1305"/>
      <c r="ACF48" s="1305"/>
      <c r="ACG48" s="1305"/>
      <c r="ACH48" s="1305"/>
      <c r="ACI48" s="1305"/>
      <c r="ACJ48" s="1305"/>
      <c r="ACK48" s="1305"/>
      <c r="ACL48" s="1305"/>
      <c r="ACM48" s="1305"/>
      <c r="ACN48" s="1305"/>
      <c r="ACO48" s="1305"/>
      <c r="ACP48" s="1305"/>
      <c r="ACQ48" s="1305"/>
      <c r="ACR48" s="1305"/>
      <c r="ACS48" s="1305"/>
      <c r="ACT48" s="1305"/>
      <c r="ACU48" s="1305"/>
      <c r="ACV48" s="1305"/>
      <c r="ACW48" s="1305"/>
      <c r="ACX48" s="1305"/>
      <c r="ACY48" s="1305"/>
      <c r="ACZ48" s="1305"/>
      <c r="ADA48" s="1305"/>
      <c r="ADB48" s="1305"/>
      <c r="ADC48" s="1305"/>
      <c r="ADD48" s="1305"/>
      <c r="ADE48" s="1305"/>
      <c r="ADF48" s="1305"/>
      <c r="ADG48" s="1305"/>
      <c r="ADH48" s="1305"/>
      <c r="ADI48" s="1305"/>
      <c r="ADJ48" s="1305"/>
      <c r="ADK48" s="1305"/>
      <c r="ADL48" s="1305"/>
      <c r="ADM48" s="1305"/>
      <c r="ADN48" s="1305"/>
      <c r="ADO48" s="1305"/>
      <c r="ADP48" s="1305"/>
      <c r="ADQ48" s="1305"/>
      <c r="ADR48" s="1305"/>
      <c r="ADS48" s="1305"/>
      <c r="ADT48" s="1305"/>
      <c r="ADU48" s="1305"/>
      <c r="ADV48" s="1305"/>
      <c r="ADW48" s="1305"/>
      <c r="ADX48" s="1305"/>
      <c r="ADY48" s="1305"/>
      <c r="ADZ48" s="1305"/>
      <c r="AEA48" s="1305"/>
      <c r="AEB48" s="1305"/>
      <c r="AEC48" s="1305"/>
      <c r="AED48" s="1305"/>
      <c r="AEE48" s="1305"/>
      <c r="AEF48" s="1305"/>
      <c r="AEG48" s="1305"/>
      <c r="AEH48" s="1305"/>
      <c r="AEI48" s="1305"/>
      <c r="AEJ48" s="1305"/>
      <c r="AEK48" s="1305"/>
      <c r="AEL48" s="1305"/>
      <c r="AEM48" s="1305"/>
      <c r="AEN48" s="1305"/>
      <c r="AEO48" s="1305"/>
      <c r="AEP48" s="1305"/>
      <c r="AEQ48" s="1305"/>
      <c r="AER48" s="1305"/>
      <c r="AES48" s="1305"/>
      <c r="AET48" s="1305"/>
      <c r="AEU48" s="1305"/>
      <c r="AEV48" s="1305"/>
      <c r="AEW48" s="1305"/>
      <c r="AEX48" s="1305"/>
      <c r="AEY48" s="1305"/>
      <c r="AEZ48" s="1305"/>
      <c r="AFA48" s="1305"/>
      <c r="AFB48" s="1305"/>
      <c r="AFC48" s="1305"/>
      <c r="AFD48" s="1305"/>
      <c r="AFE48" s="1305"/>
      <c r="AFF48" s="1305"/>
      <c r="AFG48" s="1305"/>
      <c r="AFH48" s="1305"/>
      <c r="AFI48" s="1305"/>
      <c r="AFJ48" s="1305"/>
      <c r="AFK48" s="1305"/>
      <c r="AFL48" s="1305"/>
      <c r="AFM48" s="1305"/>
      <c r="AFN48" s="1305"/>
      <c r="AFO48" s="1305"/>
      <c r="AFP48" s="1305"/>
      <c r="AFQ48" s="1305"/>
      <c r="AFR48" s="1305"/>
      <c r="AFS48" s="1305"/>
      <c r="AFT48" s="1305"/>
      <c r="AFU48" s="1305"/>
      <c r="AFV48" s="1305"/>
      <c r="AFW48" s="1305"/>
      <c r="AFX48" s="1305"/>
      <c r="AFY48" s="1305"/>
      <c r="AFZ48" s="1305"/>
      <c r="AGA48" s="1305"/>
      <c r="AGB48" s="1305"/>
      <c r="AGC48" s="1305"/>
      <c r="AGD48" s="1305"/>
      <c r="AGE48" s="1305"/>
      <c r="AGF48" s="1305"/>
      <c r="AGG48" s="1305"/>
      <c r="AGH48" s="1305"/>
      <c r="AGI48" s="1305"/>
      <c r="AGJ48" s="1305"/>
      <c r="AGK48" s="1305"/>
      <c r="AGL48" s="1305"/>
      <c r="AGM48" s="1305"/>
      <c r="AGN48" s="1305"/>
      <c r="AGO48" s="1305"/>
      <c r="AGP48" s="1305"/>
      <c r="AGQ48" s="1305"/>
      <c r="AGR48" s="1305"/>
      <c r="AGS48" s="1305"/>
      <c r="AGT48" s="1305"/>
      <c r="AGU48" s="1305"/>
      <c r="AGV48" s="1305"/>
      <c r="AGW48" s="1305"/>
      <c r="AGX48" s="1305"/>
      <c r="AGY48" s="1305"/>
      <c r="AGZ48" s="1305"/>
      <c r="AHA48" s="1305"/>
      <c r="AHB48" s="1305"/>
      <c r="AHC48" s="1305"/>
      <c r="AHD48" s="1305"/>
      <c r="AHE48" s="1305"/>
      <c r="AHF48" s="1305"/>
      <c r="AHG48" s="1305"/>
      <c r="AHH48" s="1305"/>
      <c r="AHI48" s="1305"/>
      <c r="AHJ48" s="1305"/>
      <c r="AHK48" s="1305"/>
      <c r="AHL48" s="1305"/>
      <c r="AHM48" s="1305"/>
      <c r="AHN48" s="1305"/>
      <c r="AHO48" s="1305"/>
      <c r="AHP48" s="1305"/>
      <c r="AHQ48" s="1305"/>
      <c r="AHR48" s="1305"/>
      <c r="AHS48" s="1305"/>
      <c r="AHT48" s="1305"/>
      <c r="AHU48" s="1305"/>
      <c r="AHV48" s="1305"/>
      <c r="AHW48" s="1305"/>
      <c r="AHX48" s="1305"/>
      <c r="AHY48" s="1305"/>
      <c r="AHZ48" s="1305"/>
      <c r="AIA48" s="1305"/>
      <c r="AIB48" s="1305"/>
      <c r="AIC48" s="1305"/>
      <c r="AID48" s="1305"/>
      <c r="AIE48" s="1305"/>
      <c r="AIF48" s="1305"/>
      <c r="AIG48" s="1305"/>
      <c r="AIH48" s="1305"/>
      <c r="AII48" s="1305"/>
      <c r="AIJ48" s="1305"/>
      <c r="AIK48" s="1305"/>
      <c r="AIL48" s="1305"/>
      <c r="AIM48" s="1305"/>
      <c r="AIN48" s="1305"/>
      <c r="AIO48" s="1305"/>
      <c r="AIP48" s="1305"/>
      <c r="AIQ48" s="1305"/>
      <c r="AIR48" s="1305"/>
      <c r="AIS48" s="1305"/>
      <c r="AIT48" s="1305"/>
      <c r="AIU48" s="1305"/>
      <c r="AIV48" s="1305"/>
      <c r="AIW48" s="1305"/>
      <c r="AIX48" s="1305"/>
      <c r="AIY48" s="1305"/>
      <c r="AIZ48" s="1305"/>
      <c r="AJA48" s="1305"/>
      <c r="AJB48" s="1305"/>
      <c r="AJC48" s="1305"/>
      <c r="AJD48" s="1305"/>
      <c r="AJE48" s="1305"/>
      <c r="AJF48" s="1305"/>
      <c r="AJG48" s="1305"/>
      <c r="AJH48" s="1305"/>
      <c r="AJI48" s="1305"/>
      <c r="AJJ48" s="1305"/>
      <c r="AJK48" s="1305"/>
      <c r="AJL48" s="1305"/>
      <c r="AJM48" s="1305"/>
      <c r="AJN48" s="1305"/>
      <c r="AJO48" s="1305"/>
      <c r="AJP48" s="1305"/>
      <c r="AJQ48" s="1305"/>
      <c r="AJR48" s="1305"/>
      <c r="AJS48" s="1305"/>
      <c r="AJT48" s="1305"/>
      <c r="AJU48" s="1305"/>
      <c r="AJV48" s="1305"/>
      <c r="AJW48" s="1305"/>
      <c r="AJX48" s="1305"/>
      <c r="AJY48" s="1305"/>
      <c r="AJZ48" s="1305"/>
      <c r="AKA48" s="1305"/>
      <c r="AKB48" s="1305"/>
      <c r="AKC48" s="1305"/>
      <c r="AKD48" s="1305"/>
      <c r="AKE48" s="1305"/>
      <c r="AKF48" s="1305"/>
      <c r="AKG48" s="1305"/>
      <c r="AKH48" s="1305"/>
      <c r="AKI48" s="1305"/>
      <c r="AKJ48" s="1305"/>
      <c r="AKK48" s="1305"/>
      <c r="AKL48" s="1305"/>
      <c r="AKM48" s="1305"/>
      <c r="AKN48" s="1305"/>
      <c r="AKO48" s="1305"/>
      <c r="AKP48" s="1305"/>
      <c r="AKQ48" s="1305"/>
      <c r="AKR48" s="1305"/>
      <c r="AKS48" s="1305"/>
      <c r="AKT48" s="1305"/>
      <c r="AKU48" s="1305"/>
      <c r="AKV48" s="1305"/>
      <c r="AKW48" s="1305"/>
      <c r="AKX48" s="1305"/>
      <c r="AKY48" s="1305"/>
      <c r="AKZ48" s="1305"/>
      <c r="ALA48" s="1305"/>
      <c r="ALB48" s="1305"/>
      <c r="ALC48" s="1305"/>
      <c r="ALD48" s="1305"/>
      <c r="ALE48" s="1305"/>
      <c r="ALF48" s="1305"/>
      <c r="ALG48" s="1305"/>
      <c r="ALH48" s="1305"/>
      <c r="ALI48" s="1305"/>
      <c r="ALJ48" s="1305"/>
      <c r="ALK48" s="1305"/>
      <c r="ALL48" s="1305"/>
      <c r="ALM48" s="1305"/>
      <c r="ALN48" s="1305"/>
      <c r="ALO48" s="1305"/>
      <c r="ALP48" s="1305"/>
      <c r="ALQ48" s="1305"/>
      <c r="ALR48" s="1305"/>
      <c r="ALS48" s="1305"/>
      <c r="ALT48" s="1305"/>
      <c r="ALU48" s="1305"/>
      <c r="ALV48" s="1305"/>
      <c r="ALW48" s="1305"/>
      <c r="ALX48" s="1305"/>
      <c r="ALY48" s="1305"/>
      <c r="ALZ48" s="1305"/>
      <c r="AMA48" s="1305"/>
      <c r="AMB48" s="1305"/>
      <c r="AMC48" s="1305"/>
      <c r="AMD48" s="1305"/>
      <c r="AME48" s="1305"/>
      <c r="AMF48" s="1305"/>
      <c r="AMG48" s="1305"/>
      <c r="AMH48" s="1305"/>
      <c r="AMI48" s="1305"/>
      <c r="AMJ48" s="1305"/>
      <c r="AMK48" s="1305"/>
      <c r="AML48" s="1305"/>
      <c r="AMM48" s="1305"/>
      <c r="AMN48" s="1305"/>
      <c r="AMO48" s="1305"/>
      <c r="AMP48" s="1305"/>
      <c r="AMQ48" s="1305"/>
      <c r="AMR48" s="1305"/>
      <c r="AMS48" s="1305"/>
      <c r="AMT48" s="1305"/>
      <c r="AMU48" s="1305"/>
      <c r="AMV48" s="1305"/>
      <c r="AMW48" s="1305"/>
      <c r="AMX48" s="1305"/>
      <c r="AMY48" s="1305"/>
      <c r="AMZ48" s="1305"/>
      <c r="ANA48" s="1305"/>
      <c r="ANB48" s="1305"/>
      <c r="ANC48" s="1305"/>
      <c r="AND48" s="1305"/>
      <c r="ANE48" s="1305"/>
      <c r="ANF48" s="1305"/>
      <c r="ANG48" s="1305"/>
      <c r="ANH48" s="1305"/>
      <c r="ANI48" s="1305"/>
      <c r="ANJ48" s="1305"/>
      <c r="ANK48" s="1305"/>
      <c r="ANL48" s="1305"/>
      <c r="ANM48" s="1305"/>
      <c r="ANN48" s="1305"/>
      <c r="ANO48" s="1305"/>
      <c r="ANP48" s="1305"/>
      <c r="ANQ48" s="1305"/>
      <c r="ANR48" s="1305"/>
      <c r="ANS48" s="1305"/>
      <c r="ANT48" s="1305"/>
      <c r="ANU48" s="1305"/>
      <c r="ANV48" s="1305"/>
      <c r="ANW48" s="1305"/>
      <c r="ANX48" s="1305"/>
      <c r="ANY48" s="1305"/>
      <c r="ANZ48" s="1305"/>
      <c r="AOA48" s="1305"/>
      <c r="AOB48" s="1305"/>
      <c r="AOC48" s="1305"/>
      <c r="AOD48" s="1305"/>
      <c r="AOE48" s="1305"/>
      <c r="AOF48" s="1305"/>
      <c r="AOG48" s="1305"/>
      <c r="AOH48" s="1305"/>
      <c r="AOI48" s="1305"/>
      <c r="AOJ48" s="1305"/>
      <c r="AOK48" s="1305"/>
      <c r="AOL48" s="1305"/>
      <c r="AOM48" s="1305"/>
      <c r="AON48" s="1305"/>
      <c r="AOO48" s="1305"/>
      <c r="AOP48" s="1305"/>
      <c r="AOQ48" s="1305"/>
      <c r="AOR48" s="1305"/>
      <c r="AOS48" s="1305"/>
      <c r="AOT48" s="1305"/>
      <c r="AOU48" s="1305"/>
      <c r="AOV48" s="1305"/>
      <c r="AOW48" s="1305"/>
      <c r="AOX48" s="1305"/>
      <c r="AOY48" s="1305"/>
      <c r="AOZ48" s="1305"/>
      <c r="APA48" s="1305"/>
      <c r="APB48" s="1305"/>
      <c r="APC48" s="1305"/>
      <c r="APD48" s="1305"/>
      <c r="APE48" s="1305"/>
      <c r="APF48" s="1305"/>
      <c r="APG48" s="1305"/>
      <c r="APH48" s="1305"/>
      <c r="API48" s="1305"/>
      <c r="APJ48" s="1305"/>
      <c r="APK48" s="1305"/>
      <c r="APL48" s="1305"/>
      <c r="APM48" s="1305"/>
      <c r="APN48" s="1305"/>
      <c r="APO48" s="1305"/>
      <c r="APP48" s="1305"/>
      <c r="APQ48" s="1305"/>
      <c r="APR48" s="1305"/>
      <c r="APS48" s="1305"/>
      <c r="APT48" s="1305"/>
      <c r="APU48" s="1305"/>
      <c r="APV48" s="1305"/>
      <c r="APW48" s="1305"/>
      <c r="APX48" s="1305"/>
      <c r="APY48" s="1305"/>
      <c r="APZ48" s="1305"/>
      <c r="AQA48" s="1305"/>
      <c r="AQB48" s="1305"/>
      <c r="AQC48" s="1305"/>
      <c r="AQD48" s="1305"/>
      <c r="AQE48" s="1305"/>
      <c r="AQF48" s="1305"/>
      <c r="AQG48" s="1305"/>
      <c r="AQH48" s="1305"/>
      <c r="AQI48" s="1305"/>
      <c r="AQJ48" s="1305"/>
      <c r="AQK48" s="1305"/>
      <c r="AQL48" s="1305"/>
      <c r="AQM48" s="1305"/>
      <c r="AQN48" s="1305"/>
      <c r="AQO48" s="1305"/>
      <c r="AQP48" s="1305"/>
      <c r="AQQ48" s="1305"/>
      <c r="AQR48" s="1305"/>
      <c r="AQS48" s="1305"/>
      <c r="AQT48" s="1305"/>
      <c r="AQU48" s="1305"/>
      <c r="AQV48" s="1305"/>
      <c r="AQW48" s="1305"/>
      <c r="AQX48" s="1305"/>
      <c r="AQY48" s="1305"/>
      <c r="AQZ48" s="1305"/>
      <c r="ARA48" s="1305"/>
      <c r="ARB48" s="1305"/>
      <c r="ARC48" s="1305"/>
      <c r="ARD48" s="1305"/>
      <c r="ARE48" s="1305"/>
      <c r="ARF48" s="1305"/>
      <c r="ARG48" s="1305"/>
      <c r="ARH48" s="1305"/>
      <c r="ARI48" s="1305"/>
      <c r="ARJ48" s="1305"/>
      <c r="ARK48" s="1305"/>
      <c r="ARL48" s="1305"/>
      <c r="ARM48" s="1305"/>
      <c r="ARN48" s="1305"/>
      <c r="ARO48" s="1305"/>
      <c r="ARP48" s="1305"/>
      <c r="ARQ48" s="1305"/>
      <c r="ARR48" s="1305"/>
      <c r="ARS48" s="1305"/>
      <c r="ART48" s="1305"/>
      <c r="ARU48" s="1305"/>
      <c r="ARV48" s="1305"/>
      <c r="ARW48" s="1305"/>
      <c r="ARX48" s="1305"/>
      <c r="ARY48" s="1305"/>
      <c r="ARZ48" s="1305"/>
      <c r="ASA48" s="1305"/>
      <c r="ASB48" s="1305"/>
      <c r="ASC48" s="1305"/>
      <c r="ASD48" s="1305"/>
      <c r="ASE48" s="1305"/>
      <c r="ASF48" s="1305"/>
      <c r="ASG48" s="1305"/>
      <c r="ASH48" s="1305"/>
      <c r="ASI48" s="1305"/>
      <c r="ASJ48" s="1305"/>
      <c r="ASK48" s="1305"/>
      <c r="ASL48" s="1305"/>
      <c r="ASM48" s="1305"/>
      <c r="ASN48" s="1305"/>
      <c r="ASO48" s="1305"/>
      <c r="ASP48" s="1305"/>
      <c r="ASQ48" s="1305"/>
      <c r="ASR48" s="1305"/>
      <c r="ASS48" s="1305"/>
      <c r="AST48" s="1305"/>
      <c r="ASU48" s="1305"/>
      <c r="ASV48" s="1305"/>
      <c r="ASW48" s="1305"/>
      <c r="ASX48" s="1305"/>
      <c r="ASY48" s="1305"/>
      <c r="ASZ48" s="1305"/>
      <c r="ATA48" s="1305"/>
      <c r="ATB48" s="1305"/>
      <c r="ATC48" s="1305"/>
      <c r="ATD48" s="1305"/>
      <c r="ATE48" s="1305"/>
      <c r="ATF48" s="1305"/>
      <c r="ATG48" s="1305"/>
      <c r="ATH48" s="1305"/>
      <c r="ATI48" s="1305"/>
      <c r="ATJ48" s="1305"/>
      <c r="ATK48" s="1305"/>
      <c r="ATL48" s="1305"/>
      <c r="ATM48" s="1305"/>
      <c r="ATN48" s="1305"/>
      <c r="ATO48" s="1305"/>
      <c r="ATP48" s="1305"/>
      <c r="ATQ48" s="1305"/>
      <c r="ATR48" s="1305"/>
      <c r="ATS48" s="1305"/>
      <c r="ATT48" s="1305"/>
      <c r="ATU48" s="1305"/>
      <c r="ATV48" s="1305"/>
      <c r="ATW48" s="1305"/>
      <c r="ATX48" s="1305"/>
      <c r="ATY48" s="1305"/>
      <c r="ATZ48" s="1305"/>
      <c r="AUA48" s="1305"/>
      <c r="AUB48" s="1305"/>
      <c r="AUC48" s="1305"/>
      <c r="AUD48" s="1305"/>
      <c r="AUE48" s="1305"/>
      <c r="AUF48" s="1305"/>
      <c r="AUG48" s="1305"/>
      <c r="AUH48" s="1305"/>
      <c r="AUI48" s="1305"/>
      <c r="AUJ48" s="1305"/>
      <c r="AUK48" s="1305"/>
      <c r="AUL48" s="1305"/>
      <c r="AUM48" s="1305"/>
      <c r="AUN48" s="1305"/>
      <c r="AUO48" s="1305"/>
      <c r="AUP48" s="1305"/>
      <c r="AUQ48" s="1305"/>
      <c r="AUR48" s="1305"/>
      <c r="AUS48" s="1305"/>
      <c r="AUT48" s="1305"/>
      <c r="AUU48" s="1305"/>
      <c r="AUV48" s="1305"/>
      <c r="AUW48" s="1305"/>
      <c r="AUX48" s="1305"/>
      <c r="AUY48" s="1305"/>
      <c r="AUZ48" s="1305"/>
      <c r="AVA48" s="1305"/>
      <c r="AVB48" s="1305"/>
      <c r="AVC48" s="1305"/>
      <c r="AVD48" s="1305"/>
      <c r="AVE48" s="1305"/>
      <c r="AVF48" s="1305"/>
      <c r="AVG48" s="1305"/>
      <c r="AVH48" s="1305"/>
      <c r="AVI48" s="1305"/>
      <c r="AVJ48" s="1305"/>
      <c r="AVK48" s="1305"/>
      <c r="AVL48" s="1305"/>
      <c r="AVM48" s="1305"/>
      <c r="AVN48" s="1305"/>
      <c r="AVO48" s="1305"/>
      <c r="AVP48" s="1305"/>
      <c r="AVQ48" s="1305"/>
      <c r="AVR48" s="1305"/>
      <c r="AVS48" s="1305"/>
      <c r="AVT48" s="1305"/>
      <c r="AVU48" s="1305"/>
      <c r="AVV48" s="1305"/>
      <c r="AVW48" s="1305"/>
      <c r="AVX48" s="1305"/>
      <c r="AVY48" s="1305"/>
      <c r="AVZ48" s="1305"/>
      <c r="AWA48" s="1305"/>
      <c r="AWB48" s="1305"/>
      <c r="AWC48" s="1305"/>
      <c r="AWD48" s="1305"/>
      <c r="AWE48" s="1305"/>
      <c r="AWF48" s="1305"/>
      <c r="AWG48" s="1305"/>
      <c r="AWH48" s="1305"/>
      <c r="AWI48" s="1305"/>
      <c r="AWJ48" s="1305"/>
      <c r="AWK48" s="1305"/>
      <c r="AWL48" s="1305"/>
      <c r="AWM48" s="1305"/>
      <c r="AWN48" s="1305"/>
      <c r="AWO48" s="1305"/>
      <c r="AWP48" s="1305"/>
      <c r="AWQ48" s="1305"/>
      <c r="AWR48" s="1305"/>
      <c r="AWS48" s="1305"/>
      <c r="AWT48" s="1305"/>
      <c r="AWU48" s="1305"/>
      <c r="AWV48" s="1305"/>
      <c r="AWW48" s="1305"/>
      <c r="AWX48" s="1305"/>
      <c r="AWY48" s="1305"/>
      <c r="AWZ48" s="1305"/>
      <c r="AXA48" s="1305"/>
      <c r="AXB48" s="1305"/>
      <c r="AXC48" s="1305"/>
      <c r="AXD48" s="1305"/>
      <c r="AXE48" s="1305"/>
      <c r="AXF48" s="1305"/>
      <c r="AXG48" s="1305"/>
      <c r="AXH48" s="1305"/>
      <c r="AXI48" s="1305"/>
      <c r="AXJ48" s="1305"/>
      <c r="AXK48" s="1305"/>
      <c r="AXL48" s="1305"/>
      <c r="AXM48" s="1305"/>
      <c r="AXN48" s="1305"/>
      <c r="AXO48" s="1305"/>
      <c r="AXP48" s="1305"/>
      <c r="AXQ48" s="1305"/>
      <c r="AXR48" s="1305"/>
      <c r="AXS48" s="1305"/>
      <c r="AXT48" s="1305"/>
      <c r="AXU48" s="1305"/>
      <c r="AXV48" s="1305"/>
      <c r="AXW48" s="1305"/>
      <c r="AXX48" s="1305"/>
      <c r="AXY48" s="1305"/>
      <c r="AXZ48" s="1305"/>
      <c r="AYA48" s="1305"/>
      <c r="AYB48" s="1305"/>
      <c r="AYC48" s="1305"/>
      <c r="AYD48" s="1305"/>
      <c r="AYE48" s="1305"/>
      <c r="AYF48" s="1305"/>
      <c r="AYG48" s="1305"/>
      <c r="AYH48" s="1305"/>
      <c r="AYI48" s="1305"/>
      <c r="AYJ48" s="1305"/>
      <c r="AYK48" s="1305"/>
      <c r="AYL48" s="1305"/>
      <c r="AYM48" s="1305"/>
      <c r="AYN48" s="1305"/>
      <c r="AYO48" s="1305"/>
      <c r="AYP48" s="1305"/>
      <c r="AYQ48" s="1305"/>
      <c r="AYR48" s="1305"/>
      <c r="AYS48" s="1305"/>
      <c r="AYT48" s="1305"/>
      <c r="AYU48" s="1305"/>
      <c r="AYV48" s="1305"/>
      <c r="AYW48" s="1305"/>
      <c r="AYX48" s="1305"/>
      <c r="AYY48" s="1305"/>
      <c r="AYZ48" s="1305"/>
      <c r="AZA48" s="1305"/>
      <c r="AZB48" s="1305"/>
      <c r="AZC48" s="1305"/>
      <c r="AZD48" s="1305"/>
      <c r="AZE48" s="1305"/>
      <c r="AZF48" s="1305"/>
      <c r="AZG48" s="1305"/>
      <c r="AZH48" s="1305"/>
      <c r="AZI48" s="1305"/>
      <c r="AZJ48" s="1305"/>
      <c r="AZK48" s="1305"/>
      <c r="AZL48" s="1305"/>
      <c r="AZM48" s="1305"/>
      <c r="AZN48" s="1305"/>
      <c r="AZO48" s="1305"/>
      <c r="AZP48" s="1305"/>
      <c r="AZQ48" s="1305"/>
      <c r="AZR48" s="1305"/>
      <c r="AZS48" s="1305"/>
      <c r="AZT48" s="1305"/>
      <c r="AZU48" s="1305"/>
      <c r="AZV48" s="1305"/>
      <c r="AZW48" s="1305"/>
      <c r="AZX48" s="1305"/>
      <c r="AZY48" s="1305"/>
      <c r="AZZ48" s="1305"/>
      <c r="BAA48" s="1305"/>
      <c r="BAB48" s="1305"/>
      <c r="BAC48" s="1305"/>
      <c r="BAD48" s="1305"/>
      <c r="BAE48" s="1305"/>
      <c r="BAF48" s="1305"/>
      <c r="BAG48" s="1305"/>
      <c r="BAH48" s="1305"/>
      <c r="BAI48" s="1305"/>
      <c r="BAJ48" s="1305"/>
      <c r="BAK48" s="1305"/>
      <c r="BAL48" s="1305"/>
      <c r="BAM48" s="1305"/>
      <c r="BAN48" s="1305"/>
      <c r="BAO48" s="1305"/>
      <c r="BAP48" s="1305"/>
      <c r="BAQ48" s="1305"/>
      <c r="BAR48" s="1305"/>
      <c r="BAS48" s="1305"/>
      <c r="BAT48" s="1305"/>
      <c r="BAU48" s="1305"/>
      <c r="BAV48" s="1305"/>
      <c r="BAW48" s="1305"/>
      <c r="BAX48" s="1305"/>
      <c r="BAY48" s="1305"/>
      <c r="BAZ48" s="1305"/>
      <c r="BBA48" s="1305"/>
      <c r="BBB48" s="1305"/>
      <c r="BBC48" s="1305"/>
      <c r="BBD48" s="1305"/>
      <c r="BBE48" s="1305"/>
      <c r="BBF48" s="1305"/>
      <c r="BBG48" s="1305"/>
      <c r="BBH48" s="1305"/>
      <c r="BBI48" s="1305"/>
      <c r="BBJ48" s="1305"/>
      <c r="BBK48" s="1305"/>
      <c r="BBL48" s="1305"/>
      <c r="BBM48" s="1305"/>
      <c r="BBN48" s="1305"/>
      <c r="BBO48" s="1305"/>
      <c r="BBP48" s="1305"/>
      <c r="BBQ48" s="1305"/>
      <c r="BBR48" s="1305"/>
      <c r="BBS48" s="1305"/>
      <c r="BBT48" s="1305"/>
      <c r="BBU48" s="1305"/>
      <c r="BBV48" s="1305"/>
      <c r="BBW48" s="1305"/>
      <c r="BBX48" s="1305"/>
      <c r="BBY48" s="1305"/>
      <c r="BBZ48" s="1305"/>
      <c r="BCA48" s="1305"/>
      <c r="BCB48" s="1305"/>
      <c r="BCC48" s="1305"/>
      <c r="BCD48" s="1305"/>
      <c r="BCE48" s="1305"/>
      <c r="BCF48" s="1305"/>
      <c r="BCG48" s="1305"/>
      <c r="BCH48" s="1305"/>
      <c r="BCI48" s="1305"/>
      <c r="BCJ48" s="1305"/>
      <c r="BCK48" s="1305"/>
      <c r="BCL48" s="1305"/>
      <c r="BCM48" s="1305"/>
      <c r="BCN48" s="1305"/>
      <c r="BCO48" s="1305"/>
      <c r="BCP48" s="1305"/>
      <c r="BCQ48" s="1305"/>
      <c r="BCR48" s="1305"/>
      <c r="BCS48" s="1305"/>
      <c r="BCT48" s="1305"/>
      <c r="BCU48" s="1305"/>
      <c r="BCV48" s="1305"/>
      <c r="BCW48" s="1305"/>
      <c r="BCX48" s="1305"/>
      <c r="BCY48" s="1305"/>
      <c r="BCZ48" s="1305"/>
      <c r="BDA48" s="1305"/>
      <c r="BDB48" s="1305"/>
      <c r="BDC48" s="1305"/>
      <c r="BDD48" s="1305"/>
      <c r="BDE48" s="1305"/>
      <c r="BDF48" s="1305"/>
      <c r="BDG48" s="1305"/>
      <c r="BDH48" s="1305"/>
      <c r="BDI48" s="1305"/>
      <c r="BDJ48" s="1305"/>
      <c r="BDK48" s="1305"/>
      <c r="BDL48" s="1305"/>
      <c r="BDM48" s="1305"/>
      <c r="BDN48" s="1305"/>
      <c r="BDO48" s="1305"/>
      <c r="BDP48" s="1305"/>
      <c r="BDQ48" s="1305"/>
      <c r="BDR48" s="1305"/>
      <c r="BDS48" s="1305"/>
      <c r="BDT48" s="1305"/>
      <c r="BDU48" s="1305"/>
      <c r="BDV48" s="1305"/>
      <c r="BDW48" s="1305"/>
      <c r="BDX48" s="1305"/>
      <c r="BDY48" s="1305"/>
      <c r="BDZ48" s="1305"/>
      <c r="BEA48" s="1305"/>
      <c r="BEB48" s="1305"/>
      <c r="BEC48" s="1305"/>
      <c r="BED48" s="1305"/>
      <c r="BEE48" s="1305"/>
      <c r="BEF48" s="1305"/>
      <c r="BEG48" s="1305"/>
      <c r="BEH48" s="1305"/>
      <c r="BEI48" s="1305"/>
      <c r="BEJ48" s="1305"/>
      <c r="BEK48" s="1305"/>
      <c r="BEL48" s="1305"/>
      <c r="BEM48" s="1305"/>
      <c r="BEN48" s="1305"/>
      <c r="BEO48" s="1305"/>
      <c r="BEP48" s="1305"/>
      <c r="BEQ48" s="1305"/>
      <c r="BER48" s="1305"/>
      <c r="BES48" s="1305"/>
      <c r="BET48" s="1305"/>
      <c r="BEU48" s="1305"/>
      <c r="BEV48" s="1305"/>
      <c r="BEW48" s="1305"/>
      <c r="BEX48" s="1305"/>
      <c r="BEY48" s="1305"/>
      <c r="BEZ48" s="1305"/>
      <c r="BFA48" s="1305"/>
      <c r="BFB48" s="1305"/>
      <c r="BFC48" s="1305"/>
      <c r="BFD48" s="1305"/>
      <c r="BFE48" s="1305"/>
      <c r="BFF48" s="1305"/>
      <c r="BFG48" s="1305"/>
      <c r="BFH48" s="1305"/>
      <c r="BFI48" s="1305"/>
      <c r="BFJ48" s="1305"/>
      <c r="BFK48" s="1305"/>
      <c r="BFL48" s="1305"/>
      <c r="BFM48" s="1305"/>
      <c r="BFN48" s="1305"/>
      <c r="BFO48" s="1305"/>
      <c r="BFP48" s="1305"/>
      <c r="BFQ48" s="1305"/>
      <c r="BFR48" s="1305"/>
      <c r="BFS48" s="1305"/>
      <c r="BFT48" s="1305"/>
      <c r="BFU48" s="1305"/>
      <c r="BFV48" s="1305"/>
      <c r="BFW48" s="1305"/>
      <c r="BFX48" s="1305"/>
      <c r="BFY48" s="1305"/>
      <c r="BFZ48" s="1305"/>
      <c r="BGA48" s="1305"/>
      <c r="BGB48" s="1305"/>
      <c r="BGC48" s="1305"/>
      <c r="BGD48" s="1305"/>
      <c r="BGE48" s="1305"/>
      <c r="BGF48" s="1305"/>
      <c r="BGG48" s="1305"/>
      <c r="BGH48" s="1305"/>
      <c r="BGI48" s="1305"/>
      <c r="BGJ48" s="1305"/>
      <c r="BGK48" s="1305"/>
      <c r="BGL48" s="1305"/>
      <c r="BGM48" s="1305"/>
      <c r="BGN48" s="1305"/>
      <c r="BGO48" s="1305"/>
      <c r="BGP48" s="1305"/>
      <c r="BGQ48" s="1305"/>
      <c r="BGR48" s="1305"/>
      <c r="BGS48" s="1305"/>
      <c r="BGT48" s="1305"/>
      <c r="BGU48" s="1305"/>
      <c r="BGV48" s="1305"/>
      <c r="BGW48" s="1305"/>
      <c r="BGX48" s="1305"/>
      <c r="BGY48" s="1305"/>
      <c r="BGZ48" s="1305"/>
      <c r="BHA48" s="1305"/>
      <c r="BHB48" s="1305"/>
      <c r="BHC48" s="1305"/>
      <c r="BHD48" s="1305"/>
      <c r="BHE48" s="1305"/>
      <c r="BHF48" s="1305"/>
      <c r="BHG48" s="1305"/>
      <c r="BHH48" s="1305"/>
      <c r="BHI48" s="1305"/>
      <c r="BHJ48" s="1305"/>
      <c r="BHK48" s="1305"/>
      <c r="BHL48" s="1305"/>
      <c r="BHM48" s="1305"/>
      <c r="BHN48" s="1305"/>
      <c r="BHO48" s="1305"/>
      <c r="BHP48" s="1305"/>
      <c r="BHQ48" s="1305"/>
      <c r="BHR48" s="1305"/>
      <c r="BHS48" s="1305"/>
      <c r="BHT48" s="1305"/>
      <c r="BHU48" s="1305"/>
      <c r="BHV48" s="1305"/>
      <c r="BHW48" s="1305"/>
      <c r="BHX48" s="1305"/>
      <c r="BHY48" s="1305"/>
      <c r="BHZ48" s="1305"/>
      <c r="BIA48" s="1305"/>
      <c r="BIB48" s="1305"/>
      <c r="BIC48" s="1305"/>
      <c r="BID48" s="1305"/>
      <c r="BIE48" s="1305"/>
      <c r="BIF48" s="1305"/>
      <c r="BIG48" s="1305"/>
      <c r="BIH48" s="1305"/>
      <c r="BII48" s="1305"/>
      <c r="BIJ48" s="1305"/>
      <c r="BIK48" s="1305"/>
      <c r="BIL48" s="1305"/>
      <c r="BIM48" s="1305"/>
      <c r="BIN48" s="1305"/>
      <c r="BIO48" s="1305"/>
      <c r="BIP48" s="1305"/>
      <c r="BIQ48" s="1305"/>
      <c r="BIR48" s="1305"/>
      <c r="BIS48" s="1305"/>
      <c r="BIT48" s="1305"/>
      <c r="BIU48" s="1305"/>
      <c r="BIV48" s="1305"/>
      <c r="BIW48" s="1305"/>
      <c r="BIX48" s="1305"/>
      <c r="BIY48" s="1305"/>
      <c r="BIZ48" s="1305"/>
      <c r="BJA48" s="1305"/>
      <c r="BJB48" s="1305"/>
      <c r="BJC48" s="1305"/>
      <c r="BJD48" s="1305"/>
      <c r="BJE48" s="1305"/>
      <c r="BJF48" s="1305"/>
      <c r="BJG48" s="1305"/>
      <c r="BJH48" s="1305"/>
      <c r="BJI48" s="1305"/>
      <c r="BJJ48" s="1305"/>
      <c r="BJK48" s="1305"/>
      <c r="BJL48" s="1305"/>
      <c r="BJM48" s="1305"/>
      <c r="BJN48" s="1305"/>
      <c r="BJO48" s="1305"/>
      <c r="BJP48" s="1305"/>
      <c r="BJQ48" s="1305"/>
      <c r="BJR48" s="1305"/>
      <c r="BJS48" s="1305"/>
      <c r="BJT48" s="1305"/>
      <c r="BJU48" s="1305"/>
      <c r="BJV48" s="1305"/>
      <c r="BJW48" s="1305"/>
      <c r="BJX48" s="1305"/>
      <c r="BJY48" s="1305"/>
      <c r="BJZ48" s="1305"/>
      <c r="BKA48" s="1305"/>
      <c r="BKB48" s="1305"/>
      <c r="BKC48" s="1305"/>
      <c r="BKD48" s="1305"/>
      <c r="BKE48" s="1305"/>
      <c r="BKF48" s="1305"/>
      <c r="BKG48" s="1305"/>
      <c r="BKH48" s="1305"/>
      <c r="BKI48" s="1305"/>
      <c r="BKJ48" s="1305"/>
      <c r="BKK48" s="1305"/>
      <c r="BKL48" s="1305"/>
      <c r="BKM48" s="1305"/>
      <c r="BKN48" s="1305"/>
      <c r="BKO48" s="1305"/>
      <c r="BKP48" s="1305"/>
      <c r="BKQ48" s="1305"/>
      <c r="BKR48" s="1305"/>
      <c r="BKS48" s="1305"/>
      <c r="BKT48" s="1305"/>
      <c r="BKU48" s="1305"/>
      <c r="BKV48" s="1305"/>
      <c r="BKW48" s="1305"/>
      <c r="BKX48" s="1305"/>
      <c r="BKY48" s="1305"/>
      <c r="BKZ48" s="1305"/>
      <c r="BLA48" s="1305"/>
      <c r="BLB48" s="1305"/>
      <c r="BLC48" s="1305"/>
      <c r="BLD48" s="1305"/>
      <c r="BLE48" s="1305"/>
      <c r="BLF48" s="1305"/>
      <c r="BLG48" s="1305"/>
      <c r="BLH48" s="1305"/>
      <c r="BLI48" s="1305"/>
      <c r="BLJ48" s="1305"/>
      <c r="BLK48" s="1305"/>
      <c r="BLL48" s="1305"/>
      <c r="BLM48" s="1305"/>
      <c r="BLN48" s="1305"/>
      <c r="BLO48" s="1305"/>
      <c r="BLP48" s="1305"/>
      <c r="BLQ48" s="1305"/>
      <c r="BLR48" s="1305"/>
      <c r="BLS48" s="1305"/>
      <c r="BLT48" s="1305"/>
      <c r="BLU48" s="1305"/>
      <c r="BLV48" s="1305"/>
      <c r="BLW48" s="1305"/>
      <c r="BLX48" s="1305"/>
      <c r="BLY48" s="1305"/>
      <c r="BLZ48" s="1305"/>
      <c r="BMA48" s="1305"/>
      <c r="BMB48" s="1305"/>
      <c r="BMC48" s="1305"/>
      <c r="BMD48" s="1305"/>
      <c r="BME48" s="1305"/>
      <c r="BMF48" s="1305"/>
      <c r="BMG48" s="1305"/>
      <c r="BMH48" s="1305"/>
      <c r="BMI48" s="1305"/>
      <c r="BMJ48" s="1305"/>
      <c r="BMK48" s="1305"/>
      <c r="BML48" s="1305"/>
      <c r="BMM48" s="1305"/>
      <c r="BMN48" s="1305"/>
      <c r="BMO48" s="1305"/>
      <c r="BMP48" s="1305"/>
      <c r="BMQ48" s="1305"/>
      <c r="BMR48" s="1305"/>
      <c r="BMS48" s="1305"/>
      <c r="BMT48" s="1305"/>
      <c r="BMU48" s="1305"/>
      <c r="BMV48" s="1305"/>
      <c r="BMW48" s="1305"/>
      <c r="BMX48" s="1305"/>
      <c r="BMY48" s="1305"/>
      <c r="BMZ48" s="1305"/>
      <c r="BNA48" s="1305"/>
      <c r="BNB48" s="1305"/>
      <c r="BNC48" s="1305"/>
      <c r="BND48" s="1305"/>
      <c r="BNE48" s="1305"/>
      <c r="BNF48" s="1305"/>
      <c r="BNG48" s="1305"/>
      <c r="BNH48" s="1305"/>
      <c r="BNI48" s="1305"/>
      <c r="BNJ48" s="1305"/>
      <c r="BNK48" s="1305"/>
      <c r="BNL48" s="1305"/>
      <c r="BNM48" s="1305"/>
      <c r="BNN48" s="1305"/>
      <c r="BNO48" s="1305"/>
      <c r="BNP48" s="1305"/>
      <c r="BNQ48" s="1305"/>
      <c r="BNR48" s="1305"/>
      <c r="BNS48" s="1305"/>
      <c r="BNT48" s="1305"/>
      <c r="BNU48" s="1305"/>
      <c r="BNV48" s="1305"/>
      <c r="BNW48" s="1305"/>
      <c r="BNX48" s="1305"/>
      <c r="BNY48" s="1305"/>
      <c r="BNZ48" s="1305"/>
      <c r="BOA48" s="1305"/>
      <c r="BOB48" s="1305"/>
      <c r="BOC48" s="1305"/>
      <c r="BOD48" s="1305"/>
      <c r="BOE48" s="1305"/>
      <c r="BOF48" s="1305"/>
      <c r="BOG48" s="1305"/>
      <c r="BOH48" s="1305"/>
      <c r="BOI48" s="1305"/>
      <c r="BOJ48" s="1305"/>
      <c r="BOK48" s="1305"/>
      <c r="BOL48" s="1305"/>
      <c r="BOM48" s="1305"/>
      <c r="BON48" s="1305"/>
      <c r="BOO48" s="1305"/>
      <c r="BOP48" s="1305"/>
      <c r="BOQ48" s="1305"/>
      <c r="BOR48" s="1305"/>
      <c r="BOS48" s="1305"/>
      <c r="BOT48" s="1305"/>
      <c r="BOU48" s="1305"/>
      <c r="BOV48" s="1305"/>
      <c r="BOW48" s="1305"/>
      <c r="BOX48" s="1305"/>
      <c r="BOY48" s="1305"/>
      <c r="BOZ48" s="1305"/>
      <c r="BPA48" s="1305"/>
      <c r="BPB48" s="1305"/>
      <c r="BPC48" s="1305"/>
      <c r="BPD48" s="1305"/>
      <c r="BPE48" s="1305"/>
      <c r="BPF48" s="1305"/>
      <c r="BPG48" s="1305"/>
      <c r="BPH48" s="1305"/>
      <c r="BPI48" s="1305"/>
      <c r="BPJ48" s="1305"/>
      <c r="BPK48" s="1305"/>
      <c r="BPL48" s="1305"/>
      <c r="BPM48" s="1305"/>
      <c r="BPN48" s="1305"/>
      <c r="BPO48" s="1305"/>
      <c r="BPP48" s="1305"/>
      <c r="BPQ48" s="1305"/>
      <c r="BPR48" s="1305"/>
      <c r="BPS48" s="1305"/>
      <c r="BPT48" s="1305"/>
      <c r="BPU48" s="1305"/>
      <c r="BPV48" s="1305"/>
      <c r="BPW48" s="1305"/>
      <c r="BPX48" s="1305"/>
      <c r="BPY48" s="1305"/>
      <c r="BPZ48" s="1305"/>
      <c r="BQA48" s="1305"/>
      <c r="BQB48" s="1305"/>
      <c r="BQC48" s="1305"/>
      <c r="BQD48" s="1305"/>
      <c r="BQE48" s="1305"/>
      <c r="BQF48" s="1305"/>
      <c r="BQG48" s="1305"/>
      <c r="BQH48" s="1305"/>
      <c r="BQI48" s="1305"/>
      <c r="BQJ48" s="1305"/>
      <c r="BQK48" s="1305"/>
      <c r="BQL48" s="1305"/>
      <c r="BQM48" s="1305"/>
      <c r="BQN48" s="1305"/>
      <c r="BQO48" s="1305"/>
      <c r="BQP48" s="1305"/>
      <c r="BQQ48" s="1305"/>
      <c r="BQR48" s="1305"/>
      <c r="BQS48" s="1305"/>
      <c r="BQT48" s="1305"/>
      <c r="BQU48" s="1305"/>
      <c r="BQV48" s="1305"/>
      <c r="BQW48" s="1305"/>
      <c r="BQX48" s="1305"/>
      <c r="BQY48" s="1305"/>
      <c r="BQZ48" s="1305"/>
      <c r="BRA48" s="1305"/>
      <c r="BRB48" s="1305"/>
      <c r="BRC48" s="1305"/>
      <c r="BRD48" s="1305"/>
      <c r="BRE48" s="1305"/>
      <c r="BRF48" s="1305"/>
      <c r="BRG48" s="1305"/>
      <c r="BRH48" s="1305"/>
      <c r="BRI48" s="1305"/>
      <c r="BRJ48" s="1305"/>
      <c r="BRK48" s="1305"/>
      <c r="BRL48" s="1305"/>
      <c r="BRM48" s="1305"/>
      <c r="BRN48" s="1305"/>
      <c r="BRO48" s="1305"/>
      <c r="BRP48" s="1305"/>
      <c r="BRQ48" s="1305"/>
      <c r="BRR48" s="1305"/>
      <c r="BRS48" s="1305"/>
      <c r="BRT48" s="1305"/>
      <c r="BRU48" s="1305"/>
      <c r="BRV48" s="1305"/>
      <c r="BRW48" s="1305"/>
      <c r="BRX48" s="1305"/>
      <c r="BRY48" s="1305"/>
      <c r="BRZ48" s="1305"/>
      <c r="BSA48" s="1305"/>
      <c r="BSB48" s="1305"/>
      <c r="BSC48" s="1305"/>
      <c r="BSD48" s="1305"/>
      <c r="BSE48" s="1305"/>
      <c r="BSF48" s="1305"/>
      <c r="BSG48" s="1305"/>
      <c r="BSH48" s="1305"/>
      <c r="BSI48" s="1305"/>
      <c r="BSJ48" s="1305"/>
      <c r="BSK48" s="1305"/>
      <c r="BSL48" s="1305"/>
      <c r="BSM48" s="1305"/>
      <c r="BSN48" s="1305"/>
      <c r="BSO48" s="1305"/>
      <c r="BSP48" s="1305"/>
      <c r="BSQ48" s="1305"/>
      <c r="BSR48" s="1305"/>
      <c r="BSS48" s="1305"/>
      <c r="BST48" s="1305"/>
      <c r="BSU48" s="1305"/>
      <c r="BSV48" s="1305"/>
      <c r="BSW48" s="1305"/>
      <c r="BSX48" s="1305"/>
      <c r="BSY48" s="1305"/>
      <c r="BSZ48" s="1305"/>
      <c r="BTA48" s="1305"/>
      <c r="BTB48" s="1305"/>
      <c r="BTC48" s="1305"/>
      <c r="BTD48" s="1305"/>
      <c r="BTE48" s="1305"/>
      <c r="BTF48" s="1305"/>
      <c r="BTG48" s="1305"/>
      <c r="BTH48" s="1305"/>
      <c r="BTI48" s="1305"/>
      <c r="BTJ48" s="1305"/>
      <c r="BTK48" s="1305"/>
      <c r="BTL48" s="1305"/>
      <c r="BTM48" s="1305"/>
      <c r="BTN48" s="1305"/>
      <c r="BTO48" s="1305"/>
      <c r="BTP48" s="1305"/>
      <c r="BTQ48" s="1305"/>
      <c r="BTR48" s="1305"/>
      <c r="BTS48" s="1305"/>
      <c r="BTT48" s="1305"/>
      <c r="BTU48" s="1305"/>
      <c r="BTV48" s="1305"/>
      <c r="BTW48" s="1305"/>
      <c r="BTX48" s="1305"/>
      <c r="BTY48" s="1305"/>
      <c r="BTZ48" s="1305"/>
      <c r="BUA48" s="1305"/>
      <c r="BUB48" s="1305"/>
      <c r="BUC48" s="1305"/>
      <c r="BUD48" s="1305"/>
      <c r="BUE48" s="1305"/>
      <c r="BUF48" s="1305"/>
      <c r="BUG48" s="1305"/>
      <c r="BUH48" s="1305"/>
      <c r="BUI48" s="1305"/>
      <c r="BUJ48" s="1305"/>
      <c r="BUK48" s="1305"/>
      <c r="BUL48" s="1305"/>
      <c r="BUM48" s="1305"/>
      <c r="BUN48" s="1305"/>
      <c r="BUO48" s="1305"/>
      <c r="BUP48" s="1305"/>
      <c r="BUQ48" s="1305"/>
      <c r="BUR48" s="1305"/>
      <c r="BUS48" s="1305"/>
      <c r="BUT48" s="1305"/>
      <c r="BUU48" s="1305"/>
      <c r="BUV48" s="1305"/>
      <c r="BUW48" s="1305"/>
      <c r="BUX48" s="1305"/>
      <c r="BUY48" s="1305"/>
      <c r="BUZ48" s="1305"/>
      <c r="BVA48" s="1305"/>
      <c r="BVB48" s="1305"/>
      <c r="BVC48" s="1305"/>
      <c r="BVD48" s="1305"/>
      <c r="BVE48" s="1305"/>
      <c r="BVF48" s="1305"/>
      <c r="BVG48" s="1305"/>
      <c r="BVH48" s="1305"/>
      <c r="BVI48" s="1305"/>
      <c r="BVJ48" s="1305"/>
      <c r="BVK48" s="1305"/>
      <c r="BVL48" s="1305"/>
      <c r="BVM48" s="1305"/>
      <c r="BVN48" s="1305"/>
      <c r="BVO48" s="1305"/>
      <c r="BVP48" s="1305"/>
      <c r="BVQ48" s="1305"/>
      <c r="BVR48" s="1305"/>
      <c r="BVS48" s="1305"/>
      <c r="BVT48" s="1305"/>
      <c r="BVU48" s="1305"/>
      <c r="BVV48" s="1305"/>
      <c r="BVW48" s="1305"/>
      <c r="BVX48" s="1305"/>
      <c r="BVY48" s="1305"/>
      <c r="BVZ48" s="1305"/>
      <c r="BWA48" s="1305"/>
      <c r="BWB48" s="1305"/>
      <c r="BWC48" s="1305"/>
      <c r="BWD48" s="1305"/>
      <c r="BWE48" s="1305"/>
      <c r="BWF48" s="1305"/>
      <c r="BWG48" s="1305"/>
      <c r="BWH48" s="1305"/>
      <c r="BWI48" s="1305"/>
      <c r="BWJ48" s="1305"/>
      <c r="BWK48" s="1305"/>
      <c r="BWL48" s="1305"/>
      <c r="BWM48" s="1305"/>
      <c r="BWN48" s="1305"/>
      <c r="BWO48" s="1305"/>
      <c r="BWP48" s="1305"/>
      <c r="BWQ48" s="1305"/>
      <c r="BWR48" s="1305"/>
      <c r="BWS48" s="1305"/>
      <c r="BWT48" s="1305"/>
      <c r="BWU48" s="1305"/>
      <c r="BWV48" s="1305"/>
      <c r="BWW48" s="1305"/>
      <c r="BWX48" s="1305"/>
      <c r="BWY48" s="1305"/>
      <c r="BWZ48" s="1305"/>
      <c r="BXA48" s="1305"/>
      <c r="BXB48" s="1305"/>
      <c r="BXC48" s="1305"/>
      <c r="BXD48" s="1305"/>
      <c r="BXE48" s="1305"/>
      <c r="BXF48" s="1305"/>
      <c r="BXG48" s="1305"/>
      <c r="BXH48" s="1305"/>
      <c r="BXI48" s="1305"/>
      <c r="BXJ48" s="1305"/>
      <c r="BXK48" s="1305"/>
      <c r="BXL48" s="1305"/>
      <c r="BXM48" s="1305"/>
      <c r="BXN48" s="1305"/>
      <c r="BXO48" s="1305"/>
      <c r="BXP48" s="1305"/>
      <c r="BXQ48" s="1305"/>
      <c r="BXR48" s="1305"/>
      <c r="BXS48" s="1305"/>
      <c r="BXT48" s="1305"/>
      <c r="BXU48" s="1305"/>
      <c r="BXV48" s="1305"/>
      <c r="BXW48" s="1305"/>
      <c r="BXX48" s="1305"/>
      <c r="BXY48" s="1305"/>
      <c r="BXZ48" s="1305"/>
      <c r="BYA48" s="1305"/>
      <c r="BYB48" s="1305"/>
      <c r="BYC48" s="1305"/>
      <c r="BYD48" s="1305"/>
      <c r="BYE48" s="1305"/>
      <c r="BYF48" s="1305"/>
      <c r="BYG48" s="1305"/>
      <c r="BYH48" s="1305"/>
      <c r="BYI48" s="1305"/>
      <c r="BYJ48" s="1305"/>
      <c r="BYK48" s="1305"/>
      <c r="BYL48" s="1305"/>
      <c r="BYM48" s="1305"/>
      <c r="BYN48" s="1305"/>
      <c r="BYO48" s="1305"/>
      <c r="BYP48" s="1305"/>
      <c r="BYQ48" s="1305"/>
      <c r="BYR48" s="1305"/>
      <c r="BYS48" s="1305"/>
      <c r="BYT48" s="1305"/>
      <c r="BYU48" s="1305"/>
      <c r="BYV48" s="1305"/>
      <c r="BYW48" s="1305"/>
      <c r="BYX48" s="1305"/>
      <c r="BYY48" s="1305"/>
      <c r="BYZ48" s="1305"/>
      <c r="BZA48" s="1305"/>
      <c r="BZB48" s="1305"/>
      <c r="BZC48" s="1305"/>
      <c r="BZD48" s="1305"/>
      <c r="BZE48" s="1305"/>
      <c r="BZF48" s="1305"/>
      <c r="BZG48" s="1305"/>
      <c r="BZH48" s="1305"/>
      <c r="BZI48" s="1305"/>
      <c r="BZJ48" s="1305"/>
      <c r="BZK48" s="1305"/>
      <c r="BZL48" s="1305"/>
      <c r="BZM48" s="1305"/>
      <c r="BZN48" s="1305"/>
      <c r="BZO48" s="1305"/>
      <c r="BZP48" s="1305"/>
      <c r="BZQ48" s="1305"/>
      <c r="BZR48" s="1305"/>
      <c r="BZS48" s="1305"/>
      <c r="BZT48" s="1305"/>
      <c r="BZU48" s="1305"/>
      <c r="BZV48" s="1305"/>
      <c r="BZW48" s="1305"/>
      <c r="BZX48" s="1305"/>
      <c r="BZY48" s="1305"/>
      <c r="BZZ48" s="1305"/>
      <c r="CAA48" s="1305"/>
      <c r="CAB48" s="1305"/>
      <c r="CAC48" s="1305"/>
      <c r="CAD48" s="1305"/>
      <c r="CAE48" s="1305"/>
      <c r="CAF48" s="1305"/>
      <c r="CAG48" s="1305"/>
      <c r="CAH48" s="1305"/>
      <c r="CAI48" s="1305"/>
      <c r="CAJ48" s="1305"/>
      <c r="CAK48" s="1305"/>
      <c r="CAL48" s="1305"/>
      <c r="CAM48" s="1305"/>
      <c r="CAN48" s="1305"/>
      <c r="CAO48" s="1305"/>
      <c r="CAP48" s="1305"/>
      <c r="CAQ48" s="1305"/>
      <c r="CAR48" s="1305"/>
      <c r="CAS48" s="1305"/>
      <c r="CAT48" s="1305"/>
      <c r="CAU48" s="1305"/>
      <c r="CAV48" s="1305"/>
      <c r="CAW48" s="1305"/>
      <c r="CAX48" s="1305"/>
      <c r="CAY48" s="1305"/>
      <c r="CAZ48" s="1305"/>
      <c r="CBA48" s="1305"/>
      <c r="CBB48" s="1305"/>
      <c r="CBC48" s="1305"/>
      <c r="CBD48" s="1305"/>
      <c r="CBE48" s="1305"/>
      <c r="CBF48" s="1305"/>
      <c r="CBG48" s="1305"/>
      <c r="CBH48" s="1305"/>
      <c r="CBI48" s="1305"/>
      <c r="CBJ48" s="1305"/>
      <c r="CBK48" s="1305"/>
      <c r="CBL48" s="1305"/>
      <c r="CBM48" s="1305"/>
      <c r="CBN48" s="1305"/>
      <c r="CBO48" s="1305"/>
      <c r="CBP48" s="1305"/>
      <c r="CBQ48" s="1305"/>
      <c r="CBR48" s="1305"/>
      <c r="CBS48" s="1305"/>
      <c r="CBT48" s="1305"/>
      <c r="CBU48" s="1305"/>
      <c r="CBV48" s="1305"/>
      <c r="CBW48" s="1305"/>
      <c r="CBX48" s="1305"/>
      <c r="CBY48" s="1305"/>
      <c r="CBZ48" s="1305"/>
      <c r="CCA48" s="1305"/>
      <c r="CCB48" s="1305"/>
      <c r="CCC48" s="1305"/>
      <c r="CCD48" s="1305"/>
      <c r="CCE48" s="1305"/>
      <c r="CCF48" s="1305"/>
      <c r="CCG48" s="1305"/>
      <c r="CCH48" s="1305"/>
      <c r="CCI48" s="1305"/>
      <c r="CCJ48" s="1305"/>
      <c r="CCK48" s="1305"/>
      <c r="CCL48" s="1305"/>
      <c r="CCM48" s="1305"/>
      <c r="CCN48" s="1305"/>
      <c r="CCO48" s="1305"/>
      <c r="CCP48" s="1305"/>
      <c r="CCQ48" s="1305"/>
      <c r="CCR48" s="1305"/>
      <c r="CCS48" s="1305"/>
      <c r="CCT48" s="1305"/>
      <c r="CCU48" s="1305"/>
      <c r="CCV48" s="1305"/>
      <c r="CCW48" s="1305"/>
      <c r="CCX48" s="1305"/>
      <c r="CCY48" s="1305"/>
      <c r="CCZ48" s="1305"/>
      <c r="CDA48" s="1305"/>
      <c r="CDB48" s="1305"/>
      <c r="CDC48" s="1305"/>
      <c r="CDD48" s="1305"/>
      <c r="CDE48" s="1305"/>
      <c r="CDF48" s="1305"/>
      <c r="CDG48" s="1305"/>
      <c r="CDH48" s="1305"/>
      <c r="CDI48" s="1305"/>
      <c r="CDJ48" s="1305"/>
      <c r="CDK48" s="1305"/>
      <c r="CDL48" s="1305"/>
      <c r="CDM48" s="1305"/>
      <c r="CDN48" s="1305"/>
      <c r="CDO48" s="1305"/>
      <c r="CDP48" s="1305"/>
      <c r="CDQ48" s="1305"/>
      <c r="CDR48" s="1305"/>
      <c r="CDS48" s="1305"/>
      <c r="CDT48" s="1305"/>
      <c r="CDU48" s="1305"/>
      <c r="CDV48" s="1305"/>
      <c r="CDW48" s="1305"/>
      <c r="CDX48" s="1305"/>
      <c r="CDY48" s="1305"/>
      <c r="CDZ48" s="1305"/>
      <c r="CEA48" s="1305"/>
      <c r="CEB48" s="1305"/>
      <c r="CEC48" s="1305"/>
      <c r="CED48" s="1305"/>
      <c r="CEE48" s="1305"/>
      <c r="CEF48" s="1305"/>
      <c r="CEG48" s="1305"/>
      <c r="CEH48" s="1305"/>
      <c r="CEI48" s="1305"/>
      <c r="CEJ48" s="1305"/>
      <c r="CEK48" s="1305"/>
      <c r="CEL48" s="1305"/>
      <c r="CEM48" s="1305"/>
      <c r="CEN48" s="1305"/>
      <c r="CEO48" s="1305"/>
      <c r="CEP48" s="1305"/>
      <c r="CEQ48" s="1305"/>
      <c r="CER48" s="1305"/>
      <c r="CES48" s="1305"/>
      <c r="CET48" s="1305"/>
      <c r="CEU48" s="1305"/>
      <c r="CEV48" s="1305"/>
      <c r="CEW48" s="1305"/>
      <c r="CEX48" s="1305"/>
      <c r="CEY48" s="1305"/>
      <c r="CEZ48" s="1305"/>
      <c r="CFA48" s="1305"/>
      <c r="CFB48" s="1305"/>
      <c r="CFC48" s="1305"/>
      <c r="CFD48" s="1305"/>
      <c r="CFE48" s="1305"/>
      <c r="CFF48" s="1305"/>
      <c r="CFG48" s="1305"/>
      <c r="CFH48" s="1305"/>
      <c r="CFI48" s="1305"/>
      <c r="CFJ48" s="1305"/>
      <c r="CFK48" s="1305"/>
      <c r="CFL48" s="1305"/>
      <c r="CFM48" s="1305"/>
      <c r="CFN48" s="1305"/>
      <c r="CFO48" s="1305"/>
      <c r="CFP48" s="1305"/>
      <c r="CFQ48" s="1305"/>
      <c r="CFR48" s="1305"/>
      <c r="CFS48" s="1305"/>
      <c r="CFT48" s="1305"/>
      <c r="CFU48" s="1305"/>
      <c r="CFV48" s="1305"/>
      <c r="CFW48" s="1305"/>
      <c r="CFX48" s="1305"/>
      <c r="CFY48" s="1305"/>
      <c r="CFZ48" s="1305"/>
      <c r="CGA48" s="1305"/>
      <c r="CGB48" s="1305"/>
      <c r="CGC48" s="1305"/>
      <c r="CGD48" s="1305"/>
      <c r="CGE48" s="1305"/>
      <c r="CGF48" s="1305"/>
      <c r="CGG48" s="1305"/>
      <c r="CGH48" s="1305"/>
      <c r="CGI48" s="1305"/>
      <c r="CGJ48" s="1305"/>
      <c r="CGK48" s="1305"/>
      <c r="CGL48" s="1305"/>
      <c r="CGM48" s="1305"/>
      <c r="CGN48" s="1305"/>
      <c r="CGO48" s="1305"/>
      <c r="CGP48" s="1305"/>
      <c r="CGQ48" s="1305"/>
      <c r="CGR48" s="1305"/>
      <c r="CGS48" s="1305"/>
      <c r="CGT48" s="1305"/>
      <c r="CGU48" s="1305"/>
      <c r="CGV48" s="1305"/>
      <c r="CGW48" s="1305"/>
      <c r="CGX48" s="1305"/>
      <c r="CGY48" s="1305"/>
      <c r="CGZ48" s="1305"/>
      <c r="CHA48" s="1305"/>
      <c r="CHB48" s="1305"/>
      <c r="CHC48" s="1305"/>
      <c r="CHD48" s="1305"/>
      <c r="CHE48" s="1305"/>
      <c r="CHF48" s="1305"/>
      <c r="CHG48" s="1305"/>
      <c r="CHH48" s="1305"/>
      <c r="CHI48" s="1305"/>
      <c r="CHJ48" s="1305"/>
      <c r="CHK48" s="1305"/>
      <c r="CHL48" s="1305"/>
      <c r="CHM48" s="1305"/>
      <c r="CHN48" s="1305"/>
      <c r="CHO48" s="1305"/>
      <c r="CHP48" s="1305"/>
      <c r="CHQ48" s="1305"/>
      <c r="CHR48" s="1305"/>
      <c r="CHS48" s="1305"/>
      <c r="CHT48" s="1305"/>
      <c r="CHU48" s="1305"/>
      <c r="CHV48" s="1305"/>
      <c r="CHW48" s="1305"/>
      <c r="CHX48" s="1305"/>
      <c r="CHY48" s="1305"/>
      <c r="CHZ48" s="1305"/>
      <c r="CIA48" s="1305"/>
      <c r="CIB48" s="1305"/>
      <c r="CIC48" s="1305"/>
      <c r="CID48" s="1305"/>
      <c r="CIE48" s="1305"/>
      <c r="CIF48" s="1305"/>
      <c r="CIG48" s="1305"/>
      <c r="CIH48" s="1305"/>
      <c r="CII48" s="1305"/>
      <c r="CIJ48" s="1305"/>
      <c r="CIK48" s="1305"/>
      <c r="CIL48" s="1305"/>
      <c r="CIM48" s="1305"/>
      <c r="CIN48" s="1305"/>
      <c r="CIO48" s="1305"/>
      <c r="CIP48" s="1305"/>
      <c r="CIQ48" s="1305"/>
      <c r="CIR48" s="1305"/>
      <c r="CIS48" s="1305"/>
      <c r="CIT48" s="1305"/>
      <c r="CIU48" s="1305"/>
      <c r="CIV48" s="1305"/>
      <c r="CIW48" s="1305"/>
      <c r="CIX48" s="1305"/>
      <c r="CIY48" s="1305"/>
      <c r="CIZ48" s="1305"/>
      <c r="CJA48" s="1305"/>
      <c r="CJB48" s="1305"/>
      <c r="CJC48" s="1305"/>
      <c r="CJD48" s="1305"/>
      <c r="CJE48" s="1305"/>
      <c r="CJF48" s="1305"/>
      <c r="CJG48" s="1305"/>
      <c r="CJH48" s="1305"/>
      <c r="CJI48" s="1305"/>
      <c r="CJJ48" s="1305"/>
      <c r="CJK48" s="1305"/>
      <c r="CJL48" s="1305"/>
      <c r="CJM48" s="1305"/>
      <c r="CJN48" s="1305"/>
      <c r="CJO48" s="1305"/>
      <c r="CJP48" s="1305"/>
      <c r="CJQ48" s="1305"/>
      <c r="CJR48" s="1305"/>
      <c r="CJS48" s="1305"/>
      <c r="CJT48" s="1305"/>
      <c r="CJU48" s="1305"/>
      <c r="CJV48" s="1305"/>
      <c r="CJW48" s="1305"/>
      <c r="CJX48" s="1305"/>
      <c r="CJY48" s="1305"/>
      <c r="CJZ48" s="1305"/>
      <c r="CKA48" s="1305"/>
      <c r="CKB48" s="1305"/>
      <c r="CKC48" s="1305"/>
      <c r="CKD48" s="1305"/>
      <c r="CKE48" s="1305"/>
      <c r="CKF48" s="1305"/>
      <c r="CKG48" s="1305"/>
      <c r="CKH48" s="1305"/>
      <c r="CKI48" s="1305"/>
      <c r="CKJ48" s="1305"/>
      <c r="CKK48" s="1305"/>
      <c r="CKL48" s="1305"/>
      <c r="CKM48" s="1305"/>
      <c r="CKN48" s="1305"/>
      <c r="CKO48" s="1305"/>
      <c r="CKP48" s="1305"/>
      <c r="CKQ48" s="1305"/>
      <c r="CKR48" s="1305"/>
      <c r="CKS48" s="1305"/>
      <c r="CKT48" s="1305"/>
      <c r="CKU48" s="1305"/>
      <c r="CKV48" s="1305"/>
      <c r="CKW48" s="1305"/>
      <c r="CKX48" s="1305"/>
      <c r="CKY48" s="1305"/>
      <c r="CKZ48" s="1305"/>
      <c r="CLA48" s="1305"/>
      <c r="CLB48" s="1305"/>
      <c r="CLC48" s="1305"/>
      <c r="CLD48" s="1305"/>
      <c r="CLE48" s="1305"/>
      <c r="CLF48" s="1305"/>
      <c r="CLG48" s="1305"/>
      <c r="CLH48" s="1305"/>
      <c r="CLI48" s="1305"/>
      <c r="CLJ48" s="1305"/>
      <c r="CLK48" s="1305"/>
      <c r="CLL48" s="1305"/>
      <c r="CLM48" s="1305"/>
      <c r="CLN48" s="1305"/>
      <c r="CLO48" s="1305"/>
      <c r="CLP48" s="1305"/>
      <c r="CLQ48" s="1305"/>
      <c r="CLR48" s="1305"/>
      <c r="CLS48" s="1305"/>
      <c r="CLT48" s="1305"/>
      <c r="CLU48" s="1305"/>
      <c r="CLV48" s="1305"/>
      <c r="CLW48" s="1305"/>
      <c r="CLX48" s="1305"/>
      <c r="CLY48" s="1305"/>
      <c r="CLZ48" s="1305"/>
      <c r="CMA48" s="1305"/>
      <c r="CMB48" s="1305"/>
      <c r="CMC48" s="1305"/>
      <c r="CMD48" s="1305"/>
      <c r="CME48" s="1305"/>
      <c r="CMF48" s="1305"/>
      <c r="CMG48" s="1305"/>
      <c r="CMH48" s="1305"/>
      <c r="CMI48" s="1305"/>
      <c r="CMJ48" s="1305"/>
      <c r="CMK48" s="1305"/>
      <c r="CML48" s="1305"/>
      <c r="CMM48" s="1305"/>
      <c r="CMN48" s="1305"/>
      <c r="CMO48" s="1305"/>
      <c r="CMP48" s="1305"/>
      <c r="CMQ48" s="1305"/>
      <c r="CMR48" s="1305"/>
      <c r="CMS48" s="1305"/>
      <c r="CMT48" s="1305"/>
      <c r="CMU48" s="1305"/>
      <c r="CMV48" s="1305"/>
      <c r="CMW48" s="1305"/>
      <c r="CMX48" s="1305"/>
      <c r="CMY48" s="1305"/>
      <c r="CMZ48" s="1305"/>
      <c r="CNA48" s="1305"/>
      <c r="CNB48" s="1305"/>
      <c r="CNC48" s="1305"/>
      <c r="CND48" s="1305"/>
      <c r="CNE48" s="1305"/>
      <c r="CNF48" s="1305"/>
      <c r="CNG48" s="1305"/>
      <c r="CNH48" s="1305"/>
      <c r="CNI48" s="1305"/>
      <c r="CNJ48" s="1305"/>
      <c r="CNK48" s="1305"/>
      <c r="CNL48" s="1305"/>
      <c r="CNM48" s="1305"/>
      <c r="CNN48" s="1305"/>
      <c r="CNO48" s="1305"/>
      <c r="CNP48" s="1305"/>
      <c r="CNQ48" s="1305"/>
      <c r="CNR48" s="1305"/>
      <c r="CNS48" s="1305"/>
      <c r="CNT48" s="1305"/>
      <c r="CNU48" s="1305"/>
      <c r="CNV48" s="1305"/>
      <c r="CNW48" s="1305"/>
      <c r="CNX48" s="1305"/>
      <c r="CNY48" s="1305"/>
      <c r="CNZ48" s="1305"/>
      <c r="COA48" s="1305"/>
      <c r="COB48" s="1305"/>
      <c r="COC48" s="1305"/>
      <c r="COD48" s="1305"/>
      <c r="COE48" s="1305"/>
      <c r="COF48" s="1305"/>
      <c r="COG48" s="1305"/>
      <c r="COH48" s="1305"/>
      <c r="COI48" s="1305"/>
      <c r="COJ48" s="1305"/>
      <c r="COK48" s="1305"/>
      <c r="COL48" s="1305"/>
      <c r="COM48" s="1305"/>
      <c r="CON48" s="1305"/>
      <c r="COO48" s="1305"/>
      <c r="COP48" s="1305"/>
      <c r="COQ48" s="1305"/>
      <c r="COR48" s="1305"/>
      <c r="COS48" s="1305"/>
      <c r="COT48" s="1305"/>
      <c r="COU48" s="1305"/>
      <c r="COV48" s="1305"/>
      <c r="COW48" s="1305"/>
      <c r="COX48" s="1305"/>
      <c r="COY48" s="1305"/>
      <c r="COZ48" s="1305"/>
      <c r="CPA48" s="1305"/>
      <c r="CPB48" s="1305"/>
      <c r="CPC48" s="1305"/>
      <c r="CPD48" s="1305"/>
      <c r="CPE48" s="1305"/>
      <c r="CPF48" s="1305"/>
      <c r="CPG48" s="1305"/>
      <c r="CPH48" s="1305"/>
      <c r="CPI48" s="1305"/>
      <c r="CPJ48" s="1305"/>
      <c r="CPK48" s="1305"/>
      <c r="CPL48" s="1305"/>
      <c r="CPM48" s="1305"/>
      <c r="CPN48" s="1305"/>
      <c r="CPO48" s="1305"/>
      <c r="CPP48" s="1305"/>
      <c r="CPQ48" s="1305"/>
      <c r="CPR48" s="1305"/>
      <c r="CPS48" s="1305"/>
      <c r="CPT48" s="1305"/>
      <c r="CPU48" s="1305"/>
      <c r="CPV48" s="1305"/>
      <c r="CPW48" s="1305"/>
      <c r="CPX48" s="1305"/>
      <c r="CPY48" s="1305"/>
      <c r="CPZ48" s="1305"/>
      <c r="CQA48" s="1305"/>
      <c r="CQB48" s="1305"/>
      <c r="CQC48" s="1305"/>
      <c r="CQD48" s="1305"/>
      <c r="CQE48" s="1305"/>
      <c r="CQF48" s="1305"/>
      <c r="CQG48" s="1305"/>
      <c r="CQH48" s="1305"/>
      <c r="CQI48" s="1305"/>
      <c r="CQJ48" s="1305"/>
      <c r="CQK48" s="1305"/>
      <c r="CQL48" s="1305"/>
      <c r="CQM48" s="1305"/>
      <c r="CQN48" s="1305"/>
      <c r="CQO48" s="1305"/>
      <c r="CQP48" s="1305"/>
      <c r="CQQ48" s="1305"/>
      <c r="CQR48" s="1305"/>
      <c r="CQS48" s="1305"/>
      <c r="CQT48" s="1305"/>
      <c r="CQU48" s="1305"/>
      <c r="CQV48" s="1305"/>
      <c r="CQW48" s="1305"/>
      <c r="CQX48" s="1305"/>
      <c r="CQY48" s="1305"/>
      <c r="CQZ48" s="1305"/>
      <c r="CRA48" s="1305"/>
      <c r="CRB48" s="1305"/>
      <c r="CRC48" s="1305"/>
      <c r="CRD48" s="1305"/>
      <c r="CRE48" s="1305"/>
      <c r="CRF48" s="1305"/>
      <c r="CRG48" s="1305"/>
      <c r="CRH48" s="1305"/>
      <c r="CRI48" s="1305"/>
      <c r="CRJ48" s="1305"/>
      <c r="CRK48" s="1305"/>
      <c r="CRL48" s="1305"/>
      <c r="CRM48" s="1305"/>
      <c r="CRN48" s="1305"/>
      <c r="CRO48" s="1305"/>
      <c r="CRP48" s="1305"/>
      <c r="CRQ48" s="1305"/>
      <c r="CRR48" s="1305"/>
      <c r="CRS48" s="1305"/>
      <c r="CRT48" s="1305"/>
      <c r="CRU48" s="1305"/>
      <c r="CRV48" s="1305"/>
      <c r="CRW48" s="1305"/>
      <c r="CRX48" s="1305"/>
      <c r="CRY48" s="1305"/>
      <c r="CRZ48" s="1305"/>
      <c r="CSA48" s="1305"/>
      <c r="CSB48" s="1305"/>
      <c r="CSC48" s="1305"/>
      <c r="CSD48" s="1305"/>
      <c r="CSE48" s="1305"/>
      <c r="CSF48" s="1305"/>
      <c r="CSG48" s="1305"/>
      <c r="CSH48" s="1305"/>
      <c r="CSI48" s="1305"/>
      <c r="CSJ48" s="1305"/>
      <c r="CSK48" s="1305"/>
      <c r="CSL48" s="1305"/>
      <c r="CSM48" s="1305"/>
      <c r="CSN48" s="1305"/>
      <c r="CSO48" s="1305"/>
      <c r="CSP48" s="1305"/>
      <c r="CSQ48" s="1305"/>
      <c r="CSR48" s="1305"/>
      <c r="CSS48" s="1305"/>
      <c r="CST48" s="1305"/>
      <c r="CSU48" s="1305"/>
      <c r="CSV48" s="1305"/>
      <c r="CSW48" s="1305"/>
      <c r="CSX48" s="1305"/>
      <c r="CSY48" s="1305"/>
      <c r="CSZ48" s="1305"/>
      <c r="CTA48" s="1305"/>
      <c r="CTB48" s="1305"/>
      <c r="CTC48" s="1305"/>
      <c r="CTD48" s="1305"/>
      <c r="CTE48" s="1305"/>
      <c r="CTF48" s="1305"/>
      <c r="CTG48" s="1305"/>
      <c r="CTH48" s="1305"/>
      <c r="CTI48" s="1305"/>
      <c r="CTJ48" s="1305"/>
      <c r="CTK48" s="1305"/>
      <c r="CTL48" s="1305"/>
      <c r="CTM48" s="1305"/>
      <c r="CTN48" s="1305"/>
      <c r="CTO48" s="1305"/>
      <c r="CTP48" s="1305"/>
      <c r="CTQ48" s="1305"/>
      <c r="CTR48" s="1305"/>
      <c r="CTS48" s="1305"/>
      <c r="CTT48" s="1305"/>
      <c r="CTU48" s="1305"/>
      <c r="CTV48" s="1305"/>
      <c r="CTW48" s="1305"/>
      <c r="CTX48" s="1305"/>
      <c r="CTY48" s="1305"/>
      <c r="CTZ48" s="1305"/>
      <c r="CUA48" s="1305"/>
      <c r="CUB48" s="1305"/>
      <c r="CUC48" s="1305"/>
      <c r="CUD48" s="1305"/>
      <c r="CUE48" s="1305"/>
      <c r="CUF48" s="1305"/>
      <c r="CUG48" s="1305"/>
      <c r="CUH48" s="1305"/>
      <c r="CUI48" s="1305"/>
      <c r="CUJ48" s="1305"/>
      <c r="CUK48" s="1305"/>
      <c r="CUL48" s="1305"/>
      <c r="CUM48" s="1305"/>
      <c r="CUN48" s="1305"/>
      <c r="CUO48" s="1305"/>
      <c r="CUP48" s="1305"/>
      <c r="CUQ48" s="1305"/>
      <c r="CUR48" s="1305"/>
      <c r="CUS48" s="1305"/>
      <c r="CUT48" s="1305"/>
      <c r="CUU48" s="1305"/>
      <c r="CUV48" s="1305"/>
      <c r="CUW48" s="1305"/>
      <c r="CUX48" s="1305"/>
      <c r="CUY48" s="1305"/>
      <c r="CUZ48" s="1305"/>
      <c r="CVA48" s="1305"/>
      <c r="CVB48" s="1305"/>
      <c r="CVC48" s="1305"/>
      <c r="CVD48" s="1305"/>
      <c r="CVE48" s="1305"/>
      <c r="CVF48" s="1305"/>
      <c r="CVG48" s="1305"/>
      <c r="CVH48" s="1305"/>
      <c r="CVI48" s="1305"/>
      <c r="CVJ48" s="1305"/>
      <c r="CVK48" s="1305"/>
      <c r="CVL48" s="1305"/>
      <c r="CVM48" s="1305"/>
      <c r="CVN48" s="1305"/>
      <c r="CVO48" s="1305"/>
      <c r="CVP48" s="1305"/>
      <c r="CVQ48" s="1305"/>
      <c r="CVR48" s="1305"/>
      <c r="CVS48" s="1305"/>
      <c r="CVT48" s="1305"/>
      <c r="CVU48" s="1305"/>
      <c r="CVV48" s="1305"/>
      <c r="CVW48" s="1305"/>
      <c r="CVX48" s="1305"/>
      <c r="CVY48" s="1305"/>
      <c r="CVZ48" s="1305"/>
      <c r="CWA48" s="1305"/>
      <c r="CWB48" s="1305"/>
      <c r="CWC48" s="1305"/>
      <c r="CWD48" s="1305"/>
      <c r="CWE48" s="1305"/>
      <c r="CWF48" s="1305"/>
      <c r="CWG48" s="1305"/>
      <c r="CWH48" s="1305"/>
      <c r="CWI48" s="1305"/>
      <c r="CWJ48" s="1305"/>
      <c r="CWK48" s="1305"/>
      <c r="CWL48" s="1305"/>
      <c r="CWM48" s="1305"/>
      <c r="CWN48" s="1305"/>
      <c r="CWO48" s="1305"/>
      <c r="CWP48" s="1305"/>
      <c r="CWQ48" s="1305"/>
      <c r="CWR48" s="1305"/>
      <c r="CWS48" s="1305"/>
      <c r="CWT48" s="1305"/>
      <c r="CWU48" s="1305"/>
      <c r="CWV48" s="1305"/>
      <c r="CWW48" s="1305"/>
      <c r="CWX48" s="1305"/>
      <c r="CWY48" s="1305"/>
      <c r="CWZ48" s="1305"/>
      <c r="CXA48" s="1305"/>
      <c r="CXB48" s="1305"/>
      <c r="CXC48" s="1305"/>
      <c r="CXD48" s="1305"/>
      <c r="CXE48" s="1305"/>
      <c r="CXF48" s="1305"/>
      <c r="CXG48" s="1305"/>
      <c r="CXH48" s="1305"/>
      <c r="CXI48" s="1305"/>
      <c r="CXJ48" s="1305"/>
      <c r="CXK48" s="1305"/>
      <c r="CXL48" s="1305"/>
      <c r="CXM48" s="1305"/>
      <c r="CXN48" s="1305"/>
      <c r="CXO48" s="1305"/>
      <c r="CXP48" s="1305"/>
      <c r="CXQ48" s="1305"/>
      <c r="CXR48" s="1305"/>
      <c r="CXS48" s="1305"/>
      <c r="CXT48" s="1305"/>
      <c r="CXU48" s="1305"/>
      <c r="CXV48" s="1305"/>
      <c r="CXW48" s="1305"/>
      <c r="CXX48" s="1305"/>
      <c r="CXY48" s="1305"/>
      <c r="CXZ48" s="1305"/>
      <c r="CYA48" s="1305"/>
      <c r="CYB48" s="1305"/>
      <c r="CYC48" s="1305"/>
      <c r="CYD48" s="1305"/>
      <c r="CYE48" s="1305"/>
      <c r="CYF48" s="1305"/>
      <c r="CYG48" s="1305"/>
      <c r="CYH48" s="1305"/>
      <c r="CYI48" s="1305"/>
      <c r="CYJ48" s="1305"/>
      <c r="CYK48" s="1305"/>
      <c r="CYL48" s="1305"/>
      <c r="CYM48" s="1305"/>
      <c r="CYN48" s="1305"/>
      <c r="CYO48" s="1305"/>
      <c r="CYP48" s="1305"/>
      <c r="CYQ48" s="1305"/>
      <c r="CYR48" s="1305"/>
      <c r="CYS48" s="1305"/>
      <c r="CYT48" s="1305"/>
      <c r="CYU48" s="1305"/>
      <c r="CYV48" s="1305"/>
      <c r="CYW48" s="1305"/>
      <c r="CYX48" s="1305"/>
      <c r="CYY48" s="1305"/>
      <c r="CYZ48" s="1305"/>
      <c r="CZA48" s="1305"/>
      <c r="CZB48" s="1305"/>
      <c r="CZC48" s="1305"/>
      <c r="CZD48" s="1305"/>
      <c r="CZE48" s="1305"/>
      <c r="CZF48" s="1305"/>
      <c r="CZG48" s="1305"/>
      <c r="CZH48" s="1305"/>
      <c r="CZI48" s="1305"/>
      <c r="CZJ48" s="1305"/>
      <c r="CZK48" s="1305"/>
      <c r="CZL48" s="1305"/>
      <c r="CZM48" s="1305"/>
      <c r="CZN48" s="1305"/>
      <c r="CZO48" s="1305"/>
      <c r="CZP48" s="1305"/>
      <c r="CZQ48" s="1305"/>
      <c r="CZR48" s="1305"/>
      <c r="CZS48" s="1305"/>
      <c r="CZT48" s="1305"/>
      <c r="CZU48" s="1305"/>
      <c r="CZV48" s="1305"/>
      <c r="CZW48" s="1305"/>
      <c r="CZX48" s="1305"/>
      <c r="CZY48" s="1305"/>
      <c r="CZZ48" s="1305"/>
      <c r="DAA48" s="1305"/>
      <c r="DAB48" s="1305"/>
      <c r="DAC48" s="1305"/>
      <c r="DAD48" s="1305"/>
      <c r="DAE48" s="1305"/>
      <c r="DAF48" s="1305"/>
      <c r="DAG48" s="1305"/>
      <c r="DAH48" s="1305"/>
      <c r="DAI48" s="1305"/>
      <c r="DAJ48" s="1305"/>
      <c r="DAK48" s="1305"/>
      <c r="DAL48" s="1305"/>
      <c r="DAM48" s="1305"/>
      <c r="DAN48" s="1305"/>
      <c r="DAO48" s="1305"/>
      <c r="DAP48" s="1305"/>
      <c r="DAQ48" s="1305"/>
      <c r="DAR48" s="1305"/>
      <c r="DAS48" s="1305"/>
      <c r="DAT48" s="1305"/>
      <c r="DAU48" s="1305"/>
      <c r="DAV48" s="1305"/>
      <c r="DAW48" s="1305"/>
      <c r="DAX48" s="1305"/>
      <c r="DAY48" s="1305"/>
      <c r="DAZ48" s="1305"/>
      <c r="DBA48" s="1305"/>
      <c r="DBB48" s="1305"/>
      <c r="DBC48" s="1305"/>
      <c r="DBD48" s="1305"/>
      <c r="DBE48" s="1305"/>
      <c r="DBF48" s="1305"/>
      <c r="DBG48" s="1305"/>
      <c r="DBH48" s="1305"/>
      <c r="DBI48" s="1305"/>
      <c r="DBJ48" s="1305"/>
      <c r="DBK48" s="1305"/>
      <c r="DBL48" s="1305"/>
      <c r="DBM48" s="1305"/>
      <c r="DBN48" s="1305"/>
      <c r="DBO48" s="1305"/>
      <c r="DBP48" s="1305"/>
      <c r="DBQ48" s="1305"/>
      <c r="DBR48" s="1305"/>
      <c r="DBS48" s="1305"/>
      <c r="DBT48" s="1305"/>
      <c r="DBU48" s="1305"/>
      <c r="DBV48" s="1305"/>
      <c r="DBW48" s="1305"/>
      <c r="DBX48" s="1305"/>
      <c r="DBY48" s="1305"/>
      <c r="DBZ48" s="1305"/>
      <c r="DCA48" s="1305"/>
      <c r="DCB48" s="1305"/>
      <c r="DCC48" s="1305"/>
      <c r="DCD48" s="1305"/>
      <c r="DCE48" s="1305"/>
      <c r="DCF48" s="1305"/>
      <c r="DCG48" s="1305"/>
      <c r="DCH48" s="1305"/>
      <c r="DCI48" s="1305"/>
      <c r="DCJ48" s="1305"/>
      <c r="DCK48" s="1305"/>
      <c r="DCL48" s="1305"/>
      <c r="DCM48" s="1305"/>
      <c r="DCN48" s="1305"/>
      <c r="DCO48" s="1305"/>
      <c r="DCP48" s="1305"/>
      <c r="DCQ48" s="1305"/>
      <c r="DCR48" s="1305"/>
      <c r="DCS48" s="1305"/>
      <c r="DCT48" s="1305"/>
      <c r="DCU48" s="1305"/>
      <c r="DCV48" s="1305"/>
      <c r="DCW48" s="1305"/>
      <c r="DCX48" s="1305"/>
      <c r="DCY48" s="1305"/>
      <c r="DCZ48" s="1305"/>
      <c r="DDA48" s="1305"/>
      <c r="DDB48" s="1305"/>
      <c r="DDC48" s="1305"/>
      <c r="DDD48" s="1305"/>
      <c r="DDE48" s="1305"/>
      <c r="DDF48" s="1305"/>
      <c r="DDG48" s="1305"/>
      <c r="DDH48" s="1305"/>
      <c r="DDI48" s="1305"/>
      <c r="DDJ48" s="1305"/>
      <c r="DDK48" s="1305"/>
      <c r="DDL48" s="1305"/>
      <c r="DDM48" s="1305"/>
      <c r="DDN48" s="1305"/>
      <c r="DDO48" s="1305"/>
      <c r="DDP48" s="1305"/>
      <c r="DDQ48" s="1305"/>
      <c r="DDR48" s="1305"/>
      <c r="DDS48" s="1305"/>
      <c r="DDT48" s="1305"/>
      <c r="DDU48" s="1305"/>
      <c r="DDV48" s="1305"/>
      <c r="DDW48" s="1305"/>
      <c r="DDX48" s="1305"/>
      <c r="DDY48" s="1305"/>
      <c r="DDZ48" s="1305"/>
      <c r="DEA48" s="1305"/>
      <c r="DEB48" s="1305"/>
      <c r="DEC48" s="1305"/>
      <c r="DED48" s="1305"/>
      <c r="DEE48" s="1305"/>
      <c r="DEF48" s="1305"/>
      <c r="DEG48" s="1305"/>
      <c r="DEH48" s="1305"/>
      <c r="DEI48" s="1305"/>
      <c r="DEJ48" s="1305"/>
      <c r="DEK48" s="1305"/>
      <c r="DEL48" s="1305"/>
      <c r="DEM48" s="1305"/>
      <c r="DEN48" s="1305"/>
      <c r="DEO48" s="1305"/>
      <c r="DEP48" s="1305"/>
      <c r="DEQ48" s="1305"/>
      <c r="DER48" s="1305"/>
      <c r="DES48" s="1305"/>
      <c r="DET48" s="1305"/>
      <c r="DEU48" s="1305"/>
      <c r="DEV48" s="1305"/>
      <c r="DEW48" s="1305"/>
      <c r="DEX48" s="1305"/>
      <c r="DEY48" s="1305"/>
      <c r="DEZ48" s="1305"/>
      <c r="DFA48" s="1305"/>
      <c r="DFB48" s="1305"/>
      <c r="DFC48" s="1305"/>
      <c r="DFD48" s="1305"/>
      <c r="DFE48" s="1305"/>
      <c r="DFF48" s="1305"/>
      <c r="DFG48" s="1305"/>
      <c r="DFH48" s="1305"/>
      <c r="DFI48" s="1305"/>
      <c r="DFJ48" s="1305"/>
      <c r="DFK48" s="1305"/>
      <c r="DFL48" s="1305"/>
      <c r="DFM48" s="1305"/>
      <c r="DFN48" s="1305"/>
      <c r="DFO48" s="1305"/>
      <c r="DFP48" s="1305"/>
      <c r="DFQ48" s="1305"/>
      <c r="DFR48" s="1305"/>
      <c r="DFS48" s="1305"/>
      <c r="DFT48" s="1305"/>
      <c r="DFU48" s="1305"/>
      <c r="DFV48" s="1305"/>
      <c r="DFW48" s="1305"/>
      <c r="DFX48" s="1305"/>
      <c r="DFY48" s="1305"/>
      <c r="DFZ48" s="1305"/>
      <c r="DGA48" s="1305"/>
      <c r="DGB48" s="1305"/>
      <c r="DGC48" s="1305"/>
      <c r="DGD48" s="1305"/>
      <c r="DGE48" s="1305"/>
      <c r="DGF48" s="1305"/>
      <c r="DGG48" s="1305"/>
      <c r="DGH48" s="1305"/>
      <c r="DGI48" s="1305"/>
      <c r="DGJ48" s="1305"/>
      <c r="DGK48" s="1305"/>
      <c r="DGL48" s="1305"/>
      <c r="DGM48" s="1305"/>
      <c r="DGN48" s="1305"/>
      <c r="DGO48" s="1305"/>
      <c r="DGP48" s="1305"/>
      <c r="DGQ48" s="1305"/>
      <c r="DGR48" s="1305"/>
      <c r="DGS48" s="1305"/>
      <c r="DGT48" s="1305"/>
      <c r="DGU48" s="1305"/>
      <c r="DGV48" s="1305"/>
      <c r="DGW48" s="1305"/>
      <c r="DGX48" s="1305"/>
      <c r="DGY48" s="1305"/>
      <c r="DGZ48" s="1305"/>
      <c r="DHA48" s="1305"/>
      <c r="DHB48" s="1305"/>
      <c r="DHC48" s="1305"/>
      <c r="DHD48" s="1305"/>
      <c r="DHE48" s="1305"/>
      <c r="DHF48" s="1305"/>
      <c r="DHG48" s="1305"/>
      <c r="DHH48" s="1305"/>
      <c r="DHI48" s="1305"/>
      <c r="DHJ48" s="1305"/>
      <c r="DHK48" s="1305"/>
      <c r="DHL48" s="1305"/>
      <c r="DHM48" s="1305"/>
      <c r="DHN48" s="1305"/>
      <c r="DHO48" s="1305"/>
      <c r="DHP48" s="1305"/>
      <c r="DHQ48" s="1305"/>
      <c r="DHR48" s="1305"/>
      <c r="DHS48" s="1305"/>
      <c r="DHT48" s="1305"/>
      <c r="DHU48" s="1305"/>
      <c r="DHV48" s="1305"/>
      <c r="DHW48" s="1305"/>
      <c r="DHX48" s="1305"/>
      <c r="DHY48" s="1305"/>
      <c r="DHZ48" s="1305"/>
      <c r="DIA48" s="1305"/>
      <c r="DIB48" s="1305"/>
      <c r="DIC48" s="1305"/>
      <c r="DID48" s="1305"/>
      <c r="DIE48" s="1305"/>
      <c r="DIF48" s="1305"/>
      <c r="DIG48" s="1305"/>
      <c r="DIH48" s="1305"/>
      <c r="DII48" s="1305"/>
      <c r="DIJ48" s="1305"/>
      <c r="DIK48" s="1305"/>
      <c r="DIL48" s="1305"/>
      <c r="DIM48" s="1305"/>
      <c r="DIN48" s="1305"/>
      <c r="DIO48" s="1305"/>
      <c r="DIP48" s="1305"/>
      <c r="DIQ48" s="1305"/>
      <c r="DIR48" s="1305"/>
      <c r="DIS48" s="1305"/>
      <c r="DIT48" s="1305"/>
      <c r="DIU48" s="1305"/>
      <c r="DIV48" s="1305"/>
      <c r="DIW48" s="1305"/>
      <c r="DIX48" s="1305"/>
      <c r="DIY48" s="1305"/>
      <c r="DIZ48" s="1305"/>
      <c r="DJA48" s="1305"/>
      <c r="DJB48" s="1305"/>
      <c r="DJC48" s="1305"/>
      <c r="DJD48" s="1305"/>
      <c r="DJE48" s="1305"/>
      <c r="DJF48" s="1305"/>
      <c r="DJG48" s="1305"/>
      <c r="DJH48" s="1305"/>
      <c r="DJI48" s="1305"/>
      <c r="DJJ48" s="1305"/>
      <c r="DJK48" s="1305"/>
      <c r="DJL48" s="1305"/>
      <c r="DJM48" s="1305"/>
      <c r="DJN48" s="1305"/>
      <c r="DJO48" s="1305"/>
      <c r="DJP48" s="1305"/>
      <c r="DJQ48" s="1305"/>
      <c r="DJR48" s="1305"/>
      <c r="DJS48" s="1305"/>
      <c r="DJT48" s="1305"/>
      <c r="DJU48" s="1305"/>
      <c r="DJV48" s="1305"/>
      <c r="DJW48" s="1305"/>
      <c r="DJX48" s="1305"/>
      <c r="DJY48" s="1305"/>
      <c r="DJZ48" s="1305"/>
      <c r="DKA48" s="1305"/>
      <c r="DKB48" s="1305"/>
      <c r="DKC48" s="1305"/>
      <c r="DKD48" s="1305"/>
      <c r="DKE48" s="1305"/>
      <c r="DKF48" s="1305"/>
      <c r="DKG48" s="1305"/>
      <c r="DKH48" s="1305"/>
      <c r="DKI48" s="1305"/>
      <c r="DKJ48" s="1305"/>
      <c r="DKK48" s="1305"/>
      <c r="DKL48" s="1305"/>
      <c r="DKM48" s="1305"/>
      <c r="DKN48" s="1305"/>
      <c r="DKO48" s="1305"/>
      <c r="DKP48" s="1305"/>
      <c r="DKQ48" s="1305"/>
      <c r="DKR48" s="1305"/>
      <c r="DKS48" s="1305"/>
      <c r="DKT48" s="1305"/>
      <c r="DKU48" s="1305"/>
      <c r="DKV48" s="1305"/>
      <c r="DKW48" s="1305"/>
      <c r="DKX48" s="1305"/>
      <c r="DKY48" s="1305"/>
      <c r="DKZ48" s="1305"/>
      <c r="DLA48" s="1305"/>
      <c r="DLB48" s="1305"/>
      <c r="DLC48" s="1305"/>
      <c r="DLD48" s="1305"/>
      <c r="DLE48" s="1305"/>
      <c r="DLF48" s="1305"/>
      <c r="DLG48" s="1305"/>
      <c r="DLH48" s="1305"/>
      <c r="DLI48" s="1305"/>
      <c r="DLJ48" s="1305"/>
      <c r="DLK48" s="1305"/>
      <c r="DLL48" s="1305"/>
      <c r="DLM48" s="1305"/>
      <c r="DLN48" s="1305"/>
      <c r="DLO48" s="1305"/>
      <c r="DLP48" s="1305"/>
      <c r="DLQ48" s="1305"/>
      <c r="DLR48" s="1305"/>
      <c r="DLS48" s="1305"/>
      <c r="DLT48" s="1305"/>
      <c r="DLU48" s="1305"/>
      <c r="DLV48" s="1305"/>
      <c r="DLW48" s="1305"/>
      <c r="DLX48" s="1305"/>
      <c r="DLY48" s="1305"/>
      <c r="DLZ48" s="1305"/>
      <c r="DMA48" s="1305"/>
      <c r="DMB48" s="1305"/>
      <c r="DMC48" s="1305"/>
      <c r="DMD48" s="1305"/>
      <c r="DME48" s="1305"/>
      <c r="DMF48" s="1305"/>
      <c r="DMG48" s="1305"/>
      <c r="DMH48" s="1305"/>
      <c r="DMI48" s="1305"/>
      <c r="DMJ48" s="1305"/>
      <c r="DMK48" s="1305"/>
      <c r="DML48" s="1305"/>
      <c r="DMM48" s="1305"/>
      <c r="DMN48" s="1305"/>
      <c r="DMO48" s="1305"/>
      <c r="DMP48" s="1305"/>
      <c r="DMQ48" s="1305"/>
      <c r="DMR48" s="1305"/>
      <c r="DMS48" s="1305"/>
      <c r="DMT48" s="1305"/>
      <c r="DMU48" s="1305"/>
      <c r="DMV48" s="1305"/>
      <c r="DMW48" s="1305"/>
      <c r="DMX48" s="1305"/>
      <c r="DMY48" s="1305"/>
      <c r="DMZ48" s="1305"/>
      <c r="DNA48" s="1305"/>
      <c r="DNB48" s="1305"/>
      <c r="DNC48" s="1305"/>
      <c r="DND48" s="1305"/>
      <c r="DNE48" s="1305"/>
      <c r="DNF48" s="1305"/>
      <c r="DNG48" s="1305"/>
      <c r="DNH48" s="1305"/>
      <c r="DNI48" s="1305"/>
      <c r="DNJ48" s="1305"/>
      <c r="DNK48" s="1305"/>
      <c r="DNL48" s="1305"/>
      <c r="DNM48" s="1305"/>
      <c r="DNN48" s="1305"/>
      <c r="DNO48" s="1305"/>
      <c r="DNP48" s="1305"/>
      <c r="DNQ48" s="1305"/>
      <c r="DNR48" s="1305"/>
      <c r="DNS48" s="1305"/>
      <c r="DNT48" s="1305"/>
      <c r="DNU48" s="1305"/>
      <c r="DNV48" s="1305"/>
      <c r="DNW48" s="1305"/>
      <c r="DNX48" s="1305"/>
      <c r="DNY48" s="1305"/>
      <c r="DNZ48" s="1305"/>
      <c r="DOA48" s="1305"/>
      <c r="DOB48" s="1305"/>
      <c r="DOC48" s="1305"/>
      <c r="DOD48" s="1305"/>
      <c r="DOE48" s="1305"/>
      <c r="DOF48" s="1305"/>
      <c r="DOG48" s="1305"/>
      <c r="DOH48" s="1305"/>
      <c r="DOI48" s="1305"/>
      <c r="DOJ48" s="1305"/>
      <c r="DOK48" s="1305"/>
      <c r="DOL48" s="1305"/>
      <c r="DOM48" s="1305"/>
      <c r="DON48" s="1305"/>
      <c r="DOO48" s="1305"/>
      <c r="DOP48" s="1305"/>
      <c r="DOQ48" s="1305"/>
      <c r="DOR48" s="1305"/>
      <c r="DOS48" s="1305"/>
      <c r="DOT48" s="1305"/>
      <c r="DOU48" s="1305"/>
      <c r="DOV48" s="1305"/>
      <c r="DOW48" s="1305"/>
      <c r="DOX48" s="1305"/>
      <c r="DOY48" s="1305"/>
      <c r="DOZ48" s="1305"/>
      <c r="DPA48" s="1305"/>
      <c r="DPB48" s="1305"/>
      <c r="DPC48" s="1305"/>
      <c r="DPD48" s="1305"/>
      <c r="DPE48" s="1305"/>
      <c r="DPF48" s="1305"/>
      <c r="DPG48" s="1305"/>
      <c r="DPH48" s="1305"/>
      <c r="DPI48" s="1305"/>
      <c r="DPJ48" s="1305"/>
      <c r="DPK48" s="1305"/>
      <c r="DPL48" s="1305"/>
      <c r="DPM48" s="1305"/>
      <c r="DPN48" s="1305"/>
      <c r="DPO48" s="1305"/>
      <c r="DPP48" s="1305"/>
      <c r="DPQ48" s="1305"/>
      <c r="DPR48" s="1305"/>
      <c r="DPS48" s="1305"/>
      <c r="DPT48" s="1305"/>
      <c r="DPU48" s="1305"/>
      <c r="DPV48" s="1305"/>
      <c r="DPW48" s="1305"/>
      <c r="DPX48" s="1305"/>
      <c r="DPY48" s="1305"/>
      <c r="DPZ48" s="1305"/>
      <c r="DQA48" s="1305"/>
      <c r="DQB48" s="1305"/>
      <c r="DQC48" s="1305"/>
      <c r="DQD48" s="1305"/>
      <c r="DQE48" s="1305"/>
      <c r="DQF48" s="1305"/>
      <c r="DQG48" s="1305"/>
      <c r="DQH48" s="1305"/>
      <c r="DQI48" s="1305"/>
      <c r="DQJ48" s="1305"/>
      <c r="DQK48" s="1305"/>
      <c r="DQL48" s="1305"/>
      <c r="DQM48" s="1305"/>
      <c r="DQN48" s="1305"/>
      <c r="DQO48" s="1305"/>
      <c r="DQP48" s="1305"/>
      <c r="DQQ48" s="1305"/>
      <c r="DQR48" s="1305"/>
      <c r="DQS48" s="1305"/>
      <c r="DQT48" s="1305"/>
      <c r="DQU48" s="1305"/>
      <c r="DQV48" s="1305"/>
      <c r="DQW48" s="1305"/>
      <c r="DQX48" s="1305"/>
      <c r="DQY48" s="1305"/>
      <c r="DQZ48" s="1305"/>
      <c r="DRA48" s="1305"/>
      <c r="DRB48" s="1305"/>
      <c r="DRC48" s="1305"/>
      <c r="DRD48" s="1305"/>
      <c r="DRE48" s="1305"/>
      <c r="DRF48" s="1305"/>
      <c r="DRG48" s="1305"/>
      <c r="DRH48" s="1305"/>
      <c r="DRI48" s="1305"/>
      <c r="DRJ48" s="1305"/>
      <c r="DRK48" s="1305"/>
      <c r="DRL48" s="1305"/>
      <c r="DRM48" s="1305"/>
      <c r="DRN48" s="1305"/>
      <c r="DRO48" s="1305"/>
      <c r="DRP48" s="1305"/>
      <c r="DRQ48" s="1305"/>
      <c r="DRR48" s="1305"/>
      <c r="DRS48" s="1305"/>
      <c r="DRT48" s="1305"/>
      <c r="DRU48" s="1305"/>
      <c r="DRV48" s="1305"/>
      <c r="DRW48" s="1305"/>
      <c r="DRX48" s="1305"/>
      <c r="DRY48" s="1305"/>
      <c r="DRZ48" s="1305"/>
      <c r="DSA48" s="1305"/>
      <c r="DSB48" s="1305"/>
      <c r="DSC48" s="1305"/>
      <c r="DSD48" s="1305"/>
      <c r="DSE48" s="1305"/>
      <c r="DSF48" s="1305"/>
      <c r="DSG48" s="1305"/>
      <c r="DSH48" s="1305"/>
      <c r="DSI48" s="1305"/>
      <c r="DSJ48" s="1305"/>
      <c r="DSK48" s="1305"/>
      <c r="DSL48" s="1305"/>
      <c r="DSM48" s="1305"/>
      <c r="DSN48" s="1305"/>
      <c r="DSO48" s="1305"/>
      <c r="DSP48" s="1305"/>
      <c r="DSQ48" s="1305"/>
      <c r="DSR48" s="1305"/>
      <c r="DSS48" s="1305"/>
      <c r="DST48" s="1305"/>
      <c r="DSU48" s="1305"/>
      <c r="DSV48" s="1305"/>
      <c r="DSW48" s="1305"/>
      <c r="DSX48" s="1305"/>
      <c r="DSY48" s="1305"/>
      <c r="DSZ48" s="1305"/>
      <c r="DTA48" s="1305"/>
      <c r="DTB48" s="1305"/>
      <c r="DTC48" s="1305"/>
      <c r="DTD48" s="1305"/>
      <c r="DTE48" s="1305"/>
      <c r="DTF48" s="1305"/>
      <c r="DTG48" s="1305"/>
      <c r="DTH48" s="1305"/>
      <c r="DTI48" s="1305"/>
      <c r="DTJ48" s="1305"/>
      <c r="DTK48" s="1305"/>
      <c r="DTL48" s="1305"/>
      <c r="DTM48" s="1305"/>
      <c r="DTN48" s="1305"/>
      <c r="DTO48" s="1305"/>
      <c r="DTP48" s="1305"/>
      <c r="DTQ48" s="1305"/>
      <c r="DTR48" s="1305"/>
      <c r="DTS48" s="1305"/>
      <c r="DTT48" s="1305"/>
      <c r="DTU48" s="1305"/>
      <c r="DTV48" s="1305"/>
      <c r="DTW48" s="1305"/>
      <c r="DTX48" s="1305"/>
      <c r="DTY48" s="1305"/>
      <c r="DTZ48" s="1305"/>
      <c r="DUA48" s="1305"/>
      <c r="DUB48" s="1305"/>
      <c r="DUC48" s="1305"/>
      <c r="DUD48" s="1305"/>
      <c r="DUE48" s="1305"/>
      <c r="DUF48" s="1305"/>
      <c r="DUG48" s="1305"/>
      <c r="DUH48" s="1305"/>
      <c r="DUI48" s="1305"/>
      <c r="DUJ48" s="1305"/>
      <c r="DUK48" s="1305"/>
      <c r="DUL48" s="1305"/>
      <c r="DUM48" s="1305"/>
      <c r="DUN48" s="1305"/>
      <c r="DUO48" s="1305"/>
      <c r="DUP48" s="1305"/>
      <c r="DUQ48" s="1305"/>
      <c r="DUR48" s="1305"/>
      <c r="DUS48" s="1305"/>
      <c r="DUT48" s="1305"/>
      <c r="DUU48" s="1305"/>
      <c r="DUV48" s="1305"/>
      <c r="DUW48" s="1305"/>
      <c r="DUX48" s="1305"/>
      <c r="DUY48" s="1305"/>
      <c r="DUZ48" s="1305"/>
      <c r="DVA48" s="1305"/>
      <c r="DVB48" s="1305"/>
      <c r="DVC48" s="1305"/>
      <c r="DVD48" s="1305"/>
      <c r="DVE48" s="1305"/>
      <c r="DVF48" s="1305"/>
      <c r="DVG48" s="1305"/>
      <c r="DVH48" s="1305"/>
      <c r="DVI48" s="1305"/>
      <c r="DVJ48" s="1305"/>
      <c r="DVK48" s="1305"/>
      <c r="DVL48" s="1305"/>
      <c r="DVM48" s="1305"/>
      <c r="DVN48" s="1305"/>
      <c r="DVO48" s="1305"/>
      <c r="DVP48" s="1305"/>
      <c r="DVQ48" s="1305"/>
      <c r="DVR48" s="1305"/>
      <c r="DVS48" s="1305"/>
      <c r="DVT48" s="1305"/>
      <c r="DVU48" s="1305"/>
      <c r="DVV48" s="1305"/>
      <c r="DVW48" s="1305"/>
      <c r="DVX48" s="1305"/>
      <c r="DVY48" s="1305"/>
      <c r="DVZ48" s="1305"/>
      <c r="DWA48" s="1305"/>
      <c r="DWB48" s="1305"/>
      <c r="DWC48" s="1305"/>
      <c r="DWD48" s="1305"/>
      <c r="DWE48" s="1305"/>
      <c r="DWF48" s="1305"/>
      <c r="DWG48" s="1305"/>
      <c r="DWH48" s="1305"/>
      <c r="DWI48" s="1305"/>
      <c r="DWJ48" s="1305"/>
      <c r="DWK48" s="1305"/>
      <c r="DWL48" s="1305"/>
      <c r="DWM48" s="1305"/>
      <c r="DWN48" s="1305"/>
      <c r="DWO48" s="1305"/>
      <c r="DWP48" s="1305"/>
      <c r="DWQ48" s="1305"/>
      <c r="DWR48" s="1305"/>
      <c r="DWS48" s="1305"/>
      <c r="DWT48" s="1305"/>
      <c r="DWU48" s="1305"/>
      <c r="DWV48" s="1305"/>
      <c r="DWW48" s="1305"/>
      <c r="DWX48" s="1305"/>
      <c r="DWY48" s="1305"/>
      <c r="DWZ48" s="1305"/>
      <c r="DXA48" s="1305"/>
      <c r="DXB48" s="1305"/>
      <c r="DXC48" s="1305"/>
      <c r="DXD48" s="1305"/>
      <c r="DXE48" s="1305"/>
      <c r="DXF48" s="1305"/>
      <c r="DXG48" s="1305"/>
      <c r="DXH48" s="1305"/>
      <c r="DXI48" s="1305"/>
      <c r="DXJ48" s="1305"/>
      <c r="DXK48" s="1305"/>
      <c r="DXL48" s="1305"/>
      <c r="DXM48" s="1305"/>
      <c r="DXN48" s="1305"/>
      <c r="DXO48" s="1305"/>
      <c r="DXP48" s="1305"/>
      <c r="DXQ48" s="1305"/>
      <c r="DXR48" s="1305"/>
      <c r="DXS48" s="1305"/>
      <c r="DXT48" s="1305"/>
      <c r="DXU48" s="1305"/>
      <c r="DXV48" s="1305"/>
      <c r="DXW48" s="1305"/>
      <c r="DXX48" s="1305"/>
      <c r="DXY48" s="1305"/>
      <c r="DXZ48" s="1305"/>
      <c r="DYA48" s="1305"/>
      <c r="DYB48" s="1305"/>
      <c r="DYC48" s="1305"/>
      <c r="DYD48" s="1305"/>
      <c r="DYE48" s="1305"/>
      <c r="DYF48" s="1305"/>
      <c r="DYG48" s="1305"/>
      <c r="DYH48" s="1305"/>
      <c r="DYI48" s="1305"/>
      <c r="DYJ48" s="1305"/>
      <c r="DYK48" s="1305"/>
      <c r="DYL48" s="1305"/>
      <c r="DYM48" s="1305"/>
      <c r="DYN48" s="1305"/>
      <c r="DYO48" s="1305"/>
      <c r="DYP48" s="1305"/>
      <c r="DYQ48" s="1305"/>
      <c r="DYR48" s="1305"/>
      <c r="DYS48" s="1305"/>
      <c r="DYT48" s="1305"/>
      <c r="DYU48" s="1305"/>
      <c r="DYV48" s="1305"/>
      <c r="DYW48" s="1305"/>
      <c r="DYX48" s="1305"/>
      <c r="DYY48" s="1305"/>
      <c r="DYZ48" s="1305"/>
      <c r="DZA48" s="1305"/>
      <c r="DZB48" s="1305"/>
      <c r="DZC48" s="1305"/>
      <c r="DZD48" s="1305"/>
      <c r="DZE48" s="1305"/>
      <c r="DZF48" s="1305"/>
      <c r="DZG48" s="1305"/>
      <c r="DZH48" s="1305"/>
      <c r="DZI48" s="1305"/>
      <c r="DZJ48" s="1305"/>
      <c r="DZK48" s="1305"/>
      <c r="DZL48" s="1305"/>
      <c r="DZM48" s="1305"/>
      <c r="DZN48" s="1305"/>
      <c r="DZO48" s="1305"/>
      <c r="DZP48" s="1305"/>
      <c r="DZQ48" s="1305"/>
      <c r="DZR48" s="1305"/>
      <c r="DZS48" s="1305"/>
      <c r="DZT48" s="1305"/>
      <c r="DZU48" s="1305"/>
      <c r="DZV48" s="1305"/>
      <c r="DZW48" s="1305"/>
      <c r="DZX48" s="1305"/>
      <c r="DZY48" s="1305"/>
      <c r="DZZ48" s="1305"/>
      <c r="EAA48" s="1305"/>
      <c r="EAB48" s="1305"/>
      <c r="EAC48" s="1305"/>
      <c r="EAD48" s="1305"/>
      <c r="EAE48" s="1305"/>
      <c r="EAF48" s="1305"/>
      <c r="EAG48" s="1305"/>
      <c r="EAH48" s="1305"/>
      <c r="EAI48" s="1305"/>
      <c r="EAJ48" s="1305"/>
      <c r="EAK48" s="1305"/>
      <c r="EAL48" s="1305"/>
      <c r="EAM48" s="1305"/>
      <c r="EAN48" s="1305"/>
      <c r="EAO48" s="1305"/>
      <c r="EAP48" s="1305"/>
      <c r="EAQ48" s="1305"/>
      <c r="EAR48" s="1305"/>
      <c r="EAS48" s="1305"/>
      <c r="EAT48" s="1305"/>
      <c r="EAU48" s="1305"/>
      <c r="EAV48" s="1305"/>
      <c r="EAW48" s="1305"/>
      <c r="EAX48" s="1305"/>
      <c r="EAY48" s="1305"/>
      <c r="EAZ48" s="1305"/>
      <c r="EBA48" s="1305"/>
      <c r="EBB48" s="1305"/>
      <c r="EBC48" s="1305"/>
      <c r="EBD48" s="1305"/>
      <c r="EBE48" s="1305"/>
      <c r="EBF48" s="1305"/>
      <c r="EBG48" s="1305"/>
      <c r="EBH48" s="1305"/>
      <c r="EBI48" s="1305"/>
      <c r="EBJ48" s="1305"/>
      <c r="EBK48" s="1305"/>
      <c r="EBL48" s="1305"/>
      <c r="EBM48" s="1305"/>
      <c r="EBN48" s="1305"/>
      <c r="EBO48" s="1305"/>
      <c r="EBP48" s="1305"/>
      <c r="EBQ48" s="1305"/>
      <c r="EBR48" s="1305"/>
      <c r="EBS48" s="1305"/>
      <c r="EBT48" s="1305"/>
      <c r="EBU48" s="1305"/>
      <c r="EBV48" s="1305"/>
      <c r="EBW48" s="1305"/>
      <c r="EBX48" s="1305"/>
      <c r="EBY48" s="1305"/>
      <c r="EBZ48" s="1305"/>
      <c r="ECA48" s="1305"/>
      <c r="ECB48" s="1305"/>
      <c r="ECC48" s="1305"/>
      <c r="ECD48" s="1305"/>
      <c r="ECE48" s="1305"/>
      <c r="ECF48" s="1305"/>
      <c r="ECG48" s="1305"/>
      <c r="ECH48" s="1305"/>
      <c r="ECI48" s="1305"/>
      <c r="ECJ48" s="1305"/>
      <c r="ECK48" s="1305"/>
      <c r="ECL48" s="1305"/>
      <c r="ECM48" s="1305"/>
      <c r="ECN48" s="1305"/>
      <c r="ECO48" s="1305"/>
      <c r="ECP48" s="1305"/>
      <c r="ECQ48" s="1305"/>
      <c r="ECR48" s="1305"/>
      <c r="ECS48" s="1305"/>
      <c r="ECT48" s="1305"/>
      <c r="ECU48" s="1305"/>
      <c r="ECV48" s="1305"/>
      <c r="ECW48" s="1305"/>
      <c r="ECX48" s="1305"/>
      <c r="ECY48" s="1305"/>
      <c r="ECZ48" s="1305"/>
      <c r="EDA48" s="1305"/>
      <c r="EDB48" s="1305"/>
      <c r="EDC48" s="1305"/>
      <c r="EDD48" s="1305"/>
      <c r="EDE48" s="1305"/>
      <c r="EDF48" s="1305"/>
      <c r="EDG48" s="1305"/>
      <c r="EDH48" s="1305"/>
      <c r="EDI48" s="1305"/>
      <c r="EDJ48" s="1305"/>
      <c r="EDK48" s="1305"/>
      <c r="EDL48" s="1305"/>
      <c r="EDM48" s="1305"/>
      <c r="EDN48" s="1305"/>
      <c r="EDO48" s="1305"/>
      <c r="EDP48" s="1305"/>
      <c r="EDQ48" s="1305"/>
      <c r="EDR48" s="1305"/>
      <c r="EDS48" s="1305"/>
      <c r="EDT48" s="1305"/>
      <c r="EDU48" s="1305"/>
      <c r="EDV48" s="1305"/>
      <c r="EDW48" s="1305"/>
      <c r="EDX48" s="1305"/>
      <c r="EDY48" s="1305"/>
      <c r="EDZ48" s="1305"/>
      <c r="EEA48" s="1305"/>
      <c r="EEB48" s="1305"/>
      <c r="EEC48" s="1305"/>
      <c r="EED48" s="1305"/>
      <c r="EEE48" s="1305"/>
      <c r="EEF48" s="1305"/>
      <c r="EEG48" s="1305"/>
      <c r="EEH48" s="1305"/>
      <c r="EEI48" s="1305"/>
      <c r="EEJ48" s="1305"/>
      <c r="EEK48" s="1305"/>
      <c r="EEL48" s="1305"/>
      <c r="EEM48" s="1305"/>
      <c r="EEN48" s="1305"/>
      <c r="EEO48" s="1305"/>
      <c r="EEP48" s="1305"/>
      <c r="EEQ48" s="1305"/>
      <c r="EER48" s="1305"/>
      <c r="EES48" s="1305"/>
      <c r="EET48" s="1305"/>
      <c r="EEU48" s="1305"/>
      <c r="EEV48" s="1305"/>
      <c r="EEW48" s="1305"/>
      <c r="EEX48" s="1305"/>
      <c r="EEY48" s="1305"/>
      <c r="EEZ48" s="1305"/>
      <c r="EFA48" s="1305"/>
      <c r="EFB48" s="1305"/>
      <c r="EFC48" s="1305"/>
      <c r="EFD48" s="1305"/>
      <c r="EFE48" s="1305"/>
      <c r="EFF48" s="1305"/>
      <c r="EFG48" s="1305"/>
      <c r="EFH48" s="1305"/>
      <c r="EFI48" s="1305"/>
      <c r="EFJ48" s="1305"/>
      <c r="EFK48" s="1305"/>
      <c r="EFL48" s="1305"/>
      <c r="EFM48" s="1305"/>
      <c r="EFN48" s="1305"/>
      <c r="EFO48" s="1305"/>
      <c r="EFP48" s="1305"/>
      <c r="EFQ48" s="1305"/>
      <c r="EFR48" s="1305"/>
      <c r="EFS48" s="1305"/>
      <c r="EFT48" s="1305"/>
      <c r="EFU48" s="1305"/>
      <c r="EFV48" s="1305"/>
      <c r="EFW48" s="1305"/>
      <c r="EFX48" s="1305"/>
      <c r="EFY48" s="1305"/>
      <c r="EFZ48" s="1305"/>
      <c r="EGA48" s="1305"/>
      <c r="EGB48" s="1305"/>
      <c r="EGC48" s="1305"/>
      <c r="EGD48" s="1305"/>
      <c r="EGE48" s="1305"/>
      <c r="EGF48" s="1305"/>
      <c r="EGG48" s="1305"/>
      <c r="EGH48" s="1305"/>
      <c r="EGI48" s="1305"/>
      <c r="EGJ48" s="1305"/>
      <c r="EGK48" s="1305"/>
      <c r="EGL48" s="1305"/>
      <c r="EGM48" s="1305"/>
      <c r="EGN48" s="1305"/>
      <c r="EGO48" s="1305"/>
      <c r="EGP48" s="1305"/>
      <c r="EGQ48" s="1305"/>
      <c r="EGR48" s="1305"/>
      <c r="EGS48" s="1305"/>
      <c r="EGT48" s="1305"/>
      <c r="EGU48" s="1305"/>
      <c r="EGV48" s="1305"/>
      <c r="EGW48" s="1305"/>
      <c r="EGX48" s="1305"/>
      <c r="EGY48" s="1305"/>
      <c r="EGZ48" s="1305"/>
      <c r="EHA48" s="1305"/>
      <c r="EHB48" s="1305"/>
      <c r="EHC48" s="1305"/>
      <c r="EHD48" s="1305"/>
      <c r="EHE48" s="1305"/>
      <c r="EHF48" s="1305"/>
      <c r="EHG48" s="1305"/>
      <c r="EHH48" s="1305"/>
      <c r="EHI48" s="1305"/>
      <c r="EHJ48" s="1305"/>
      <c r="EHK48" s="1305"/>
      <c r="EHL48" s="1305"/>
      <c r="EHM48" s="1305"/>
      <c r="EHN48" s="1305"/>
      <c r="EHO48" s="1305"/>
      <c r="EHP48" s="1305"/>
      <c r="EHQ48" s="1305"/>
      <c r="EHR48" s="1305"/>
      <c r="EHS48" s="1305"/>
      <c r="EHT48" s="1305"/>
      <c r="EHU48" s="1305"/>
      <c r="EHV48" s="1305"/>
      <c r="EHW48" s="1305"/>
      <c r="EHX48" s="1305"/>
      <c r="EHY48" s="1305"/>
      <c r="EHZ48" s="1305"/>
      <c r="EIA48" s="1305"/>
      <c r="EIB48" s="1305"/>
      <c r="EIC48" s="1305"/>
      <c r="EID48" s="1305"/>
      <c r="EIE48" s="1305"/>
      <c r="EIF48" s="1305"/>
      <c r="EIG48" s="1305"/>
      <c r="EIH48" s="1305"/>
      <c r="EII48" s="1305"/>
      <c r="EIJ48" s="1305"/>
      <c r="EIK48" s="1305"/>
      <c r="EIL48" s="1305"/>
      <c r="EIM48" s="1305"/>
      <c r="EIN48" s="1305"/>
      <c r="EIO48" s="1305"/>
      <c r="EIP48" s="1305"/>
      <c r="EIQ48" s="1305"/>
      <c r="EIR48" s="1305"/>
      <c r="EIS48" s="1305"/>
      <c r="EIT48" s="1305"/>
      <c r="EIU48" s="1305"/>
      <c r="EIV48" s="1305"/>
      <c r="EIW48" s="1305"/>
      <c r="EIX48" s="1305"/>
      <c r="EIY48" s="1305"/>
      <c r="EIZ48" s="1305"/>
      <c r="EJA48" s="1305"/>
      <c r="EJB48" s="1305"/>
      <c r="EJC48" s="1305"/>
      <c r="EJD48" s="1305"/>
      <c r="EJE48" s="1305"/>
      <c r="EJF48" s="1305"/>
      <c r="EJG48" s="1305"/>
      <c r="EJH48" s="1305"/>
      <c r="EJI48" s="1305"/>
      <c r="EJJ48" s="1305"/>
      <c r="EJK48" s="1305"/>
      <c r="EJL48" s="1305"/>
      <c r="EJM48" s="1305"/>
      <c r="EJN48" s="1305"/>
      <c r="EJO48" s="1305"/>
      <c r="EJP48" s="1305"/>
      <c r="EJQ48" s="1305"/>
      <c r="EJR48" s="1305"/>
      <c r="EJS48" s="1305"/>
      <c r="EJT48" s="1305"/>
      <c r="EJU48" s="1305"/>
      <c r="EJV48" s="1305"/>
      <c r="EJW48" s="1305"/>
      <c r="EJX48" s="1305"/>
      <c r="EJY48" s="1305"/>
      <c r="EJZ48" s="1305"/>
      <c r="EKA48" s="1305"/>
      <c r="EKB48" s="1305"/>
      <c r="EKC48" s="1305"/>
      <c r="EKD48" s="1305"/>
      <c r="EKE48" s="1305"/>
      <c r="EKF48" s="1305"/>
      <c r="EKG48" s="1305"/>
      <c r="EKH48" s="1305"/>
      <c r="EKI48" s="1305"/>
      <c r="EKJ48" s="1305"/>
      <c r="EKK48" s="1305"/>
      <c r="EKL48" s="1305"/>
      <c r="EKM48" s="1305"/>
      <c r="EKN48" s="1305"/>
      <c r="EKO48" s="1305"/>
      <c r="EKP48" s="1305"/>
      <c r="EKQ48" s="1305"/>
      <c r="EKR48" s="1305"/>
      <c r="EKS48" s="1305"/>
      <c r="EKT48" s="1305"/>
      <c r="EKU48" s="1305"/>
      <c r="EKV48" s="1305"/>
      <c r="EKW48" s="1305"/>
      <c r="EKX48" s="1305"/>
      <c r="EKY48" s="1305"/>
      <c r="EKZ48" s="1305"/>
      <c r="ELA48" s="1305"/>
      <c r="ELB48" s="1305"/>
      <c r="ELC48" s="1305"/>
      <c r="ELD48" s="1305"/>
      <c r="ELE48" s="1305"/>
      <c r="ELF48" s="1305"/>
      <c r="ELG48" s="1305"/>
      <c r="ELH48" s="1305"/>
      <c r="ELI48" s="1305"/>
      <c r="ELJ48" s="1305"/>
      <c r="ELK48" s="1305"/>
      <c r="ELL48" s="1305"/>
      <c r="ELM48" s="1305"/>
      <c r="ELN48" s="1305"/>
      <c r="ELO48" s="1305"/>
      <c r="ELP48" s="1305"/>
      <c r="ELQ48" s="1305"/>
      <c r="ELR48" s="1305"/>
      <c r="ELS48" s="1305"/>
      <c r="ELT48" s="1305"/>
      <c r="ELU48" s="1305"/>
      <c r="ELV48" s="1305"/>
      <c r="ELW48" s="1305"/>
      <c r="ELX48" s="1305"/>
      <c r="ELY48" s="1305"/>
      <c r="ELZ48" s="1305"/>
      <c r="EMA48" s="1305"/>
      <c r="EMB48" s="1305"/>
      <c r="EMC48" s="1305"/>
      <c r="EMD48" s="1305"/>
      <c r="EME48" s="1305"/>
      <c r="EMF48" s="1305"/>
      <c r="EMG48" s="1305"/>
      <c r="EMH48" s="1305"/>
      <c r="EMI48" s="1305"/>
      <c r="EMJ48" s="1305"/>
      <c r="EMK48" s="1305"/>
      <c r="EML48" s="1305"/>
      <c r="EMM48" s="1305"/>
      <c r="EMN48" s="1305"/>
      <c r="EMO48" s="1305"/>
      <c r="EMP48" s="1305"/>
      <c r="EMQ48" s="1305"/>
      <c r="EMR48" s="1305"/>
      <c r="EMS48" s="1305"/>
      <c r="EMT48" s="1305"/>
      <c r="EMU48" s="1305"/>
      <c r="EMV48" s="1305"/>
      <c r="EMW48" s="1305"/>
      <c r="EMX48" s="1305"/>
      <c r="EMY48" s="1305"/>
      <c r="EMZ48" s="1305"/>
      <c r="ENA48" s="1305"/>
      <c r="ENB48" s="1305"/>
      <c r="ENC48" s="1305"/>
      <c r="END48" s="1305"/>
      <c r="ENE48" s="1305"/>
      <c r="ENF48" s="1305"/>
      <c r="ENG48" s="1305"/>
      <c r="ENH48" s="1305"/>
      <c r="ENI48" s="1305"/>
      <c r="ENJ48" s="1305"/>
      <c r="ENK48" s="1305"/>
      <c r="ENL48" s="1305"/>
      <c r="ENM48" s="1305"/>
      <c r="ENN48" s="1305"/>
      <c r="ENO48" s="1305"/>
      <c r="ENP48" s="1305"/>
      <c r="ENQ48" s="1305"/>
      <c r="ENR48" s="1305"/>
      <c r="ENS48" s="1305"/>
      <c r="ENT48" s="1305"/>
      <c r="ENU48" s="1305"/>
      <c r="ENV48" s="1305"/>
      <c r="ENW48" s="1305"/>
      <c r="ENX48" s="1305"/>
      <c r="ENY48" s="1305"/>
      <c r="ENZ48" s="1305"/>
      <c r="EOA48" s="1305"/>
      <c r="EOB48" s="1305"/>
      <c r="EOC48" s="1305"/>
      <c r="EOD48" s="1305"/>
      <c r="EOE48" s="1305"/>
      <c r="EOF48" s="1305"/>
      <c r="EOG48" s="1305"/>
      <c r="EOH48" s="1305"/>
      <c r="EOI48" s="1305"/>
      <c r="EOJ48" s="1305"/>
      <c r="EOK48" s="1305"/>
      <c r="EOL48" s="1305"/>
      <c r="EOM48" s="1305"/>
      <c r="EON48" s="1305"/>
      <c r="EOO48" s="1305"/>
      <c r="EOP48" s="1305"/>
      <c r="EOQ48" s="1305"/>
      <c r="EOR48" s="1305"/>
      <c r="EOS48" s="1305"/>
      <c r="EOT48" s="1305"/>
      <c r="EOU48" s="1305"/>
      <c r="EOV48" s="1305"/>
      <c r="EOW48" s="1305"/>
      <c r="EOX48" s="1305"/>
      <c r="EOY48" s="1305"/>
      <c r="EOZ48" s="1305"/>
      <c r="EPA48" s="1305"/>
      <c r="EPB48" s="1305"/>
      <c r="EPC48" s="1305"/>
      <c r="EPD48" s="1305"/>
      <c r="EPE48" s="1305"/>
      <c r="EPF48" s="1305"/>
      <c r="EPG48" s="1305"/>
      <c r="EPH48" s="1305"/>
      <c r="EPI48" s="1305"/>
      <c r="EPJ48" s="1305"/>
      <c r="EPK48" s="1305"/>
      <c r="EPL48" s="1305"/>
      <c r="EPM48" s="1305"/>
      <c r="EPN48" s="1305"/>
      <c r="EPO48" s="1305"/>
      <c r="EPP48" s="1305"/>
      <c r="EPQ48" s="1305"/>
      <c r="EPR48" s="1305"/>
      <c r="EPS48" s="1305"/>
      <c r="EPT48" s="1305"/>
      <c r="EPU48" s="1305"/>
      <c r="EPV48" s="1305"/>
      <c r="EPW48" s="1305"/>
      <c r="EPX48" s="1305"/>
      <c r="EPY48" s="1305"/>
      <c r="EPZ48" s="1305"/>
      <c r="EQA48" s="1305"/>
      <c r="EQB48" s="1305"/>
      <c r="EQC48" s="1305"/>
      <c r="EQD48" s="1305"/>
      <c r="EQE48" s="1305"/>
      <c r="EQF48" s="1305"/>
      <c r="EQG48" s="1305"/>
      <c r="EQH48" s="1305"/>
      <c r="EQI48" s="1305"/>
      <c r="EQJ48" s="1305"/>
      <c r="EQK48" s="1305"/>
      <c r="EQL48" s="1305"/>
      <c r="EQM48" s="1305"/>
      <c r="EQN48" s="1305"/>
      <c r="EQO48" s="1305"/>
      <c r="EQP48" s="1305"/>
      <c r="EQQ48" s="1305"/>
      <c r="EQR48" s="1305"/>
      <c r="EQS48" s="1305"/>
      <c r="EQT48" s="1305"/>
      <c r="EQU48" s="1305"/>
      <c r="EQV48" s="1305"/>
      <c r="EQW48" s="1305"/>
      <c r="EQX48" s="1305"/>
      <c r="EQY48" s="1305"/>
      <c r="EQZ48" s="1305"/>
      <c r="ERA48" s="1305"/>
      <c r="ERB48" s="1305"/>
      <c r="ERC48" s="1305"/>
      <c r="ERD48" s="1305"/>
      <c r="ERE48" s="1305"/>
      <c r="ERF48" s="1305"/>
      <c r="ERG48" s="1305"/>
      <c r="ERH48" s="1305"/>
      <c r="ERI48" s="1305"/>
      <c r="ERJ48" s="1305"/>
      <c r="ERK48" s="1305"/>
      <c r="ERL48" s="1305"/>
      <c r="ERM48" s="1305"/>
      <c r="ERN48" s="1305"/>
      <c r="ERO48" s="1305"/>
      <c r="ERP48" s="1305"/>
      <c r="ERQ48" s="1305"/>
      <c r="ERR48" s="1305"/>
      <c r="ERS48" s="1305"/>
      <c r="ERT48" s="1305"/>
      <c r="ERU48" s="1305"/>
      <c r="ERV48" s="1305"/>
      <c r="ERW48" s="1305"/>
      <c r="ERX48" s="1305"/>
      <c r="ERY48" s="1305"/>
      <c r="ERZ48" s="1305"/>
      <c r="ESA48" s="1305"/>
      <c r="ESB48" s="1305"/>
      <c r="ESC48" s="1305"/>
      <c r="ESD48" s="1305"/>
      <c r="ESE48" s="1305"/>
      <c r="ESF48" s="1305"/>
      <c r="ESG48" s="1305"/>
      <c r="ESH48" s="1305"/>
      <c r="ESI48" s="1305"/>
      <c r="ESJ48" s="1305"/>
      <c r="ESK48" s="1305"/>
      <c r="ESL48" s="1305"/>
      <c r="ESM48" s="1305"/>
      <c r="ESN48" s="1305"/>
      <c r="ESO48" s="1305"/>
      <c r="ESP48" s="1305"/>
      <c r="ESQ48" s="1305"/>
      <c r="ESR48" s="1305"/>
      <c r="ESS48" s="1305"/>
      <c r="EST48" s="1305"/>
      <c r="ESU48" s="1305"/>
      <c r="ESV48" s="1305"/>
      <c r="ESW48" s="1305"/>
      <c r="ESX48" s="1305"/>
      <c r="ESY48" s="1305"/>
      <c r="ESZ48" s="1305"/>
      <c r="ETA48" s="1305"/>
      <c r="ETB48" s="1305"/>
      <c r="ETC48" s="1305"/>
      <c r="ETD48" s="1305"/>
      <c r="ETE48" s="1305"/>
      <c r="ETF48" s="1305"/>
      <c r="ETG48" s="1305"/>
      <c r="ETH48" s="1305"/>
      <c r="ETI48" s="1305"/>
      <c r="ETJ48" s="1305"/>
      <c r="ETK48" s="1305"/>
      <c r="ETL48" s="1305"/>
      <c r="ETM48" s="1305"/>
      <c r="ETN48" s="1305"/>
      <c r="ETO48" s="1305"/>
      <c r="ETP48" s="1305"/>
      <c r="ETQ48" s="1305"/>
      <c r="ETR48" s="1305"/>
      <c r="ETS48" s="1305"/>
      <c r="ETT48" s="1305"/>
      <c r="ETU48" s="1305"/>
      <c r="ETV48" s="1305"/>
      <c r="ETW48" s="1305"/>
      <c r="ETX48" s="1305"/>
      <c r="ETY48" s="1305"/>
      <c r="ETZ48" s="1305"/>
      <c r="EUA48" s="1305"/>
      <c r="EUB48" s="1305"/>
      <c r="EUC48" s="1305"/>
      <c r="EUD48" s="1305"/>
      <c r="EUE48" s="1305"/>
      <c r="EUF48" s="1305"/>
      <c r="EUG48" s="1305"/>
      <c r="EUH48" s="1305"/>
      <c r="EUI48" s="1305"/>
      <c r="EUJ48" s="1305"/>
      <c r="EUK48" s="1305"/>
      <c r="EUL48" s="1305"/>
      <c r="EUM48" s="1305"/>
      <c r="EUN48" s="1305"/>
      <c r="EUO48" s="1305"/>
      <c r="EUP48" s="1305"/>
      <c r="EUQ48" s="1305"/>
      <c r="EUR48" s="1305"/>
      <c r="EUS48" s="1305"/>
      <c r="EUT48" s="1305"/>
      <c r="EUU48" s="1305"/>
      <c r="EUV48" s="1305"/>
      <c r="EUW48" s="1305"/>
      <c r="EUX48" s="1305"/>
      <c r="EUY48" s="1305"/>
      <c r="EUZ48" s="1305"/>
      <c r="EVA48" s="1305"/>
      <c r="EVB48" s="1305"/>
      <c r="EVC48" s="1305"/>
      <c r="EVD48" s="1305"/>
      <c r="EVE48" s="1305"/>
      <c r="EVF48" s="1305"/>
      <c r="EVG48" s="1305"/>
      <c r="EVH48" s="1305"/>
      <c r="EVI48" s="1305"/>
      <c r="EVJ48" s="1305"/>
      <c r="EVK48" s="1305"/>
      <c r="EVL48" s="1305"/>
      <c r="EVM48" s="1305"/>
      <c r="EVN48" s="1305"/>
      <c r="EVO48" s="1305"/>
      <c r="EVP48" s="1305"/>
      <c r="EVQ48" s="1305"/>
      <c r="EVR48" s="1305"/>
      <c r="EVS48" s="1305"/>
      <c r="EVT48" s="1305"/>
      <c r="EVU48" s="1305"/>
      <c r="EVV48" s="1305"/>
      <c r="EVW48" s="1305"/>
      <c r="EVX48" s="1305"/>
      <c r="EVY48" s="1305"/>
      <c r="EVZ48" s="1305"/>
      <c r="EWA48" s="1305"/>
      <c r="EWB48" s="1305"/>
      <c r="EWC48" s="1305"/>
      <c r="EWD48" s="1305"/>
      <c r="EWE48" s="1305"/>
      <c r="EWF48" s="1305"/>
      <c r="EWG48" s="1305"/>
      <c r="EWH48" s="1305"/>
      <c r="EWI48" s="1305"/>
      <c r="EWJ48" s="1305"/>
      <c r="EWK48" s="1305"/>
      <c r="EWL48" s="1305"/>
      <c r="EWM48" s="1305"/>
      <c r="EWN48" s="1305"/>
      <c r="EWO48" s="1305"/>
      <c r="EWP48" s="1305"/>
      <c r="EWQ48" s="1305"/>
      <c r="EWR48" s="1305"/>
      <c r="EWS48" s="1305"/>
      <c r="EWT48" s="1305"/>
      <c r="EWU48" s="1305"/>
      <c r="EWV48" s="1305"/>
      <c r="EWW48" s="1305"/>
      <c r="EWX48" s="1305"/>
      <c r="EWY48" s="1305"/>
      <c r="EWZ48" s="1305"/>
      <c r="EXA48" s="1305"/>
      <c r="EXB48" s="1305"/>
      <c r="EXC48" s="1305"/>
      <c r="EXD48" s="1305"/>
      <c r="EXE48" s="1305"/>
      <c r="EXF48" s="1305"/>
      <c r="EXG48" s="1305"/>
      <c r="EXH48" s="1305"/>
      <c r="EXI48" s="1305"/>
      <c r="EXJ48" s="1305"/>
      <c r="EXK48" s="1305"/>
      <c r="EXL48" s="1305"/>
      <c r="EXM48" s="1305"/>
      <c r="EXN48" s="1305"/>
      <c r="EXO48" s="1305"/>
      <c r="EXP48" s="1305"/>
      <c r="EXQ48" s="1305"/>
      <c r="EXR48" s="1305"/>
      <c r="EXS48" s="1305"/>
      <c r="EXT48" s="1305"/>
      <c r="EXU48" s="1305"/>
      <c r="EXV48" s="1305"/>
      <c r="EXW48" s="1305"/>
      <c r="EXX48" s="1305"/>
      <c r="EXY48" s="1305"/>
      <c r="EXZ48" s="1305"/>
      <c r="EYA48" s="1305"/>
      <c r="EYB48" s="1305"/>
      <c r="EYC48" s="1305"/>
      <c r="EYD48" s="1305"/>
      <c r="EYE48" s="1305"/>
      <c r="EYF48" s="1305"/>
      <c r="EYG48" s="1305"/>
      <c r="EYH48" s="1305"/>
      <c r="EYI48" s="1305"/>
      <c r="EYJ48" s="1305"/>
      <c r="EYK48" s="1305"/>
      <c r="EYL48" s="1305"/>
      <c r="EYM48" s="1305"/>
      <c r="EYN48" s="1305"/>
      <c r="EYO48" s="1305"/>
      <c r="EYP48" s="1305"/>
      <c r="EYQ48" s="1305"/>
      <c r="EYR48" s="1305"/>
      <c r="EYS48" s="1305"/>
      <c r="EYT48" s="1305"/>
      <c r="EYU48" s="1305"/>
      <c r="EYV48" s="1305"/>
      <c r="EYW48" s="1305"/>
      <c r="EYX48" s="1305"/>
      <c r="EYY48" s="1305"/>
      <c r="EYZ48" s="1305"/>
      <c r="EZA48" s="1305"/>
      <c r="EZB48" s="1305"/>
      <c r="EZC48" s="1305"/>
      <c r="EZD48" s="1305"/>
      <c r="EZE48" s="1305"/>
      <c r="EZF48" s="1305"/>
      <c r="EZG48" s="1305"/>
      <c r="EZH48" s="1305"/>
      <c r="EZI48" s="1305"/>
      <c r="EZJ48" s="1305"/>
      <c r="EZK48" s="1305"/>
      <c r="EZL48" s="1305"/>
      <c r="EZM48" s="1305"/>
      <c r="EZN48" s="1305"/>
      <c r="EZO48" s="1305"/>
      <c r="EZP48" s="1305"/>
      <c r="EZQ48" s="1305"/>
      <c r="EZR48" s="1305"/>
      <c r="EZS48" s="1305"/>
      <c r="EZT48" s="1305"/>
      <c r="EZU48" s="1305"/>
      <c r="EZV48" s="1305"/>
      <c r="EZW48" s="1305"/>
      <c r="EZX48" s="1305"/>
      <c r="EZY48" s="1305"/>
      <c r="EZZ48" s="1305"/>
      <c r="FAA48" s="1305"/>
      <c r="FAB48" s="1305"/>
      <c r="FAC48" s="1305"/>
      <c r="FAD48" s="1305"/>
      <c r="FAE48" s="1305"/>
      <c r="FAF48" s="1305"/>
      <c r="FAG48" s="1305"/>
      <c r="FAH48" s="1305"/>
      <c r="FAI48" s="1305"/>
      <c r="FAJ48" s="1305"/>
      <c r="FAK48" s="1305"/>
      <c r="FAL48" s="1305"/>
      <c r="FAM48" s="1305"/>
      <c r="FAN48" s="1305"/>
      <c r="FAO48" s="1305"/>
      <c r="FAP48" s="1305"/>
      <c r="FAQ48" s="1305"/>
      <c r="FAR48" s="1305"/>
      <c r="FAS48" s="1305"/>
      <c r="FAT48" s="1305"/>
      <c r="FAU48" s="1305"/>
      <c r="FAV48" s="1305"/>
      <c r="FAW48" s="1305"/>
      <c r="FAX48" s="1305"/>
      <c r="FAY48" s="1305"/>
      <c r="FAZ48" s="1305"/>
      <c r="FBA48" s="1305"/>
      <c r="FBB48" s="1305"/>
      <c r="FBC48" s="1305"/>
      <c r="FBD48" s="1305"/>
      <c r="FBE48" s="1305"/>
      <c r="FBF48" s="1305"/>
      <c r="FBG48" s="1305"/>
      <c r="FBH48" s="1305"/>
      <c r="FBI48" s="1305"/>
      <c r="FBJ48" s="1305"/>
      <c r="FBK48" s="1305"/>
      <c r="FBL48" s="1305"/>
      <c r="FBM48" s="1305"/>
      <c r="FBN48" s="1305"/>
      <c r="FBO48" s="1305"/>
      <c r="FBP48" s="1305"/>
      <c r="FBQ48" s="1305"/>
      <c r="FBR48" s="1305"/>
      <c r="FBS48" s="1305"/>
      <c r="FBT48" s="1305"/>
      <c r="FBU48" s="1305"/>
      <c r="FBV48" s="1305"/>
      <c r="FBW48" s="1305"/>
      <c r="FBX48" s="1305"/>
      <c r="FBY48" s="1305"/>
      <c r="FBZ48" s="1305"/>
      <c r="FCA48" s="1305"/>
      <c r="FCB48" s="1305"/>
      <c r="FCC48" s="1305"/>
      <c r="FCD48" s="1305"/>
      <c r="FCE48" s="1305"/>
      <c r="FCF48" s="1305"/>
      <c r="FCG48" s="1305"/>
      <c r="FCH48" s="1305"/>
      <c r="FCI48" s="1305"/>
      <c r="FCJ48" s="1305"/>
      <c r="FCK48" s="1305"/>
      <c r="FCL48" s="1305"/>
      <c r="FCM48" s="1305"/>
      <c r="FCN48" s="1305"/>
      <c r="FCO48" s="1305"/>
      <c r="FCP48" s="1305"/>
      <c r="FCQ48" s="1305"/>
      <c r="FCR48" s="1305"/>
      <c r="FCS48" s="1305"/>
      <c r="FCT48" s="1305"/>
      <c r="FCU48" s="1305"/>
      <c r="FCV48" s="1305"/>
      <c r="FCW48" s="1305"/>
      <c r="FCX48" s="1305"/>
      <c r="FCY48" s="1305"/>
      <c r="FCZ48" s="1305"/>
      <c r="FDA48" s="1305"/>
      <c r="FDB48" s="1305"/>
      <c r="FDC48" s="1305"/>
      <c r="FDD48" s="1305"/>
      <c r="FDE48" s="1305"/>
      <c r="FDF48" s="1305"/>
      <c r="FDG48" s="1305"/>
      <c r="FDH48" s="1305"/>
      <c r="FDI48" s="1305"/>
      <c r="FDJ48" s="1305"/>
      <c r="FDK48" s="1305"/>
      <c r="FDL48" s="1305"/>
      <c r="FDM48" s="1305"/>
      <c r="FDN48" s="1305"/>
      <c r="FDO48" s="1305"/>
      <c r="FDP48" s="1305"/>
      <c r="FDQ48" s="1305"/>
      <c r="FDR48" s="1305"/>
      <c r="FDS48" s="1305"/>
      <c r="FDT48" s="1305"/>
      <c r="FDU48" s="1305"/>
      <c r="FDV48" s="1305"/>
      <c r="FDW48" s="1305"/>
      <c r="FDX48" s="1305"/>
      <c r="FDY48" s="1305"/>
      <c r="FDZ48" s="1305"/>
      <c r="FEA48" s="1305"/>
      <c r="FEB48" s="1305"/>
      <c r="FEC48" s="1305"/>
      <c r="FED48" s="1305"/>
      <c r="FEE48" s="1305"/>
      <c r="FEF48" s="1305"/>
      <c r="FEG48" s="1305"/>
      <c r="FEH48" s="1305"/>
      <c r="FEI48" s="1305"/>
      <c r="FEJ48" s="1305"/>
      <c r="FEK48" s="1305"/>
      <c r="FEL48" s="1305"/>
      <c r="FEM48" s="1305"/>
      <c r="FEN48" s="1305"/>
      <c r="FEO48" s="1305"/>
      <c r="FEP48" s="1305"/>
      <c r="FEQ48" s="1305"/>
      <c r="FER48" s="1305"/>
      <c r="FES48" s="1305"/>
      <c r="FET48" s="1305"/>
      <c r="FEU48" s="1305"/>
      <c r="FEV48" s="1305"/>
      <c r="FEW48" s="1305"/>
      <c r="FEX48" s="1305"/>
      <c r="FEY48" s="1305"/>
      <c r="FEZ48" s="1305"/>
      <c r="FFA48" s="1305"/>
      <c r="FFB48" s="1305"/>
      <c r="FFC48" s="1305"/>
      <c r="FFD48" s="1305"/>
      <c r="FFE48" s="1305"/>
      <c r="FFF48" s="1305"/>
      <c r="FFG48" s="1305"/>
      <c r="FFH48" s="1305"/>
      <c r="FFI48" s="1305"/>
      <c r="FFJ48" s="1305"/>
      <c r="FFK48" s="1305"/>
      <c r="FFL48" s="1305"/>
      <c r="FFM48" s="1305"/>
      <c r="FFN48" s="1305"/>
      <c r="FFO48" s="1305"/>
      <c r="FFP48" s="1305"/>
      <c r="FFQ48" s="1305"/>
      <c r="FFR48" s="1305"/>
      <c r="FFS48" s="1305"/>
      <c r="FFT48" s="1305"/>
      <c r="FFU48" s="1305"/>
      <c r="FFV48" s="1305"/>
      <c r="FFW48" s="1305"/>
      <c r="FFX48" s="1305"/>
      <c r="FFY48" s="1305"/>
      <c r="FFZ48" s="1305"/>
      <c r="FGA48" s="1305"/>
      <c r="FGB48" s="1305"/>
      <c r="FGC48" s="1305"/>
      <c r="FGD48" s="1305"/>
      <c r="FGE48" s="1305"/>
      <c r="FGF48" s="1305"/>
      <c r="FGG48" s="1305"/>
      <c r="FGH48" s="1305"/>
      <c r="FGI48" s="1305"/>
      <c r="FGJ48" s="1305"/>
      <c r="FGK48" s="1305"/>
      <c r="FGL48" s="1305"/>
      <c r="FGM48" s="1305"/>
      <c r="FGN48" s="1305"/>
      <c r="FGO48" s="1305"/>
      <c r="FGP48" s="1305"/>
      <c r="FGQ48" s="1305"/>
      <c r="FGR48" s="1305"/>
      <c r="FGS48" s="1305"/>
      <c r="FGT48" s="1305"/>
      <c r="FGU48" s="1305"/>
      <c r="FGV48" s="1305"/>
      <c r="FGW48" s="1305"/>
      <c r="FGX48" s="1305"/>
      <c r="FGY48" s="1305"/>
      <c r="FGZ48" s="1305"/>
      <c r="FHA48" s="1305"/>
      <c r="FHB48" s="1305"/>
      <c r="FHC48" s="1305"/>
      <c r="FHD48" s="1305"/>
      <c r="FHE48" s="1305"/>
      <c r="FHF48" s="1305"/>
      <c r="FHG48" s="1305"/>
      <c r="FHH48" s="1305"/>
      <c r="FHI48" s="1305"/>
      <c r="FHJ48" s="1305"/>
      <c r="FHK48" s="1305"/>
      <c r="FHL48" s="1305"/>
      <c r="FHM48" s="1305"/>
      <c r="FHN48" s="1305"/>
      <c r="FHO48" s="1305"/>
      <c r="FHP48" s="1305"/>
      <c r="FHQ48" s="1305"/>
      <c r="FHR48" s="1305"/>
      <c r="FHS48" s="1305"/>
      <c r="FHT48" s="1305"/>
      <c r="FHU48" s="1305"/>
      <c r="FHV48" s="1305"/>
      <c r="FHW48" s="1305"/>
      <c r="FHX48" s="1305"/>
      <c r="FHY48" s="1305"/>
      <c r="FHZ48" s="1305"/>
      <c r="FIA48" s="1305"/>
      <c r="FIB48" s="1305"/>
      <c r="FIC48" s="1305"/>
      <c r="FID48" s="1305"/>
      <c r="FIE48" s="1305"/>
      <c r="FIF48" s="1305"/>
      <c r="FIG48" s="1305"/>
      <c r="FIH48" s="1305"/>
      <c r="FII48" s="1305"/>
      <c r="FIJ48" s="1305"/>
      <c r="FIK48" s="1305"/>
      <c r="FIL48" s="1305"/>
      <c r="FIM48" s="1305"/>
      <c r="FIN48" s="1305"/>
      <c r="FIO48" s="1305"/>
      <c r="FIP48" s="1305"/>
      <c r="FIQ48" s="1305"/>
      <c r="FIR48" s="1305"/>
      <c r="FIS48" s="1305"/>
      <c r="FIT48" s="1305"/>
      <c r="FIU48" s="1305"/>
      <c r="FIV48" s="1305"/>
      <c r="FIW48" s="1305"/>
      <c r="FIX48" s="1305"/>
      <c r="FIY48" s="1305"/>
      <c r="FIZ48" s="1305"/>
      <c r="FJA48" s="1305"/>
      <c r="FJB48" s="1305"/>
      <c r="FJC48" s="1305"/>
      <c r="FJD48" s="1305"/>
      <c r="FJE48" s="1305"/>
      <c r="FJF48" s="1305"/>
      <c r="FJG48" s="1305"/>
      <c r="FJH48" s="1305"/>
      <c r="FJI48" s="1305"/>
      <c r="FJJ48" s="1305"/>
      <c r="FJK48" s="1305"/>
      <c r="FJL48" s="1305"/>
      <c r="FJM48" s="1305"/>
      <c r="FJN48" s="1305"/>
      <c r="FJO48" s="1305"/>
      <c r="FJP48" s="1305"/>
      <c r="FJQ48" s="1305"/>
      <c r="FJR48" s="1305"/>
      <c r="FJS48" s="1305"/>
      <c r="FJT48" s="1305"/>
      <c r="FJU48" s="1305"/>
      <c r="FJV48" s="1305"/>
      <c r="FJW48" s="1305"/>
      <c r="FJX48" s="1305"/>
      <c r="FJY48" s="1305"/>
      <c r="FJZ48" s="1305"/>
      <c r="FKA48" s="1305"/>
      <c r="FKB48" s="1305"/>
      <c r="FKC48" s="1305"/>
      <c r="FKD48" s="1305"/>
      <c r="FKE48" s="1305"/>
      <c r="FKF48" s="1305"/>
      <c r="FKG48" s="1305"/>
      <c r="FKH48" s="1305"/>
      <c r="FKI48" s="1305"/>
      <c r="FKJ48" s="1305"/>
      <c r="FKK48" s="1305"/>
      <c r="FKL48" s="1305"/>
      <c r="FKM48" s="1305"/>
      <c r="FKN48" s="1305"/>
      <c r="FKO48" s="1305"/>
      <c r="FKP48" s="1305"/>
      <c r="FKQ48" s="1305"/>
      <c r="FKR48" s="1305"/>
      <c r="FKS48" s="1305"/>
      <c r="FKT48" s="1305"/>
      <c r="FKU48" s="1305"/>
      <c r="FKV48" s="1305"/>
      <c r="FKW48" s="1305"/>
      <c r="FKX48" s="1305"/>
      <c r="FKY48" s="1305"/>
      <c r="FKZ48" s="1305"/>
      <c r="FLA48" s="1305"/>
      <c r="FLB48" s="1305"/>
      <c r="FLC48" s="1305"/>
      <c r="FLD48" s="1305"/>
      <c r="FLE48" s="1305"/>
      <c r="FLF48" s="1305"/>
      <c r="FLG48" s="1305"/>
      <c r="FLH48" s="1305"/>
      <c r="FLI48" s="1305"/>
      <c r="FLJ48" s="1305"/>
      <c r="FLK48" s="1305"/>
      <c r="FLL48" s="1305"/>
      <c r="FLM48" s="1305"/>
      <c r="FLN48" s="1305"/>
      <c r="FLO48" s="1305"/>
      <c r="FLP48" s="1305"/>
      <c r="FLQ48" s="1305"/>
      <c r="FLR48" s="1305"/>
      <c r="FLS48" s="1305"/>
      <c r="FLT48" s="1305"/>
      <c r="FLU48" s="1305"/>
      <c r="FLV48" s="1305"/>
      <c r="FLW48" s="1305"/>
      <c r="FLX48" s="1305"/>
      <c r="FLY48" s="1305"/>
      <c r="FLZ48" s="1305"/>
      <c r="FMA48" s="1305"/>
      <c r="FMB48" s="1305"/>
      <c r="FMC48" s="1305"/>
      <c r="FMD48" s="1305"/>
      <c r="FME48" s="1305"/>
      <c r="FMF48" s="1305"/>
      <c r="FMG48" s="1305"/>
      <c r="FMH48" s="1305"/>
      <c r="FMI48" s="1305"/>
      <c r="FMJ48" s="1305"/>
      <c r="FMK48" s="1305"/>
      <c r="FML48" s="1305"/>
      <c r="FMM48" s="1305"/>
      <c r="FMN48" s="1305"/>
      <c r="FMO48" s="1305"/>
      <c r="FMP48" s="1305"/>
      <c r="FMQ48" s="1305"/>
      <c r="FMR48" s="1305"/>
      <c r="FMS48" s="1305"/>
      <c r="FMT48" s="1305"/>
      <c r="FMU48" s="1305"/>
      <c r="FMV48" s="1305"/>
      <c r="FMW48" s="1305"/>
      <c r="FMX48" s="1305"/>
      <c r="FMY48" s="1305"/>
      <c r="FMZ48" s="1305"/>
      <c r="FNA48" s="1305"/>
      <c r="FNB48" s="1305"/>
      <c r="FNC48" s="1305"/>
      <c r="FND48" s="1305"/>
      <c r="FNE48" s="1305"/>
      <c r="FNF48" s="1305"/>
      <c r="FNG48" s="1305"/>
      <c r="FNH48" s="1305"/>
      <c r="FNI48" s="1305"/>
      <c r="FNJ48" s="1305"/>
      <c r="FNK48" s="1305"/>
      <c r="FNL48" s="1305"/>
      <c r="FNM48" s="1305"/>
      <c r="FNN48" s="1305"/>
      <c r="FNO48" s="1305"/>
      <c r="FNP48" s="1305"/>
      <c r="FNQ48" s="1305"/>
      <c r="FNR48" s="1305"/>
      <c r="FNS48" s="1305"/>
      <c r="FNT48" s="1305"/>
      <c r="FNU48" s="1305"/>
      <c r="FNV48" s="1305"/>
      <c r="FNW48" s="1305"/>
      <c r="FNX48" s="1305"/>
      <c r="FNY48" s="1305"/>
      <c r="FNZ48" s="1305"/>
      <c r="FOA48" s="1305"/>
      <c r="FOB48" s="1305"/>
      <c r="FOC48" s="1305"/>
      <c r="FOD48" s="1305"/>
      <c r="FOE48" s="1305"/>
      <c r="FOF48" s="1305"/>
      <c r="FOG48" s="1305"/>
      <c r="FOH48" s="1305"/>
      <c r="FOI48" s="1305"/>
      <c r="FOJ48" s="1305"/>
      <c r="FOK48" s="1305"/>
      <c r="FOL48" s="1305"/>
      <c r="FOM48" s="1305"/>
      <c r="FON48" s="1305"/>
      <c r="FOO48" s="1305"/>
      <c r="FOP48" s="1305"/>
      <c r="FOQ48" s="1305"/>
      <c r="FOR48" s="1305"/>
      <c r="FOS48" s="1305"/>
      <c r="FOT48" s="1305"/>
      <c r="FOU48" s="1305"/>
      <c r="FOV48" s="1305"/>
      <c r="FOW48" s="1305"/>
      <c r="FOX48" s="1305"/>
      <c r="FOY48" s="1305"/>
      <c r="FOZ48" s="1305"/>
      <c r="FPA48" s="1305"/>
      <c r="FPB48" s="1305"/>
      <c r="FPC48" s="1305"/>
      <c r="FPD48" s="1305"/>
      <c r="FPE48" s="1305"/>
      <c r="FPF48" s="1305"/>
      <c r="FPG48" s="1305"/>
      <c r="FPH48" s="1305"/>
      <c r="FPI48" s="1305"/>
      <c r="FPJ48" s="1305"/>
      <c r="FPK48" s="1305"/>
      <c r="FPL48" s="1305"/>
      <c r="FPM48" s="1305"/>
      <c r="FPN48" s="1305"/>
      <c r="FPO48" s="1305"/>
      <c r="FPP48" s="1305"/>
      <c r="FPQ48" s="1305"/>
      <c r="FPR48" s="1305"/>
      <c r="FPS48" s="1305"/>
      <c r="FPT48" s="1305"/>
      <c r="FPU48" s="1305"/>
      <c r="FPV48" s="1305"/>
      <c r="FPW48" s="1305"/>
      <c r="FPX48" s="1305"/>
      <c r="FPY48" s="1305"/>
      <c r="FPZ48" s="1305"/>
      <c r="FQA48" s="1305"/>
      <c r="FQB48" s="1305"/>
      <c r="FQC48" s="1305"/>
      <c r="FQD48" s="1305"/>
      <c r="FQE48" s="1305"/>
      <c r="FQF48" s="1305"/>
      <c r="FQG48" s="1305"/>
      <c r="FQH48" s="1305"/>
      <c r="FQI48" s="1305"/>
      <c r="FQJ48" s="1305"/>
      <c r="FQK48" s="1305"/>
      <c r="FQL48" s="1305"/>
      <c r="FQM48" s="1305"/>
      <c r="FQN48" s="1305"/>
      <c r="FQO48" s="1305"/>
      <c r="FQP48" s="1305"/>
      <c r="FQQ48" s="1305"/>
      <c r="FQR48" s="1305"/>
      <c r="FQS48" s="1305"/>
      <c r="FQT48" s="1305"/>
      <c r="FQU48" s="1305"/>
      <c r="FQV48" s="1305"/>
      <c r="FQW48" s="1305"/>
      <c r="FQX48" s="1305"/>
      <c r="FQY48" s="1305"/>
      <c r="FQZ48" s="1305"/>
      <c r="FRA48" s="1305"/>
      <c r="FRB48" s="1305"/>
      <c r="FRC48" s="1305"/>
      <c r="FRD48" s="1305"/>
      <c r="FRE48" s="1305"/>
      <c r="FRF48" s="1305"/>
      <c r="FRG48" s="1305"/>
      <c r="FRH48" s="1305"/>
      <c r="FRI48" s="1305"/>
      <c r="FRJ48" s="1305"/>
      <c r="FRK48" s="1305"/>
      <c r="FRL48" s="1305"/>
      <c r="FRM48" s="1305"/>
      <c r="FRN48" s="1305"/>
      <c r="FRO48" s="1305"/>
      <c r="FRP48" s="1305"/>
      <c r="FRQ48" s="1305"/>
      <c r="FRR48" s="1305"/>
      <c r="FRS48" s="1305"/>
      <c r="FRT48" s="1305"/>
      <c r="FRU48" s="1305"/>
      <c r="FRV48" s="1305"/>
      <c r="FRW48" s="1305"/>
      <c r="FRX48" s="1305"/>
      <c r="FRY48" s="1305"/>
      <c r="FRZ48" s="1305"/>
      <c r="FSA48" s="1305"/>
      <c r="FSB48" s="1305"/>
      <c r="FSC48" s="1305"/>
      <c r="FSD48" s="1305"/>
      <c r="FSE48" s="1305"/>
      <c r="FSF48" s="1305"/>
      <c r="FSG48" s="1305"/>
      <c r="FSH48" s="1305"/>
      <c r="FSI48" s="1305"/>
      <c r="FSJ48" s="1305"/>
      <c r="FSK48" s="1305"/>
      <c r="FSL48" s="1305"/>
      <c r="FSM48" s="1305"/>
      <c r="FSN48" s="1305"/>
      <c r="FSO48" s="1305"/>
      <c r="FSP48" s="1305"/>
      <c r="FSQ48" s="1305"/>
      <c r="FSR48" s="1305"/>
      <c r="FSS48" s="1305"/>
      <c r="FST48" s="1305"/>
      <c r="FSU48" s="1305"/>
      <c r="FSV48" s="1305"/>
      <c r="FSW48" s="1305"/>
      <c r="FSX48" s="1305"/>
      <c r="FSY48" s="1305"/>
      <c r="FSZ48" s="1305"/>
      <c r="FTA48" s="1305"/>
      <c r="FTB48" s="1305"/>
      <c r="FTC48" s="1305"/>
      <c r="FTD48" s="1305"/>
      <c r="FTE48" s="1305"/>
      <c r="FTF48" s="1305"/>
      <c r="FTG48" s="1305"/>
      <c r="FTH48" s="1305"/>
      <c r="FTI48" s="1305"/>
      <c r="FTJ48" s="1305"/>
      <c r="FTK48" s="1305"/>
      <c r="FTL48" s="1305"/>
      <c r="FTM48" s="1305"/>
      <c r="FTN48" s="1305"/>
      <c r="FTO48" s="1305"/>
      <c r="FTP48" s="1305"/>
      <c r="FTQ48" s="1305"/>
      <c r="FTR48" s="1305"/>
      <c r="FTS48" s="1305"/>
      <c r="FTT48" s="1305"/>
      <c r="FTU48" s="1305"/>
      <c r="FTV48" s="1305"/>
      <c r="FTW48" s="1305"/>
      <c r="FTX48" s="1305"/>
      <c r="FTY48" s="1305"/>
      <c r="FTZ48" s="1305"/>
      <c r="FUA48" s="1305"/>
      <c r="FUB48" s="1305"/>
      <c r="FUC48" s="1305"/>
      <c r="FUD48" s="1305"/>
      <c r="FUE48" s="1305"/>
      <c r="FUF48" s="1305"/>
      <c r="FUG48" s="1305"/>
      <c r="FUH48" s="1305"/>
      <c r="FUI48" s="1305"/>
      <c r="FUJ48" s="1305"/>
      <c r="FUK48" s="1305"/>
      <c r="FUL48" s="1305"/>
      <c r="FUM48" s="1305"/>
      <c r="FUN48" s="1305"/>
      <c r="FUO48" s="1305"/>
      <c r="FUP48" s="1305"/>
      <c r="FUQ48" s="1305"/>
      <c r="FUR48" s="1305"/>
      <c r="FUS48" s="1305"/>
      <c r="FUT48" s="1305"/>
      <c r="FUU48" s="1305"/>
      <c r="FUV48" s="1305"/>
      <c r="FUW48" s="1305"/>
      <c r="FUX48" s="1305"/>
      <c r="FUY48" s="1305"/>
      <c r="FUZ48" s="1305"/>
      <c r="FVA48" s="1305"/>
      <c r="FVB48" s="1305"/>
      <c r="FVC48" s="1305"/>
      <c r="FVD48" s="1305"/>
      <c r="FVE48" s="1305"/>
      <c r="FVF48" s="1305"/>
      <c r="FVG48" s="1305"/>
      <c r="FVH48" s="1305"/>
      <c r="FVI48" s="1305"/>
      <c r="FVJ48" s="1305"/>
      <c r="FVK48" s="1305"/>
      <c r="FVL48" s="1305"/>
      <c r="FVM48" s="1305"/>
      <c r="FVN48" s="1305"/>
      <c r="FVO48" s="1305"/>
      <c r="FVP48" s="1305"/>
      <c r="FVQ48" s="1305"/>
      <c r="FVR48" s="1305"/>
      <c r="FVS48" s="1305"/>
      <c r="FVT48" s="1305"/>
      <c r="FVU48" s="1305"/>
      <c r="FVV48" s="1305"/>
      <c r="FVW48" s="1305"/>
      <c r="FVX48" s="1305"/>
      <c r="FVY48" s="1305"/>
      <c r="FVZ48" s="1305"/>
      <c r="FWA48" s="1305"/>
      <c r="FWB48" s="1305"/>
      <c r="FWC48" s="1305"/>
      <c r="FWD48" s="1305"/>
      <c r="FWE48" s="1305"/>
      <c r="FWF48" s="1305"/>
      <c r="FWG48" s="1305"/>
      <c r="FWH48" s="1305"/>
      <c r="FWI48" s="1305"/>
      <c r="FWJ48" s="1305"/>
      <c r="FWK48" s="1305"/>
      <c r="FWL48" s="1305"/>
      <c r="FWM48" s="1305"/>
      <c r="FWN48" s="1305"/>
      <c r="FWO48" s="1305"/>
      <c r="FWP48" s="1305"/>
      <c r="FWQ48" s="1305"/>
      <c r="FWR48" s="1305"/>
      <c r="FWS48" s="1305"/>
      <c r="FWT48" s="1305"/>
      <c r="FWU48" s="1305"/>
      <c r="FWV48" s="1305"/>
      <c r="FWW48" s="1305"/>
      <c r="FWX48" s="1305"/>
      <c r="FWY48" s="1305"/>
      <c r="FWZ48" s="1305"/>
      <c r="FXA48" s="1305"/>
      <c r="FXB48" s="1305"/>
      <c r="FXC48" s="1305"/>
      <c r="FXD48" s="1305"/>
      <c r="FXE48" s="1305"/>
      <c r="FXF48" s="1305"/>
      <c r="FXG48" s="1305"/>
      <c r="FXH48" s="1305"/>
      <c r="FXI48" s="1305"/>
      <c r="FXJ48" s="1305"/>
      <c r="FXK48" s="1305"/>
      <c r="FXL48" s="1305"/>
      <c r="FXM48" s="1305"/>
      <c r="FXN48" s="1305"/>
      <c r="FXO48" s="1305"/>
      <c r="FXP48" s="1305"/>
      <c r="FXQ48" s="1305"/>
      <c r="FXR48" s="1305"/>
      <c r="FXS48" s="1305"/>
      <c r="FXT48" s="1305"/>
      <c r="FXU48" s="1305"/>
      <c r="FXV48" s="1305"/>
      <c r="FXW48" s="1305"/>
      <c r="FXX48" s="1305"/>
      <c r="FXY48" s="1305"/>
      <c r="FXZ48" s="1305"/>
      <c r="FYA48" s="1305"/>
      <c r="FYB48" s="1305"/>
      <c r="FYC48" s="1305"/>
      <c r="FYD48" s="1305"/>
      <c r="FYE48" s="1305"/>
      <c r="FYF48" s="1305"/>
      <c r="FYG48" s="1305"/>
      <c r="FYH48" s="1305"/>
      <c r="FYI48" s="1305"/>
      <c r="FYJ48" s="1305"/>
      <c r="FYK48" s="1305"/>
      <c r="FYL48" s="1305"/>
      <c r="FYM48" s="1305"/>
      <c r="FYN48" s="1305"/>
      <c r="FYO48" s="1305"/>
      <c r="FYP48" s="1305"/>
      <c r="FYQ48" s="1305"/>
      <c r="FYR48" s="1305"/>
      <c r="FYS48" s="1305"/>
      <c r="FYT48" s="1305"/>
      <c r="FYU48" s="1305"/>
      <c r="FYV48" s="1305"/>
      <c r="FYW48" s="1305"/>
      <c r="FYX48" s="1305"/>
      <c r="FYY48" s="1305"/>
      <c r="FYZ48" s="1305"/>
      <c r="FZA48" s="1305"/>
      <c r="FZB48" s="1305"/>
      <c r="FZC48" s="1305"/>
      <c r="FZD48" s="1305"/>
      <c r="FZE48" s="1305"/>
      <c r="FZF48" s="1305"/>
      <c r="FZG48" s="1305"/>
      <c r="FZH48" s="1305"/>
      <c r="FZI48" s="1305"/>
      <c r="FZJ48" s="1305"/>
      <c r="FZK48" s="1305"/>
      <c r="FZL48" s="1305"/>
      <c r="FZM48" s="1305"/>
      <c r="FZN48" s="1305"/>
      <c r="FZO48" s="1305"/>
      <c r="FZP48" s="1305"/>
      <c r="FZQ48" s="1305"/>
      <c r="FZR48" s="1305"/>
      <c r="FZS48" s="1305"/>
      <c r="FZT48" s="1305"/>
      <c r="FZU48" s="1305"/>
      <c r="FZV48" s="1305"/>
      <c r="FZW48" s="1305"/>
      <c r="FZX48" s="1305"/>
      <c r="FZY48" s="1305"/>
      <c r="FZZ48" s="1305"/>
      <c r="GAA48" s="1305"/>
      <c r="GAB48" s="1305"/>
      <c r="GAC48" s="1305"/>
      <c r="GAD48" s="1305"/>
      <c r="GAE48" s="1305"/>
      <c r="GAF48" s="1305"/>
      <c r="GAG48" s="1305"/>
      <c r="GAH48" s="1305"/>
      <c r="GAI48" s="1305"/>
      <c r="GAJ48" s="1305"/>
      <c r="GAK48" s="1305"/>
      <c r="GAL48" s="1305"/>
      <c r="GAM48" s="1305"/>
      <c r="GAN48" s="1305"/>
      <c r="GAO48" s="1305"/>
      <c r="GAP48" s="1305"/>
      <c r="GAQ48" s="1305"/>
      <c r="GAR48" s="1305"/>
      <c r="GAS48" s="1305"/>
      <c r="GAT48" s="1305"/>
      <c r="GAU48" s="1305"/>
      <c r="GAV48" s="1305"/>
      <c r="GAW48" s="1305"/>
      <c r="GAX48" s="1305"/>
      <c r="GAY48" s="1305"/>
      <c r="GAZ48" s="1305"/>
      <c r="GBA48" s="1305"/>
      <c r="GBB48" s="1305"/>
      <c r="GBC48" s="1305"/>
      <c r="GBD48" s="1305"/>
      <c r="GBE48" s="1305"/>
      <c r="GBF48" s="1305"/>
      <c r="GBG48" s="1305"/>
      <c r="GBH48" s="1305"/>
      <c r="GBI48" s="1305"/>
      <c r="GBJ48" s="1305"/>
      <c r="GBK48" s="1305"/>
      <c r="GBL48" s="1305"/>
      <c r="GBM48" s="1305"/>
      <c r="GBN48" s="1305"/>
      <c r="GBO48" s="1305"/>
      <c r="GBP48" s="1305"/>
      <c r="GBQ48" s="1305"/>
      <c r="GBR48" s="1305"/>
      <c r="GBS48" s="1305"/>
      <c r="GBT48" s="1305"/>
      <c r="GBU48" s="1305"/>
      <c r="GBV48" s="1305"/>
      <c r="GBW48" s="1305"/>
      <c r="GBX48" s="1305"/>
      <c r="GBY48" s="1305"/>
      <c r="GBZ48" s="1305"/>
      <c r="GCA48" s="1305"/>
      <c r="GCB48" s="1305"/>
      <c r="GCC48" s="1305"/>
      <c r="GCD48" s="1305"/>
      <c r="GCE48" s="1305"/>
      <c r="GCF48" s="1305"/>
      <c r="GCG48" s="1305"/>
      <c r="GCH48" s="1305"/>
      <c r="GCI48" s="1305"/>
      <c r="GCJ48" s="1305"/>
      <c r="GCK48" s="1305"/>
      <c r="GCL48" s="1305"/>
      <c r="GCM48" s="1305"/>
      <c r="GCN48" s="1305"/>
      <c r="GCO48" s="1305"/>
      <c r="GCP48" s="1305"/>
      <c r="GCQ48" s="1305"/>
      <c r="GCR48" s="1305"/>
      <c r="GCS48" s="1305"/>
      <c r="GCT48" s="1305"/>
      <c r="GCU48" s="1305"/>
      <c r="GCV48" s="1305"/>
      <c r="GCW48" s="1305"/>
      <c r="GCX48" s="1305"/>
      <c r="GCY48" s="1305"/>
      <c r="GCZ48" s="1305"/>
      <c r="GDA48" s="1305"/>
      <c r="GDB48" s="1305"/>
      <c r="GDC48" s="1305"/>
      <c r="GDD48" s="1305"/>
      <c r="GDE48" s="1305"/>
      <c r="GDF48" s="1305"/>
      <c r="GDG48" s="1305"/>
      <c r="GDH48" s="1305"/>
      <c r="GDI48" s="1305"/>
      <c r="GDJ48" s="1305"/>
      <c r="GDK48" s="1305"/>
      <c r="GDL48" s="1305"/>
      <c r="GDM48" s="1305"/>
      <c r="GDN48" s="1305"/>
      <c r="GDO48" s="1305"/>
      <c r="GDP48" s="1305"/>
      <c r="GDQ48" s="1305"/>
      <c r="GDR48" s="1305"/>
      <c r="GDS48" s="1305"/>
      <c r="GDT48" s="1305"/>
      <c r="GDU48" s="1305"/>
      <c r="GDV48" s="1305"/>
      <c r="GDW48" s="1305"/>
      <c r="GDX48" s="1305"/>
      <c r="GDY48" s="1305"/>
      <c r="GDZ48" s="1305"/>
      <c r="GEA48" s="1305"/>
      <c r="GEB48" s="1305"/>
      <c r="GEC48" s="1305"/>
      <c r="GED48" s="1305"/>
      <c r="GEE48" s="1305"/>
      <c r="GEF48" s="1305"/>
      <c r="GEG48" s="1305"/>
      <c r="GEH48" s="1305"/>
      <c r="GEI48" s="1305"/>
      <c r="GEJ48" s="1305"/>
      <c r="GEK48" s="1305"/>
      <c r="GEL48" s="1305"/>
      <c r="GEM48" s="1305"/>
      <c r="GEN48" s="1305"/>
      <c r="GEO48" s="1305"/>
      <c r="GEP48" s="1305"/>
      <c r="GEQ48" s="1305"/>
      <c r="GER48" s="1305"/>
      <c r="GES48" s="1305"/>
      <c r="GET48" s="1305"/>
      <c r="GEU48" s="1305"/>
      <c r="GEV48" s="1305"/>
      <c r="GEW48" s="1305"/>
      <c r="GEX48" s="1305"/>
      <c r="GEY48" s="1305"/>
      <c r="GEZ48" s="1305"/>
      <c r="GFA48" s="1305"/>
      <c r="GFB48" s="1305"/>
      <c r="GFC48" s="1305"/>
      <c r="GFD48" s="1305"/>
      <c r="GFE48" s="1305"/>
      <c r="GFF48" s="1305"/>
      <c r="GFG48" s="1305"/>
      <c r="GFH48" s="1305"/>
      <c r="GFI48" s="1305"/>
      <c r="GFJ48" s="1305"/>
      <c r="GFK48" s="1305"/>
      <c r="GFL48" s="1305"/>
      <c r="GFM48" s="1305"/>
      <c r="GFN48" s="1305"/>
      <c r="GFO48" s="1305"/>
      <c r="GFP48" s="1305"/>
      <c r="GFQ48" s="1305"/>
      <c r="GFR48" s="1305"/>
      <c r="GFS48" s="1305"/>
      <c r="GFT48" s="1305"/>
      <c r="GFU48" s="1305"/>
      <c r="GFV48" s="1305"/>
      <c r="GFW48" s="1305"/>
      <c r="GFX48" s="1305"/>
      <c r="GFY48" s="1305"/>
      <c r="GFZ48" s="1305"/>
      <c r="GGA48" s="1305"/>
      <c r="GGB48" s="1305"/>
      <c r="GGC48" s="1305"/>
      <c r="GGD48" s="1305"/>
      <c r="GGE48" s="1305"/>
      <c r="GGF48" s="1305"/>
      <c r="GGG48" s="1305"/>
      <c r="GGH48" s="1305"/>
      <c r="GGI48" s="1305"/>
      <c r="GGJ48" s="1305"/>
      <c r="GGK48" s="1305"/>
      <c r="GGL48" s="1305"/>
      <c r="GGM48" s="1305"/>
      <c r="GGN48" s="1305"/>
      <c r="GGO48" s="1305"/>
      <c r="GGP48" s="1305"/>
      <c r="GGQ48" s="1305"/>
      <c r="GGR48" s="1305"/>
      <c r="GGS48" s="1305"/>
      <c r="GGT48" s="1305"/>
      <c r="GGU48" s="1305"/>
      <c r="GGV48" s="1305"/>
      <c r="GGW48" s="1305"/>
      <c r="GGX48" s="1305"/>
      <c r="GGY48" s="1305"/>
      <c r="GGZ48" s="1305"/>
      <c r="GHA48" s="1305"/>
      <c r="GHB48" s="1305"/>
      <c r="GHC48" s="1305"/>
      <c r="GHD48" s="1305"/>
      <c r="GHE48" s="1305"/>
      <c r="GHF48" s="1305"/>
      <c r="GHG48" s="1305"/>
      <c r="GHH48" s="1305"/>
      <c r="GHI48" s="1305"/>
      <c r="GHJ48" s="1305"/>
      <c r="GHK48" s="1305"/>
      <c r="GHL48" s="1305"/>
      <c r="GHM48" s="1305"/>
      <c r="GHN48" s="1305"/>
      <c r="GHO48" s="1305"/>
      <c r="GHP48" s="1305"/>
      <c r="GHQ48" s="1305"/>
      <c r="GHR48" s="1305"/>
      <c r="GHS48" s="1305"/>
      <c r="GHT48" s="1305"/>
      <c r="GHU48" s="1305"/>
      <c r="GHV48" s="1305"/>
      <c r="GHW48" s="1305"/>
      <c r="GHX48" s="1305"/>
      <c r="GHY48" s="1305"/>
      <c r="GHZ48" s="1305"/>
      <c r="GIA48" s="1305"/>
      <c r="GIB48" s="1305"/>
      <c r="GIC48" s="1305"/>
      <c r="GID48" s="1305"/>
      <c r="GIE48" s="1305"/>
      <c r="GIF48" s="1305"/>
      <c r="GIG48" s="1305"/>
      <c r="GIH48" s="1305"/>
      <c r="GII48" s="1305"/>
      <c r="GIJ48" s="1305"/>
      <c r="GIK48" s="1305"/>
      <c r="GIL48" s="1305"/>
      <c r="GIM48" s="1305"/>
      <c r="GIN48" s="1305"/>
      <c r="GIO48" s="1305"/>
      <c r="GIP48" s="1305"/>
      <c r="GIQ48" s="1305"/>
      <c r="GIR48" s="1305"/>
      <c r="GIS48" s="1305"/>
      <c r="GIT48" s="1305"/>
      <c r="GIU48" s="1305"/>
      <c r="GIV48" s="1305"/>
      <c r="GIW48" s="1305"/>
      <c r="GIX48" s="1305"/>
      <c r="GIY48" s="1305"/>
      <c r="GIZ48" s="1305"/>
      <c r="GJA48" s="1305"/>
      <c r="GJB48" s="1305"/>
      <c r="GJC48" s="1305"/>
      <c r="GJD48" s="1305"/>
      <c r="GJE48" s="1305"/>
      <c r="GJF48" s="1305"/>
      <c r="GJG48" s="1305"/>
      <c r="GJH48" s="1305"/>
      <c r="GJI48" s="1305"/>
      <c r="GJJ48" s="1305"/>
      <c r="GJK48" s="1305"/>
      <c r="GJL48" s="1305"/>
      <c r="GJM48" s="1305"/>
      <c r="GJN48" s="1305"/>
      <c r="GJO48" s="1305"/>
      <c r="GJP48" s="1305"/>
      <c r="GJQ48" s="1305"/>
      <c r="GJR48" s="1305"/>
      <c r="GJS48" s="1305"/>
      <c r="GJT48" s="1305"/>
      <c r="GJU48" s="1305"/>
      <c r="GJV48" s="1305"/>
      <c r="GJW48" s="1305"/>
      <c r="GJX48" s="1305"/>
      <c r="GJY48" s="1305"/>
      <c r="GJZ48" s="1305"/>
      <c r="GKA48" s="1305"/>
      <c r="GKB48" s="1305"/>
      <c r="GKC48" s="1305"/>
      <c r="GKD48" s="1305"/>
      <c r="GKE48" s="1305"/>
      <c r="GKF48" s="1305"/>
      <c r="GKG48" s="1305"/>
      <c r="GKH48" s="1305"/>
      <c r="GKI48" s="1305"/>
      <c r="GKJ48" s="1305"/>
      <c r="GKK48" s="1305"/>
      <c r="GKL48" s="1305"/>
      <c r="GKM48" s="1305"/>
      <c r="GKN48" s="1305"/>
      <c r="GKO48" s="1305"/>
      <c r="GKP48" s="1305"/>
      <c r="GKQ48" s="1305"/>
      <c r="GKR48" s="1305"/>
      <c r="GKS48" s="1305"/>
      <c r="GKT48" s="1305"/>
      <c r="GKU48" s="1305"/>
      <c r="GKV48" s="1305"/>
      <c r="GKW48" s="1305"/>
      <c r="GKX48" s="1305"/>
      <c r="GKY48" s="1305"/>
      <c r="GKZ48" s="1305"/>
      <c r="GLA48" s="1305"/>
      <c r="GLB48" s="1305"/>
      <c r="GLC48" s="1305"/>
      <c r="GLD48" s="1305"/>
      <c r="GLE48" s="1305"/>
      <c r="GLF48" s="1305"/>
      <c r="GLG48" s="1305"/>
      <c r="GLH48" s="1305"/>
      <c r="GLI48" s="1305"/>
      <c r="GLJ48" s="1305"/>
      <c r="GLK48" s="1305"/>
      <c r="GLL48" s="1305"/>
      <c r="GLM48" s="1305"/>
      <c r="GLN48" s="1305"/>
      <c r="GLO48" s="1305"/>
      <c r="GLP48" s="1305"/>
      <c r="GLQ48" s="1305"/>
      <c r="GLR48" s="1305"/>
      <c r="GLS48" s="1305"/>
      <c r="GLT48" s="1305"/>
      <c r="GLU48" s="1305"/>
      <c r="GLV48" s="1305"/>
      <c r="GLW48" s="1305"/>
      <c r="GLX48" s="1305"/>
      <c r="GLY48" s="1305"/>
      <c r="GLZ48" s="1305"/>
      <c r="GMA48" s="1305"/>
      <c r="GMB48" s="1305"/>
      <c r="GMC48" s="1305"/>
      <c r="GMD48" s="1305"/>
      <c r="GME48" s="1305"/>
      <c r="GMF48" s="1305"/>
      <c r="GMG48" s="1305"/>
      <c r="GMH48" s="1305"/>
      <c r="GMI48" s="1305"/>
      <c r="GMJ48" s="1305"/>
      <c r="GMK48" s="1305"/>
      <c r="GML48" s="1305"/>
      <c r="GMM48" s="1305"/>
      <c r="GMN48" s="1305"/>
      <c r="GMO48" s="1305"/>
      <c r="GMP48" s="1305"/>
      <c r="GMQ48" s="1305"/>
      <c r="GMR48" s="1305"/>
      <c r="GMS48" s="1305"/>
      <c r="GMT48" s="1305"/>
      <c r="GMU48" s="1305"/>
      <c r="GMV48" s="1305"/>
      <c r="GMW48" s="1305"/>
      <c r="GMX48" s="1305"/>
      <c r="GMY48" s="1305"/>
      <c r="GMZ48" s="1305"/>
      <c r="GNA48" s="1305"/>
      <c r="GNB48" s="1305"/>
      <c r="GNC48" s="1305"/>
      <c r="GND48" s="1305"/>
      <c r="GNE48" s="1305"/>
      <c r="GNF48" s="1305"/>
      <c r="GNG48" s="1305"/>
      <c r="GNH48" s="1305"/>
      <c r="GNI48" s="1305"/>
      <c r="GNJ48" s="1305"/>
      <c r="GNK48" s="1305"/>
      <c r="GNL48" s="1305"/>
      <c r="GNM48" s="1305"/>
      <c r="GNN48" s="1305"/>
      <c r="GNO48" s="1305"/>
      <c r="GNP48" s="1305"/>
      <c r="GNQ48" s="1305"/>
      <c r="GNR48" s="1305"/>
      <c r="GNS48" s="1305"/>
      <c r="GNT48" s="1305"/>
      <c r="GNU48" s="1305"/>
      <c r="GNV48" s="1305"/>
      <c r="GNW48" s="1305"/>
      <c r="GNX48" s="1305"/>
      <c r="GNY48" s="1305"/>
      <c r="GNZ48" s="1305"/>
      <c r="GOA48" s="1305"/>
      <c r="GOB48" s="1305"/>
      <c r="GOC48" s="1305"/>
      <c r="GOD48" s="1305"/>
      <c r="GOE48" s="1305"/>
      <c r="GOF48" s="1305"/>
      <c r="GOG48" s="1305"/>
      <c r="GOH48" s="1305"/>
      <c r="GOI48" s="1305"/>
      <c r="GOJ48" s="1305"/>
      <c r="GOK48" s="1305"/>
      <c r="GOL48" s="1305"/>
      <c r="GOM48" s="1305"/>
      <c r="GON48" s="1305"/>
      <c r="GOO48" s="1305"/>
      <c r="GOP48" s="1305"/>
      <c r="GOQ48" s="1305"/>
      <c r="GOR48" s="1305"/>
      <c r="GOS48" s="1305"/>
      <c r="GOT48" s="1305"/>
      <c r="GOU48" s="1305"/>
      <c r="GOV48" s="1305"/>
      <c r="GOW48" s="1305"/>
      <c r="GOX48" s="1305"/>
      <c r="GOY48" s="1305"/>
      <c r="GOZ48" s="1305"/>
      <c r="GPA48" s="1305"/>
      <c r="GPB48" s="1305"/>
      <c r="GPC48" s="1305"/>
      <c r="GPD48" s="1305"/>
      <c r="GPE48" s="1305"/>
      <c r="GPF48" s="1305"/>
      <c r="GPG48" s="1305"/>
      <c r="GPH48" s="1305"/>
      <c r="GPI48" s="1305"/>
      <c r="GPJ48" s="1305"/>
      <c r="GPK48" s="1305"/>
      <c r="GPL48" s="1305"/>
      <c r="GPM48" s="1305"/>
      <c r="GPN48" s="1305"/>
      <c r="GPO48" s="1305"/>
      <c r="GPP48" s="1305"/>
      <c r="GPQ48" s="1305"/>
      <c r="GPR48" s="1305"/>
      <c r="GPS48" s="1305"/>
      <c r="GPT48" s="1305"/>
      <c r="GPU48" s="1305"/>
      <c r="GPV48" s="1305"/>
      <c r="GPW48" s="1305"/>
      <c r="GPX48" s="1305"/>
      <c r="GPY48" s="1305"/>
      <c r="GPZ48" s="1305"/>
      <c r="GQA48" s="1305"/>
      <c r="GQB48" s="1305"/>
      <c r="GQC48" s="1305"/>
      <c r="GQD48" s="1305"/>
      <c r="GQE48" s="1305"/>
      <c r="GQF48" s="1305"/>
      <c r="GQG48" s="1305"/>
      <c r="GQH48" s="1305"/>
      <c r="GQI48" s="1305"/>
      <c r="GQJ48" s="1305"/>
      <c r="GQK48" s="1305"/>
      <c r="GQL48" s="1305"/>
      <c r="GQM48" s="1305"/>
      <c r="GQN48" s="1305"/>
      <c r="GQO48" s="1305"/>
      <c r="GQP48" s="1305"/>
      <c r="GQQ48" s="1305"/>
      <c r="GQR48" s="1305"/>
      <c r="GQS48" s="1305"/>
      <c r="GQT48" s="1305"/>
      <c r="GQU48" s="1305"/>
      <c r="GQV48" s="1305"/>
      <c r="GQW48" s="1305"/>
      <c r="GQX48" s="1305"/>
      <c r="GQY48" s="1305"/>
      <c r="GQZ48" s="1305"/>
      <c r="GRA48" s="1305"/>
      <c r="GRB48" s="1305"/>
      <c r="GRC48" s="1305"/>
      <c r="GRD48" s="1305"/>
      <c r="GRE48" s="1305"/>
      <c r="GRF48" s="1305"/>
      <c r="GRG48" s="1305"/>
      <c r="GRH48" s="1305"/>
      <c r="GRI48" s="1305"/>
      <c r="GRJ48" s="1305"/>
      <c r="GRK48" s="1305"/>
      <c r="GRL48" s="1305"/>
      <c r="GRM48" s="1305"/>
      <c r="GRN48" s="1305"/>
      <c r="GRO48" s="1305"/>
      <c r="GRP48" s="1305"/>
      <c r="GRQ48" s="1305"/>
      <c r="GRR48" s="1305"/>
      <c r="GRS48" s="1305"/>
      <c r="GRT48" s="1305"/>
      <c r="GRU48" s="1305"/>
      <c r="GRV48" s="1305"/>
      <c r="GRW48" s="1305"/>
      <c r="GRX48" s="1305"/>
      <c r="GRY48" s="1305"/>
      <c r="GRZ48" s="1305"/>
      <c r="GSA48" s="1305"/>
      <c r="GSB48" s="1305"/>
      <c r="GSC48" s="1305"/>
      <c r="GSD48" s="1305"/>
      <c r="GSE48" s="1305"/>
      <c r="GSF48" s="1305"/>
      <c r="GSG48" s="1305"/>
      <c r="GSH48" s="1305"/>
      <c r="GSI48" s="1305"/>
      <c r="GSJ48" s="1305"/>
      <c r="GSK48" s="1305"/>
      <c r="GSL48" s="1305"/>
      <c r="GSM48" s="1305"/>
      <c r="GSN48" s="1305"/>
      <c r="GSO48" s="1305"/>
      <c r="GSP48" s="1305"/>
      <c r="GSQ48" s="1305"/>
      <c r="GSR48" s="1305"/>
      <c r="GSS48" s="1305"/>
      <c r="GST48" s="1305"/>
      <c r="GSU48" s="1305"/>
      <c r="GSV48" s="1305"/>
      <c r="GSW48" s="1305"/>
      <c r="GSX48" s="1305"/>
      <c r="GSY48" s="1305"/>
      <c r="GSZ48" s="1305"/>
      <c r="GTA48" s="1305"/>
      <c r="GTB48" s="1305"/>
      <c r="GTC48" s="1305"/>
      <c r="GTD48" s="1305"/>
      <c r="GTE48" s="1305"/>
      <c r="GTF48" s="1305"/>
      <c r="GTG48" s="1305"/>
      <c r="GTH48" s="1305"/>
      <c r="GTI48" s="1305"/>
      <c r="GTJ48" s="1305"/>
      <c r="GTK48" s="1305"/>
      <c r="GTL48" s="1305"/>
      <c r="GTM48" s="1305"/>
      <c r="GTN48" s="1305"/>
      <c r="GTO48" s="1305"/>
      <c r="GTP48" s="1305"/>
      <c r="GTQ48" s="1305"/>
      <c r="GTR48" s="1305"/>
      <c r="GTS48" s="1305"/>
      <c r="GTT48" s="1305"/>
      <c r="GTU48" s="1305"/>
      <c r="GTV48" s="1305"/>
      <c r="GTW48" s="1305"/>
      <c r="GTX48" s="1305"/>
      <c r="GTY48" s="1305"/>
      <c r="GTZ48" s="1305"/>
      <c r="GUA48" s="1305"/>
      <c r="GUB48" s="1305"/>
      <c r="GUC48" s="1305"/>
      <c r="GUD48" s="1305"/>
      <c r="GUE48" s="1305"/>
      <c r="GUF48" s="1305"/>
      <c r="GUG48" s="1305"/>
      <c r="GUH48" s="1305"/>
      <c r="GUI48" s="1305"/>
      <c r="GUJ48" s="1305"/>
      <c r="GUK48" s="1305"/>
      <c r="GUL48" s="1305"/>
      <c r="GUM48" s="1305"/>
      <c r="GUN48" s="1305"/>
      <c r="GUO48" s="1305"/>
      <c r="GUP48" s="1305"/>
      <c r="GUQ48" s="1305"/>
      <c r="GUR48" s="1305"/>
      <c r="GUS48" s="1305"/>
      <c r="GUT48" s="1305"/>
      <c r="GUU48" s="1305"/>
      <c r="GUV48" s="1305"/>
      <c r="GUW48" s="1305"/>
      <c r="GUX48" s="1305"/>
      <c r="GUY48" s="1305"/>
      <c r="GUZ48" s="1305"/>
      <c r="GVA48" s="1305"/>
      <c r="GVB48" s="1305"/>
      <c r="GVC48" s="1305"/>
      <c r="GVD48" s="1305"/>
      <c r="GVE48" s="1305"/>
      <c r="GVF48" s="1305"/>
      <c r="GVG48" s="1305"/>
      <c r="GVH48" s="1305"/>
      <c r="GVI48" s="1305"/>
      <c r="GVJ48" s="1305"/>
      <c r="GVK48" s="1305"/>
      <c r="GVL48" s="1305"/>
      <c r="GVM48" s="1305"/>
      <c r="GVN48" s="1305"/>
      <c r="GVO48" s="1305"/>
      <c r="GVP48" s="1305"/>
      <c r="GVQ48" s="1305"/>
      <c r="GVR48" s="1305"/>
      <c r="GVS48" s="1305"/>
      <c r="GVT48" s="1305"/>
      <c r="GVU48" s="1305"/>
      <c r="GVV48" s="1305"/>
      <c r="GVW48" s="1305"/>
      <c r="GVX48" s="1305"/>
      <c r="GVY48" s="1305"/>
      <c r="GVZ48" s="1305"/>
      <c r="GWA48" s="1305"/>
      <c r="GWB48" s="1305"/>
      <c r="GWC48" s="1305"/>
      <c r="GWD48" s="1305"/>
      <c r="GWE48" s="1305"/>
      <c r="GWF48" s="1305"/>
      <c r="GWG48" s="1305"/>
      <c r="GWH48" s="1305"/>
      <c r="GWI48" s="1305"/>
      <c r="GWJ48" s="1305"/>
      <c r="GWK48" s="1305"/>
      <c r="GWL48" s="1305"/>
      <c r="GWM48" s="1305"/>
      <c r="GWN48" s="1305"/>
      <c r="GWO48" s="1305"/>
      <c r="GWP48" s="1305"/>
      <c r="GWQ48" s="1305"/>
      <c r="GWR48" s="1305"/>
      <c r="GWS48" s="1305"/>
      <c r="GWT48" s="1305"/>
      <c r="GWU48" s="1305"/>
      <c r="GWV48" s="1305"/>
      <c r="GWW48" s="1305"/>
      <c r="GWX48" s="1305"/>
      <c r="GWY48" s="1305"/>
      <c r="GWZ48" s="1305"/>
      <c r="GXA48" s="1305"/>
      <c r="GXB48" s="1305"/>
      <c r="GXC48" s="1305"/>
      <c r="GXD48" s="1305"/>
      <c r="GXE48" s="1305"/>
      <c r="GXF48" s="1305"/>
      <c r="GXG48" s="1305"/>
      <c r="GXH48" s="1305"/>
      <c r="GXI48" s="1305"/>
      <c r="GXJ48" s="1305"/>
      <c r="GXK48" s="1305"/>
      <c r="GXL48" s="1305"/>
      <c r="GXM48" s="1305"/>
      <c r="GXN48" s="1305"/>
      <c r="GXO48" s="1305"/>
      <c r="GXP48" s="1305"/>
      <c r="GXQ48" s="1305"/>
      <c r="GXR48" s="1305"/>
      <c r="GXS48" s="1305"/>
      <c r="GXT48" s="1305"/>
      <c r="GXU48" s="1305"/>
      <c r="GXV48" s="1305"/>
      <c r="GXW48" s="1305"/>
      <c r="GXX48" s="1305"/>
      <c r="GXY48" s="1305"/>
      <c r="GXZ48" s="1305"/>
      <c r="GYA48" s="1305"/>
      <c r="GYB48" s="1305"/>
      <c r="GYC48" s="1305"/>
      <c r="GYD48" s="1305"/>
      <c r="GYE48" s="1305"/>
      <c r="GYF48" s="1305"/>
      <c r="GYG48" s="1305"/>
      <c r="GYH48" s="1305"/>
      <c r="GYI48" s="1305"/>
      <c r="GYJ48" s="1305"/>
      <c r="GYK48" s="1305"/>
      <c r="GYL48" s="1305"/>
      <c r="GYM48" s="1305"/>
      <c r="GYN48" s="1305"/>
      <c r="GYO48" s="1305"/>
      <c r="GYP48" s="1305"/>
      <c r="GYQ48" s="1305"/>
      <c r="GYR48" s="1305"/>
      <c r="GYS48" s="1305"/>
      <c r="GYT48" s="1305"/>
      <c r="GYU48" s="1305"/>
      <c r="GYV48" s="1305"/>
      <c r="GYW48" s="1305"/>
      <c r="GYX48" s="1305"/>
      <c r="GYY48" s="1305"/>
      <c r="GYZ48" s="1305"/>
      <c r="GZA48" s="1305"/>
      <c r="GZB48" s="1305"/>
      <c r="GZC48" s="1305"/>
      <c r="GZD48" s="1305"/>
      <c r="GZE48" s="1305"/>
      <c r="GZF48" s="1305"/>
      <c r="GZG48" s="1305"/>
      <c r="GZH48" s="1305"/>
      <c r="GZI48" s="1305"/>
      <c r="GZJ48" s="1305"/>
      <c r="GZK48" s="1305"/>
      <c r="GZL48" s="1305"/>
      <c r="GZM48" s="1305"/>
      <c r="GZN48" s="1305"/>
      <c r="GZO48" s="1305"/>
      <c r="GZP48" s="1305"/>
      <c r="GZQ48" s="1305"/>
      <c r="GZR48" s="1305"/>
      <c r="GZS48" s="1305"/>
      <c r="GZT48" s="1305"/>
      <c r="GZU48" s="1305"/>
      <c r="GZV48" s="1305"/>
      <c r="GZW48" s="1305"/>
      <c r="GZX48" s="1305"/>
      <c r="GZY48" s="1305"/>
      <c r="GZZ48" s="1305"/>
      <c r="HAA48" s="1305"/>
      <c r="HAB48" s="1305"/>
      <c r="HAC48" s="1305"/>
      <c r="HAD48" s="1305"/>
      <c r="HAE48" s="1305"/>
      <c r="HAF48" s="1305"/>
      <c r="HAG48" s="1305"/>
      <c r="HAH48" s="1305"/>
      <c r="HAI48" s="1305"/>
      <c r="HAJ48" s="1305"/>
      <c r="HAK48" s="1305"/>
      <c r="HAL48" s="1305"/>
      <c r="HAM48" s="1305"/>
      <c r="HAN48" s="1305"/>
      <c r="HAO48" s="1305"/>
      <c r="HAP48" s="1305"/>
      <c r="HAQ48" s="1305"/>
      <c r="HAR48" s="1305"/>
      <c r="HAS48" s="1305"/>
      <c r="HAT48" s="1305"/>
      <c r="HAU48" s="1305"/>
      <c r="HAV48" s="1305"/>
      <c r="HAW48" s="1305"/>
      <c r="HAX48" s="1305"/>
      <c r="HAY48" s="1305"/>
      <c r="HAZ48" s="1305"/>
      <c r="HBA48" s="1305"/>
      <c r="HBB48" s="1305"/>
      <c r="HBC48" s="1305"/>
      <c r="HBD48" s="1305"/>
      <c r="HBE48" s="1305"/>
      <c r="HBF48" s="1305"/>
      <c r="HBG48" s="1305"/>
      <c r="HBH48" s="1305"/>
      <c r="HBI48" s="1305"/>
      <c r="HBJ48" s="1305"/>
      <c r="HBK48" s="1305"/>
      <c r="HBL48" s="1305"/>
      <c r="HBM48" s="1305"/>
      <c r="HBN48" s="1305"/>
      <c r="HBO48" s="1305"/>
      <c r="HBP48" s="1305"/>
      <c r="HBQ48" s="1305"/>
      <c r="HBR48" s="1305"/>
      <c r="HBS48" s="1305"/>
      <c r="HBT48" s="1305"/>
      <c r="HBU48" s="1305"/>
      <c r="HBV48" s="1305"/>
      <c r="HBW48" s="1305"/>
      <c r="HBX48" s="1305"/>
      <c r="HBY48" s="1305"/>
      <c r="HBZ48" s="1305"/>
      <c r="HCA48" s="1305"/>
      <c r="HCB48" s="1305"/>
      <c r="HCC48" s="1305"/>
      <c r="HCD48" s="1305"/>
      <c r="HCE48" s="1305"/>
      <c r="HCF48" s="1305"/>
      <c r="HCG48" s="1305"/>
      <c r="HCH48" s="1305"/>
      <c r="HCI48" s="1305"/>
      <c r="HCJ48" s="1305"/>
      <c r="HCK48" s="1305"/>
      <c r="HCL48" s="1305"/>
      <c r="HCM48" s="1305"/>
      <c r="HCN48" s="1305"/>
      <c r="HCO48" s="1305"/>
      <c r="HCP48" s="1305"/>
      <c r="HCQ48" s="1305"/>
      <c r="HCR48" s="1305"/>
      <c r="HCS48" s="1305"/>
      <c r="HCT48" s="1305"/>
      <c r="HCU48" s="1305"/>
      <c r="HCV48" s="1305"/>
      <c r="HCW48" s="1305"/>
      <c r="HCX48" s="1305"/>
      <c r="HCY48" s="1305"/>
      <c r="HCZ48" s="1305"/>
      <c r="HDA48" s="1305"/>
      <c r="HDB48" s="1305"/>
      <c r="HDC48" s="1305"/>
      <c r="HDD48" s="1305"/>
      <c r="HDE48" s="1305"/>
      <c r="HDF48" s="1305"/>
      <c r="HDG48" s="1305"/>
      <c r="HDH48" s="1305"/>
      <c r="HDI48" s="1305"/>
      <c r="HDJ48" s="1305"/>
      <c r="HDK48" s="1305"/>
      <c r="HDL48" s="1305"/>
      <c r="HDM48" s="1305"/>
      <c r="HDN48" s="1305"/>
      <c r="HDO48" s="1305"/>
      <c r="HDP48" s="1305"/>
      <c r="HDQ48" s="1305"/>
      <c r="HDR48" s="1305"/>
      <c r="HDS48" s="1305"/>
      <c r="HDT48" s="1305"/>
      <c r="HDU48" s="1305"/>
      <c r="HDV48" s="1305"/>
      <c r="HDW48" s="1305"/>
      <c r="HDX48" s="1305"/>
      <c r="HDY48" s="1305"/>
      <c r="HDZ48" s="1305"/>
      <c r="HEA48" s="1305"/>
      <c r="HEB48" s="1305"/>
      <c r="HEC48" s="1305"/>
      <c r="HED48" s="1305"/>
      <c r="HEE48" s="1305"/>
      <c r="HEF48" s="1305"/>
      <c r="HEG48" s="1305"/>
      <c r="HEH48" s="1305"/>
      <c r="HEI48" s="1305"/>
      <c r="HEJ48" s="1305"/>
      <c r="HEK48" s="1305"/>
      <c r="HEL48" s="1305"/>
      <c r="HEM48" s="1305"/>
      <c r="HEN48" s="1305"/>
      <c r="HEO48" s="1305"/>
      <c r="HEP48" s="1305"/>
      <c r="HEQ48" s="1305"/>
      <c r="HER48" s="1305"/>
      <c r="HES48" s="1305"/>
      <c r="HET48" s="1305"/>
      <c r="HEU48" s="1305"/>
      <c r="HEV48" s="1305"/>
      <c r="HEW48" s="1305"/>
      <c r="HEX48" s="1305"/>
      <c r="HEY48" s="1305"/>
      <c r="HEZ48" s="1305"/>
      <c r="HFA48" s="1305"/>
      <c r="HFB48" s="1305"/>
      <c r="HFC48" s="1305"/>
      <c r="HFD48" s="1305"/>
      <c r="HFE48" s="1305"/>
      <c r="HFF48" s="1305"/>
      <c r="HFG48" s="1305"/>
      <c r="HFH48" s="1305"/>
      <c r="HFI48" s="1305"/>
      <c r="HFJ48" s="1305"/>
      <c r="HFK48" s="1305"/>
      <c r="HFL48" s="1305"/>
      <c r="HFM48" s="1305"/>
      <c r="HFN48" s="1305"/>
      <c r="HFO48" s="1305"/>
      <c r="HFP48" s="1305"/>
      <c r="HFQ48" s="1305"/>
      <c r="HFR48" s="1305"/>
      <c r="HFS48" s="1305"/>
      <c r="HFT48" s="1305"/>
      <c r="HFU48" s="1305"/>
      <c r="HFV48" s="1305"/>
      <c r="HFW48" s="1305"/>
      <c r="HFX48" s="1305"/>
      <c r="HFY48" s="1305"/>
      <c r="HFZ48" s="1305"/>
      <c r="HGA48" s="1305"/>
      <c r="HGB48" s="1305"/>
      <c r="HGC48" s="1305"/>
      <c r="HGD48" s="1305"/>
      <c r="HGE48" s="1305"/>
      <c r="HGF48" s="1305"/>
      <c r="HGG48" s="1305"/>
      <c r="HGH48" s="1305"/>
      <c r="HGI48" s="1305"/>
      <c r="HGJ48" s="1305"/>
      <c r="HGK48" s="1305"/>
      <c r="HGL48" s="1305"/>
      <c r="HGM48" s="1305"/>
      <c r="HGN48" s="1305"/>
      <c r="HGO48" s="1305"/>
      <c r="HGP48" s="1305"/>
      <c r="HGQ48" s="1305"/>
      <c r="HGR48" s="1305"/>
      <c r="HGS48" s="1305"/>
      <c r="HGT48" s="1305"/>
      <c r="HGU48" s="1305"/>
      <c r="HGV48" s="1305"/>
      <c r="HGW48" s="1305"/>
      <c r="HGX48" s="1305"/>
      <c r="HGY48" s="1305"/>
      <c r="HGZ48" s="1305"/>
      <c r="HHA48" s="1305"/>
      <c r="HHB48" s="1305"/>
      <c r="HHC48" s="1305"/>
      <c r="HHD48" s="1305"/>
      <c r="HHE48" s="1305"/>
      <c r="HHF48" s="1305"/>
      <c r="HHG48" s="1305"/>
      <c r="HHH48" s="1305"/>
      <c r="HHI48" s="1305"/>
      <c r="HHJ48" s="1305"/>
      <c r="HHK48" s="1305"/>
      <c r="HHL48" s="1305"/>
      <c r="HHM48" s="1305"/>
      <c r="HHN48" s="1305"/>
      <c r="HHO48" s="1305"/>
      <c r="HHP48" s="1305"/>
      <c r="HHQ48" s="1305"/>
      <c r="HHR48" s="1305"/>
      <c r="HHS48" s="1305"/>
      <c r="HHT48" s="1305"/>
      <c r="HHU48" s="1305"/>
      <c r="HHV48" s="1305"/>
      <c r="HHW48" s="1305"/>
      <c r="HHX48" s="1305"/>
      <c r="HHY48" s="1305"/>
      <c r="HHZ48" s="1305"/>
      <c r="HIA48" s="1305"/>
      <c r="HIB48" s="1305"/>
      <c r="HIC48" s="1305"/>
      <c r="HID48" s="1305"/>
      <c r="HIE48" s="1305"/>
      <c r="HIF48" s="1305"/>
      <c r="HIG48" s="1305"/>
      <c r="HIH48" s="1305"/>
      <c r="HII48" s="1305"/>
      <c r="HIJ48" s="1305"/>
      <c r="HIK48" s="1305"/>
      <c r="HIL48" s="1305"/>
      <c r="HIM48" s="1305"/>
      <c r="HIN48" s="1305"/>
      <c r="HIO48" s="1305"/>
      <c r="HIP48" s="1305"/>
      <c r="HIQ48" s="1305"/>
      <c r="HIR48" s="1305"/>
      <c r="HIS48" s="1305"/>
      <c r="HIT48" s="1305"/>
      <c r="HIU48" s="1305"/>
      <c r="HIV48" s="1305"/>
      <c r="HIW48" s="1305"/>
      <c r="HIX48" s="1305"/>
      <c r="HIY48" s="1305"/>
      <c r="HIZ48" s="1305"/>
      <c r="HJA48" s="1305"/>
      <c r="HJB48" s="1305"/>
      <c r="HJC48" s="1305"/>
      <c r="HJD48" s="1305"/>
      <c r="HJE48" s="1305"/>
      <c r="HJF48" s="1305"/>
      <c r="HJG48" s="1305"/>
      <c r="HJH48" s="1305"/>
      <c r="HJI48" s="1305"/>
      <c r="HJJ48" s="1305"/>
      <c r="HJK48" s="1305"/>
      <c r="HJL48" s="1305"/>
      <c r="HJM48" s="1305"/>
      <c r="HJN48" s="1305"/>
      <c r="HJO48" s="1305"/>
      <c r="HJP48" s="1305"/>
      <c r="HJQ48" s="1305"/>
      <c r="HJR48" s="1305"/>
      <c r="HJS48" s="1305"/>
      <c r="HJT48" s="1305"/>
      <c r="HJU48" s="1305"/>
      <c r="HJV48" s="1305"/>
      <c r="HJW48" s="1305"/>
      <c r="HJX48" s="1305"/>
      <c r="HJY48" s="1305"/>
      <c r="HJZ48" s="1305"/>
      <c r="HKA48" s="1305"/>
      <c r="HKB48" s="1305"/>
      <c r="HKC48" s="1305"/>
      <c r="HKD48" s="1305"/>
      <c r="HKE48" s="1305"/>
      <c r="HKF48" s="1305"/>
      <c r="HKG48" s="1305"/>
      <c r="HKH48" s="1305"/>
      <c r="HKI48" s="1305"/>
      <c r="HKJ48" s="1305"/>
      <c r="HKK48" s="1305"/>
      <c r="HKL48" s="1305"/>
      <c r="HKM48" s="1305"/>
      <c r="HKN48" s="1305"/>
      <c r="HKO48" s="1305"/>
      <c r="HKP48" s="1305"/>
      <c r="HKQ48" s="1305"/>
      <c r="HKR48" s="1305"/>
      <c r="HKS48" s="1305"/>
      <c r="HKT48" s="1305"/>
      <c r="HKU48" s="1305"/>
      <c r="HKV48" s="1305"/>
      <c r="HKW48" s="1305"/>
      <c r="HKX48" s="1305"/>
      <c r="HKY48" s="1305"/>
      <c r="HKZ48" s="1305"/>
      <c r="HLA48" s="1305"/>
      <c r="HLB48" s="1305"/>
      <c r="HLC48" s="1305"/>
      <c r="HLD48" s="1305"/>
      <c r="HLE48" s="1305"/>
      <c r="HLF48" s="1305"/>
      <c r="HLG48" s="1305"/>
      <c r="HLH48" s="1305"/>
      <c r="HLI48" s="1305"/>
      <c r="HLJ48" s="1305"/>
      <c r="HLK48" s="1305"/>
      <c r="HLL48" s="1305"/>
      <c r="HLM48" s="1305"/>
      <c r="HLN48" s="1305"/>
      <c r="HLO48" s="1305"/>
      <c r="HLP48" s="1305"/>
      <c r="HLQ48" s="1305"/>
      <c r="HLR48" s="1305"/>
      <c r="HLS48" s="1305"/>
      <c r="HLT48" s="1305"/>
      <c r="HLU48" s="1305"/>
      <c r="HLV48" s="1305"/>
      <c r="HLW48" s="1305"/>
      <c r="HLX48" s="1305"/>
      <c r="HLY48" s="1305"/>
      <c r="HLZ48" s="1305"/>
      <c r="HMA48" s="1305"/>
      <c r="HMB48" s="1305"/>
      <c r="HMC48" s="1305"/>
      <c r="HMD48" s="1305"/>
      <c r="HME48" s="1305"/>
      <c r="HMF48" s="1305"/>
      <c r="HMG48" s="1305"/>
      <c r="HMH48" s="1305"/>
      <c r="HMI48" s="1305"/>
      <c r="HMJ48" s="1305"/>
      <c r="HMK48" s="1305"/>
      <c r="HML48" s="1305"/>
      <c r="HMM48" s="1305"/>
      <c r="HMN48" s="1305"/>
      <c r="HMO48" s="1305"/>
      <c r="HMP48" s="1305"/>
      <c r="HMQ48" s="1305"/>
      <c r="HMR48" s="1305"/>
      <c r="HMS48" s="1305"/>
      <c r="HMT48" s="1305"/>
      <c r="HMU48" s="1305"/>
      <c r="HMV48" s="1305"/>
      <c r="HMW48" s="1305"/>
      <c r="HMX48" s="1305"/>
      <c r="HMY48" s="1305"/>
      <c r="HMZ48" s="1305"/>
      <c r="HNA48" s="1305"/>
      <c r="HNB48" s="1305"/>
      <c r="HNC48" s="1305"/>
      <c r="HND48" s="1305"/>
      <c r="HNE48" s="1305"/>
      <c r="HNF48" s="1305"/>
      <c r="HNG48" s="1305"/>
      <c r="HNH48" s="1305"/>
      <c r="HNI48" s="1305"/>
      <c r="HNJ48" s="1305"/>
      <c r="HNK48" s="1305"/>
      <c r="HNL48" s="1305"/>
      <c r="HNM48" s="1305"/>
      <c r="HNN48" s="1305"/>
      <c r="HNO48" s="1305"/>
      <c r="HNP48" s="1305"/>
      <c r="HNQ48" s="1305"/>
      <c r="HNR48" s="1305"/>
      <c r="HNS48" s="1305"/>
      <c r="HNT48" s="1305"/>
      <c r="HNU48" s="1305"/>
      <c r="HNV48" s="1305"/>
      <c r="HNW48" s="1305"/>
      <c r="HNX48" s="1305"/>
      <c r="HNY48" s="1305"/>
      <c r="HNZ48" s="1305"/>
      <c r="HOA48" s="1305"/>
      <c r="HOB48" s="1305"/>
      <c r="HOC48" s="1305"/>
      <c r="HOD48" s="1305"/>
      <c r="HOE48" s="1305"/>
      <c r="HOF48" s="1305"/>
      <c r="HOG48" s="1305"/>
      <c r="HOH48" s="1305"/>
      <c r="HOI48" s="1305"/>
      <c r="HOJ48" s="1305"/>
      <c r="HOK48" s="1305"/>
      <c r="HOL48" s="1305"/>
      <c r="HOM48" s="1305"/>
      <c r="HON48" s="1305"/>
      <c r="HOO48" s="1305"/>
      <c r="HOP48" s="1305"/>
      <c r="HOQ48" s="1305"/>
      <c r="HOR48" s="1305"/>
      <c r="HOS48" s="1305"/>
      <c r="HOT48" s="1305"/>
      <c r="HOU48" s="1305"/>
      <c r="HOV48" s="1305"/>
      <c r="HOW48" s="1305"/>
      <c r="HOX48" s="1305"/>
      <c r="HOY48" s="1305"/>
      <c r="HOZ48" s="1305"/>
      <c r="HPA48" s="1305"/>
      <c r="HPB48" s="1305"/>
      <c r="HPC48" s="1305"/>
      <c r="HPD48" s="1305"/>
      <c r="HPE48" s="1305"/>
      <c r="HPF48" s="1305"/>
      <c r="HPG48" s="1305"/>
      <c r="HPH48" s="1305"/>
      <c r="HPI48" s="1305"/>
      <c r="HPJ48" s="1305"/>
      <c r="HPK48" s="1305"/>
      <c r="HPL48" s="1305"/>
      <c r="HPM48" s="1305"/>
      <c r="HPN48" s="1305"/>
      <c r="HPO48" s="1305"/>
      <c r="HPP48" s="1305"/>
      <c r="HPQ48" s="1305"/>
      <c r="HPR48" s="1305"/>
      <c r="HPS48" s="1305"/>
      <c r="HPT48" s="1305"/>
      <c r="HPU48" s="1305"/>
      <c r="HPV48" s="1305"/>
      <c r="HPW48" s="1305"/>
      <c r="HPX48" s="1305"/>
      <c r="HPY48" s="1305"/>
      <c r="HPZ48" s="1305"/>
      <c r="HQA48" s="1305"/>
      <c r="HQB48" s="1305"/>
      <c r="HQC48" s="1305"/>
      <c r="HQD48" s="1305"/>
      <c r="HQE48" s="1305"/>
      <c r="HQF48" s="1305"/>
      <c r="HQG48" s="1305"/>
      <c r="HQH48" s="1305"/>
      <c r="HQI48" s="1305"/>
      <c r="HQJ48" s="1305"/>
      <c r="HQK48" s="1305"/>
      <c r="HQL48" s="1305"/>
      <c r="HQM48" s="1305"/>
      <c r="HQN48" s="1305"/>
      <c r="HQO48" s="1305"/>
      <c r="HQP48" s="1305"/>
      <c r="HQQ48" s="1305"/>
      <c r="HQR48" s="1305"/>
      <c r="HQS48" s="1305"/>
      <c r="HQT48" s="1305"/>
      <c r="HQU48" s="1305"/>
      <c r="HQV48" s="1305"/>
      <c r="HQW48" s="1305"/>
      <c r="HQX48" s="1305"/>
      <c r="HQY48" s="1305"/>
      <c r="HQZ48" s="1305"/>
      <c r="HRA48" s="1305"/>
      <c r="HRB48" s="1305"/>
      <c r="HRC48" s="1305"/>
      <c r="HRD48" s="1305"/>
      <c r="HRE48" s="1305"/>
      <c r="HRF48" s="1305"/>
      <c r="HRG48" s="1305"/>
      <c r="HRH48" s="1305"/>
      <c r="HRI48" s="1305"/>
      <c r="HRJ48" s="1305"/>
      <c r="HRK48" s="1305"/>
      <c r="HRL48" s="1305"/>
      <c r="HRM48" s="1305"/>
      <c r="HRN48" s="1305"/>
      <c r="HRO48" s="1305"/>
      <c r="HRP48" s="1305"/>
      <c r="HRQ48" s="1305"/>
      <c r="HRR48" s="1305"/>
      <c r="HRS48" s="1305"/>
      <c r="HRT48" s="1305"/>
      <c r="HRU48" s="1305"/>
      <c r="HRV48" s="1305"/>
      <c r="HRW48" s="1305"/>
      <c r="HRX48" s="1305"/>
      <c r="HRY48" s="1305"/>
      <c r="HRZ48" s="1305"/>
      <c r="HSA48" s="1305"/>
      <c r="HSB48" s="1305"/>
      <c r="HSC48" s="1305"/>
      <c r="HSD48" s="1305"/>
      <c r="HSE48" s="1305"/>
      <c r="HSF48" s="1305"/>
      <c r="HSG48" s="1305"/>
      <c r="HSH48" s="1305"/>
      <c r="HSI48" s="1305"/>
      <c r="HSJ48" s="1305"/>
      <c r="HSK48" s="1305"/>
      <c r="HSL48" s="1305"/>
      <c r="HSM48" s="1305"/>
      <c r="HSN48" s="1305"/>
      <c r="HSO48" s="1305"/>
      <c r="HSP48" s="1305"/>
      <c r="HSQ48" s="1305"/>
      <c r="HSR48" s="1305"/>
      <c r="HSS48" s="1305"/>
      <c r="HST48" s="1305"/>
      <c r="HSU48" s="1305"/>
      <c r="HSV48" s="1305"/>
      <c r="HSW48" s="1305"/>
      <c r="HSX48" s="1305"/>
      <c r="HSY48" s="1305"/>
      <c r="HSZ48" s="1305"/>
      <c r="HTA48" s="1305"/>
      <c r="HTB48" s="1305"/>
      <c r="HTC48" s="1305"/>
      <c r="HTD48" s="1305"/>
      <c r="HTE48" s="1305"/>
      <c r="HTF48" s="1305"/>
      <c r="HTG48" s="1305"/>
      <c r="HTH48" s="1305"/>
      <c r="HTI48" s="1305"/>
      <c r="HTJ48" s="1305"/>
      <c r="HTK48" s="1305"/>
      <c r="HTL48" s="1305"/>
      <c r="HTM48" s="1305"/>
      <c r="HTN48" s="1305"/>
      <c r="HTO48" s="1305"/>
      <c r="HTP48" s="1305"/>
      <c r="HTQ48" s="1305"/>
      <c r="HTR48" s="1305"/>
      <c r="HTS48" s="1305"/>
      <c r="HTT48" s="1305"/>
      <c r="HTU48" s="1305"/>
      <c r="HTV48" s="1305"/>
      <c r="HTW48" s="1305"/>
      <c r="HTX48" s="1305"/>
      <c r="HTY48" s="1305"/>
      <c r="HTZ48" s="1305"/>
      <c r="HUA48" s="1305"/>
      <c r="HUB48" s="1305"/>
      <c r="HUC48" s="1305"/>
      <c r="HUD48" s="1305"/>
      <c r="HUE48" s="1305"/>
      <c r="HUF48" s="1305"/>
      <c r="HUG48" s="1305"/>
      <c r="HUH48" s="1305"/>
      <c r="HUI48" s="1305"/>
      <c r="HUJ48" s="1305"/>
      <c r="HUK48" s="1305"/>
      <c r="HUL48" s="1305"/>
      <c r="HUM48" s="1305"/>
      <c r="HUN48" s="1305"/>
      <c r="HUO48" s="1305"/>
      <c r="HUP48" s="1305"/>
      <c r="HUQ48" s="1305"/>
      <c r="HUR48" s="1305"/>
      <c r="HUS48" s="1305"/>
      <c r="HUT48" s="1305"/>
      <c r="HUU48" s="1305"/>
      <c r="HUV48" s="1305"/>
      <c r="HUW48" s="1305"/>
      <c r="HUX48" s="1305"/>
      <c r="HUY48" s="1305"/>
      <c r="HUZ48" s="1305"/>
      <c r="HVA48" s="1305"/>
      <c r="HVB48" s="1305"/>
      <c r="HVC48" s="1305"/>
      <c r="HVD48" s="1305"/>
      <c r="HVE48" s="1305"/>
      <c r="HVF48" s="1305"/>
      <c r="HVG48" s="1305"/>
      <c r="HVH48" s="1305"/>
      <c r="HVI48" s="1305"/>
      <c r="HVJ48" s="1305"/>
      <c r="HVK48" s="1305"/>
      <c r="HVL48" s="1305"/>
      <c r="HVM48" s="1305"/>
      <c r="HVN48" s="1305"/>
      <c r="HVO48" s="1305"/>
      <c r="HVP48" s="1305"/>
      <c r="HVQ48" s="1305"/>
      <c r="HVR48" s="1305"/>
      <c r="HVS48" s="1305"/>
      <c r="HVT48" s="1305"/>
      <c r="HVU48" s="1305"/>
      <c r="HVV48" s="1305"/>
      <c r="HVW48" s="1305"/>
      <c r="HVX48" s="1305"/>
      <c r="HVY48" s="1305"/>
      <c r="HVZ48" s="1305"/>
      <c r="HWA48" s="1305"/>
      <c r="HWB48" s="1305"/>
      <c r="HWC48" s="1305"/>
      <c r="HWD48" s="1305"/>
      <c r="HWE48" s="1305"/>
      <c r="HWF48" s="1305"/>
      <c r="HWG48" s="1305"/>
      <c r="HWH48" s="1305"/>
      <c r="HWI48" s="1305"/>
      <c r="HWJ48" s="1305"/>
      <c r="HWK48" s="1305"/>
      <c r="HWL48" s="1305"/>
      <c r="HWM48" s="1305"/>
      <c r="HWN48" s="1305"/>
      <c r="HWO48" s="1305"/>
      <c r="HWP48" s="1305"/>
      <c r="HWQ48" s="1305"/>
      <c r="HWR48" s="1305"/>
      <c r="HWS48" s="1305"/>
      <c r="HWT48" s="1305"/>
      <c r="HWU48" s="1305"/>
      <c r="HWV48" s="1305"/>
      <c r="HWW48" s="1305"/>
      <c r="HWX48" s="1305"/>
      <c r="HWY48" s="1305"/>
      <c r="HWZ48" s="1305"/>
      <c r="HXA48" s="1305"/>
      <c r="HXB48" s="1305"/>
      <c r="HXC48" s="1305"/>
      <c r="HXD48" s="1305"/>
      <c r="HXE48" s="1305"/>
      <c r="HXF48" s="1305"/>
      <c r="HXG48" s="1305"/>
      <c r="HXH48" s="1305"/>
      <c r="HXI48" s="1305"/>
      <c r="HXJ48" s="1305"/>
      <c r="HXK48" s="1305"/>
      <c r="HXL48" s="1305"/>
      <c r="HXM48" s="1305"/>
      <c r="HXN48" s="1305"/>
      <c r="HXO48" s="1305"/>
      <c r="HXP48" s="1305"/>
      <c r="HXQ48" s="1305"/>
      <c r="HXR48" s="1305"/>
      <c r="HXS48" s="1305"/>
      <c r="HXT48" s="1305"/>
      <c r="HXU48" s="1305"/>
      <c r="HXV48" s="1305"/>
      <c r="HXW48" s="1305"/>
      <c r="HXX48" s="1305"/>
      <c r="HXY48" s="1305"/>
      <c r="HXZ48" s="1305"/>
      <c r="HYA48" s="1305"/>
      <c r="HYB48" s="1305"/>
      <c r="HYC48" s="1305"/>
      <c r="HYD48" s="1305"/>
      <c r="HYE48" s="1305"/>
      <c r="HYF48" s="1305"/>
      <c r="HYG48" s="1305"/>
      <c r="HYH48" s="1305"/>
      <c r="HYI48" s="1305"/>
      <c r="HYJ48" s="1305"/>
      <c r="HYK48" s="1305"/>
      <c r="HYL48" s="1305"/>
      <c r="HYM48" s="1305"/>
      <c r="HYN48" s="1305"/>
      <c r="HYO48" s="1305"/>
      <c r="HYP48" s="1305"/>
      <c r="HYQ48" s="1305"/>
      <c r="HYR48" s="1305"/>
      <c r="HYS48" s="1305"/>
      <c r="HYT48" s="1305"/>
      <c r="HYU48" s="1305"/>
      <c r="HYV48" s="1305"/>
      <c r="HYW48" s="1305"/>
      <c r="HYX48" s="1305"/>
      <c r="HYY48" s="1305"/>
      <c r="HYZ48" s="1305"/>
      <c r="HZA48" s="1305"/>
      <c r="HZB48" s="1305"/>
      <c r="HZC48" s="1305"/>
      <c r="HZD48" s="1305"/>
      <c r="HZE48" s="1305"/>
      <c r="HZF48" s="1305"/>
      <c r="HZG48" s="1305"/>
      <c r="HZH48" s="1305"/>
      <c r="HZI48" s="1305"/>
      <c r="HZJ48" s="1305"/>
      <c r="HZK48" s="1305"/>
      <c r="HZL48" s="1305"/>
      <c r="HZM48" s="1305"/>
      <c r="HZN48" s="1305"/>
      <c r="HZO48" s="1305"/>
      <c r="HZP48" s="1305"/>
      <c r="HZQ48" s="1305"/>
      <c r="HZR48" s="1305"/>
      <c r="HZS48" s="1305"/>
      <c r="HZT48" s="1305"/>
      <c r="HZU48" s="1305"/>
      <c r="HZV48" s="1305"/>
      <c r="HZW48" s="1305"/>
      <c r="HZX48" s="1305"/>
      <c r="HZY48" s="1305"/>
      <c r="HZZ48" s="1305"/>
      <c r="IAA48" s="1305"/>
      <c r="IAB48" s="1305"/>
      <c r="IAC48" s="1305"/>
      <c r="IAD48" s="1305"/>
      <c r="IAE48" s="1305"/>
      <c r="IAF48" s="1305"/>
      <c r="IAG48" s="1305"/>
      <c r="IAH48" s="1305"/>
      <c r="IAI48" s="1305"/>
      <c r="IAJ48" s="1305"/>
      <c r="IAK48" s="1305"/>
      <c r="IAL48" s="1305"/>
      <c r="IAM48" s="1305"/>
      <c r="IAN48" s="1305"/>
      <c r="IAO48" s="1305"/>
      <c r="IAP48" s="1305"/>
      <c r="IAQ48" s="1305"/>
      <c r="IAR48" s="1305"/>
      <c r="IAS48" s="1305"/>
      <c r="IAT48" s="1305"/>
      <c r="IAU48" s="1305"/>
      <c r="IAV48" s="1305"/>
      <c r="IAW48" s="1305"/>
      <c r="IAX48" s="1305"/>
      <c r="IAY48" s="1305"/>
      <c r="IAZ48" s="1305"/>
      <c r="IBA48" s="1305"/>
      <c r="IBB48" s="1305"/>
      <c r="IBC48" s="1305"/>
      <c r="IBD48" s="1305"/>
      <c r="IBE48" s="1305"/>
      <c r="IBF48" s="1305"/>
      <c r="IBG48" s="1305"/>
      <c r="IBH48" s="1305"/>
      <c r="IBI48" s="1305"/>
      <c r="IBJ48" s="1305"/>
      <c r="IBK48" s="1305"/>
      <c r="IBL48" s="1305"/>
      <c r="IBM48" s="1305"/>
      <c r="IBN48" s="1305"/>
      <c r="IBO48" s="1305"/>
      <c r="IBP48" s="1305"/>
      <c r="IBQ48" s="1305"/>
      <c r="IBR48" s="1305"/>
      <c r="IBS48" s="1305"/>
      <c r="IBT48" s="1305"/>
      <c r="IBU48" s="1305"/>
      <c r="IBV48" s="1305"/>
      <c r="IBW48" s="1305"/>
      <c r="IBX48" s="1305"/>
      <c r="IBY48" s="1305"/>
      <c r="IBZ48" s="1305"/>
      <c r="ICA48" s="1305"/>
      <c r="ICB48" s="1305"/>
      <c r="ICC48" s="1305"/>
      <c r="ICD48" s="1305"/>
      <c r="ICE48" s="1305"/>
      <c r="ICF48" s="1305"/>
      <c r="ICG48" s="1305"/>
      <c r="ICH48" s="1305"/>
      <c r="ICI48" s="1305"/>
      <c r="ICJ48" s="1305"/>
      <c r="ICK48" s="1305"/>
      <c r="ICL48" s="1305"/>
      <c r="ICM48" s="1305"/>
      <c r="ICN48" s="1305"/>
      <c r="ICO48" s="1305"/>
      <c r="ICP48" s="1305"/>
      <c r="ICQ48" s="1305"/>
      <c r="ICR48" s="1305"/>
      <c r="ICS48" s="1305"/>
      <c r="ICT48" s="1305"/>
      <c r="ICU48" s="1305"/>
      <c r="ICV48" s="1305"/>
      <c r="ICW48" s="1305"/>
      <c r="ICX48" s="1305"/>
      <c r="ICY48" s="1305"/>
      <c r="ICZ48" s="1305"/>
      <c r="IDA48" s="1305"/>
      <c r="IDB48" s="1305"/>
      <c r="IDC48" s="1305"/>
      <c r="IDD48" s="1305"/>
      <c r="IDE48" s="1305"/>
      <c r="IDF48" s="1305"/>
      <c r="IDG48" s="1305"/>
      <c r="IDH48" s="1305"/>
      <c r="IDI48" s="1305"/>
      <c r="IDJ48" s="1305"/>
      <c r="IDK48" s="1305"/>
      <c r="IDL48" s="1305"/>
      <c r="IDM48" s="1305"/>
      <c r="IDN48" s="1305"/>
      <c r="IDO48" s="1305"/>
      <c r="IDP48" s="1305"/>
      <c r="IDQ48" s="1305"/>
      <c r="IDR48" s="1305"/>
      <c r="IDS48" s="1305"/>
      <c r="IDT48" s="1305"/>
      <c r="IDU48" s="1305"/>
      <c r="IDV48" s="1305"/>
      <c r="IDW48" s="1305"/>
      <c r="IDX48" s="1305"/>
      <c r="IDY48" s="1305"/>
      <c r="IDZ48" s="1305"/>
      <c r="IEA48" s="1305"/>
      <c r="IEB48" s="1305"/>
      <c r="IEC48" s="1305"/>
      <c r="IED48" s="1305"/>
      <c r="IEE48" s="1305"/>
      <c r="IEF48" s="1305"/>
      <c r="IEG48" s="1305"/>
      <c r="IEH48" s="1305"/>
      <c r="IEI48" s="1305"/>
      <c r="IEJ48" s="1305"/>
      <c r="IEK48" s="1305"/>
      <c r="IEL48" s="1305"/>
      <c r="IEM48" s="1305"/>
      <c r="IEN48" s="1305"/>
      <c r="IEO48" s="1305"/>
      <c r="IEP48" s="1305"/>
      <c r="IEQ48" s="1305"/>
      <c r="IER48" s="1305"/>
      <c r="IES48" s="1305"/>
      <c r="IET48" s="1305"/>
      <c r="IEU48" s="1305"/>
      <c r="IEV48" s="1305"/>
      <c r="IEW48" s="1305"/>
      <c r="IEX48" s="1305"/>
      <c r="IEY48" s="1305"/>
      <c r="IEZ48" s="1305"/>
      <c r="IFA48" s="1305"/>
      <c r="IFB48" s="1305"/>
      <c r="IFC48" s="1305"/>
      <c r="IFD48" s="1305"/>
      <c r="IFE48" s="1305"/>
      <c r="IFF48" s="1305"/>
      <c r="IFG48" s="1305"/>
      <c r="IFH48" s="1305"/>
      <c r="IFI48" s="1305"/>
      <c r="IFJ48" s="1305"/>
      <c r="IFK48" s="1305"/>
      <c r="IFL48" s="1305"/>
      <c r="IFM48" s="1305"/>
      <c r="IFN48" s="1305"/>
      <c r="IFO48" s="1305"/>
      <c r="IFP48" s="1305"/>
      <c r="IFQ48" s="1305"/>
      <c r="IFR48" s="1305"/>
      <c r="IFS48" s="1305"/>
      <c r="IFT48" s="1305"/>
      <c r="IFU48" s="1305"/>
      <c r="IFV48" s="1305"/>
      <c r="IFW48" s="1305"/>
      <c r="IFX48" s="1305"/>
      <c r="IFY48" s="1305"/>
      <c r="IFZ48" s="1305"/>
      <c r="IGA48" s="1305"/>
      <c r="IGB48" s="1305"/>
      <c r="IGC48" s="1305"/>
      <c r="IGD48" s="1305"/>
      <c r="IGE48" s="1305"/>
      <c r="IGF48" s="1305"/>
      <c r="IGG48" s="1305"/>
      <c r="IGH48" s="1305"/>
      <c r="IGI48" s="1305"/>
      <c r="IGJ48" s="1305"/>
      <c r="IGK48" s="1305"/>
      <c r="IGL48" s="1305"/>
      <c r="IGM48" s="1305"/>
      <c r="IGN48" s="1305"/>
      <c r="IGO48" s="1305"/>
      <c r="IGP48" s="1305"/>
      <c r="IGQ48" s="1305"/>
      <c r="IGR48" s="1305"/>
      <c r="IGS48" s="1305"/>
      <c r="IGT48" s="1305"/>
      <c r="IGU48" s="1305"/>
      <c r="IGV48" s="1305"/>
      <c r="IGW48" s="1305"/>
      <c r="IGX48" s="1305"/>
      <c r="IGY48" s="1305"/>
      <c r="IGZ48" s="1305"/>
      <c r="IHA48" s="1305"/>
      <c r="IHB48" s="1305"/>
      <c r="IHC48" s="1305"/>
      <c r="IHD48" s="1305"/>
      <c r="IHE48" s="1305"/>
      <c r="IHF48" s="1305"/>
      <c r="IHG48" s="1305"/>
      <c r="IHH48" s="1305"/>
      <c r="IHI48" s="1305"/>
      <c r="IHJ48" s="1305"/>
      <c r="IHK48" s="1305"/>
      <c r="IHL48" s="1305"/>
      <c r="IHM48" s="1305"/>
      <c r="IHN48" s="1305"/>
      <c r="IHO48" s="1305"/>
      <c r="IHP48" s="1305"/>
      <c r="IHQ48" s="1305"/>
      <c r="IHR48" s="1305"/>
      <c r="IHS48" s="1305"/>
      <c r="IHT48" s="1305"/>
      <c r="IHU48" s="1305"/>
      <c r="IHV48" s="1305"/>
      <c r="IHW48" s="1305"/>
      <c r="IHX48" s="1305"/>
      <c r="IHY48" s="1305"/>
      <c r="IHZ48" s="1305"/>
      <c r="IIA48" s="1305"/>
      <c r="IIB48" s="1305"/>
      <c r="IIC48" s="1305"/>
      <c r="IID48" s="1305"/>
      <c r="IIE48" s="1305"/>
      <c r="IIF48" s="1305"/>
      <c r="IIG48" s="1305"/>
      <c r="IIH48" s="1305"/>
      <c r="III48" s="1305"/>
      <c r="IIJ48" s="1305"/>
      <c r="IIK48" s="1305"/>
      <c r="IIL48" s="1305"/>
      <c r="IIM48" s="1305"/>
      <c r="IIN48" s="1305"/>
      <c r="IIO48" s="1305"/>
      <c r="IIP48" s="1305"/>
      <c r="IIQ48" s="1305"/>
      <c r="IIR48" s="1305"/>
      <c r="IIS48" s="1305"/>
      <c r="IIT48" s="1305"/>
      <c r="IIU48" s="1305"/>
      <c r="IIV48" s="1305"/>
      <c r="IIW48" s="1305"/>
      <c r="IIX48" s="1305"/>
      <c r="IIY48" s="1305"/>
      <c r="IIZ48" s="1305"/>
      <c r="IJA48" s="1305"/>
      <c r="IJB48" s="1305"/>
      <c r="IJC48" s="1305"/>
      <c r="IJD48" s="1305"/>
      <c r="IJE48" s="1305"/>
      <c r="IJF48" s="1305"/>
      <c r="IJG48" s="1305"/>
      <c r="IJH48" s="1305"/>
      <c r="IJI48" s="1305"/>
      <c r="IJJ48" s="1305"/>
      <c r="IJK48" s="1305"/>
      <c r="IJL48" s="1305"/>
      <c r="IJM48" s="1305"/>
      <c r="IJN48" s="1305"/>
      <c r="IJO48" s="1305"/>
      <c r="IJP48" s="1305"/>
      <c r="IJQ48" s="1305"/>
      <c r="IJR48" s="1305"/>
      <c r="IJS48" s="1305"/>
      <c r="IJT48" s="1305"/>
      <c r="IJU48" s="1305"/>
      <c r="IJV48" s="1305"/>
      <c r="IJW48" s="1305"/>
      <c r="IJX48" s="1305"/>
      <c r="IJY48" s="1305"/>
      <c r="IJZ48" s="1305"/>
      <c r="IKA48" s="1305"/>
      <c r="IKB48" s="1305"/>
      <c r="IKC48" s="1305"/>
      <c r="IKD48" s="1305"/>
      <c r="IKE48" s="1305"/>
      <c r="IKF48" s="1305"/>
      <c r="IKG48" s="1305"/>
      <c r="IKH48" s="1305"/>
      <c r="IKI48" s="1305"/>
      <c r="IKJ48" s="1305"/>
      <c r="IKK48" s="1305"/>
      <c r="IKL48" s="1305"/>
      <c r="IKM48" s="1305"/>
      <c r="IKN48" s="1305"/>
      <c r="IKO48" s="1305"/>
      <c r="IKP48" s="1305"/>
      <c r="IKQ48" s="1305"/>
      <c r="IKR48" s="1305"/>
      <c r="IKS48" s="1305"/>
      <c r="IKT48" s="1305"/>
      <c r="IKU48" s="1305"/>
      <c r="IKV48" s="1305"/>
      <c r="IKW48" s="1305"/>
      <c r="IKX48" s="1305"/>
      <c r="IKY48" s="1305"/>
      <c r="IKZ48" s="1305"/>
      <c r="ILA48" s="1305"/>
      <c r="ILB48" s="1305"/>
      <c r="ILC48" s="1305"/>
      <c r="ILD48" s="1305"/>
      <c r="ILE48" s="1305"/>
      <c r="ILF48" s="1305"/>
      <c r="ILG48" s="1305"/>
      <c r="ILH48" s="1305"/>
      <c r="ILI48" s="1305"/>
      <c r="ILJ48" s="1305"/>
      <c r="ILK48" s="1305"/>
      <c r="ILL48" s="1305"/>
      <c r="ILM48" s="1305"/>
      <c r="ILN48" s="1305"/>
      <c r="ILO48" s="1305"/>
      <c r="ILP48" s="1305"/>
      <c r="ILQ48" s="1305"/>
      <c r="ILR48" s="1305"/>
      <c r="ILS48" s="1305"/>
      <c r="ILT48" s="1305"/>
      <c r="ILU48" s="1305"/>
      <c r="ILV48" s="1305"/>
      <c r="ILW48" s="1305"/>
      <c r="ILX48" s="1305"/>
      <c r="ILY48" s="1305"/>
      <c r="ILZ48" s="1305"/>
      <c r="IMA48" s="1305"/>
      <c r="IMB48" s="1305"/>
      <c r="IMC48" s="1305"/>
      <c r="IMD48" s="1305"/>
      <c r="IME48" s="1305"/>
      <c r="IMF48" s="1305"/>
      <c r="IMG48" s="1305"/>
      <c r="IMH48" s="1305"/>
      <c r="IMI48" s="1305"/>
      <c r="IMJ48" s="1305"/>
      <c r="IMK48" s="1305"/>
      <c r="IML48" s="1305"/>
      <c r="IMM48" s="1305"/>
      <c r="IMN48" s="1305"/>
      <c r="IMO48" s="1305"/>
      <c r="IMP48" s="1305"/>
      <c r="IMQ48" s="1305"/>
      <c r="IMR48" s="1305"/>
      <c r="IMS48" s="1305"/>
      <c r="IMT48" s="1305"/>
      <c r="IMU48" s="1305"/>
      <c r="IMV48" s="1305"/>
      <c r="IMW48" s="1305"/>
      <c r="IMX48" s="1305"/>
      <c r="IMY48" s="1305"/>
      <c r="IMZ48" s="1305"/>
      <c r="INA48" s="1305"/>
      <c r="INB48" s="1305"/>
      <c r="INC48" s="1305"/>
      <c r="IND48" s="1305"/>
      <c r="INE48" s="1305"/>
      <c r="INF48" s="1305"/>
      <c r="ING48" s="1305"/>
      <c r="INH48" s="1305"/>
      <c r="INI48" s="1305"/>
      <c r="INJ48" s="1305"/>
      <c r="INK48" s="1305"/>
      <c r="INL48" s="1305"/>
      <c r="INM48" s="1305"/>
      <c r="INN48" s="1305"/>
      <c r="INO48" s="1305"/>
      <c r="INP48" s="1305"/>
      <c r="INQ48" s="1305"/>
      <c r="INR48" s="1305"/>
      <c r="INS48" s="1305"/>
      <c r="INT48" s="1305"/>
      <c r="INU48" s="1305"/>
      <c r="INV48" s="1305"/>
      <c r="INW48" s="1305"/>
      <c r="INX48" s="1305"/>
      <c r="INY48" s="1305"/>
      <c r="INZ48" s="1305"/>
      <c r="IOA48" s="1305"/>
      <c r="IOB48" s="1305"/>
      <c r="IOC48" s="1305"/>
      <c r="IOD48" s="1305"/>
      <c r="IOE48" s="1305"/>
      <c r="IOF48" s="1305"/>
      <c r="IOG48" s="1305"/>
      <c r="IOH48" s="1305"/>
      <c r="IOI48" s="1305"/>
      <c r="IOJ48" s="1305"/>
      <c r="IOK48" s="1305"/>
      <c r="IOL48" s="1305"/>
      <c r="IOM48" s="1305"/>
      <c r="ION48" s="1305"/>
      <c r="IOO48" s="1305"/>
      <c r="IOP48" s="1305"/>
      <c r="IOQ48" s="1305"/>
      <c r="IOR48" s="1305"/>
      <c r="IOS48" s="1305"/>
      <c r="IOT48" s="1305"/>
      <c r="IOU48" s="1305"/>
      <c r="IOV48" s="1305"/>
      <c r="IOW48" s="1305"/>
      <c r="IOX48" s="1305"/>
      <c r="IOY48" s="1305"/>
      <c r="IOZ48" s="1305"/>
      <c r="IPA48" s="1305"/>
      <c r="IPB48" s="1305"/>
      <c r="IPC48" s="1305"/>
      <c r="IPD48" s="1305"/>
      <c r="IPE48" s="1305"/>
      <c r="IPF48" s="1305"/>
      <c r="IPG48" s="1305"/>
      <c r="IPH48" s="1305"/>
      <c r="IPI48" s="1305"/>
      <c r="IPJ48" s="1305"/>
      <c r="IPK48" s="1305"/>
      <c r="IPL48" s="1305"/>
      <c r="IPM48" s="1305"/>
      <c r="IPN48" s="1305"/>
      <c r="IPO48" s="1305"/>
      <c r="IPP48" s="1305"/>
      <c r="IPQ48" s="1305"/>
      <c r="IPR48" s="1305"/>
      <c r="IPS48" s="1305"/>
      <c r="IPT48" s="1305"/>
      <c r="IPU48" s="1305"/>
      <c r="IPV48" s="1305"/>
      <c r="IPW48" s="1305"/>
      <c r="IPX48" s="1305"/>
      <c r="IPY48" s="1305"/>
      <c r="IPZ48" s="1305"/>
      <c r="IQA48" s="1305"/>
      <c r="IQB48" s="1305"/>
      <c r="IQC48" s="1305"/>
      <c r="IQD48" s="1305"/>
      <c r="IQE48" s="1305"/>
      <c r="IQF48" s="1305"/>
      <c r="IQG48" s="1305"/>
      <c r="IQH48" s="1305"/>
      <c r="IQI48" s="1305"/>
      <c r="IQJ48" s="1305"/>
      <c r="IQK48" s="1305"/>
      <c r="IQL48" s="1305"/>
      <c r="IQM48" s="1305"/>
      <c r="IQN48" s="1305"/>
      <c r="IQO48" s="1305"/>
      <c r="IQP48" s="1305"/>
      <c r="IQQ48" s="1305"/>
      <c r="IQR48" s="1305"/>
      <c r="IQS48" s="1305"/>
      <c r="IQT48" s="1305"/>
      <c r="IQU48" s="1305"/>
      <c r="IQV48" s="1305"/>
      <c r="IQW48" s="1305"/>
      <c r="IQX48" s="1305"/>
      <c r="IQY48" s="1305"/>
      <c r="IQZ48" s="1305"/>
      <c r="IRA48" s="1305"/>
      <c r="IRB48" s="1305"/>
      <c r="IRC48" s="1305"/>
      <c r="IRD48" s="1305"/>
      <c r="IRE48" s="1305"/>
      <c r="IRF48" s="1305"/>
      <c r="IRG48" s="1305"/>
      <c r="IRH48" s="1305"/>
      <c r="IRI48" s="1305"/>
      <c r="IRJ48" s="1305"/>
      <c r="IRK48" s="1305"/>
      <c r="IRL48" s="1305"/>
      <c r="IRM48" s="1305"/>
      <c r="IRN48" s="1305"/>
      <c r="IRO48" s="1305"/>
      <c r="IRP48" s="1305"/>
      <c r="IRQ48" s="1305"/>
      <c r="IRR48" s="1305"/>
      <c r="IRS48" s="1305"/>
      <c r="IRT48" s="1305"/>
      <c r="IRU48" s="1305"/>
      <c r="IRV48" s="1305"/>
      <c r="IRW48" s="1305"/>
      <c r="IRX48" s="1305"/>
      <c r="IRY48" s="1305"/>
      <c r="IRZ48" s="1305"/>
      <c r="ISA48" s="1305"/>
      <c r="ISB48" s="1305"/>
      <c r="ISC48" s="1305"/>
      <c r="ISD48" s="1305"/>
      <c r="ISE48" s="1305"/>
      <c r="ISF48" s="1305"/>
      <c r="ISG48" s="1305"/>
      <c r="ISH48" s="1305"/>
      <c r="ISI48" s="1305"/>
      <c r="ISJ48" s="1305"/>
      <c r="ISK48" s="1305"/>
      <c r="ISL48" s="1305"/>
      <c r="ISM48" s="1305"/>
      <c r="ISN48" s="1305"/>
      <c r="ISO48" s="1305"/>
      <c r="ISP48" s="1305"/>
      <c r="ISQ48" s="1305"/>
      <c r="ISR48" s="1305"/>
      <c r="ISS48" s="1305"/>
      <c r="IST48" s="1305"/>
      <c r="ISU48" s="1305"/>
      <c r="ISV48" s="1305"/>
      <c r="ISW48" s="1305"/>
      <c r="ISX48" s="1305"/>
      <c r="ISY48" s="1305"/>
      <c r="ISZ48" s="1305"/>
      <c r="ITA48" s="1305"/>
      <c r="ITB48" s="1305"/>
      <c r="ITC48" s="1305"/>
      <c r="ITD48" s="1305"/>
      <c r="ITE48" s="1305"/>
      <c r="ITF48" s="1305"/>
      <c r="ITG48" s="1305"/>
      <c r="ITH48" s="1305"/>
      <c r="ITI48" s="1305"/>
      <c r="ITJ48" s="1305"/>
      <c r="ITK48" s="1305"/>
      <c r="ITL48" s="1305"/>
      <c r="ITM48" s="1305"/>
      <c r="ITN48" s="1305"/>
      <c r="ITO48" s="1305"/>
      <c r="ITP48" s="1305"/>
      <c r="ITQ48" s="1305"/>
      <c r="ITR48" s="1305"/>
      <c r="ITS48" s="1305"/>
      <c r="ITT48" s="1305"/>
      <c r="ITU48" s="1305"/>
      <c r="ITV48" s="1305"/>
      <c r="ITW48" s="1305"/>
      <c r="ITX48" s="1305"/>
      <c r="ITY48" s="1305"/>
      <c r="ITZ48" s="1305"/>
      <c r="IUA48" s="1305"/>
      <c r="IUB48" s="1305"/>
      <c r="IUC48" s="1305"/>
      <c r="IUD48" s="1305"/>
      <c r="IUE48" s="1305"/>
      <c r="IUF48" s="1305"/>
      <c r="IUG48" s="1305"/>
      <c r="IUH48" s="1305"/>
      <c r="IUI48" s="1305"/>
      <c r="IUJ48" s="1305"/>
      <c r="IUK48" s="1305"/>
      <c r="IUL48" s="1305"/>
      <c r="IUM48" s="1305"/>
      <c r="IUN48" s="1305"/>
      <c r="IUO48" s="1305"/>
      <c r="IUP48" s="1305"/>
      <c r="IUQ48" s="1305"/>
      <c r="IUR48" s="1305"/>
      <c r="IUS48" s="1305"/>
      <c r="IUT48" s="1305"/>
      <c r="IUU48" s="1305"/>
      <c r="IUV48" s="1305"/>
      <c r="IUW48" s="1305"/>
      <c r="IUX48" s="1305"/>
      <c r="IUY48" s="1305"/>
      <c r="IUZ48" s="1305"/>
      <c r="IVA48" s="1305"/>
      <c r="IVB48" s="1305"/>
      <c r="IVC48" s="1305"/>
      <c r="IVD48" s="1305"/>
      <c r="IVE48" s="1305"/>
      <c r="IVF48" s="1305"/>
      <c r="IVG48" s="1305"/>
      <c r="IVH48" s="1305"/>
      <c r="IVI48" s="1305"/>
      <c r="IVJ48" s="1305"/>
      <c r="IVK48" s="1305"/>
      <c r="IVL48" s="1305"/>
      <c r="IVM48" s="1305"/>
      <c r="IVN48" s="1305"/>
      <c r="IVO48" s="1305"/>
      <c r="IVP48" s="1305"/>
      <c r="IVQ48" s="1305"/>
      <c r="IVR48" s="1305"/>
      <c r="IVS48" s="1305"/>
      <c r="IVT48" s="1305"/>
      <c r="IVU48" s="1305"/>
      <c r="IVV48" s="1305"/>
      <c r="IVW48" s="1305"/>
      <c r="IVX48" s="1305"/>
      <c r="IVY48" s="1305"/>
      <c r="IVZ48" s="1305"/>
      <c r="IWA48" s="1305"/>
      <c r="IWB48" s="1305"/>
      <c r="IWC48" s="1305"/>
      <c r="IWD48" s="1305"/>
      <c r="IWE48" s="1305"/>
      <c r="IWF48" s="1305"/>
      <c r="IWG48" s="1305"/>
      <c r="IWH48" s="1305"/>
      <c r="IWI48" s="1305"/>
      <c r="IWJ48" s="1305"/>
      <c r="IWK48" s="1305"/>
      <c r="IWL48" s="1305"/>
      <c r="IWM48" s="1305"/>
      <c r="IWN48" s="1305"/>
      <c r="IWO48" s="1305"/>
      <c r="IWP48" s="1305"/>
      <c r="IWQ48" s="1305"/>
      <c r="IWR48" s="1305"/>
      <c r="IWS48" s="1305"/>
      <c r="IWT48" s="1305"/>
      <c r="IWU48" s="1305"/>
      <c r="IWV48" s="1305"/>
      <c r="IWW48" s="1305"/>
      <c r="IWX48" s="1305"/>
      <c r="IWY48" s="1305"/>
      <c r="IWZ48" s="1305"/>
      <c r="IXA48" s="1305"/>
      <c r="IXB48" s="1305"/>
      <c r="IXC48" s="1305"/>
      <c r="IXD48" s="1305"/>
      <c r="IXE48" s="1305"/>
      <c r="IXF48" s="1305"/>
      <c r="IXG48" s="1305"/>
      <c r="IXH48" s="1305"/>
      <c r="IXI48" s="1305"/>
      <c r="IXJ48" s="1305"/>
      <c r="IXK48" s="1305"/>
      <c r="IXL48" s="1305"/>
      <c r="IXM48" s="1305"/>
      <c r="IXN48" s="1305"/>
      <c r="IXO48" s="1305"/>
      <c r="IXP48" s="1305"/>
      <c r="IXQ48" s="1305"/>
      <c r="IXR48" s="1305"/>
      <c r="IXS48" s="1305"/>
      <c r="IXT48" s="1305"/>
      <c r="IXU48" s="1305"/>
      <c r="IXV48" s="1305"/>
      <c r="IXW48" s="1305"/>
      <c r="IXX48" s="1305"/>
      <c r="IXY48" s="1305"/>
      <c r="IXZ48" s="1305"/>
      <c r="IYA48" s="1305"/>
      <c r="IYB48" s="1305"/>
      <c r="IYC48" s="1305"/>
      <c r="IYD48" s="1305"/>
      <c r="IYE48" s="1305"/>
      <c r="IYF48" s="1305"/>
      <c r="IYG48" s="1305"/>
      <c r="IYH48" s="1305"/>
      <c r="IYI48" s="1305"/>
      <c r="IYJ48" s="1305"/>
      <c r="IYK48" s="1305"/>
      <c r="IYL48" s="1305"/>
      <c r="IYM48" s="1305"/>
      <c r="IYN48" s="1305"/>
      <c r="IYO48" s="1305"/>
      <c r="IYP48" s="1305"/>
      <c r="IYQ48" s="1305"/>
      <c r="IYR48" s="1305"/>
      <c r="IYS48" s="1305"/>
      <c r="IYT48" s="1305"/>
      <c r="IYU48" s="1305"/>
      <c r="IYV48" s="1305"/>
      <c r="IYW48" s="1305"/>
      <c r="IYX48" s="1305"/>
      <c r="IYY48" s="1305"/>
      <c r="IYZ48" s="1305"/>
      <c r="IZA48" s="1305"/>
      <c r="IZB48" s="1305"/>
      <c r="IZC48" s="1305"/>
      <c r="IZD48" s="1305"/>
      <c r="IZE48" s="1305"/>
      <c r="IZF48" s="1305"/>
      <c r="IZG48" s="1305"/>
      <c r="IZH48" s="1305"/>
      <c r="IZI48" s="1305"/>
      <c r="IZJ48" s="1305"/>
      <c r="IZK48" s="1305"/>
      <c r="IZL48" s="1305"/>
      <c r="IZM48" s="1305"/>
      <c r="IZN48" s="1305"/>
      <c r="IZO48" s="1305"/>
      <c r="IZP48" s="1305"/>
      <c r="IZQ48" s="1305"/>
      <c r="IZR48" s="1305"/>
      <c r="IZS48" s="1305"/>
      <c r="IZT48" s="1305"/>
      <c r="IZU48" s="1305"/>
      <c r="IZV48" s="1305"/>
      <c r="IZW48" s="1305"/>
      <c r="IZX48" s="1305"/>
      <c r="IZY48" s="1305"/>
      <c r="IZZ48" s="1305"/>
      <c r="JAA48" s="1305"/>
      <c r="JAB48" s="1305"/>
      <c r="JAC48" s="1305"/>
      <c r="JAD48" s="1305"/>
      <c r="JAE48" s="1305"/>
      <c r="JAF48" s="1305"/>
      <c r="JAG48" s="1305"/>
      <c r="JAH48" s="1305"/>
      <c r="JAI48" s="1305"/>
      <c r="JAJ48" s="1305"/>
      <c r="JAK48" s="1305"/>
      <c r="JAL48" s="1305"/>
      <c r="JAM48" s="1305"/>
      <c r="JAN48" s="1305"/>
      <c r="JAO48" s="1305"/>
      <c r="JAP48" s="1305"/>
      <c r="JAQ48" s="1305"/>
      <c r="JAR48" s="1305"/>
      <c r="JAS48" s="1305"/>
      <c r="JAT48" s="1305"/>
      <c r="JAU48" s="1305"/>
      <c r="JAV48" s="1305"/>
      <c r="JAW48" s="1305"/>
      <c r="JAX48" s="1305"/>
      <c r="JAY48" s="1305"/>
      <c r="JAZ48" s="1305"/>
      <c r="JBA48" s="1305"/>
      <c r="JBB48" s="1305"/>
      <c r="JBC48" s="1305"/>
      <c r="JBD48" s="1305"/>
      <c r="JBE48" s="1305"/>
      <c r="JBF48" s="1305"/>
      <c r="JBG48" s="1305"/>
      <c r="JBH48" s="1305"/>
      <c r="JBI48" s="1305"/>
      <c r="JBJ48" s="1305"/>
      <c r="JBK48" s="1305"/>
      <c r="JBL48" s="1305"/>
      <c r="JBM48" s="1305"/>
      <c r="JBN48" s="1305"/>
      <c r="JBO48" s="1305"/>
      <c r="JBP48" s="1305"/>
      <c r="JBQ48" s="1305"/>
      <c r="JBR48" s="1305"/>
      <c r="JBS48" s="1305"/>
      <c r="JBT48" s="1305"/>
      <c r="JBU48" s="1305"/>
      <c r="JBV48" s="1305"/>
      <c r="JBW48" s="1305"/>
      <c r="JBX48" s="1305"/>
      <c r="JBY48" s="1305"/>
      <c r="JBZ48" s="1305"/>
      <c r="JCA48" s="1305"/>
      <c r="JCB48" s="1305"/>
      <c r="JCC48" s="1305"/>
      <c r="JCD48" s="1305"/>
      <c r="JCE48" s="1305"/>
      <c r="JCF48" s="1305"/>
      <c r="JCG48" s="1305"/>
      <c r="JCH48" s="1305"/>
      <c r="JCI48" s="1305"/>
      <c r="JCJ48" s="1305"/>
      <c r="JCK48" s="1305"/>
      <c r="JCL48" s="1305"/>
      <c r="JCM48" s="1305"/>
      <c r="JCN48" s="1305"/>
      <c r="JCO48" s="1305"/>
      <c r="JCP48" s="1305"/>
      <c r="JCQ48" s="1305"/>
      <c r="JCR48" s="1305"/>
      <c r="JCS48" s="1305"/>
      <c r="JCT48" s="1305"/>
      <c r="JCU48" s="1305"/>
      <c r="JCV48" s="1305"/>
      <c r="JCW48" s="1305"/>
      <c r="JCX48" s="1305"/>
      <c r="JCY48" s="1305"/>
      <c r="JCZ48" s="1305"/>
      <c r="JDA48" s="1305"/>
      <c r="JDB48" s="1305"/>
      <c r="JDC48" s="1305"/>
      <c r="JDD48" s="1305"/>
      <c r="JDE48" s="1305"/>
      <c r="JDF48" s="1305"/>
      <c r="JDG48" s="1305"/>
      <c r="JDH48" s="1305"/>
      <c r="JDI48" s="1305"/>
      <c r="JDJ48" s="1305"/>
      <c r="JDK48" s="1305"/>
      <c r="JDL48" s="1305"/>
      <c r="JDM48" s="1305"/>
      <c r="JDN48" s="1305"/>
      <c r="JDO48" s="1305"/>
      <c r="JDP48" s="1305"/>
      <c r="JDQ48" s="1305"/>
      <c r="JDR48" s="1305"/>
      <c r="JDS48" s="1305"/>
      <c r="JDT48" s="1305"/>
      <c r="JDU48" s="1305"/>
      <c r="JDV48" s="1305"/>
      <c r="JDW48" s="1305"/>
      <c r="JDX48" s="1305"/>
      <c r="JDY48" s="1305"/>
      <c r="JDZ48" s="1305"/>
      <c r="JEA48" s="1305"/>
      <c r="JEB48" s="1305"/>
      <c r="JEC48" s="1305"/>
      <c r="JED48" s="1305"/>
      <c r="JEE48" s="1305"/>
      <c r="JEF48" s="1305"/>
      <c r="JEG48" s="1305"/>
      <c r="JEH48" s="1305"/>
      <c r="JEI48" s="1305"/>
      <c r="JEJ48" s="1305"/>
      <c r="JEK48" s="1305"/>
      <c r="JEL48" s="1305"/>
      <c r="JEM48" s="1305"/>
      <c r="JEN48" s="1305"/>
      <c r="JEO48" s="1305"/>
      <c r="JEP48" s="1305"/>
      <c r="JEQ48" s="1305"/>
      <c r="JER48" s="1305"/>
      <c r="JES48" s="1305"/>
      <c r="JET48" s="1305"/>
      <c r="JEU48" s="1305"/>
      <c r="JEV48" s="1305"/>
      <c r="JEW48" s="1305"/>
      <c r="JEX48" s="1305"/>
      <c r="JEY48" s="1305"/>
      <c r="JEZ48" s="1305"/>
      <c r="JFA48" s="1305"/>
      <c r="JFB48" s="1305"/>
      <c r="JFC48" s="1305"/>
      <c r="JFD48" s="1305"/>
      <c r="JFE48" s="1305"/>
      <c r="JFF48" s="1305"/>
      <c r="JFG48" s="1305"/>
      <c r="JFH48" s="1305"/>
      <c r="JFI48" s="1305"/>
      <c r="JFJ48" s="1305"/>
      <c r="JFK48" s="1305"/>
      <c r="JFL48" s="1305"/>
      <c r="JFM48" s="1305"/>
      <c r="JFN48" s="1305"/>
      <c r="JFO48" s="1305"/>
      <c r="JFP48" s="1305"/>
      <c r="JFQ48" s="1305"/>
      <c r="JFR48" s="1305"/>
      <c r="JFS48" s="1305"/>
      <c r="JFT48" s="1305"/>
      <c r="JFU48" s="1305"/>
      <c r="JFV48" s="1305"/>
      <c r="JFW48" s="1305"/>
      <c r="JFX48" s="1305"/>
      <c r="JFY48" s="1305"/>
      <c r="JFZ48" s="1305"/>
      <c r="JGA48" s="1305"/>
      <c r="JGB48" s="1305"/>
      <c r="JGC48" s="1305"/>
      <c r="JGD48" s="1305"/>
      <c r="JGE48" s="1305"/>
      <c r="JGF48" s="1305"/>
      <c r="JGG48" s="1305"/>
      <c r="JGH48" s="1305"/>
      <c r="JGI48" s="1305"/>
      <c r="JGJ48" s="1305"/>
      <c r="JGK48" s="1305"/>
      <c r="JGL48" s="1305"/>
      <c r="JGM48" s="1305"/>
      <c r="JGN48" s="1305"/>
      <c r="JGO48" s="1305"/>
      <c r="JGP48" s="1305"/>
      <c r="JGQ48" s="1305"/>
      <c r="JGR48" s="1305"/>
      <c r="JGS48" s="1305"/>
      <c r="JGT48" s="1305"/>
      <c r="JGU48" s="1305"/>
      <c r="JGV48" s="1305"/>
      <c r="JGW48" s="1305"/>
      <c r="JGX48" s="1305"/>
      <c r="JGY48" s="1305"/>
      <c r="JGZ48" s="1305"/>
      <c r="JHA48" s="1305"/>
      <c r="JHB48" s="1305"/>
      <c r="JHC48" s="1305"/>
      <c r="JHD48" s="1305"/>
      <c r="JHE48" s="1305"/>
      <c r="JHF48" s="1305"/>
      <c r="JHG48" s="1305"/>
      <c r="JHH48" s="1305"/>
      <c r="JHI48" s="1305"/>
      <c r="JHJ48" s="1305"/>
      <c r="JHK48" s="1305"/>
      <c r="JHL48" s="1305"/>
      <c r="JHM48" s="1305"/>
      <c r="JHN48" s="1305"/>
      <c r="JHO48" s="1305"/>
      <c r="JHP48" s="1305"/>
      <c r="JHQ48" s="1305"/>
      <c r="JHR48" s="1305"/>
      <c r="JHS48" s="1305"/>
      <c r="JHT48" s="1305"/>
      <c r="JHU48" s="1305"/>
      <c r="JHV48" s="1305"/>
      <c r="JHW48" s="1305"/>
      <c r="JHX48" s="1305"/>
      <c r="JHY48" s="1305"/>
      <c r="JHZ48" s="1305"/>
      <c r="JIA48" s="1305"/>
      <c r="JIB48" s="1305"/>
      <c r="JIC48" s="1305"/>
      <c r="JID48" s="1305"/>
      <c r="JIE48" s="1305"/>
      <c r="JIF48" s="1305"/>
      <c r="JIG48" s="1305"/>
      <c r="JIH48" s="1305"/>
      <c r="JII48" s="1305"/>
      <c r="JIJ48" s="1305"/>
      <c r="JIK48" s="1305"/>
      <c r="JIL48" s="1305"/>
      <c r="JIM48" s="1305"/>
      <c r="JIN48" s="1305"/>
      <c r="JIO48" s="1305"/>
      <c r="JIP48" s="1305"/>
      <c r="JIQ48" s="1305"/>
      <c r="JIR48" s="1305"/>
      <c r="JIS48" s="1305"/>
      <c r="JIT48" s="1305"/>
      <c r="JIU48" s="1305"/>
      <c r="JIV48" s="1305"/>
      <c r="JIW48" s="1305"/>
      <c r="JIX48" s="1305"/>
      <c r="JIY48" s="1305"/>
      <c r="JIZ48" s="1305"/>
      <c r="JJA48" s="1305"/>
      <c r="JJB48" s="1305"/>
      <c r="JJC48" s="1305"/>
      <c r="JJD48" s="1305"/>
      <c r="JJE48" s="1305"/>
      <c r="JJF48" s="1305"/>
      <c r="JJG48" s="1305"/>
      <c r="JJH48" s="1305"/>
      <c r="JJI48" s="1305"/>
      <c r="JJJ48" s="1305"/>
      <c r="JJK48" s="1305"/>
      <c r="JJL48" s="1305"/>
      <c r="JJM48" s="1305"/>
      <c r="JJN48" s="1305"/>
      <c r="JJO48" s="1305"/>
      <c r="JJP48" s="1305"/>
      <c r="JJQ48" s="1305"/>
      <c r="JJR48" s="1305"/>
      <c r="JJS48" s="1305"/>
      <c r="JJT48" s="1305"/>
      <c r="JJU48" s="1305"/>
      <c r="JJV48" s="1305"/>
      <c r="JJW48" s="1305"/>
      <c r="JJX48" s="1305"/>
      <c r="JJY48" s="1305"/>
      <c r="JJZ48" s="1305"/>
      <c r="JKA48" s="1305"/>
      <c r="JKB48" s="1305"/>
      <c r="JKC48" s="1305"/>
      <c r="JKD48" s="1305"/>
      <c r="JKE48" s="1305"/>
      <c r="JKF48" s="1305"/>
      <c r="JKG48" s="1305"/>
      <c r="JKH48" s="1305"/>
      <c r="JKI48" s="1305"/>
      <c r="JKJ48" s="1305"/>
      <c r="JKK48" s="1305"/>
      <c r="JKL48" s="1305"/>
      <c r="JKM48" s="1305"/>
      <c r="JKN48" s="1305"/>
      <c r="JKO48" s="1305"/>
      <c r="JKP48" s="1305"/>
      <c r="JKQ48" s="1305"/>
      <c r="JKR48" s="1305"/>
      <c r="JKS48" s="1305"/>
      <c r="JKT48" s="1305"/>
      <c r="JKU48" s="1305"/>
      <c r="JKV48" s="1305"/>
      <c r="JKW48" s="1305"/>
      <c r="JKX48" s="1305"/>
      <c r="JKY48" s="1305"/>
      <c r="JKZ48" s="1305"/>
      <c r="JLA48" s="1305"/>
      <c r="JLB48" s="1305"/>
      <c r="JLC48" s="1305"/>
      <c r="JLD48" s="1305"/>
      <c r="JLE48" s="1305"/>
      <c r="JLF48" s="1305"/>
      <c r="JLG48" s="1305"/>
      <c r="JLH48" s="1305"/>
      <c r="JLI48" s="1305"/>
      <c r="JLJ48" s="1305"/>
      <c r="JLK48" s="1305"/>
      <c r="JLL48" s="1305"/>
      <c r="JLM48" s="1305"/>
      <c r="JLN48" s="1305"/>
      <c r="JLO48" s="1305"/>
      <c r="JLP48" s="1305"/>
      <c r="JLQ48" s="1305"/>
      <c r="JLR48" s="1305"/>
      <c r="JLS48" s="1305"/>
      <c r="JLT48" s="1305"/>
      <c r="JLU48" s="1305"/>
      <c r="JLV48" s="1305"/>
      <c r="JLW48" s="1305"/>
      <c r="JLX48" s="1305"/>
      <c r="JLY48" s="1305"/>
      <c r="JLZ48" s="1305"/>
      <c r="JMA48" s="1305"/>
      <c r="JMB48" s="1305"/>
      <c r="JMC48" s="1305"/>
      <c r="JMD48" s="1305"/>
      <c r="JME48" s="1305"/>
      <c r="JMF48" s="1305"/>
      <c r="JMG48" s="1305"/>
      <c r="JMH48" s="1305"/>
      <c r="JMI48" s="1305"/>
      <c r="JMJ48" s="1305"/>
      <c r="JMK48" s="1305"/>
      <c r="JML48" s="1305"/>
      <c r="JMM48" s="1305"/>
      <c r="JMN48" s="1305"/>
      <c r="JMO48" s="1305"/>
      <c r="JMP48" s="1305"/>
      <c r="JMQ48" s="1305"/>
      <c r="JMR48" s="1305"/>
      <c r="JMS48" s="1305"/>
      <c r="JMT48" s="1305"/>
      <c r="JMU48" s="1305"/>
      <c r="JMV48" s="1305"/>
      <c r="JMW48" s="1305"/>
      <c r="JMX48" s="1305"/>
      <c r="JMY48" s="1305"/>
      <c r="JMZ48" s="1305"/>
      <c r="JNA48" s="1305"/>
      <c r="JNB48" s="1305"/>
      <c r="JNC48" s="1305"/>
      <c r="JND48" s="1305"/>
      <c r="JNE48" s="1305"/>
      <c r="JNF48" s="1305"/>
      <c r="JNG48" s="1305"/>
      <c r="JNH48" s="1305"/>
      <c r="JNI48" s="1305"/>
      <c r="JNJ48" s="1305"/>
      <c r="JNK48" s="1305"/>
      <c r="JNL48" s="1305"/>
      <c r="JNM48" s="1305"/>
      <c r="JNN48" s="1305"/>
      <c r="JNO48" s="1305"/>
      <c r="JNP48" s="1305"/>
      <c r="JNQ48" s="1305"/>
      <c r="JNR48" s="1305"/>
      <c r="JNS48" s="1305"/>
      <c r="JNT48" s="1305"/>
      <c r="JNU48" s="1305"/>
      <c r="JNV48" s="1305"/>
      <c r="JNW48" s="1305"/>
      <c r="JNX48" s="1305"/>
      <c r="JNY48" s="1305"/>
      <c r="JNZ48" s="1305"/>
      <c r="JOA48" s="1305"/>
      <c r="JOB48" s="1305"/>
      <c r="JOC48" s="1305"/>
      <c r="JOD48" s="1305"/>
      <c r="JOE48" s="1305"/>
      <c r="JOF48" s="1305"/>
      <c r="JOG48" s="1305"/>
      <c r="JOH48" s="1305"/>
      <c r="JOI48" s="1305"/>
      <c r="JOJ48" s="1305"/>
      <c r="JOK48" s="1305"/>
      <c r="JOL48" s="1305"/>
      <c r="JOM48" s="1305"/>
      <c r="JON48" s="1305"/>
      <c r="JOO48" s="1305"/>
      <c r="JOP48" s="1305"/>
      <c r="JOQ48" s="1305"/>
      <c r="JOR48" s="1305"/>
      <c r="JOS48" s="1305"/>
      <c r="JOT48" s="1305"/>
      <c r="JOU48" s="1305"/>
      <c r="JOV48" s="1305"/>
      <c r="JOW48" s="1305"/>
      <c r="JOX48" s="1305"/>
      <c r="JOY48" s="1305"/>
      <c r="JOZ48" s="1305"/>
      <c r="JPA48" s="1305"/>
      <c r="JPB48" s="1305"/>
      <c r="JPC48" s="1305"/>
      <c r="JPD48" s="1305"/>
      <c r="JPE48" s="1305"/>
      <c r="JPF48" s="1305"/>
      <c r="JPG48" s="1305"/>
      <c r="JPH48" s="1305"/>
      <c r="JPI48" s="1305"/>
      <c r="JPJ48" s="1305"/>
      <c r="JPK48" s="1305"/>
      <c r="JPL48" s="1305"/>
      <c r="JPM48" s="1305"/>
      <c r="JPN48" s="1305"/>
      <c r="JPO48" s="1305"/>
      <c r="JPP48" s="1305"/>
      <c r="JPQ48" s="1305"/>
      <c r="JPR48" s="1305"/>
      <c r="JPS48" s="1305"/>
      <c r="JPT48" s="1305"/>
      <c r="JPU48" s="1305"/>
      <c r="JPV48" s="1305"/>
      <c r="JPW48" s="1305"/>
      <c r="JPX48" s="1305"/>
      <c r="JPY48" s="1305"/>
      <c r="JPZ48" s="1305"/>
      <c r="JQA48" s="1305"/>
      <c r="JQB48" s="1305"/>
      <c r="JQC48" s="1305"/>
      <c r="JQD48" s="1305"/>
      <c r="JQE48" s="1305"/>
      <c r="JQF48" s="1305"/>
      <c r="JQG48" s="1305"/>
      <c r="JQH48" s="1305"/>
      <c r="JQI48" s="1305"/>
      <c r="JQJ48" s="1305"/>
      <c r="JQK48" s="1305"/>
      <c r="JQL48" s="1305"/>
      <c r="JQM48" s="1305"/>
      <c r="JQN48" s="1305"/>
      <c r="JQO48" s="1305"/>
      <c r="JQP48" s="1305"/>
      <c r="JQQ48" s="1305"/>
      <c r="JQR48" s="1305"/>
      <c r="JQS48" s="1305"/>
      <c r="JQT48" s="1305"/>
      <c r="JQU48" s="1305"/>
      <c r="JQV48" s="1305"/>
      <c r="JQW48" s="1305"/>
      <c r="JQX48" s="1305"/>
      <c r="JQY48" s="1305"/>
      <c r="JQZ48" s="1305"/>
      <c r="JRA48" s="1305"/>
      <c r="JRB48" s="1305"/>
      <c r="JRC48" s="1305"/>
      <c r="JRD48" s="1305"/>
      <c r="JRE48" s="1305"/>
      <c r="JRF48" s="1305"/>
      <c r="JRG48" s="1305"/>
      <c r="JRH48" s="1305"/>
      <c r="JRI48" s="1305"/>
      <c r="JRJ48" s="1305"/>
      <c r="JRK48" s="1305"/>
      <c r="JRL48" s="1305"/>
      <c r="JRM48" s="1305"/>
      <c r="JRN48" s="1305"/>
      <c r="JRO48" s="1305"/>
      <c r="JRP48" s="1305"/>
      <c r="JRQ48" s="1305"/>
      <c r="JRR48" s="1305"/>
      <c r="JRS48" s="1305"/>
      <c r="JRT48" s="1305"/>
      <c r="JRU48" s="1305"/>
      <c r="JRV48" s="1305"/>
      <c r="JRW48" s="1305"/>
      <c r="JRX48" s="1305"/>
      <c r="JRY48" s="1305"/>
      <c r="JRZ48" s="1305"/>
      <c r="JSA48" s="1305"/>
      <c r="JSB48" s="1305"/>
      <c r="JSC48" s="1305"/>
      <c r="JSD48" s="1305"/>
      <c r="JSE48" s="1305"/>
      <c r="JSF48" s="1305"/>
      <c r="JSG48" s="1305"/>
      <c r="JSH48" s="1305"/>
      <c r="JSI48" s="1305"/>
      <c r="JSJ48" s="1305"/>
      <c r="JSK48" s="1305"/>
      <c r="JSL48" s="1305"/>
      <c r="JSM48" s="1305"/>
      <c r="JSN48" s="1305"/>
      <c r="JSO48" s="1305"/>
      <c r="JSP48" s="1305"/>
      <c r="JSQ48" s="1305"/>
      <c r="JSR48" s="1305"/>
      <c r="JSS48" s="1305"/>
      <c r="JST48" s="1305"/>
      <c r="JSU48" s="1305"/>
      <c r="JSV48" s="1305"/>
      <c r="JSW48" s="1305"/>
      <c r="JSX48" s="1305"/>
      <c r="JSY48" s="1305"/>
      <c r="JSZ48" s="1305"/>
      <c r="JTA48" s="1305"/>
      <c r="JTB48" s="1305"/>
      <c r="JTC48" s="1305"/>
      <c r="JTD48" s="1305"/>
      <c r="JTE48" s="1305"/>
      <c r="JTF48" s="1305"/>
      <c r="JTG48" s="1305"/>
      <c r="JTH48" s="1305"/>
      <c r="JTI48" s="1305"/>
      <c r="JTJ48" s="1305"/>
      <c r="JTK48" s="1305"/>
      <c r="JTL48" s="1305"/>
      <c r="JTM48" s="1305"/>
      <c r="JTN48" s="1305"/>
      <c r="JTO48" s="1305"/>
      <c r="JTP48" s="1305"/>
      <c r="JTQ48" s="1305"/>
      <c r="JTR48" s="1305"/>
      <c r="JTS48" s="1305"/>
      <c r="JTT48" s="1305"/>
      <c r="JTU48" s="1305"/>
      <c r="JTV48" s="1305"/>
      <c r="JTW48" s="1305"/>
      <c r="JTX48" s="1305"/>
      <c r="JTY48" s="1305"/>
      <c r="JTZ48" s="1305"/>
      <c r="JUA48" s="1305"/>
      <c r="JUB48" s="1305"/>
      <c r="JUC48" s="1305"/>
      <c r="JUD48" s="1305"/>
      <c r="JUE48" s="1305"/>
      <c r="JUF48" s="1305"/>
      <c r="JUG48" s="1305"/>
      <c r="JUH48" s="1305"/>
      <c r="JUI48" s="1305"/>
      <c r="JUJ48" s="1305"/>
      <c r="JUK48" s="1305"/>
      <c r="JUL48" s="1305"/>
      <c r="JUM48" s="1305"/>
      <c r="JUN48" s="1305"/>
      <c r="JUO48" s="1305"/>
      <c r="JUP48" s="1305"/>
      <c r="JUQ48" s="1305"/>
      <c r="JUR48" s="1305"/>
      <c r="JUS48" s="1305"/>
      <c r="JUT48" s="1305"/>
      <c r="JUU48" s="1305"/>
      <c r="JUV48" s="1305"/>
      <c r="JUW48" s="1305"/>
      <c r="JUX48" s="1305"/>
      <c r="JUY48" s="1305"/>
      <c r="JUZ48" s="1305"/>
      <c r="JVA48" s="1305"/>
      <c r="JVB48" s="1305"/>
      <c r="JVC48" s="1305"/>
      <c r="JVD48" s="1305"/>
      <c r="JVE48" s="1305"/>
      <c r="JVF48" s="1305"/>
      <c r="JVG48" s="1305"/>
      <c r="JVH48" s="1305"/>
      <c r="JVI48" s="1305"/>
      <c r="JVJ48" s="1305"/>
      <c r="JVK48" s="1305"/>
      <c r="JVL48" s="1305"/>
      <c r="JVM48" s="1305"/>
      <c r="JVN48" s="1305"/>
      <c r="JVO48" s="1305"/>
      <c r="JVP48" s="1305"/>
      <c r="JVQ48" s="1305"/>
      <c r="JVR48" s="1305"/>
      <c r="JVS48" s="1305"/>
      <c r="JVT48" s="1305"/>
      <c r="JVU48" s="1305"/>
      <c r="JVV48" s="1305"/>
      <c r="JVW48" s="1305"/>
      <c r="JVX48" s="1305"/>
      <c r="JVY48" s="1305"/>
      <c r="JVZ48" s="1305"/>
      <c r="JWA48" s="1305"/>
      <c r="JWB48" s="1305"/>
      <c r="JWC48" s="1305"/>
      <c r="JWD48" s="1305"/>
      <c r="JWE48" s="1305"/>
      <c r="JWF48" s="1305"/>
      <c r="JWG48" s="1305"/>
      <c r="JWH48" s="1305"/>
      <c r="JWI48" s="1305"/>
      <c r="JWJ48" s="1305"/>
      <c r="JWK48" s="1305"/>
      <c r="JWL48" s="1305"/>
      <c r="JWM48" s="1305"/>
      <c r="JWN48" s="1305"/>
      <c r="JWO48" s="1305"/>
      <c r="JWP48" s="1305"/>
      <c r="JWQ48" s="1305"/>
      <c r="JWR48" s="1305"/>
      <c r="JWS48" s="1305"/>
      <c r="JWT48" s="1305"/>
      <c r="JWU48" s="1305"/>
      <c r="JWV48" s="1305"/>
      <c r="JWW48" s="1305"/>
      <c r="JWX48" s="1305"/>
      <c r="JWY48" s="1305"/>
      <c r="JWZ48" s="1305"/>
      <c r="JXA48" s="1305"/>
      <c r="JXB48" s="1305"/>
      <c r="JXC48" s="1305"/>
      <c r="JXD48" s="1305"/>
      <c r="JXE48" s="1305"/>
      <c r="JXF48" s="1305"/>
      <c r="JXG48" s="1305"/>
      <c r="JXH48" s="1305"/>
      <c r="JXI48" s="1305"/>
      <c r="JXJ48" s="1305"/>
      <c r="JXK48" s="1305"/>
      <c r="JXL48" s="1305"/>
      <c r="JXM48" s="1305"/>
      <c r="JXN48" s="1305"/>
      <c r="JXO48" s="1305"/>
      <c r="JXP48" s="1305"/>
      <c r="JXQ48" s="1305"/>
      <c r="JXR48" s="1305"/>
      <c r="JXS48" s="1305"/>
      <c r="JXT48" s="1305"/>
      <c r="JXU48" s="1305"/>
      <c r="JXV48" s="1305"/>
      <c r="JXW48" s="1305"/>
      <c r="JXX48" s="1305"/>
      <c r="JXY48" s="1305"/>
      <c r="JXZ48" s="1305"/>
      <c r="JYA48" s="1305"/>
      <c r="JYB48" s="1305"/>
      <c r="JYC48" s="1305"/>
      <c r="JYD48" s="1305"/>
      <c r="JYE48" s="1305"/>
      <c r="JYF48" s="1305"/>
      <c r="JYG48" s="1305"/>
      <c r="JYH48" s="1305"/>
      <c r="JYI48" s="1305"/>
      <c r="JYJ48" s="1305"/>
      <c r="JYK48" s="1305"/>
      <c r="JYL48" s="1305"/>
      <c r="JYM48" s="1305"/>
      <c r="JYN48" s="1305"/>
      <c r="JYO48" s="1305"/>
      <c r="JYP48" s="1305"/>
      <c r="JYQ48" s="1305"/>
      <c r="JYR48" s="1305"/>
      <c r="JYS48" s="1305"/>
      <c r="JYT48" s="1305"/>
      <c r="JYU48" s="1305"/>
      <c r="JYV48" s="1305"/>
      <c r="JYW48" s="1305"/>
      <c r="JYX48" s="1305"/>
      <c r="JYY48" s="1305"/>
      <c r="JYZ48" s="1305"/>
      <c r="JZA48" s="1305"/>
      <c r="JZB48" s="1305"/>
      <c r="JZC48" s="1305"/>
      <c r="JZD48" s="1305"/>
      <c r="JZE48" s="1305"/>
      <c r="JZF48" s="1305"/>
      <c r="JZG48" s="1305"/>
      <c r="JZH48" s="1305"/>
      <c r="JZI48" s="1305"/>
      <c r="JZJ48" s="1305"/>
      <c r="JZK48" s="1305"/>
      <c r="JZL48" s="1305"/>
      <c r="JZM48" s="1305"/>
      <c r="JZN48" s="1305"/>
      <c r="JZO48" s="1305"/>
      <c r="JZP48" s="1305"/>
      <c r="JZQ48" s="1305"/>
      <c r="JZR48" s="1305"/>
      <c r="JZS48" s="1305"/>
      <c r="JZT48" s="1305"/>
      <c r="JZU48" s="1305"/>
      <c r="JZV48" s="1305"/>
      <c r="JZW48" s="1305"/>
      <c r="JZX48" s="1305"/>
      <c r="JZY48" s="1305"/>
      <c r="JZZ48" s="1305"/>
      <c r="KAA48" s="1305"/>
      <c r="KAB48" s="1305"/>
      <c r="KAC48" s="1305"/>
      <c r="KAD48" s="1305"/>
      <c r="KAE48" s="1305"/>
      <c r="KAF48" s="1305"/>
      <c r="KAG48" s="1305"/>
      <c r="KAH48" s="1305"/>
      <c r="KAI48" s="1305"/>
      <c r="KAJ48" s="1305"/>
      <c r="KAK48" s="1305"/>
      <c r="KAL48" s="1305"/>
      <c r="KAM48" s="1305"/>
      <c r="KAN48" s="1305"/>
      <c r="KAO48" s="1305"/>
      <c r="KAP48" s="1305"/>
      <c r="KAQ48" s="1305"/>
      <c r="KAR48" s="1305"/>
      <c r="KAS48" s="1305"/>
      <c r="KAT48" s="1305"/>
      <c r="KAU48" s="1305"/>
      <c r="KAV48" s="1305"/>
      <c r="KAW48" s="1305"/>
      <c r="KAX48" s="1305"/>
      <c r="KAY48" s="1305"/>
      <c r="KAZ48" s="1305"/>
      <c r="KBA48" s="1305"/>
      <c r="KBB48" s="1305"/>
      <c r="KBC48" s="1305"/>
      <c r="KBD48" s="1305"/>
      <c r="KBE48" s="1305"/>
      <c r="KBF48" s="1305"/>
      <c r="KBG48" s="1305"/>
      <c r="KBH48" s="1305"/>
      <c r="KBI48" s="1305"/>
      <c r="KBJ48" s="1305"/>
      <c r="KBK48" s="1305"/>
      <c r="KBL48" s="1305"/>
      <c r="KBM48" s="1305"/>
      <c r="KBN48" s="1305"/>
      <c r="KBO48" s="1305"/>
      <c r="KBP48" s="1305"/>
      <c r="KBQ48" s="1305"/>
      <c r="KBR48" s="1305"/>
      <c r="KBS48" s="1305"/>
      <c r="KBT48" s="1305"/>
      <c r="KBU48" s="1305"/>
      <c r="KBV48" s="1305"/>
      <c r="KBW48" s="1305"/>
      <c r="KBX48" s="1305"/>
      <c r="KBY48" s="1305"/>
      <c r="KBZ48" s="1305"/>
      <c r="KCA48" s="1305"/>
      <c r="KCB48" s="1305"/>
      <c r="KCC48" s="1305"/>
      <c r="KCD48" s="1305"/>
      <c r="KCE48" s="1305"/>
      <c r="KCF48" s="1305"/>
      <c r="KCG48" s="1305"/>
      <c r="KCH48" s="1305"/>
      <c r="KCI48" s="1305"/>
      <c r="KCJ48" s="1305"/>
      <c r="KCK48" s="1305"/>
      <c r="KCL48" s="1305"/>
      <c r="KCM48" s="1305"/>
      <c r="KCN48" s="1305"/>
      <c r="KCO48" s="1305"/>
      <c r="KCP48" s="1305"/>
      <c r="KCQ48" s="1305"/>
      <c r="KCR48" s="1305"/>
      <c r="KCS48" s="1305"/>
      <c r="KCT48" s="1305"/>
      <c r="KCU48" s="1305"/>
      <c r="KCV48" s="1305"/>
      <c r="KCW48" s="1305"/>
      <c r="KCX48" s="1305"/>
      <c r="KCY48" s="1305"/>
      <c r="KCZ48" s="1305"/>
      <c r="KDA48" s="1305"/>
      <c r="KDB48" s="1305"/>
      <c r="KDC48" s="1305"/>
      <c r="KDD48" s="1305"/>
      <c r="KDE48" s="1305"/>
      <c r="KDF48" s="1305"/>
      <c r="KDG48" s="1305"/>
      <c r="KDH48" s="1305"/>
      <c r="KDI48" s="1305"/>
      <c r="KDJ48" s="1305"/>
      <c r="KDK48" s="1305"/>
      <c r="KDL48" s="1305"/>
      <c r="KDM48" s="1305"/>
      <c r="KDN48" s="1305"/>
      <c r="KDO48" s="1305"/>
      <c r="KDP48" s="1305"/>
      <c r="KDQ48" s="1305"/>
      <c r="KDR48" s="1305"/>
      <c r="KDS48" s="1305"/>
      <c r="KDT48" s="1305"/>
      <c r="KDU48" s="1305"/>
      <c r="KDV48" s="1305"/>
      <c r="KDW48" s="1305"/>
      <c r="KDX48" s="1305"/>
      <c r="KDY48" s="1305"/>
      <c r="KDZ48" s="1305"/>
      <c r="KEA48" s="1305"/>
      <c r="KEB48" s="1305"/>
      <c r="KEC48" s="1305"/>
      <c r="KED48" s="1305"/>
      <c r="KEE48" s="1305"/>
      <c r="KEF48" s="1305"/>
      <c r="KEG48" s="1305"/>
      <c r="KEH48" s="1305"/>
      <c r="KEI48" s="1305"/>
      <c r="KEJ48" s="1305"/>
      <c r="KEK48" s="1305"/>
      <c r="KEL48" s="1305"/>
      <c r="KEM48" s="1305"/>
      <c r="KEN48" s="1305"/>
      <c r="KEO48" s="1305"/>
      <c r="KEP48" s="1305"/>
      <c r="KEQ48" s="1305"/>
      <c r="KER48" s="1305"/>
      <c r="KES48" s="1305"/>
      <c r="KET48" s="1305"/>
      <c r="KEU48" s="1305"/>
      <c r="KEV48" s="1305"/>
      <c r="KEW48" s="1305"/>
      <c r="KEX48" s="1305"/>
      <c r="KEY48" s="1305"/>
      <c r="KEZ48" s="1305"/>
      <c r="KFA48" s="1305"/>
      <c r="KFB48" s="1305"/>
      <c r="KFC48" s="1305"/>
      <c r="KFD48" s="1305"/>
      <c r="KFE48" s="1305"/>
      <c r="KFF48" s="1305"/>
      <c r="KFG48" s="1305"/>
      <c r="KFH48" s="1305"/>
      <c r="KFI48" s="1305"/>
      <c r="KFJ48" s="1305"/>
      <c r="KFK48" s="1305"/>
      <c r="KFL48" s="1305"/>
      <c r="KFM48" s="1305"/>
      <c r="KFN48" s="1305"/>
      <c r="KFO48" s="1305"/>
      <c r="KFP48" s="1305"/>
      <c r="KFQ48" s="1305"/>
      <c r="KFR48" s="1305"/>
      <c r="KFS48" s="1305"/>
      <c r="KFT48" s="1305"/>
      <c r="KFU48" s="1305"/>
      <c r="KFV48" s="1305"/>
      <c r="KFW48" s="1305"/>
      <c r="KFX48" s="1305"/>
      <c r="KFY48" s="1305"/>
      <c r="KFZ48" s="1305"/>
      <c r="KGA48" s="1305"/>
      <c r="KGB48" s="1305"/>
      <c r="KGC48" s="1305"/>
      <c r="KGD48" s="1305"/>
      <c r="KGE48" s="1305"/>
      <c r="KGF48" s="1305"/>
      <c r="KGG48" s="1305"/>
      <c r="KGH48" s="1305"/>
      <c r="KGI48" s="1305"/>
      <c r="KGJ48" s="1305"/>
      <c r="KGK48" s="1305"/>
      <c r="KGL48" s="1305"/>
      <c r="KGM48" s="1305"/>
      <c r="KGN48" s="1305"/>
      <c r="KGO48" s="1305"/>
      <c r="KGP48" s="1305"/>
      <c r="KGQ48" s="1305"/>
      <c r="KGR48" s="1305"/>
      <c r="KGS48" s="1305"/>
      <c r="KGT48" s="1305"/>
      <c r="KGU48" s="1305"/>
      <c r="KGV48" s="1305"/>
      <c r="KGW48" s="1305"/>
      <c r="KGX48" s="1305"/>
      <c r="KGY48" s="1305"/>
      <c r="KGZ48" s="1305"/>
      <c r="KHA48" s="1305"/>
      <c r="KHB48" s="1305"/>
      <c r="KHC48" s="1305"/>
      <c r="KHD48" s="1305"/>
      <c r="KHE48" s="1305"/>
      <c r="KHF48" s="1305"/>
      <c r="KHG48" s="1305"/>
      <c r="KHH48" s="1305"/>
      <c r="KHI48" s="1305"/>
      <c r="KHJ48" s="1305"/>
      <c r="KHK48" s="1305"/>
      <c r="KHL48" s="1305"/>
      <c r="KHM48" s="1305"/>
      <c r="KHN48" s="1305"/>
      <c r="KHO48" s="1305"/>
      <c r="KHP48" s="1305"/>
      <c r="KHQ48" s="1305"/>
      <c r="KHR48" s="1305"/>
      <c r="KHS48" s="1305"/>
      <c r="KHT48" s="1305"/>
      <c r="KHU48" s="1305"/>
      <c r="KHV48" s="1305"/>
      <c r="KHW48" s="1305"/>
      <c r="KHX48" s="1305"/>
      <c r="KHY48" s="1305"/>
      <c r="KHZ48" s="1305"/>
      <c r="KIA48" s="1305"/>
      <c r="KIB48" s="1305"/>
      <c r="KIC48" s="1305"/>
      <c r="KID48" s="1305"/>
      <c r="KIE48" s="1305"/>
      <c r="KIF48" s="1305"/>
      <c r="KIG48" s="1305"/>
      <c r="KIH48" s="1305"/>
      <c r="KII48" s="1305"/>
      <c r="KIJ48" s="1305"/>
      <c r="KIK48" s="1305"/>
      <c r="KIL48" s="1305"/>
      <c r="KIM48" s="1305"/>
      <c r="KIN48" s="1305"/>
      <c r="KIO48" s="1305"/>
      <c r="KIP48" s="1305"/>
      <c r="KIQ48" s="1305"/>
      <c r="KIR48" s="1305"/>
      <c r="KIS48" s="1305"/>
      <c r="KIT48" s="1305"/>
      <c r="KIU48" s="1305"/>
      <c r="KIV48" s="1305"/>
      <c r="KIW48" s="1305"/>
      <c r="KIX48" s="1305"/>
      <c r="KIY48" s="1305"/>
      <c r="KIZ48" s="1305"/>
      <c r="KJA48" s="1305"/>
      <c r="KJB48" s="1305"/>
      <c r="KJC48" s="1305"/>
      <c r="KJD48" s="1305"/>
      <c r="KJE48" s="1305"/>
      <c r="KJF48" s="1305"/>
      <c r="KJG48" s="1305"/>
      <c r="KJH48" s="1305"/>
      <c r="KJI48" s="1305"/>
      <c r="KJJ48" s="1305"/>
      <c r="KJK48" s="1305"/>
      <c r="KJL48" s="1305"/>
      <c r="KJM48" s="1305"/>
      <c r="KJN48" s="1305"/>
      <c r="KJO48" s="1305"/>
      <c r="KJP48" s="1305"/>
      <c r="KJQ48" s="1305"/>
      <c r="KJR48" s="1305"/>
      <c r="KJS48" s="1305"/>
      <c r="KJT48" s="1305"/>
      <c r="KJU48" s="1305"/>
      <c r="KJV48" s="1305"/>
      <c r="KJW48" s="1305"/>
      <c r="KJX48" s="1305"/>
      <c r="KJY48" s="1305"/>
      <c r="KJZ48" s="1305"/>
      <c r="KKA48" s="1305"/>
      <c r="KKB48" s="1305"/>
      <c r="KKC48" s="1305"/>
      <c r="KKD48" s="1305"/>
      <c r="KKE48" s="1305"/>
      <c r="KKF48" s="1305"/>
      <c r="KKG48" s="1305"/>
      <c r="KKH48" s="1305"/>
      <c r="KKI48" s="1305"/>
      <c r="KKJ48" s="1305"/>
      <c r="KKK48" s="1305"/>
      <c r="KKL48" s="1305"/>
      <c r="KKM48" s="1305"/>
      <c r="KKN48" s="1305"/>
      <c r="KKO48" s="1305"/>
      <c r="KKP48" s="1305"/>
      <c r="KKQ48" s="1305"/>
      <c r="KKR48" s="1305"/>
      <c r="KKS48" s="1305"/>
      <c r="KKT48" s="1305"/>
      <c r="KKU48" s="1305"/>
      <c r="KKV48" s="1305"/>
      <c r="KKW48" s="1305"/>
      <c r="KKX48" s="1305"/>
      <c r="KKY48" s="1305"/>
      <c r="KKZ48" s="1305"/>
      <c r="KLA48" s="1305"/>
      <c r="KLB48" s="1305"/>
      <c r="KLC48" s="1305"/>
      <c r="KLD48" s="1305"/>
      <c r="KLE48" s="1305"/>
      <c r="KLF48" s="1305"/>
      <c r="KLG48" s="1305"/>
      <c r="KLH48" s="1305"/>
      <c r="KLI48" s="1305"/>
      <c r="KLJ48" s="1305"/>
      <c r="KLK48" s="1305"/>
      <c r="KLL48" s="1305"/>
      <c r="KLM48" s="1305"/>
      <c r="KLN48" s="1305"/>
      <c r="KLO48" s="1305"/>
      <c r="KLP48" s="1305"/>
      <c r="KLQ48" s="1305"/>
      <c r="KLR48" s="1305"/>
      <c r="KLS48" s="1305"/>
      <c r="KLT48" s="1305"/>
      <c r="KLU48" s="1305"/>
      <c r="KLV48" s="1305"/>
      <c r="KLW48" s="1305"/>
      <c r="KLX48" s="1305"/>
      <c r="KLY48" s="1305"/>
      <c r="KLZ48" s="1305"/>
      <c r="KMA48" s="1305"/>
      <c r="KMB48" s="1305"/>
      <c r="KMC48" s="1305"/>
      <c r="KMD48" s="1305"/>
      <c r="KME48" s="1305"/>
      <c r="KMF48" s="1305"/>
      <c r="KMG48" s="1305"/>
      <c r="KMH48" s="1305"/>
      <c r="KMI48" s="1305"/>
      <c r="KMJ48" s="1305"/>
      <c r="KMK48" s="1305"/>
      <c r="KML48" s="1305"/>
      <c r="KMM48" s="1305"/>
      <c r="KMN48" s="1305"/>
      <c r="KMO48" s="1305"/>
      <c r="KMP48" s="1305"/>
      <c r="KMQ48" s="1305"/>
      <c r="KMR48" s="1305"/>
      <c r="KMS48" s="1305"/>
      <c r="KMT48" s="1305"/>
      <c r="KMU48" s="1305"/>
      <c r="KMV48" s="1305"/>
      <c r="KMW48" s="1305"/>
      <c r="KMX48" s="1305"/>
      <c r="KMY48" s="1305"/>
      <c r="KMZ48" s="1305"/>
      <c r="KNA48" s="1305"/>
      <c r="KNB48" s="1305"/>
      <c r="KNC48" s="1305"/>
      <c r="KND48" s="1305"/>
      <c r="KNE48" s="1305"/>
      <c r="KNF48" s="1305"/>
      <c r="KNG48" s="1305"/>
      <c r="KNH48" s="1305"/>
      <c r="KNI48" s="1305"/>
      <c r="KNJ48" s="1305"/>
      <c r="KNK48" s="1305"/>
      <c r="KNL48" s="1305"/>
      <c r="KNM48" s="1305"/>
      <c r="KNN48" s="1305"/>
      <c r="KNO48" s="1305"/>
      <c r="KNP48" s="1305"/>
      <c r="KNQ48" s="1305"/>
      <c r="KNR48" s="1305"/>
      <c r="KNS48" s="1305"/>
      <c r="KNT48" s="1305"/>
      <c r="KNU48" s="1305"/>
      <c r="KNV48" s="1305"/>
      <c r="KNW48" s="1305"/>
      <c r="KNX48" s="1305"/>
      <c r="KNY48" s="1305"/>
      <c r="KNZ48" s="1305"/>
      <c r="KOA48" s="1305"/>
      <c r="KOB48" s="1305"/>
      <c r="KOC48" s="1305"/>
      <c r="KOD48" s="1305"/>
      <c r="KOE48" s="1305"/>
      <c r="KOF48" s="1305"/>
      <c r="KOG48" s="1305"/>
      <c r="KOH48" s="1305"/>
      <c r="KOI48" s="1305"/>
      <c r="KOJ48" s="1305"/>
      <c r="KOK48" s="1305"/>
      <c r="KOL48" s="1305"/>
      <c r="KOM48" s="1305"/>
      <c r="KON48" s="1305"/>
      <c r="KOO48" s="1305"/>
      <c r="KOP48" s="1305"/>
      <c r="KOQ48" s="1305"/>
      <c r="KOR48" s="1305"/>
      <c r="KOS48" s="1305"/>
      <c r="KOT48" s="1305"/>
      <c r="KOU48" s="1305"/>
      <c r="KOV48" s="1305"/>
      <c r="KOW48" s="1305"/>
      <c r="KOX48" s="1305"/>
      <c r="KOY48" s="1305"/>
      <c r="KOZ48" s="1305"/>
      <c r="KPA48" s="1305"/>
      <c r="KPB48" s="1305"/>
      <c r="KPC48" s="1305"/>
      <c r="KPD48" s="1305"/>
      <c r="KPE48" s="1305"/>
      <c r="KPF48" s="1305"/>
      <c r="KPG48" s="1305"/>
      <c r="KPH48" s="1305"/>
      <c r="KPI48" s="1305"/>
      <c r="KPJ48" s="1305"/>
      <c r="KPK48" s="1305"/>
      <c r="KPL48" s="1305"/>
      <c r="KPM48" s="1305"/>
      <c r="KPN48" s="1305"/>
      <c r="KPO48" s="1305"/>
      <c r="KPP48" s="1305"/>
      <c r="KPQ48" s="1305"/>
      <c r="KPR48" s="1305"/>
      <c r="KPS48" s="1305"/>
      <c r="KPT48" s="1305"/>
      <c r="KPU48" s="1305"/>
      <c r="KPV48" s="1305"/>
      <c r="KPW48" s="1305"/>
      <c r="KPX48" s="1305"/>
      <c r="KPY48" s="1305"/>
      <c r="KPZ48" s="1305"/>
      <c r="KQA48" s="1305"/>
      <c r="KQB48" s="1305"/>
      <c r="KQC48" s="1305"/>
      <c r="KQD48" s="1305"/>
      <c r="KQE48" s="1305"/>
      <c r="KQF48" s="1305"/>
      <c r="KQG48" s="1305"/>
      <c r="KQH48" s="1305"/>
      <c r="KQI48" s="1305"/>
      <c r="KQJ48" s="1305"/>
      <c r="KQK48" s="1305"/>
      <c r="KQL48" s="1305"/>
      <c r="KQM48" s="1305"/>
      <c r="KQN48" s="1305"/>
      <c r="KQO48" s="1305"/>
      <c r="KQP48" s="1305"/>
      <c r="KQQ48" s="1305"/>
      <c r="KQR48" s="1305"/>
      <c r="KQS48" s="1305"/>
      <c r="KQT48" s="1305"/>
      <c r="KQU48" s="1305"/>
      <c r="KQV48" s="1305"/>
      <c r="KQW48" s="1305"/>
      <c r="KQX48" s="1305"/>
      <c r="KQY48" s="1305"/>
      <c r="KQZ48" s="1305"/>
      <c r="KRA48" s="1305"/>
      <c r="KRB48" s="1305"/>
      <c r="KRC48" s="1305"/>
      <c r="KRD48" s="1305"/>
      <c r="KRE48" s="1305"/>
      <c r="KRF48" s="1305"/>
      <c r="KRG48" s="1305"/>
      <c r="KRH48" s="1305"/>
      <c r="KRI48" s="1305"/>
      <c r="KRJ48" s="1305"/>
      <c r="KRK48" s="1305"/>
      <c r="KRL48" s="1305"/>
      <c r="KRM48" s="1305"/>
      <c r="KRN48" s="1305"/>
      <c r="KRO48" s="1305"/>
      <c r="KRP48" s="1305"/>
      <c r="KRQ48" s="1305"/>
      <c r="KRR48" s="1305"/>
      <c r="KRS48" s="1305"/>
      <c r="KRT48" s="1305"/>
      <c r="KRU48" s="1305"/>
      <c r="KRV48" s="1305"/>
      <c r="KRW48" s="1305"/>
      <c r="KRX48" s="1305"/>
      <c r="KRY48" s="1305"/>
      <c r="KRZ48" s="1305"/>
      <c r="KSA48" s="1305"/>
      <c r="KSB48" s="1305"/>
      <c r="KSC48" s="1305"/>
      <c r="KSD48" s="1305"/>
      <c r="KSE48" s="1305"/>
      <c r="KSF48" s="1305"/>
      <c r="KSG48" s="1305"/>
      <c r="KSH48" s="1305"/>
      <c r="KSI48" s="1305"/>
      <c r="KSJ48" s="1305"/>
      <c r="KSK48" s="1305"/>
      <c r="KSL48" s="1305"/>
      <c r="KSM48" s="1305"/>
      <c r="KSN48" s="1305"/>
      <c r="KSO48" s="1305"/>
      <c r="KSP48" s="1305"/>
      <c r="KSQ48" s="1305"/>
      <c r="KSR48" s="1305"/>
      <c r="KSS48" s="1305"/>
      <c r="KST48" s="1305"/>
      <c r="KSU48" s="1305"/>
      <c r="KSV48" s="1305"/>
      <c r="KSW48" s="1305"/>
      <c r="KSX48" s="1305"/>
      <c r="KSY48" s="1305"/>
      <c r="KSZ48" s="1305"/>
      <c r="KTA48" s="1305"/>
      <c r="KTB48" s="1305"/>
      <c r="KTC48" s="1305"/>
      <c r="KTD48" s="1305"/>
      <c r="KTE48" s="1305"/>
      <c r="KTF48" s="1305"/>
      <c r="KTG48" s="1305"/>
      <c r="KTH48" s="1305"/>
      <c r="KTI48" s="1305"/>
      <c r="KTJ48" s="1305"/>
      <c r="KTK48" s="1305"/>
      <c r="KTL48" s="1305"/>
      <c r="KTM48" s="1305"/>
      <c r="KTN48" s="1305"/>
      <c r="KTO48" s="1305"/>
      <c r="KTP48" s="1305"/>
      <c r="KTQ48" s="1305"/>
      <c r="KTR48" s="1305"/>
      <c r="KTS48" s="1305"/>
      <c r="KTT48" s="1305"/>
      <c r="KTU48" s="1305"/>
      <c r="KTV48" s="1305"/>
      <c r="KTW48" s="1305"/>
      <c r="KTX48" s="1305"/>
      <c r="KTY48" s="1305"/>
      <c r="KTZ48" s="1305"/>
      <c r="KUA48" s="1305"/>
      <c r="KUB48" s="1305"/>
      <c r="KUC48" s="1305"/>
      <c r="KUD48" s="1305"/>
      <c r="KUE48" s="1305"/>
      <c r="KUF48" s="1305"/>
      <c r="KUG48" s="1305"/>
      <c r="KUH48" s="1305"/>
      <c r="KUI48" s="1305"/>
      <c r="KUJ48" s="1305"/>
      <c r="KUK48" s="1305"/>
      <c r="KUL48" s="1305"/>
      <c r="KUM48" s="1305"/>
      <c r="KUN48" s="1305"/>
      <c r="KUO48" s="1305"/>
      <c r="KUP48" s="1305"/>
      <c r="KUQ48" s="1305"/>
      <c r="KUR48" s="1305"/>
      <c r="KUS48" s="1305"/>
      <c r="KUT48" s="1305"/>
      <c r="KUU48" s="1305"/>
      <c r="KUV48" s="1305"/>
      <c r="KUW48" s="1305"/>
      <c r="KUX48" s="1305"/>
      <c r="KUY48" s="1305"/>
      <c r="KUZ48" s="1305"/>
      <c r="KVA48" s="1305"/>
      <c r="KVB48" s="1305"/>
      <c r="KVC48" s="1305"/>
      <c r="KVD48" s="1305"/>
      <c r="KVE48" s="1305"/>
      <c r="KVF48" s="1305"/>
      <c r="KVG48" s="1305"/>
      <c r="KVH48" s="1305"/>
      <c r="KVI48" s="1305"/>
      <c r="KVJ48" s="1305"/>
      <c r="KVK48" s="1305"/>
      <c r="KVL48" s="1305"/>
      <c r="KVM48" s="1305"/>
      <c r="KVN48" s="1305"/>
      <c r="KVO48" s="1305"/>
      <c r="KVP48" s="1305"/>
      <c r="KVQ48" s="1305"/>
      <c r="KVR48" s="1305"/>
      <c r="KVS48" s="1305"/>
      <c r="KVT48" s="1305"/>
      <c r="KVU48" s="1305"/>
      <c r="KVV48" s="1305"/>
      <c r="KVW48" s="1305"/>
      <c r="KVX48" s="1305"/>
      <c r="KVY48" s="1305"/>
      <c r="KVZ48" s="1305"/>
      <c r="KWA48" s="1305"/>
      <c r="KWB48" s="1305"/>
      <c r="KWC48" s="1305"/>
      <c r="KWD48" s="1305"/>
      <c r="KWE48" s="1305"/>
      <c r="KWF48" s="1305"/>
      <c r="KWG48" s="1305"/>
      <c r="KWH48" s="1305"/>
      <c r="KWI48" s="1305"/>
      <c r="KWJ48" s="1305"/>
      <c r="KWK48" s="1305"/>
      <c r="KWL48" s="1305"/>
      <c r="KWM48" s="1305"/>
      <c r="KWN48" s="1305"/>
      <c r="KWO48" s="1305"/>
      <c r="KWP48" s="1305"/>
      <c r="KWQ48" s="1305"/>
      <c r="KWR48" s="1305"/>
      <c r="KWS48" s="1305"/>
      <c r="KWT48" s="1305"/>
      <c r="KWU48" s="1305"/>
      <c r="KWV48" s="1305"/>
      <c r="KWW48" s="1305"/>
      <c r="KWX48" s="1305"/>
      <c r="KWY48" s="1305"/>
      <c r="KWZ48" s="1305"/>
      <c r="KXA48" s="1305"/>
      <c r="KXB48" s="1305"/>
      <c r="KXC48" s="1305"/>
      <c r="KXD48" s="1305"/>
      <c r="KXE48" s="1305"/>
      <c r="KXF48" s="1305"/>
      <c r="KXG48" s="1305"/>
      <c r="KXH48" s="1305"/>
      <c r="KXI48" s="1305"/>
      <c r="KXJ48" s="1305"/>
      <c r="KXK48" s="1305"/>
      <c r="KXL48" s="1305"/>
      <c r="KXM48" s="1305"/>
      <c r="KXN48" s="1305"/>
      <c r="KXO48" s="1305"/>
      <c r="KXP48" s="1305"/>
      <c r="KXQ48" s="1305"/>
      <c r="KXR48" s="1305"/>
      <c r="KXS48" s="1305"/>
      <c r="KXT48" s="1305"/>
      <c r="KXU48" s="1305"/>
      <c r="KXV48" s="1305"/>
      <c r="KXW48" s="1305"/>
      <c r="KXX48" s="1305"/>
      <c r="KXY48" s="1305"/>
      <c r="KXZ48" s="1305"/>
      <c r="KYA48" s="1305"/>
      <c r="KYB48" s="1305"/>
      <c r="KYC48" s="1305"/>
      <c r="KYD48" s="1305"/>
      <c r="KYE48" s="1305"/>
      <c r="KYF48" s="1305"/>
      <c r="KYG48" s="1305"/>
      <c r="KYH48" s="1305"/>
      <c r="KYI48" s="1305"/>
      <c r="KYJ48" s="1305"/>
      <c r="KYK48" s="1305"/>
      <c r="KYL48" s="1305"/>
      <c r="KYM48" s="1305"/>
      <c r="KYN48" s="1305"/>
      <c r="KYO48" s="1305"/>
      <c r="KYP48" s="1305"/>
      <c r="KYQ48" s="1305"/>
      <c r="KYR48" s="1305"/>
      <c r="KYS48" s="1305"/>
      <c r="KYT48" s="1305"/>
      <c r="KYU48" s="1305"/>
      <c r="KYV48" s="1305"/>
      <c r="KYW48" s="1305"/>
      <c r="KYX48" s="1305"/>
      <c r="KYY48" s="1305"/>
      <c r="KYZ48" s="1305"/>
      <c r="KZA48" s="1305"/>
      <c r="KZB48" s="1305"/>
      <c r="KZC48" s="1305"/>
      <c r="KZD48" s="1305"/>
      <c r="KZE48" s="1305"/>
      <c r="KZF48" s="1305"/>
      <c r="KZG48" s="1305"/>
      <c r="KZH48" s="1305"/>
      <c r="KZI48" s="1305"/>
      <c r="KZJ48" s="1305"/>
      <c r="KZK48" s="1305"/>
      <c r="KZL48" s="1305"/>
      <c r="KZM48" s="1305"/>
      <c r="KZN48" s="1305"/>
      <c r="KZO48" s="1305"/>
      <c r="KZP48" s="1305"/>
      <c r="KZQ48" s="1305"/>
      <c r="KZR48" s="1305"/>
      <c r="KZS48" s="1305"/>
      <c r="KZT48" s="1305"/>
      <c r="KZU48" s="1305"/>
      <c r="KZV48" s="1305"/>
      <c r="KZW48" s="1305"/>
      <c r="KZX48" s="1305"/>
      <c r="KZY48" s="1305"/>
      <c r="KZZ48" s="1305"/>
      <c r="LAA48" s="1305"/>
      <c r="LAB48" s="1305"/>
      <c r="LAC48" s="1305"/>
      <c r="LAD48" s="1305"/>
      <c r="LAE48" s="1305"/>
      <c r="LAF48" s="1305"/>
      <c r="LAG48" s="1305"/>
      <c r="LAH48" s="1305"/>
      <c r="LAI48" s="1305"/>
      <c r="LAJ48" s="1305"/>
      <c r="LAK48" s="1305"/>
      <c r="LAL48" s="1305"/>
      <c r="LAM48" s="1305"/>
      <c r="LAN48" s="1305"/>
      <c r="LAO48" s="1305"/>
      <c r="LAP48" s="1305"/>
      <c r="LAQ48" s="1305"/>
      <c r="LAR48" s="1305"/>
      <c r="LAS48" s="1305"/>
      <c r="LAT48" s="1305"/>
      <c r="LAU48" s="1305"/>
      <c r="LAV48" s="1305"/>
      <c r="LAW48" s="1305"/>
      <c r="LAX48" s="1305"/>
      <c r="LAY48" s="1305"/>
      <c r="LAZ48" s="1305"/>
      <c r="LBA48" s="1305"/>
      <c r="LBB48" s="1305"/>
      <c r="LBC48" s="1305"/>
      <c r="LBD48" s="1305"/>
      <c r="LBE48" s="1305"/>
      <c r="LBF48" s="1305"/>
      <c r="LBG48" s="1305"/>
      <c r="LBH48" s="1305"/>
      <c r="LBI48" s="1305"/>
      <c r="LBJ48" s="1305"/>
      <c r="LBK48" s="1305"/>
      <c r="LBL48" s="1305"/>
      <c r="LBM48" s="1305"/>
      <c r="LBN48" s="1305"/>
      <c r="LBO48" s="1305"/>
      <c r="LBP48" s="1305"/>
      <c r="LBQ48" s="1305"/>
      <c r="LBR48" s="1305"/>
      <c r="LBS48" s="1305"/>
      <c r="LBT48" s="1305"/>
      <c r="LBU48" s="1305"/>
      <c r="LBV48" s="1305"/>
      <c r="LBW48" s="1305"/>
      <c r="LBX48" s="1305"/>
      <c r="LBY48" s="1305"/>
      <c r="LBZ48" s="1305"/>
      <c r="LCA48" s="1305"/>
      <c r="LCB48" s="1305"/>
      <c r="LCC48" s="1305"/>
      <c r="LCD48" s="1305"/>
      <c r="LCE48" s="1305"/>
      <c r="LCF48" s="1305"/>
      <c r="LCG48" s="1305"/>
      <c r="LCH48" s="1305"/>
      <c r="LCI48" s="1305"/>
      <c r="LCJ48" s="1305"/>
      <c r="LCK48" s="1305"/>
      <c r="LCL48" s="1305"/>
      <c r="LCM48" s="1305"/>
      <c r="LCN48" s="1305"/>
      <c r="LCO48" s="1305"/>
      <c r="LCP48" s="1305"/>
      <c r="LCQ48" s="1305"/>
      <c r="LCR48" s="1305"/>
      <c r="LCS48" s="1305"/>
      <c r="LCT48" s="1305"/>
      <c r="LCU48" s="1305"/>
      <c r="LCV48" s="1305"/>
      <c r="LCW48" s="1305"/>
      <c r="LCX48" s="1305"/>
      <c r="LCY48" s="1305"/>
      <c r="LCZ48" s="1305"/>
      <c r="LDA48" s="1305"/>
      <c r="LDB48" s="1305"/>
      <c r="LDC48" s="1305"/>
      <c r="LDD48" s="1305"/>
      <c r="LDE48" s="1305"/>
      <c r="LDF48" s="1305"/>
      <c r="LDG48" s="1305"/>
      <c r="LDH48" s="1305"/>
      <c r="LDI48" s="1305"/>
      <c r="LDJ48" s="1305"/>
      <c r="LDK48" s="1305"/>
      <c r="LDL48" s="1305"/>
      <c r="LDM48" s="1305"/>
      <c r="LDN48" s="1305"/>
      <c r="LDO48" s="1305"/>
      <c r="LDP48" s="1305"/>
      <c r="LDQ48" s="1305"/>
      <c r="LDR48" s="1305"/>
      <c r="LDS48" s="1305"/>
      <c r="LDT48" s="1305"/>
      <c r="LDU48" s="1305"/>
      <c r="LDV48" s="1305"/>
      <c r="LDW48" s="1305"/>
      <c r="LDX48" s="1305"/>
      <c r="LDY48" s="1305"/>
      <c r="LDZ48" s="1305"/>
      <c r="LEA48" s="1305"/>
      <c r="LEB48" s="1305"/>
      <c r="LEC48" s="1305"/>
      <c r="LED48" s="1305"/>
      <c r="LEE48" s="1305"/>
      <c r="LEF48" s="1305"/>
      <c r="LEG48" s="1305"/>
      <c r="LEH48" s="1305"/>
      <c r="LEI48" s="1305"/>
      <c r="LEJ48" s="1305"/>
      <c r="LEK48" s="1305"/>
      <c r="LEL48" s="1305"/>
      <c r="LEM48" s="1305"/>
      <c r="LEN48" s="1305"/>
      <c r="LEO48" s="1305"/>
      <c r="LEP48" s="1305"/>
      <c r="LEQ48" s="1305"/>
      <c r="LER48" s="1305"/>
      <c r="LES48" s="1305"/>
      <c r="LET48" s="1305"/>
      <c r="LEU48" s="1305"/>
      <c r="LEV48" s="1305"/>
      <c r="LEW48" s="1305"/>
      <c r="LEX48" s="1305"/>
      <c r="LEY48" s="1305"/>
      <c r="LEZ48" s="1305"/>
      <c r="LFA48" s="1305"/>
      <c r="LFB48" s="1305"/>
      <c r="LFC48" s="1305"/>
      <c r="LFD48" s="1305"/>
      <c r="LFE48" s="1305"/>
      <c r="LFF48" s="1305"/>
      <c r="LFG48" s="1305"/>
      <c r="LFH48" s="1305"/>
      <c r="LFI48" s="1305"/>
      <c r="LFJ48" s="1305"/>
      <c r="LFK48" s="1305"/>
      <c r="LFL48" s="1305"/>
      <c r="LFM48" s="1305"/>
      <c r="LFN48" s="1305"/>
      <c r="LFO48" s="1305"/>
      <c r="LFP48" s="1305"/>
      <c r="LFQ48" s="1305"/>
      <c r="LFR48" s="1305"/>
      <c r="LFS48" s="1305"/>
      <c r="LFT48" s="1305"/>
      <c r="LFU48" s="1305"/>
      <c r="LFV48" s="1305"/>
      <c r="LFW48" s="1305"/>
      <c r="LFX48" s="1305"/>
      <c r="LFY48" s="1305"/>
      <c r="LFZ48" s="1305"/>
      <c r="LGA48" s="1305"/>
      <c r="LGB48" s="1305"/>
      <c r="LGC48" s="1305"/>
      <c r="LGD48" s="1305"/>
      <c r="LGE48" s="1305"/>
      <c r="LGF48" s="1305"/>
      <c r="LGG48" s="1305"/>
      <c r="LGH48" s="1305"/>
      <c r="LGI48" s="1305"/>
      <c r="LGJ48" s="1305"/>
      <c r="LGK48" s="1305"/>
      <c r="LGL48" s="1305"/>
      <c r="LGM48" s="1305"/>
      <c r="LGN48" s="1305"/>
      <c r="LGO48" s="1305"/>
      <c r="LGP48" s="1305"/>
      <c r="LGQ48" s="1305"/>
      <c r="LGR48" s="1305"/>
      <c r="LGS48" s="1305"/>
      <c r="LGT48" s="1305"/>
      <c r="LGU48" s="1305"/>
      <c r="LGV48" s="1305"/>
      <c r="LGW48" s="1305"/>
      <c r="LGX48" s="1305"/>
      <c r="LGY48" s="1305"/>
      <c r="LGZ48" s="1305"/>
      <c r="LHA48" s="1305"/>
      <c r="LHB48" s="1305"/>
      <c r="LHC48" s="1305"/>
      <c r="LHD48" s="1305"/>
      <c r="LHE48" s="1305"/>
      <c r="LHF48" s="1305"/>
      <c r="LHG48" s="1305"/>
      <c r="LHH48" s="1305"/>
      <c r="LHI48" s="1305"/>
      <c r="LHJ48" s="1305"/>
      <c r="LHK48" s="1305"/>
      <c r="LHL48" s="1305"/>
      <c r="LHM48" s="1305"/>
      <c r="LHN48" s="1305"/>
      <c r="LHO48" s="1305"/>
      <c r="LHP48" s="1305"/>
      <c r="LHQ48" s="1305"/>
      <c r="LHR48" s="1305"/>
      <c r="LHS48" s="1305"/>
      <c r="LHT48" s="1305"/>
      <c r="LHU48" s="1305"/>
      <c r="LHV48" s="1305"/>
      <c r="LHW48" s="1305"/>
      <c r="LHX48" s="1305"/>
      <c r="LHY48" s="1305"/>
      <c r="LHZ48" s="1305"/>
      <c r="LIA48" s="1305"/>
      <c r="LIB48" s="1305"/>
      <c r="LIC48" s="1305"/>
      <c r="LID48" s="1305"/>
      <c r="LIE48" s="1305"/>
      <c r="LIF48" s="1305"/>
      <c r="LIG48" s="1305"/>
      <c r="LIH48" s="1305"/>
      <c r="LII48" s="1305"/>
      <c r="LIJ48" s="1305"/>
      <c r="LIK48" s="1305"/>
      <c r="LIL48" s="1305"/>
      <c r="LIM48" s="1305"/>
      <c r="LIN48" s="1305"/>
      <c r="LIO48" s="1305"/>
      <c r="LIP48" s="1305"/>
      <c r="LIQ48" s="1305"/>
      <c r="LIR48" s="1305"/>
      <c r="LIS48" s="1305"/>
      <c r="LIT48" s="1305"/>
      <c r="LIU48" s="1305"/>
      <c r="LIV48" s="1305"/>
      <c r="LIW48" s="1305"/>
      <c r="LIX48" s="1305"/>
      <c r="LIY48" s="1305"/>
      <c r="LIZ48" s="1305"/>
      <c r="LJA48" s="1305"/>
      <c r="LJB48" s="1305"/>
      <c r="LJC48" s="1305"/>
      <c r="LJD48" s="1305"/>
      <c r="LJE48" s="1305"/>
      <c r="LJF48" s="1305"/>
      <c r="LJG48" s="1305"/>
      <c r="LJH48" s="1305"/>
      <c r="LJI48" s="1305"/>
      <c r="LJJ48" s="1305"/>
      <c r="LJK48" s="1305"/>
      <c r="LJL48" s="1305"/>
      <c r="LJM48" s="1305"/>
      <c r="LJN48" s="1305"/>
      <c r="LJO48" s="1305"/>
      <c r="LJP48" s="1305"/>
      <c r="LJQ48" s="1305"/>
      <c r="LJR48" s="1305"/>
      <c r="LJS48" s="1305"/>
      <c r="LJT48" s="1305"/>
      <c r="LJU48" s="1305"/>
      <c r="LJV48" s="1305"/>
      <c r="LJW48" s="1305"/>
      <c r="LJX48" s="1305"/>
      <c r="LJY48" s="1305"/>
      <c r="LJZ48" s="1305"/>
      <c r="LKA48" s="1305"/>
      <c r="LKB48" s="1305"/>
      <c r="LKC48" s="1305"/>
      <c r="LKD48" s="1305"/>
      <c r="LKE48" s="1305"/>
      <c r="LKF48" s="1305"/>
      <c r="LKG48" s="1305"/>
      <c r="LKH48" s="1305"/>
      <c r="LKI48" s="1305"/>
      <c r="LKJ48" s="1305"/>
      <c r="LKK48" s="1305"/>
      <c r="LKL48" s="1305"/>
      <c r="LKM48" s="1305"/>
      <c r="LKN48" s="1305"/>
      <c r="LKO48" s="1305"/>
      <c r="LKP48" s="1305"/>
      <c r="LKQ48" s="1305"/>
      <c r="LKR48" s="1305"/>
      <c r="LKS48" s="1305"/>
      <c r="LKT48" s="1305"/>
      <c r="LKU48" s="1305"/>
      <c r="LKV48" s="1305"/>
      <c r="LKW48" s="1305"/>
      <c r="LKX48" s="1305"/>
      <c r="LKY48" s="1305"/>
      <c r="LKZ48" s="1305"/>
      <c r="LLA48" s="1305"/>
      <c r="LLB48" s="1305"/>
      <c r="LLC48" s="1305"/>
      <c r="LLD48" s="1305"/>
      <c r="LLE48" s="1305"/>
      <c r="LLF48" s="1305"/>
      <c r="LLG48" s="1305"/>
      <c r="LLH48" s="1305"/>
      <c r="LLI48" s="1305"/>
      <c r="LLJ48" s="1305"/>
      <c r="LLK48" s="1305"/>
      <c r="LLL48" s="1305"/>
      <c r="LLM48" s="1305"/>
      <c r="LLN48" s="1305"/>
      <c r="LLO48" s="1305"/>
      <c r="LLP48" s="1305"/>
      <c r="LLQ48" s="1305"/>
      <c r="LLR48" s="1305"/>
      <c r="LLS48" s="1305"/>
      <c r="LLT48" s="1305"/>
      <c r="LLU48" s="1305"/>
      <c r="LLV48" s="1305"/>
      <c r="LLW48" s="1305"/>
      <c r="LLX48" s="1305"/>
      <c r="LLY48" s="1305"/>
      <c r="LLZ48" s="1305"/>
      <c r="LMA48" s="1305"/>
      <c r="LMB48" s="1305"/>
      <c r="LMC48" s="1305"/>
      <c r="LMD48" s="1305"/>
      <c r="LME48" s="1305"/>
      <c r="LMF48" s="1305"/>
      <c r="LMG48" s="1305"/>
      <c r="LMH48" s="1305"/>
      <c r="LMI48" s="1305"/>
      <c r="LMJ48" s="1305"/>
      <c r="LMK48" s="1305"/>
      <c r="LML48" s="1305"/>
      <c r="LMM48" s="1305"/>
      <c r="LMN48" s="1305"/>
      <c r="LMO48" s="1305"/>
      <c r="LMP48" s="1305"/>
      <c r="LMQ48" s="1305"/>
      <c r="LMR48" s="1305"/>
      <c r="LMS48" s="1305"/>
      <c r="LMT48" s="1305"/>
      <c r="LMU48" s="1305"/>
      <c r="LMV48" s="1305"/>
      <c r="LMW48" s="1305"/>
      <c r="LMX48" s="1305"/>
      <c r="LMY48" s="1305"/>
      <c r="LMZ48" s="1305"/>
      <c r="LNA48" s="1305"/>
      <c r="LNB48" s="1305"/>
      <c r="LNC48" s="1305"/>
      <c r="LND48" s="1305"/>
      <c r="LNE48" s="1305"/>
      <c r="LNF48" s="1305"/>
      <c r="LNG48" s="1305"/>
      <c r="LNH48" s="1305"/>
      <c r="LNI48" s="1305"/>
      <c r="LNJ48" s="1305"/>
      <c r="LNK48" s="1305"/>
      <c r="LNL48" s="1305"/>
      <c r="LNM48" s="1305"/>
      <c r="LNN48" s="1305"/>
      <c r="LNO48" s="1305"/>
      <c r="LNP48" s="1305"/>
      <c r="LNQ48" s="1305"/>
      <c r="LNR48" s="1305"/>
      <c r="LNS48" s="1305"/>
      <c r="LNT48" s="1305"/>
      <c r="LNU48" s="1305"/>
      <c r="LNV48" s="1305"/>
      <c r="LNW48" s="1305"/>
      <c r="LNX48" s="1305"/>
      <c r="LNY48" s="1305"/>
      <c r="LNZ48" s="1305"/>
      <c r="LOA48" s="1305"/>
      <c r="LOB48" s="1305"/>
      <c r="LOC48" s="1305"/>
      <c r="LOD48" s="1305"/>
      <c r="LOE48" s="1305"/>
      <c r="LOF48" s="1305"/>
      <c r="LOG48" s="1305"/>
      <c r="LOH48" s="1305"/>
      <c r="LOI48" s="1305"/>
      <c r="LOJ48" s="1305"/>
      <c r="LOK48" s="1305"/>
      <c r="LOL48" s="1305"/>
      <c r="LOM48" s="1305"/>
      <c r="LON48" s="1305"/>
      <c r="LOO48" s="1305"/>
      <c r="LOP48" s="1305"/>
      <c r="LOQ48" s="1305"/>
      <c r="LOR48" s="1305"/>
      <c r="LOS48" s="1305"/>
      <c r="LOT48" s="1305"/>
      <c r="LOU48" s="1305"/>
      <c r="LOV48" s="1305"/>
      <c r="LOW48" s="1305"/>
      <c r="LOX48" s="1305"/>
      <c r="LOY48" s="1305"/>
      <c r="LOZ48" s="1305"/>
      <c r="LPA48" s="1305"/>
      <c r="LPB48" s="1305"/>
      <c r="LPC48" s="1305"/>
      <c r="LPD48" s="1305"/>
      <c r="LPE48" s="1305"/>
      <c r="LPF48" s="1305"/>
      <c r="LPG48" s="1305"/>
      <c r="LPH48" s="1305"/>
      <c r="LPI48" s="1305"/>
      <c r="LPJ48" s="1305"/>
      <c r="LPK48" s="1305"/>
      <c r="LPL48" s="1305"/>
      <c r="LPM48" s="1305"/>
      <c r="LPN48" s="1305"/>
      <c r="LPO48" s="1305"/>
      <c r="LPP48" s="1305"/>
      <c r="LPQ48" s="1305"/>
      <c r="LPR48" s="1305"/>
      <c r="LPS48" s="1305"/>
      <c r="LPT48" s="1305"/>
      <c r="LPU48" s="1305"/>
      <c r="LPV48" s="1305"/>
      <c r="LPW48" s="1305"/>
      <c r="LPX48" s="1305"/>
      <c r="LPY48" s="1305"/>
      <c r="LPZ48" s="1305"/>
      <c r="LQA48" s="1305"/>
      <c r="LQB48" s="1305"/>
      <c r="LQC48" s="1305"/>
      <c r="LQD48" s="1305"/>
      <c r="LQE48" s="1305"/>
      <c r="LQF48" s="1305"/>
      <c r="LQG48" s="1305"/>
      <c r="LQH48" s="1305"/>
      <c r="LQI48" s="1305"/>
      <c r="LQJ48" s="1305"/>
      <c r="LQK48" s="1305"/>
      <c r="LQL48" s="1305"/>
      <c r="LQM48" s="1305"/>
      <c r="LQN48" s="1305"/>
      <c r="LQO48" s="1305"/>
      <c r="LQP48" s="1305"/>
      <c r="LQQ48" s="1305"/>
      <c r="LQR48" s="1305"/>
      <c r="LQS48" s="1305"/>
      <c r="LQT48" s="1305"/>
      <c r="LQU48" s="1305"/>
      <c r="LQV48" s="1305"/>
      <c r="LQW48" s="1305"/>
      <c r="LQX48" s="1305"/>
      <c r="LQY48" s="1305"/>
      <c r="LQZ48" s="1305"/>
      <c r="LRA48" s="1305"/>
      <c r="LRB48" s="1305"/>
      <c r="LRC48" s="1305"/>
      <c r="LRD48" s="1305"/>
      <c r="LRE48" s="1305"/>
      <c r="LRF48" s="1305"/>
      <c r="LRG48" s="1305"/>
      <c r="LRH48" s="1305"/>
      <c r="LRI48" s="1305"/>
      <c r="LRJ48" s="1305"/>
      <c r="LRK48" s="1305"/>
      <c r="LRL48" s="1305"/>
      <c r="LRM48" s="1305"/>
      <c r="LRN48" s="1305"/>
      <c r="LRO48" s="1305"/>
      <c r="LRP48" s="1305"/>
      <c r="LRQ48" s="1305"/>
      <c r="LRR48" s="1305"/>
      <c r="LRS48" s="1305"/>
      <c r="LRT48" s="1305"/>
      <c r="LRU48" s="1305"/>
      <c r="LRV48" s="1305"/>
      <c r="LRW48" s="1305"/>
      <c r="LRX48" s="1305"/>
      <c r="LRY48" s="1305"/>
      <c r="LRZ48" s="1305"/>
      <c r="LSA48" s="1305"/>
      <c r="LSB48" s="1305"/>
      <c r="LSC48" s="1305"/>
      <c r="LSD48" s="1305"/>
      <c r="LSE48" s="1305"/>
      <c r="LSF48" s="1305"/>
      <c r="LSG48" s="1305"/>
      <c r="LSH48" s="1305"/>
      <c r="LSI48" s="1305"/>
      <c r="LSJ48" s="1305"/>
      <c r="LSK48" s="1305"/>
      <c r="LSL48" s="1305"/>
      <c r="LSM48" s="1305"/>
      <c r="LSN48" s="1305"/>
      <c r="LSO48" s="1305"/>
      <c r="LSP48" s="1305"/>
      <c r="LSQ48" s="1305"/>
      <c r="LSR48" s="1305"/>
      <c r="LSS48" s="1305"/>
      <c r="LST48" s="1305"/>
      <c r="LSU48" s="1305"/>
      <c r="LSV48" s="1305"/>
      <c r="LSW48" s="1305"/>
      <c r="LSX48" s="1305"/>
      <c r="LSY48" s="1305"/>
      <c r="LSZ48" s="1305"/>
      <c r="LTA48" s="1305"/>
      <c r="LTB48" s="1305"/>
      <c r="LTC48" s="1305"/>
      <c r="LTD48" s="1305"/>
      <c r="LTE48" s="1305"/>
      <c r="LTF48" s="1305"/>
      <c r="LTG48" s="1305"/>
      <c r="LTH48" s="1305"/>
      <c r="LTI48" s="1305"/>
      <c r="LTJ48" s="1305"/>
      <c r="LTK48" s="1305"/>
      <c r="LTL48" s="1305"/>
      <c r="LTM48" s="1305"/>
      <c r="LTN48" s="1305"/>
      <c r="LTO48" s="1305"/>
      <c r="LTP48" s="1305"/>
      <c r="LTQ48" s="1305"/>
      <c r="LTR48" s="1305"/>
      <c r="LTS48" s="1305"/>
      <c r="LTT48" s="1305"/>
      <c r="LTU48" s="1305"/>
      <c r="LTV48" s="1305"/>
      <c r="LTW48" s="1305"/>
      <c r="LTX48" s="1305"/>
      <c r="LTY48" s="1305"/>
      <c r="LTZ48" s="1305"/>
      <c r="LUA48" s="1305"/>
      <c r="LUB48" s="1305"/>
      <c r="LUC48" s="1305"/>
      <c r="LUD48" s="1305"/>
      <c r="LUE48" s="1305"/>
      <c r="LUF48" s="1305"/>
      <c r="LUG48" s="1305"/>
      <c r="LUH48" s="1305"/>
      <c r="LUI48" s="1305"/>
      <c r="LUJ48" s="1305"/>
      <c r="LUK48" s="1305"/>
      <c r="LUL48" s="1305"/>
      <c r="LUM48" s="1305"/>
      <c r="LUN48" s="1305"/>
      <c r="LUO48" s="1305"/>
      <c r="LUP48" s="1305"/>
      <c r="LUQ48" s="1305"/>
      <c r="LUR48" s="1305"/>
      <c r="LUS48" s="1305"/>
      <c r="LUT48" s="1305"/>
      <c r="LUU48" s="1305"/>
      <c r="LUV48" s="1305"/>
      <c r="LUW48" s="1305"/>
      <c r="LUX48" s="1305"/>
      <c r="LUY48" s="1305"/>
      <c r="LUZ48" s="1305"/>
      <c r="LVA48" s="1305"/>
      <c r="LVB48" s="1305"/>
      <c r="LVC48" s="1305"/>
      <c r="LVD48" s="1305"/>
      <c r="LVE48" s="1305"/>
      <c r="LVF48" s="1305"/>
      <c r="LVG48" s="1305"/>
      <c r="LVH48" s="1305"/>
      <c r="LVI48" s="1305"/>
      <c r="LVJ48" s="1305"/>
      <c r="LVK48" s="1305"/>
      <c r="LVL48" s="1305"/>
      <c r="LVM48" s="1305"/>
      <c r="LVN48" s="1305"/>
      <c r="LVO48" s="1305"/>
      <c r="LVP48" s="1305"/>
      <c r="LVQ48" s="1305"/>
      <c r="LVR48" s="1305"/>
      <c r="LVS48" s="1305"/>
      <c r="LVT48" s="1305"/>
      <c r="LVU48" s="1305"/>
      <c r="LVV48" s="1305"/>
      <c r="LVW48" s="1305"/>
      <c r="LVX48" s="1305"/>
      <c r="LVY48" s="1305"/>
      <c r="LVZ48" s="1305"/>
      <c r="LWA48" s="1305"/>
      <c r="LWB48" s="1305"/>
      <c r="LWC48" s="1305"/>
      <c r="LWD48" s="1305"/>
      <c r="LWE48" s="1305"/>
      <c r="LWF48" s="1305"/>
      <c r="LWG48" s="1305"/>
      <c r="LWH48" s="1305"/>
      <c r="LWI48" s="1305"/>
      <c r="LWJ48" s="1305"/>
      <c r="LWK48" s="1305"/>
      <c r="LWL48" s="1305"/>
      <c r="LWM48" s="1305"/>
      <c r="LWN48" s="1305"/>
      <c r="LWO48" s="1305"/>
      <c r="LWP48" s="1305"/>
      <c r="LWQ48" s="1305"/>
      <c r="LWR48" s="1305"/>
      <c r="LWS48" s="1305"/>
      <c r="LWT48" s="1305"/>
      <c r="LWU48" s="1305"/>
      <c r="LWV48" s="1305"/>
      <c r="LWW48" s="1305"/>
      <c r="LWX48" s="1305"/>
      <c r="LWY48" s="1305"/>
      <c r="LWZ48" s="1305"/>
      <c r="LXA48" s="1305"/>
      <c r="LXB48" s="1305"/>
      <c r="LXC48" s="1305"/>
      <c r="LXD48" s="1305"/>
      <c r="LXE48" s="1305"/>
      <c r="LXF48" s="1305"/>
      <c r="LXG48" s="1305"/>
      <c r="LXH48" s="1305"/>
      <c r="LXI48" s="1305"/>
      <c r="LXJ48" s="1305"/>
      <c r="LXK48" s="1305"/>
      <c r="LXL48" s="1305"/>
      <c r="LXM48" s="1305"/>
      <c r="LXN48" s="1305"/>
      <c r="LXO48" s="1305"/>
      <c r="LXP48" s="1305"/>
      <c r="LXQ48" s="1305"/>
      <c r="LXR48" s="1305"/>
      <c r="LXS48" s="1305"/>
      <c r="LXT48" s="1305"/>
      <c r="LXU48" s="1305"/>
      <c r="LXV48" s="1305"/>
      <c r="LXW48" s="1305"/>
      <c r="LXX48" s="1305"/>
      <c r="LXY48" s="1305"/>
      <c r="LXZ48" s="1305"/>
      <c r="LYA48" s="1305"/>
      <c r="LYB48" s="1305"/>
      <c r="LYC48" s="1305"/>
      <c r="LYD48" s="1305"/>
      <c r="LYE48" s="1305"/>
      <c r="LYF48" s="1305"/>
      <c r="LYG48" s="1305"/>
      <c r="LYH48" s="1305"/>
      <c r="LYI48" s="1305"/>
      <c r="LYJ48" s="1305"/>
      <c r="LYK48" s="1305"/>
      <c r="LYL48" s="1305"/>
      <c r="LYM48" s="1305"/>
      <c r="LYN48" s="1305"/>
      <c r="LYO48" s="1305"/>
      <c r="LYP48" s="1305"/>
      <c r="LYQ48" s="1305"/>
      <c r="LYR48" s="1305"/>
      <c r="LYS48" s="1305"/>
      <c r="LYT48" s="1305"/>
      <c r="LYU48" s="1305"/>
      <c r="LYV48" s="1305"/>
      <c r="LYW48" s="1305"/>
      <c r="LYX48" s="1305"/>
      <c r="LYY48" s="1305"/>
      <c r="LYZ48" s="1305"/>
      <c r="LZA48" s="1305"/>
      <c r="LZB48" s="1305"/>
      <c r="LZC48" s="1305"/>
      <c r="LZD48" s="1305"/>
      <c r="LZE48" s="1305"/>
      <c r="LZF48" s="1305"/>
      <c r="LZG48" s="1305"/>
      <c r="LZH48" s="1305"/>
      <c r="LZI48" s="1305"/>
      <c r="LZJ48" s="1305"/>
      <c r="LZK48" s="1305"/>
      <c r="LZL48" s="1305"/>
      <c r="LZM48" s="1305"/>
      <c r="LZN48" s="1305"/>
      <c r="LZO48" s="1305"/>
      <c r="LZP48" s="1305"/>
      <c r="LZQ48" s="1305"/>
      <c r="LZR48" s="1305"/>
      <c r="LZS48" s="1305"/>
      <c r="LZT48" s="1305"/>
      <c r="LZU48" s="1305"/>
      <c r="LZV48" s="1305"/>
      <c r="LZW48" s="1305"/>
      <c r="LZX48" s="1305"/>
      <c r="LZY48" s="1305"/>
      <c r="LZZ48" s="1305"/>
      <c r="MAA48" s="1305"/>
      <c r="MAB48" s="1305"/>
      <c r="MAC48" s="1305"/>
      <c r="MAD48" s="1305"/>
      <c r="MAE48" s="1305"/>
      <c r="MAF48" s="1305"/>
      <c r="MAG48" s="1305"/>
      <c r="MAH48" s="1305"/>
      <c r="MAI48" s="1305"/>
      <c r="MAJ48" s="1305"/>
      <c r="MAK48" s="1305"/>
      <c r="MAL48" s="1305"/>
      <c r="MAM48" s="1305"/>
      <c r="MAN48" s="1305"/>
      <c r="MAO48" s="1305"/>
      <c r="MAP48" s="1305"/>
      <c r="MAQ48" s="1305"/>
      <c r="MAR48" s="1305"/>
      <c r="MAS48" s="1305"/>
      <c r="MAT48" s="1305"/>
      <c r="MAU48" s="1305"/>
      <c r="MAV48" s="1305"/>
      <c r="MAW48" s="1305"/>
      <c r="MAX48" s="1305"/>
      <c r="MAY48" s="1305"/>
      <c r="MAZ48" s="1305"/>
      <c r="MBA48" s="1305"/>
      <c r="MBB48" s="1305"/>
      <c r="MBC48" s="1305"/>
      <c r="MBD48" s="1305"/>
      <c r="MBE48" s="1305"/>
      <c r="MBF48" s="1305"/>
      <c r="MBG48" s="1305"/>
      <c r="MBH48" s="1305"/>
      <c r="MBI48" s="1305"/>
      <c r="MBJ48" s="1305"/>
      <c r="MBK48" s="1305"/>
      <c r="MBL48" s="1305"/>
      <c r="MBM48" s="1305"/>
      <c r="MBN48" s="1305"/>
      <c r="MBO48" s="1305"/>
      <c r="MBP48" s="1305"/>
      <c r="MBQ48" s="1305"/>
      <c r="MBR48" s="1305"/>
      <c r="MBS48" s="1305"/>
      <c r="MBT48" s="1305"/>
      <c r="MBU48" s="1305"/>
      <c r="MBV48" s="1305"/>
      <c r="MBW48" s="1305"/>
      <c r="MBX48" s="1305"/>
      <c r="MBY48" s="1305"/>
      <c r="MBZ48" s="1305"/>
      <c r="MCA48" s="1305"/>
      <c r="MCB48" s="1305"/>
      <c r="MCC48" s="1305"/>
      <c r="MCD48" s="1305"/>
      <c r="MCE48" s="1305"/>
      <c r="MCF48" s="1305"/>
      <c r="MCG48" s="1305"/>
      <c r="MCH48" s="1305"/>
      <c r="MCI48" s="1305"/>
      <c r="MCJ48" s="1305"/>
      <c r="MCK48" s="1305"/>
      <c r="MCL48" s="1305"/>
      <c r="MCM48" s="1305"/>
      <c r="MCN48" s="1305"/>
      <c r="MCO48" s="1305"/>
      <c r="MCP48" s="1305"/>
      <c r="MCQ48" s="1305"/>
      <c r="MCR48" s="1305"/>
      <c r="MCS48" s="1305"/>
      <c r="MCT48" s="1305"/>
      <c r="MCU48" s="1305"/>
      <c r="MCV48" s="1305"/>
      <c r="MCW48" s="1305"/>
      <c r="MCX48" s="1305"/>
      <c r="MCY48" s="1305"/>
      <c r="MCZ48" s="1305"/>
      <c r="MDA48" s="1305"/>
      <c r="MDB48" s="1305"/>
      <c r="MDC48" s="1305"/>
      <c r="MDD48" s="1305"/>
      <c r="MDE48" s="1305"/>
      <c r="MDF48" s="1305"/>
      <c r="MDG48" s="1305"/>
      <c r="MDH48" s="1305"/>
      <c r="MDI48" s="1305"/>
      <c r="MDJ48" s="1305"/>
      <c r="MDK48" s="1305"/>
      <c r="MDL48" s="1305"/>
      <c r="MDM48" s="1305"/>
      <c r="MDN48" s="1305"/>
      <c r="MDO48" s="1305"/>
      <c r="MDP48" s="1305"/>
      <c r="MDQ48" s="1305"/>
      <c r="MDR48" s="1305"/>
      <c r="MDS48" s="1305"/>
      <c r="MDT48" s="1305"/>
      <c r="MDU48" s="1305"/>
      <c r="MDV48" s="1305"/>
      <c r="MDW48" s="1305"/>
      <c r="MDX48" s="1305"/>
      <c r="MDY48" s="1305"/>
      <c r="MDZ48" s="1305"/>
      <c r="MEA48" s="1305"/>
      <c r="MEB48" s="1305"/>
      <c r="MEC48" s="1305"/>
      <c r="MED48" s="1305"/>
      <c r="MEE48" s="1305"/>
      <c r="MEF48" s="1305"/>
      <c r="MEG48" s="1305"/>
      <c r="MEH48" s="1305"/>
      <c r="MEI48" s="1305"/>
      <c r="MEJ48" s="1305"/>
      <c r="MEK48" s="1305"/>
      <c r="MEL48" s="1305"/>
      <c r="MEM48" s="1305"/>
      <c r="MEN48" s="1305"/>
      <c r="MEO48" s="1305"/>
      <c r="MEP48" s="1305"/>
      <c r="MEQ48" s="1305"/>
      <c r="MER48" s="1305"/>
      <c r="MES48" s="1305"/>
      <c r="MET48" s="1305"/>
      <c r="MEU48" s="1305"/>
      <c r="MEV48" s="1305"/>
      <c r="MEW48" s="1305"/>
      <c r="MEX48" s="1305"/>
      <c r="MEY48" s="1305"/>
      <c r="MEZ48" s="1305"/>
      <c r="MFA48" s="1305"/>
      <c r="MFB48" s="1305"/>
      <c r="MFC48" s="1305"/>
      <c r="MFD48" s="1305"/>
      <c r="MFE48" s="1305"/>
      <c r="MFF48" s="1305"/>
      <c r="MFG48" s="1305"/>
      <c r="MFH48" s="1305"/>
      <c r="MFI48" s="1305"/>
      <c r="MFJ48" s="1305"/>
      <c r="MFK48" s="1305"/>
      <c r="MFL48" s="1305"/>
      <c r="MFM48" s="1305"/>
      <c r="MFN48" s="1305"/>
      <c r="MFO48" s="1305"/>
      <c r="MFP48" s="1305"/>
      <c r="MFQ48" s="1305"/>
      <c r="MFR48" s="1305"/>
      <c r="MFS48" s="1305"/>
      <c r="MFT48" s="1305"/>
      <c r="MFU48" s="1305"/>
      <c r="MFV48" s="1305"/>
      <c r="MFW48" s="1305"/>
      <c r="MFX48" s="1305"/>
      <c r="MFY48" s="1305"/>
      <c r="MFZ48" s="1305"/>
      <c r="MGA48" s="1305"/>
      <c r="MGB48" s="1305"/>
      <c r="MGC48" s="1305"/>
      <c r="MGD48" s="1305"/>
      <c r="MGE48" s="1305"/>
      <c r="MGF48" s="1305"/>
      <c r="MGG48" s="1305"/>
      <c r="MGH48" s="1305"/>
      <c r="MGI48" s="1305"/>
      <c r="MGJ48" s="1305"/>
      <c r="MGK48" s="1305"/>
      <c r="MGL48" s="1305"/>
      <c r="MGM48" s="1305"/>
      <c r="MGN48" s="1305"/>
      <c r="MGO48" s="1305"/>
      <c r="MGP48" s="1305"/>
      <c r="MGQ48" s="1305"/>
      <c r="MGR48" s="1305"/>
      <c r="MGS48" s="1305"/>
      <c r="MGT48" s="1305"/>
      <c r="MGU48" s="1305"/>
      <c r="MGV48" s="1305"/>
      <c r="MGW48" s="1305"/>
      <c r="MGX48" s="1305"/>
      <c r="MGY48" s="1305"/>
      <c r="MGZ48" s="1305"/>
      <c r="MHA48" s="1305"/>
      <c r="MHB48" s="1305"/>
      <c r="MHC48" s="1305"/>
      <c r="MHD48" s="1305"/>
      <c r="MHE48" s="1305"/>
      <c r="MHF48" s="1305"/>
      <c r="MHG48" s="1305"/>
      <c r="MHH48" s="1305"/>
      <c r="MHI48" s="1305"/>
      <c r="MHJ48" s="1305"/>
      <c r="MHK48" s="1305"/>
      <c r="MHL48" s="1305"/>
      <c r="MHM48" s="1305"/>
      <c r="MHN48" s="1305"/>
      <c r="MHO48" s="1305"/>
      <c r="MHP48" s="1305"/>
      <c r="MHQ48" s="1305"/>
      <c r="MHR48" s="1305"/>
      <c r="MHS48" s="1305"/>
      <c r="MHT48" s="1305"/>
      <c r="MHU48" s="1305"/>
      <c r="MHV48" s="1305"/>
      <c r="MHW48" s="1305"/>
      <c r="MHX48" s="1305"/>
      <c r="MHY48" s="1305"/>
      <c r="MHZ48" s="1305"/>
      <c r="MIA48" s="1305"/>
      <c r="MIB48" s="1305"/>
      <c r="MIC48" s="1305"/>
      <c r="MID48" s="1305"/>
      <c r="MIE48" s="1305"/>
      <c r="MIF48" s="1305"/>
      <c r="MIG48" s="1305"/>
      <c r="MIH48" s="1305"/>
      <c r="MII48" s="1305"/>
      <c r="MIJ48" s="1305"/>
      <c r="MIK48" s="1305"/>
      <c r="MIL48" s="1305"/>
      <c r="MIM48" s="1305"/>
      <c r="MIN48" s="1305"/>
      <c r="MIO48" s="1305"/>
      <c r="MIP48" s="1305"/>
      <c r="MIQ48" s="1305"/>
      <c r="MIR48" s="1305"/>
      <c r="MIS48" s="1305"/>
      <c r="MIT48" s="1305"/>
      <c r="MIU48" s="1305"/>
      <c r="MIV48" s="1305"/>
      <c r="MIW48" s="1305"/>
      <c r="MIX48" s="1305"/>
      <c r="MIY48" s="1305"/>
      <c r="MIZ48" s="1305"/>
      <c r="MJA48" s="1305"/>
      <c r="MJB48" s="1305"/>
      <c r="MJC48" s="1305"/>
      <c r="MJD48" s="1305"/>
      <c r="MJE48" s="1305"/>
      <c r="MJF48" s="1305"/>
      <c r="MJG48" s="1305"/>
      <c r="MJH48" s="1305"/>
      <c r="MJI48" s="1305"/>
      <c r="MJJ48" s="1305"/>
      <c r="MJK48" s="1305"/>
      <c r="MJL48" s="1305"/>
      <c r="MJM48" s="1305"/>
      <c r="MJN48" s="1305"/>
      <c r="MJO48" s="1305"/>
      <c r="MJP48" s="1305"/>
      <c r="MJQ48" s="1305"/>
      <c r="MJR48" s="1305"/>
      <c r="MJS48" s="1305"/>
      <c r="MJT48" s="1305"/>
      <c r="MJU48" s="1305"/>
      <c r="MJV48" s="1305"/>
      <c r="MJW48" s="1305"/>
      <c r="MJX48" s="1305"/>
      <c r="MJY48" s="1305"/>
      <c r="MJZ48" s="1305"/>
      <c r="MKA48" s="1305"/>
      <c r="MKB48" s="1305"/>
      <c r="MKC48" s="1305"/>
      <c r="MKD48" s="1305"/>
      <c r="MKE48" s="1305"/>
      <c r="MKF48" s="1305"/>
      <c r="MKG48" s="1305"/>
      <c r="MKH48" s="1305"/>
      <c r="MKI48" s="1305"/>
      <c r="MKJ48" s="1305"/>
      <c r="MKK48" s="1305"/>
      <c r="MKL48" s="1305"/>
      <c r="MKM48" s="1305"/>
      <c r="MKN48" s="1305"/>
      <c r="MKO48" s="1305"/>
      <c r="MKP48" s="1305"/>
      <c r="MKQ48" s="1305"/>
      <c r="MKR48" s="1305"/>
      <c r="MKS48" s="1305"/>
      <c r="MKT48" s="1305"/>
      <c r="MKU48" s="1305"/>
      <c r="MKV48" s="1305"/>
      <c r="MKW48" s="1305"/>
      <c r="MKX48" s="1305"/>
      <c r="MKY48" s="1305"/>
      <c r="MKZ48" s="1305"/>
      <c r="MLA48" s="1305"/>
      <c r="MLB48" s="1305"/>
      <c r="MLC48" s="1305"/>
      <c r="MLD48" s="1305"/>
      <c r="MLE48" s="1305"/>
      <c r="MLF48" s="1305"/>
      <c r="MLG48" s="1305"/>
      <c r="MLH48" s="1305"/>
      <c r="MLI48" s="1305"/>
      <c r="MLJ48" s="1305"/>
      <c r="MLK48" s="1305"/>
      <c r="MLL48" s="1305"/>
      <c r="MLM48" s="1305"/>
      <c r="MLN48" s="1305"/>
      <c r="MLO48" s="1305"/>
      <c r="MLP48" s="1305"/>
      <c r="MLQ48" s="1305"/>
      <c r="MLR48" s="1305"/>
      <c r="MLS48" s="1305"/>
      <c r="MLT48" s="1305"/>
      <c r="MLU48" s="1305"/>
      <c r="MLV48" s="1305"/>
      <c r="MLW48" s="1305"/>
      <c r="MLX48" s="1305"/>
      <c r="MLY48" s="1305"/>
      <c r="MLZ48" s="1305"/>
      <c r="MMA48" s="1305"/>
      <c r="MMB48" s="1305"/>
      <c r="MMC48" s="1305"/>
      <c r="MMD48" s="1305"/>
      <c r="MME48" s="1305"/>
      <c r="MMF48" s="1305"/>
      <c r="MMG48" s="1305"/>
      <c r="MMH48" s="1305"/>
      <c r="MMI48" s="1305"/>
      <c r="MMJ48" s="1305"/>
      <c r="MMK48" s="1305"/>
      <c r="MML48" s="1305"/>
      <c r="MMM48" s="1305"/>
      <c r="MMN48" s="1305"/>
      <c r="MMO48" s="1305"/>
      <c r="MMP48" s="1305"/>
      <c r="MMQ48" s="1305"/>
      <c r="MMR48" s="1305"/>
      <c r="MMS48" s="1305"/>
      <c r="MMT48" s="1305"/>
      <c r="MMU48" s="1305"/>
      <c r="MMV48" s="1305"/>
      <c r="MMW48" s="1305"/>
      <c r="MMX48" s="1305"/>
      <c r="MMY48" s="1305"/>
      <c r="MMZ48" s="1305"/>
      <c r="MNA48" s="1305"/>
      <c r="MNB48" s="1305"/>
      <c r="MNC48" s="1305"/>
      <c r="MND48" s="1305"/>
      <c r="MNE48" s="1305"/>
      <c r="MNF48" s="1305"/>
      <c r="MNG48" s="1305"/>
      <c r="MNH48" s="1305"/>
      <c r="MNI48" s="1305"/>
      <c r="MNJ48" s="1305"/>
      <c r="MNK48" s="1305"/>
      <c r="MNL48" s="1305"/>
      <c r="MNM48" s="1305"/>
      <c r="MNN48" s="1305"/>
      <c r="MNO48" s="1305"/>
      <c r="MNP48" s="1305"/>
      <c r="MNQ48" s="1305"/>
      <c r="MNR48" s="1305"/>
      <c r="MNS48" s="1305"/>
      <c r="MNT48" s="1305"/>
      <c r="MNU48" s="1305"/>
      <c r="MNV48" s="1305"/>
      <c r="MNW48" s="1305"/>
      <c r="MNX48" s="1305"/>
      <c r="MNY48" s="1305"/>
      <c r="MNZ48" s="1305"/>
      <c r="MOA48" s="1305"/>
      <c r="MOB48" s="1305"/>
      <c r="MOC48" s="1305"/>
      <c r="MOD48" s="1305"/>
      <c r="MOE48" s="1305"/>
      <c r="MOF48" s="1305"/>
      <c r="MOG48" s="1305"/>
      <c r="MOH48" s="1305"/>
      <c r="MOI48" s="1305"/>
      <c r="MOJ48" s="1305"/>
      <c r="MOK48" s="1305"/>
      <c r="MOL48" s="1305"/>
      <c r="MOM48" s="1305"/>
      <c r="MON48" s="1305"/>
      <c r="MOO48" s="1305"/>
      <c r="MOP48" s="1305"/>
      <c r="MOQ48" s="1305"/>
      <c r="MOR48" s="1305"/>
      <c r="MOS48" s="1305"/>
      <c r="MOT48" s="1305"/>
      <c r="MOU48" s="1305"/>
      <c r="MOV48" s="1305"/>
      <c r="MOW48" s="1305"/>
      <c r="MOX48" s="1305"/>
      <c r="MOY48" s="1305"/>
      <c r="MOZ48" s="1305"/>
      <c r="MPA48" s="1305"/>
      <c r="MPB48" s="1305"/>
      <c r="MPC48" s="1305"/>
      <c r="MPD48" s="1305"/>
      <c r="MPE48" s="1305"/>
      <c r="MPF48" s="1305"/>
      <c r="MPG48" s="1305"/>
      <c r="MPH48" s="1305"/>
      <c r="MPI48" s="1305"/>
      <c r="MPJ48" s="1305"/>
      <c r="MPK48" s="1305"/>
      <c r="MPL48" s="1305"/>
      <c r="MPM48" s="1305"/>
      <c r="MPN48" s="1305"/>
      <c r="MPO48" s="1305"/>
      <c r="MPP48" s="1305"/>
      <c r="MPQ48" s="1305"/>
      <c r="MPR48" s="1305"/>
      <c r="MPS48" s="1305"/>
      <c r="MPT48" s="1305"/>
      <c r="MPU48" s="1305"/>
      <c r="MPV48" s="1305"/>
      <c r="MPW48" s="1305"/>
      <c r="MPX48" s="1305"/>
      <c r="MPY48" s="1305"/>
      <c r="MPZ48" s="1305"/>
      <c r="MQA48" s="1305"/>
      <c r="MQB48" s="1305"/>
      <c r="MQC48" s="1305"/>
      <c r="MQD48" s="1305"/>
      <c r="MQE48" s="1305"/>
      <c r="MQF48" s="1305"/>
      <c r="MQG48" s="1305"/>
      <c r="MQH48" s="1305"/>
      <c r="MQI48" s="1305"/>
      <c r="MQJ48" s="1305"/>
      <c r="MQK48" s="1305"/>
      <c r="MQL48" s="1305"/>
      <c r="MQM48" s="1305"/>
      <c r="MQN48" s="1305"/>
      <c r="MQO48" s="1305"/>
      <c r="MQP48" s="1305"/>
      <c r="MQQ48" s="1305"/>
      <c r="MQR48" s="1305"/>
      <c r="MQS48" s="1305"/>
      <c r="MQT48" s="1305"/>
      <c r="MQU48" s="1305"/>
      <c r="MQV48" s="1305"/>
      <c r="MQW48" s="1305"/>
      <c r="MQX48" s="1305"/>
      <c r="MQY48" s="1305"/>
      <c r="MQZ48" s="1305"/>
      <c r="MRA48" s="1305"/>
      <c r="MRB48" s="1305"/>
      <c r="MRC48" s="1305"/>
      <c r="MRD48" s="1305"/>
      <c r="MRE48" s="1305"/>
      <c r="MRF48" s="1305"/>
      <c r="MRG48" s="1305"/>
      <c r="MRH48" s="1305"/>
      <c r="MRI48" s="1305"/>
      <c r="MRJ48" s="1305"/>
      <c r="MRK48" s="1305"/>
      <c r="MRL48" s="1305"/>
      <c r="MRM48" s="1305"/>
      <c r="MRN48" s="1305"/>
      <c r="MRO48" s="1305"/>
      <c r="MRP48" s="1305"/>
      <c r="MRQ48" s="1305"/>
      <c r="MRR48" s="1305"/>
      <c r="MRS48" s="1305"/>
      <c r="MRT48" s="1305"/>
      <c r="MRU48" s="1305"/>
      <c r="MRV48" s="1305"/>
      <c r="MRW48" s="1305"/>
      <c r="MRX48" s="1305"/>
      <c r="MRY48" s="1305"/>
      <c r="MRZ48" s="1305"/>
      <c r="MSA48" s="1305"/>
      <c r="MSB48" s="1305"/>
      <c r="MSC48" s="1305"/>
      <c r="MSD48" s="1305"/>
      <c r="MSE48" s="1305"/>
      <c r="MSF48" s="1305"/>
      <c r="MSG48" s="1305"/>
      <c r="MSH48" s="1305"/>
      <c r="MSI48" s="1305"/>
      <c r="MSJ48" s="1305"/>
      <c r="MSK48" s="1305"/>
      <c r="MSL48" s="1305"/>
      <c r="MSM48" s="1305"/>
      <c r="MSN48" s="1305"/>
      <c r="MSO48" s="1305"/>
      <c r="MSP48" s="1305"/>
      <c r="MSQ48" s="1305"/>
      <c r="MSR48" s="1305"/>
      <c r="MSS48" s="1305"/>
      <c r="MST48" s="1305"/>
      <c r="MSU48" s="1305"/>
      <c r="MSV48" s="1305"/>
      <c r="MSW48" s="1305"/>
      <c r="MSX48" s="1305"/>
      <c r="MSY48" s="1305"/>
      <c r="MSZ48" s="1305"/>
      <c r="MTA48" s="1305"/>
      <c r="MTB48" s="1305"/>
      <c r="MTC48" s="1305"/>
      <c r="MTD48" s="1305"/>
      <c r="MTE48" s="1305"/>
      <c r="MTF48" s="1305"/>
      <c r="MTG48" s="1305"/>
      <c r="MTH48" s="1305"/>
      <c r="MTI48" s="1305"/>
      <c r="MTJ48" s="1305"/>
      <c r="MTK48" s="1305"/>
      <c r="MTL48" s="1305"/>
      <c r="MTM48" s="1305"/>
      <c r="MTN48" s="1305"/>
      <c r="MTO48" s="1305"/>
      <c r="MTP48" s="1305"/>
      <c r="MTQ48" s="1305"/>
      <c r="MTR48" s="1305"/>
      <c r="MTS48" s="1305"/>
      <c r="MTT48" s="1305"/>
      <c r="MTU48" s="1305"/>
      <c r="MTV48" s="1305"/>
      <c r="MTW48" s="1305"/>
      <c r="MTX48" s="1305"/>
      <c r="MTY48" s="1305"/>
      <c r="MTZ48" s="1305"/>
      <c r="MUA48" s="1305"/>
      <c r="MUB48" s="1305"/>
      <c r="MUC48" s="1305"/>
      <c r="MUD48" s="1305"/>
      <c r="MUE48" s="1305"/>
      <c r="MUF48" s="1305"/>
      <c r="MUG48" s="1305"/>
      <c r="MUH48" s="1305"/>
      <c r="MUI48" s="1305"/>
      <c r="MUJ48" s="1305"/>
      <c r="MUK48" s="1305"/>
      <c r="MUL48" s="1305"/>
      <c r="MUM48" s="1305"/>
      <c r="MUN48" s="1305"/>
      <c r="MUO48" s="1305"/>
      <c r="MUP48" s="1305"/>
      <c r="MUQ48" s="1305"/>
      <c r="MUR48" s="1305"/>
      <c r="MUS48" s="1305"/>
      <c r="MUT48" s="1305"/>
      <c r="MUU48" s="1305"/>
      <c r="MUV48" s="1305"/>
      <c r="MUW48" s="1305"/>
      <c r="MUX48" s="1305"/>
      <c r="MUY48" s="1305"/>
      <c r="MUZ48" s="1305"/>
      <c r="MVA48" s="1305"/>
      <c r="MVB48" s="1305"/>
      <c r="MVC48" s="1305"/>
      <c r="MVD48" s="1305"/>
      <c r="MVE48" s="1305"/>
      <c r="MVF48" s="1305"/>
      <c r="MVG48" s="1305"/>
      <c r="MVH48" s="1305"/>
      <c r="MVI48" s="1305"/>
      <c r="MVJ48" s="1305"/>
      <c r="MVK48" s="1305"/>
      <c r="MVL48" s="1305"/>
      <c r="MVM48" s="1305"/>
      <c r="MVN48" s="1305"/>
      <c r="MVO48" s="1305"/>
      <c r="MVP48" s="1305"/>
      <c r="MVQ48" s="1305"/>
      <c r="MVR48" s="1305"/>
      <c r="MVS48" s="1305"/>
      <c r="MVT48" s="1305"/>
      <c r="MVU48" s="1305"/>
      <c r="MVV48" s="1305"/>
      <c r="MVW48" s="1305"/>
      <c r="MVX48" s="1305"/>
      <c r="MVY48" s="1305"/>
      <c r="MVZ48" s="1305"/>
      <c r="MWA48" s="1305"/>
      <c r="MWB48" s="1305"/>
      <c r="MWC48" s="1305"/>
      <c r="MWD48" s="1305"/>
      <c r="MWE48" s="1305"/>
      <c r="MWF48" s="1305"/>
      <c r="MWG48" s="1305"/>
      <c r="MWH48" s="1305"/>
      <c r="MWI48" s="1305"/>
      <c r="MWJ48" s="1305"/>
      <c r="MWK48" s="1305"/>
      <c r="MWL48" s="1305"/>
      <c r="MWM48" s="1305"/>
      <c r="MWN48" s="1305"/>
      <c r="MWO48" s="1305"/>
      <c r="MWP48" s="1305"/>
      <c r="MWQ48" s="1305"/>
      <c r="MWR48" s="1305"/>
      <c r="MWS48" s="1305"/>
      <c r="MWT48" s="1305"/>
      <c r="MWU48" s="1305"/>
      <c r="MWV48" s="1305"/>
      <c r="MWW48" s="1305"/>
      <c r="MWX48" s="1305"/>
      <c r="MWY48" s="1305"/>
      <c r="MWZ48" s="1305"/>
      <c r="MXA48" s="1305"/>
      <c r="MXB48" s="1305"/>
      <c r="MXC48" s="1305"/>
      <c r="MXD48" s="1305"/>
      <c r="MXE48" s="1305"/>
      <c r="MXF48" s="1305"/>
      <c r="MXG48" s="1305"/>
      <c r="MXH48" s="1305"/>
      <c r="MXI48" s="1305"/>
      <c r="MXJ48" s="1305"/>
      <c r="MXK48" s="1305"/>
      <c r="MXL48" s="1305"/>
      <c r="MXM48" s="1305"/>
      <c r="MXN48" s="1305"/>
      <c r="MXO48" s="1305"/>
      <c r="MXP48" s="1305"/>
      <c r="MXQ48" s="1305"/>
      <c r="MXR48" s="1305"/>
      <c r="MXS48" s="1305"/>
      <c r="MXT48" s="1305"/>
      <c r="MXU48" s="1305"/>
      <c r="MXV48" s="1305"/>
      <c r="MXW48" s="1305"/>
      <c r="MXX48" s="1305"/>
      <c r="MXY48" s="1305"/>
      <c r="MXZ48" s="1305"/>
      <c r="MYA48" s="1305"/>
      <c r="MYB48" s="1305"/>
      <c r="MYC48" s="1305"/>
      <c r="MYD48" s="1305"/>
      <c r="MYE48" s="1305"/>
      <c r="MYF48" s="1305"/>
      <c r="MYG48" s="1305"/>
      <c r="MYH48" s="1305"/>
      <c r="MYI48" s="1305"/>
      <c r="MYJ48" s="1305"/>
      <c r="MYK48" s="1305"/>
      <c r="MYL48" s="1305"/>
      <c r="MYM48" s="1305"/>
      <c r="MYN48" s="1305"/>
      <c r="MYO48" s="1305"/>
      <c r="MYP48" s="1305"/>
      <c r="MYQ48" s="1305"/>
      <c r="MYR48" s="1305"/>
      <c r="MYS48" s="1305"/>
      <c r="MYT48" s="1305"/>
      <c r="MYU48" s="1305"/>
      <c r="MYV48" s="1305"/>
      <c r="MYW48" s="1305"/>
      <c r="MYX48" s="1305"/>
      <c r="MYY48" s="1305"/>
      <c r="MYZ48" s="1305"/>
      <c r="MZA48" s="1305"/>
      <c r="MZB48" s="1305"/>
      <c r="MZC48" s="1305"/>
      <c r="MZD48" s="1305"/>
      <c r="MZE48" s="1305"/>
      <c r="MZF48" s="1305"/>
      <c r="MZG48" s="1305"/>
      <c r="MZH48" s="1305"/>
      <c r="MZI48" s="1305"/>
      <c r="MZJ48" s="1305"/>
      <c r="MZK48" s="1305"/>
      <c r="MZL48" s="1305"/>
      <c r="MZM48" s="1305"/>
      <c r="MZN48" s="1305"/>
      <c r="MZO48" s="1305"/>
      <c r="MZP48" s="1305"/>
      <c r="MZQ48" s="1305"/>
      <c r="MZR48" s="1305"/>
      <c r="MZS48" s="1305"/>
      <c r="MZT48" s="1305"/>
      <c r="MZU48" s="1305"/>
      <c r="MZV48" s="1305"/>
      <c r="MZW48" s="1305"/>
      <c r="MZX48" s="1305"/>
      <c r="MZY48" s="1305"/>
      <c r="MZZ48" s="1305"/>
      <c r="NAA48" s="1305"/>
      <c r="NAB48" s="1305"/>
      <c r="NAC48" s="1305"/>
      <c r="NAD48" s="1305"/>
      <c r="NAE48" s="1305"/>
      <c r="NAF48" s="1305"/>
      <c r="NAG48" s="1305"/>
      <c r="NAH48" s="1305"/>
      <c r="NAI48" s="1305"/>
      <c r="NAJ48" s="1305"/>
      <c r="NAK48" s="1305"/>
      <c r="NAL48" s="1305"/>
      <c r="NAM48" s="1305"/>
      <c r="NAN48" s="1305"/>
      <c r="NAO48" s="1305"/>
      <c r="NAP48" s="1305"/>
      <c r="NAQ48" s="1305"/>
      <c r="NAR48" s="1305"/>
      <c r="NAS48" s="1305"/>
      <c r="NAT48" s="1305"/>
      <c r="NAU48" s="1305"/>
      <c r="NAV48" s="1305"/>
      <c r="NAW48" s="1305"/>
      <c r="NAX48" s="1305"/>
      <c r="NAY48" s="1305"/>
      <c r="NAZ48" s="1305"/>
      <c r="NBA48" s="1305"/>
      <c r="NBB48" s="1305"/>
      <c r="NBC48" s="1305"/>
      <c r="NBD48" s="1305"/>
      <c r="NBE48" s="1305"/>
      <c r="NBF48" s="1305"/>
      <c r="NBG48" s="1305"/>
      <c r="NBH48" s="1305"/>
      <c r="NBI48" s="1305"/>
      <c r="NBJ48" s="1305"/>
      <c r="NBK48" s="1305"/>
      <c r="NBL48" s="1305"/>
      <c r="NBM48" s="1305"/>
      <c r="NBN48" s="1305"/>
      <c r="NBO48" s="1305"/>
      <c r="NBP48" s="1305"/>
      <c r="NBQ48" s="1305"/>
      <c r="NBR48" s="1305"/>
      <c r="NBS48" s="1305"/>
      <c r="NBT48" s="1305"/>
      <c r="NBU48" s="1305"/>
      <c r="NBV48" s="1305"/>
      <c r="NBW48" s="1305"/>
      <c r="NBX48" s="1305"/>
      <c r="NBY48" s="1305"/>
      <c r="NBZ48" s="1305"/>
      <c r="NCA48" s="1305"/>
      <c r="NCB48" s="1305"/>
      <c r="NCC48" s="1305"/>
      <c r="NCD48" s="1305"/>
      <c r="NCE48" s="1305"/>
      <c r="NCF48" s="1305"/>
      <c r="NCG48" s="1305"/>
      <c r="NCH48" s="1305"/>
      <c r="NCI48" s="1305"/>
      <c r="NCJ48" s="1305"/>
      <c r="NCK48" s="1305"/>
      <c r="NCL48" s="1305"/>
      <c r="NCM48" s="1305"/>
      <c r="NCN48" s="1305"/>
      <c r="NCO48" s="1305"/>
      <c r="NCP48" s="1305"/>
      <c r="NCQ48" s="1305"/>
      <c r="NCR48" s="1305"/>
      <c r="NCS48" s="1305"/>
      <c r="NCT48" s="1305"/>
      <c r="NCU48" s="1305"/>
      <c r="NCV48" s="1305"/>
      <c r="NCW48" s="1305"/>
      <c r="NCX48" s="1305"/>
      <c r="NCY48" s="1305"/>
      <c r="NCZ48" s="1305"/>
      <c r="NDA48" s="1305"/>
      <c r="NDB48" s="1305"/>
      <c r="NDC48" s="1305"/>
      <c r="NDD48" s="1305"/>
      <c r="NDE48" s="1305"/>
      <c r="NDF48" s="1305"/>
      <c r="NDG48" s="1305"/>
      <c r="NDH48" s="1305"/>
      <c r="NDI48" s="1305"/>
      <c r="NDJ48" s="1305"/>
      <c r="NDK48" s="1305"/>
      <c r="NDL48" s="1305"/>
      <c r="NDM48" s="1305"/>
      <c r="NDN48" s="1305"/>
      <c r="NDO48" s="1305"/>
      <c r="NDP48" s="1305"/>
      <c r="NDQ48" s="1305"/>
      <c r="NDR48" s="1305"/>
      <c r="NDS48" s="1305"/>
      <c r="NDT48" s="1305"/>
      <c r="NDU48" s="1305"/>
      <c r="NDV48" s="1305"/>
      <c r="NDW48" s="1305"/>
      <c r="NDX48" s="1305"/>
      <c r="NDY48" s="1305"/>
      <c r="NDZ48" s="1305"/>
      <c r="NEA48" s="1305"/>
      <c r="NEB48" s="1305"/>
      <c r="NEC48" s="1305"/>
      <c r="NED48" s="1305"/>
      <c r="NEE48" s="1305"/>
      <c r="NEF48" s="1305"/>
      <c r="NEG48" s="1305"/>
      <c r="NEH48" s="1305"/>
      <c r="NEI48" s="1305"/>
      <c r="NEJ48" s="1305"/>
      <c r="NEK48" s="1305"/>
      <c r="NEL48" s="1305"/>
      <c r="NEM48" s="1305"/>
      <c r="NEN48" s="1305"/>
      <c r="NEO48" s="1305"/>
      <c r="NEP48" s="1305"/>
      <c r="NEQ48" s="1305"/>
      <c r="NER48" s="1305"/>
      <c r="NES48" s="1305"/>
      <c r="NET48" s="1305"/>
      <c r="NEU48" s="1305"/>
      <c r="NEV48" s="1305"/>
      <c r="NEW48" s="1305"/>
      <c r="NEX48" s="1305"/>
      <c r="NEY48" s="1305"/>
      <c r="NEZ48" s="1305"/>
      <c r="NFA48" s="1305"/>
      <c r="NFB48" s="1305"/>
      <c r="NFC48" s="1305"/>
      <c r="NFD48" s="1305"/>
      <c r="NFE48" s="1305"/>
      <c r="NFF48" s="1305"/>
      <c r="NFG48" s="1305"/>
      <c r="NFH48" s="1305"/>
      <c r="NFI48" s="1305"/>
      <c r="NFJ48" s="1305"/>
      <c r="NFK48" s="1305"/>
      <c r="NFL48" s="1305"/>
      <c r="NFM48" s="1305"/>
      <c r="NFN48" s="1305"/>
      <c r="NFO48" s="1305"/>
      <c r="NFP48" s="1305"/>
      <c r="NFQ48" s="1305"/>
      <c r="NFR48" s="1305"/>
      <c r="NFS48" s="1305"/>
      <c r="NFT48" s="1305"/>
      <c r="NFU48" s="1305"/>
      <c r="NFV48" s="1305"/>
      <c r="NFW48" s="1305"/>
      <c r="NFX48" s="1305"/>
      <c r="NFY48" s="1305"/>
      <c r="NFZ48" s="1305"/>
      <c r="NGA48" s="1305"/>
      <c r="NGB48" s="1305"/>
      <c r="NGC48" s="1305"/>
      <c r="NGD48" s="1305"/>
      <c r="NGE48" s="1305"/>
      <c r="NGF48" s="1305"/>
      <c r="NGG48" s="1305"/>
      <c r="NGH48" s="1305"/>
      <c r="NGI48" s="1305"/>
      <c r="NGJ48" s="1305"/>
      <c r="NGK48" s="1305"/>
      <c r="NGL48" s="1305"/>
      <c r="NGM48" s="1305"/>
      <c r="NGN48" s="1305"/>
      <c r="NGO48" s="1305"/>
      <c r="NGP48" s="1305"/>
      <c r="NGQ48" s="1305"/>
      <c r="NGR48" s="1305"/>
      <c r="NGS48" s="1305"/>
      <c r="NGT48" s="1305"/>
      <c r="NGU48" s="1305"/>
      <c r="NGV48" s="1305"/>
      <c r="NGW48" s="1305"/>
      <c r="NGX48" s="1305"/>
      <c r="NGY48" s="1305"/>
      <c r="NGZ48" s="1305"/>
      <c r="NHA48" s="1305"/>
      <c r="NHB48" s="1305"/>
      <c r="NHC48" s="1305"/>
      <c r="NHD48" s="1305"/>
      <c r="NHE48" s="1305"/>
      <c r="NHF48" s="1305"/>
      <c r="NHG48" s="1305"/>
      <c r="NHH48" s="1305"/>
      <c r="NHI48" s="1305"/>
      <c r="NHJ48" s="1305"/>
      <c r="NHK48" s="1305"/>
      <c r="NHL48" s="1305"/>
      <c r="NHM48" s="1305"/>
      <c r="NHN48" s="1305"/>
      <c r="NHO48" s="1305"/>
      <c r="NHP48" s="1305"/>
      <c r="NHQ48" s="1305"/>
      <c r="NHR48" s="1305"/>
      <c r="NHS48" s="1305"/>
      <c r="NHT48" s="1305"/>
      <c r="NHU48" s="1305"/>
      <c r="NHV48" s="1305"/>
      <c r="NHW48" s="1305"/>
      <c r="NHX48" s="1305"/>
      <c r="NHY48" s="1305"/>
      <c r="NHZ48" s="1305"/>
      <c r="NIA48" s="1305"/>
      <c r="NIB48" s="1305"/>
      <c r="NIC48" s="1305"/>
      <c r="NID48" s="1305"/>
      <c r="NIE48" s="1305"/>
      <c r="NIF48" s="1305"/>
      <c r="NIG48" s="1305"/>
      <c r="NIH48" s="1305"/>
      <c r="NII48" s="1305"/>
      <c r="NIJ48" s="1305"/>
      <c r="NIK48" s="1305"/>
      <c r="NIL48" s="1305"/>
      <c r="NIM48" s="1305"/>
      <c r="NIN48" s="1305"/>
      <c r="NIO48" s="1305"/>
      <c r="NIP48" s="1305"/>
      <c r="NIQ48" s="1305"/>
      <c r="NIR48" s="1305"/>
      <c r="NIS48" s="1305"/>
      <c r="NIT48" s="1305"/>
      <c r="NIU48" s="1305"/>
      <c r="NIV48" s="1305"/>
      <c r="NIW48" s="1305"/>
      <c r="NIX48" s="1305"/>
      <c r="NIY48" s="1305"/>
      <c r="NIZ48" s="1305"/>
      <c r="NJA48" s="1305"/>
      <c r="NJB48" s="1305"/>
      <c r="NJC48" s="1305"/>
      <c r="NJD48" s="1305"/>
      <c r="NJE48" s="1305"/>
      <c r="NJF48" s="1305"/>
      <c r="NJG48" s="1305"/>
      <c r="NJH48" s="1305"/>
      <c r="NJI48" s="1305"/>
      <c r="NJJ48" s="1305"/>
      <c r="NJK48" s="1305"/>
      <c r="NJL48" s="1305"/>
      <c r="NJM48" s="1305"/>
      <c r="NJN48" s="1305"/>
      <c r="NJO48" s="1305"/>
      <c r="NJP48" s="1305"/>
      <c r="NJQ48" s="1305"/>
      <c r="NJR48" s="1305"/>
      <c r="NJS48" s="1305"/>
      <c r="NJT48" s="1305"/>
      <c r="NJU48" s="1305"/>
      <c r="NJV48" s="1305"/>
      <c r="NJW48" s="1305"/>
      <c r="NJX48" s="1305"/>
      <c r="NJY48" s="1305"/>
      <c r="NJZ48" s="1305"/>
      <c r="NKA48" s="1305"/>
      <c r="NKB48" s="1305"/>
      <c r="NKC48" s="1305"/>
      <c r="NKD48" s="1305"/>
      <c r="NKE48" s="1305"/>
      <c r="NKF48" s="1305"/>
      <c r="NKG48" s="1305"/>
      <c r="NKH48" s="1305"/>
      <c r="NKI48" s="1305"/>
      <c r="NKJ48" s="1305"/>
      <c r="NKK48" s="1305"/>
      <c r="NKL48" s="1305"/>
      <c r="NKM48" s="1305"/>
      <c r="NKN48" s="1305"/>
      <c r="NKO48" s="1305"/>
      <c r="NKP48" s="1305"/>
      <c r="NKQ48" s="1305"/>
      <c r="NKR48" s="1305"/>
      <c r="NKS48" s="1305"/>
      <c r="NKT48" s="1305"/>
      <c r="NKU48" s="1305"/>
      <c r="NKV48" s="1305"/>
      <c r="NKW48" s="1305"/>
      <c r="NKX48" s="1305"/>
      <c r="NKY48" s="1305"/>
      <c r="NKZ48" s="1305"/>
      <c r="NLA48" s="1305"/>
      <c r="NLB48" s="1305"/>
      <c r="NLC48" s="1305"/>
      <c r="NLD48" s="1305"/>
      <c r="NLE48" s="1305"/>
      <c r="NLF48" s="1305"/>
      <c r="NLG48" s="1305"/>
      <c r="NLH48" s="1305"/>
      <c r="NLI48" s="1305"/>
      <c r="NLJ48" s="1305"/>
      <c r="NLK48" s="1305"/>
      <c r="NLL48" s="1305"/>
      <c r="NLM48" s="1305"/>
      <c r="NLN48" s="1305"/>
      <c r="NLO48" s="1305"/>
      <c r="NLP48" s="1305"/>
      <c r="NLQ48" s="1305"/>
      <c r="NLR48" s="1305"/>
      <c r="NLS48" s="1305"/>
      <c r="NLT48" s="1305"/>
      <c r="NLU48" s="1305"/>
      <c r="NLV48" s="1305"/>
      <c r="NLW48" s="1305"/>
      <c r="NLX48" s="1305"/>
      <c r="NLY48" s="1305"/>
      <c r="NLZ48" s="1305"/>
      <c r="NMA48" s="1305"/>
      <c r="NMB48" s="1305"/>
      <c r="NMC48" s="1305"/>
      <c r="NMD48" s="1305"/>
      <c r="NME48" s="1305"/>
      <c r="NMF48" s="1305"/>
      <c r="NMG48" s="1305"/>
      <c r="NMH48" s="1305"/>
      <c r="NMI48" s="1305"/>
      <c r="NMJ48" s="1305"/>
      <c r="NMK48" s="1305"/>
      <c r="NML48" s="1305"/>
      <c r="NMM48" s="1305"/>
      <c r="NMN48" s="1305"/>
      <c r="NMO48" s="1305"/>
      <c r="NMP48" s="1305"/>
      <c r="NMQ48" s="1305"/>
      <c r="NMR48" s="1305"/>
      <c r="NMS48" s="1305"/>
      <c r="NMT48" s="1305"/>
      <c r="NMU48" s="1305"/>
      <c r="NMV48" s="1305"/>
      <c r="NMW48" s="1305"/>
      <c r="NMX48" s="1305"/>
      <c r="NMY48" s="1305"/>
      <c r="NMZ48" s="1305"/>
      <c r="NNA48" s="1305"/>
      <c r="NNB48" s="1305"/>
      <c r="NNC48" s="1305"/>
      <c r="NND48" s="1305"/>
      <c r="NNE48" s="1305"/>
      <c r="NNF48" s="1305"/>
      <c r="NNG48" s="1305"/>
      <c r="NNH48" s="1305"/>
      <c r="NNI48" s="1305"/>
      <c r="NNJ48" s="1305"/>
      <c r="NNK48" s="1305"/>
      <c r="NNL48" s="1305"/>
      <c r="NNM48" s="1305"/>
      <c r="NNN48" s="1305"/>
      <c r="NNO48" s="1305"/>
      <c r="NNP48" s="1305"/>
      <c r="NNQ48" s="1305"/>
      <c r="NNR48" s="1305"/>
      <c r="NNS48" s="1305"/>
      <c r="NNT48" s="1305"/>
      <c r="NNU48" s="1305"/>
      <c r="NNV48" s="1305"/>
      <c r="NNW48" s="1305"/>
      <c r="NNX48" s="1305"/>
      <c r="NNY48" s="1305"/>
      <c r="NNZ48" s="1305"/>
      <c r="NOA48" s="1305"/>
      <c r="NOB48" s="1305"/>
      <c r="NOC48" s="1305"/>
      <c r="NOD48" s="1305"/>
      <c r="NOE48" s="1305"/>
      <c r="NOF48" s="1305"/>
      <c r="NOG48" s="1305"/>
      <c r="NOH48" s="1305"/>
      <c r="NOI48" s="1305"/>
      <c r="NOJ48" s="1305"/>
      <c r="NOK48" s="1305"/>
      <c r="NOL48" s="1305"/>
      <c r="NOM48" s="1305"/>
      <c r="NON48" s="1305"/>
      <c r="NOO48" s="1305"/>
      <c r="NOP48" s="1305"/>
      <c r="NOQ48" s="1305"/>
      <c r="NOR48" s="1305"/>
      <c r="NOS48" s="1305"/>
      <c r="NOT48" s="1305"/>
      <c r="NOU48" s="1305"/>
      <c r="NOV48" s="1305"/>
      <c r="NOW48" s="1305"/>
      <c r="NOX48" s="1305"/>
      <c r="NOY48" s="1305"/>
      <c r="NOZ48" s="1305"/>
      <c r="NPA48" s="1305"/>
      <c r="NPB48" s="1305"/>
      <c r="NPC48" s="1305"/>
      <c r="NPD48" s="1305"/>
      <c r="NPE48" s="1305"/>
      <c r="NPF48" s="1305"/>
      <c r="NPG48" s="1305"/>
      <c r="NPH48" s="1305"/>
      <c r="NPI48" s="1305"/>
      <c r="NPJ48" s="1305"/>
      <c r="NPK48" s="1305"/>
      <c r="NPL48" s="1305"/>
      <c r="NPM48" s="1305"/>
      <c r="NPN48" s="1305"/>
      <c r="NPO48" s="1305"/>
      <c r="NPP48" s="1305"/>
      <c r="NPQ48" s="1305"/>
      <c r="NPR48" s="1305"/>
      <c r="NPS48" s="1305"/>
      <c r="NPT48" s="1305"/>
      <c r="NPU48" s="1305"/>
      <c r="NPV48" s="1305"/>
      <c r="NPW48" s="1305"/>
      <c r="NPX48" s="1305"/>
      <c r="NPY48" s="1305"/>
      <c r="NPZ48" s="1305"/>
      <c r="NQA48" s="1305"/>
      <c r="NQB48" s="1305"/>
      <c r="NQC48" s="1305"/>
      <c r="NQD48" s="1305"/>
      <c r="NQE48" s="1305"/>
      <c r="NQF48" s="1305"/>
      <c r="NQG48" s="1305"/>
      <c r="NQH48" s="1305"/>
      <c r="NQI48" s="1305"/>
      <c r="NQJ48" s="1305"/>
      <c r="NQK48" s="1305"/>
      <c r="NQL48" s="1305"/>
      <c r="NQM48" s="1305"/>
      <c r="NQN48" s="1305"/>
      <c r="NQO48" s="1305"/>
      <c r="NQP48" s="1305"/>
      <c r="NQQ48" s="1305"/>
      <c r="NQR48" s="1305"/>
      <c r="NQS48" s="1305"/>
      <c r="NQT48" s="1305"/>
      <c r="NQU48" s="1305"/>
      <c r="NQV48" s="1305"/>
      <c r="NQW48" s="1305"/>
      <c r="NQX48" s="1305"/>
      <c r="NQY48" s="1305"/>
      <c r="NQZ48" s="1305"/>
      <c r="NRA48" s="1305"/>
      <c r="NRB48" s="1305"/>
      <c r="NRC48" s="1305"/>
      <c r="NRD48" s="1305"/>
      <c r="NRE48" s="1305"/>
      <c r="NRF48" s="1305"/>
      <c r="NRG48" s="1305"/>
      <c r="NRH48" s="1305"/>
      <c r="NRI48" s="1305"/>
      <c r="NRJ48" s="1305"/>
      <c r="NRK48" s="1305"/>
      <c r="NRL48" s="1305"/>
      <c r="NRM48" s="1305"/>
      <c r="NRN48" s="1305"/>
      <c r="NRO48" s="1305"/>
      <c r="NRP48" s="1305"/>
      <c r="NRQ48" s="1305"/>
      <c r="NRR48" s="1305"/>
      <c r="NRS48" s="1305"/>
      <c r="NRT48" s="1305"/>
      <c r="NRU48" s="1305"/>
      <c r="NRV48" s="1305"/>
      <c r="NRW48" s="1305"/>
      <c r="NRX48" s="1305"/>
      <c r="NRY48" s="1305"/>
      <c r="NRZ48" s="1305"/>
      <c r="NSA48" s="1305"/>
      <c r="NSB48" s="1305"/>
      <c r="NSC48" s="1305"/>
      <c r="NSD48" s="1305"/>
      <c r="NSE48" s="1305"/>
      <c r="NSF48" s="1305"/>
      <c r="NSG48" s="1305"/>
      <c r="NSH48" s="1305"/>
      <c r="NSI48" s="1305"/>
      <c r="NSJ48" s="1305"/>
      <c r="NSK48" s="1305"/>
      <c r="NSL48" s="1305"/>
      <c r="NSM48" s="1305"/>
      <c r="NSN48" s="1305"/>
      <c r="NSO48" s="1305"/>
      <c r="NSP48" s="1305"/>
      <c r="NSQ48" s="1305"/>
      <c r="NSR48" s="1305"/>
      <c r="NSS48" s="1305"/>
      <c r="NST48" s="1305"/>
      <c r="NSU48" s="1305"/>
      <c r="NSV48" s="1305"/>
      <c r="NSW48" s="1305"/>
      <c r="NSX48" s="1305"/>
      <c r="NSY48" s="1305"/>
      <c r="NSZ48" s="1305"/>
      <c r="NTA48" s="1305"/>
      <c r="NTB48" s="1305"/>
      <c r="NTC48" s="1305"/>
      <c r="NTD48" s="1305"/>
      <c r="NTE48" s="1305"/>
      <c r="NTF48" s="1305"/>
      <c r="NTG48" s="1305"/>
      <c r="NTH48" s="1305"/>
      <c r="NTI48" s="1305"/>
      <c r="NTJ48" s="1305"/>
      <c r="NTK48" s="1305"/>
      <c r="NTL48" s="1305"/>
      <c r="NTM48" s="1305"/>
      <c r="NTN48" s="1305"/>
      <c r="NTO48" s="1305"/>
      <c r="NTP48" s="1305"/>
      <c r="NTQ48" s="1305"/>
      <c r="NTR48" s="1305"/>
      <c r="NTS48" s="1305"/>
      <c r="NTT48" s="1305"/>
      <c r="NTU48" s="1305"/>
      <c r="NTV48" s="1305"/>
      <c r="NTW48" s="1305"/>
      <c r="NTX48" s="1305"/>
      <c r="NTY48" s="1305"/>
      <c r="NTZ48" s="1305"/>
      <c r="NUA48" s="1305"/>
      <c r="NUB48" s="1305"/>
      <c r="NUC48" s="1305"/>
      <c r="NUD48" s="1305"/>
      <c r="NUE48" s="1305"/>
      <c r="NUF48" s="1305"/>
      <c r="NUG48" s="1305"/>
      <c r="NUH48" s="1305"/>
      <c r="NUI48" s="1305"/>
      <c r="NUJ48" s="1305"/>
      <c r="NUK48" s="1305"/>
      <c r="NUL48" s="1305"/>
      <c r="NUM48" s="1305"/>
      <c r="NUN48" s="1305"/>
      <c r="NUO48" s="1305"/>
      <c r="NUP48" s="1305"/>
      <c r="NUQ48" s="1305"/>
      <c r="NUR48" s="1305"/>
      <c r="NUS48" s="1305"/>
      <c r="NUT48" s="1305"/>
      <c r="NUU48" s="1305"/>
      <c r="NUV48" s="1305"/>
      <c r="NUW48" s="1305"/>
      <c r="NUX48" s="1305"/>
      <c r="NUY48" s="1305"/>
      <c r="NUZ48" s="1305"/>
      <c r="NVA48" s="1305"/>
      <c r="NVB48" s="1305"/>
      <c r="NVC48" s="1305"/>
      <c r="NVD48" s="1305"/>
      <c r="NVE48" s="1305"/>
      <c r="NVF48" s="1305"/>
      <c r="NVG48" s="1305"/>
      <c r="NVH48" s="1305"/>
      <c r="NVI48" s="1305"/>
      <c r="NVJ48" s="1305"/>
      <c r="NVK48" s="1305"/>
      <c r="NVL48" s="1305"/>
      <c r="NVM48" s="1305"/>
      <c r="NVN48" s="1305"/>
      <c r="NVO48" s="1305"/>
      <c r="NVP48" s="1305"/>
      <c r="NVQ48" s="1305"/>
      <c r="NVR48" s="1305"/>
      <c r="NVS48" s="1305"/>
      <c r="NVT48" s="1305"/>
      <c r="NVU48" s="1305"/>
      <c r="NVV48" s="1305"/>
      <c r="NVW48" s="1305"/>
      <c r="NVX48" s="1305"/>
      <c r="NVY48" s="1305"/>
      <c r="NVZ48" s="1305"/>
      <c r="NWA48" s="1305"/>
      <c r="NWB48" s="1305"/>
      <c r="NWC48" s="1305"/>
      <c r="NWD48" s="1305"/>
      <c r="NWE48" s="1305"/>
      <c r="NWF48" s="1305"/>
      <c r="NWG48" s="1305"/>
      <c r="NWH48" s="1305"/>
      <c r="NWI48" s="1305"/>
      <c r="NWJ48" s="1305"/>
      <c r="NWK48" s="1305"/>
      <c r="NWL48" s="1305"/>
      <c r="NWM48" s="1305"/>
      <c r="NWN48" s="1305"/>
      <c r="NWO48" s="1305"/>
      <c r="NWP48" s="1305"/>
      <c r="NWQ48" s="1305"/>
      <c r="NWR48" s="1305"/>
      <c r="NWS48" s="1305"/>
      <c r="NWT48" s="1305"/>
      <c r="NWU48" s="1305"/>
      <c r="NWV48" s="1305"/>
      <c r="NWW48" s="1305"/>
      <c r="NWX48" s="1305"/>
      <c r="NWY48" s="1305"/>
      <c r="NWZ48" s="1305"/>
      <c r="NXA48" s="1305"/>
      <c r="NXB48" s="1305"/>
      <c r="NXC48" s="1305"/>
      <c r="NXD48" s="1305"/>
      <c r="NXE48" s="1305"/>
      <c r="NXF48" s="1305"/>
      <c r="NXG48" s="1305"/>
      <c r="NXH48" s="1305"/>
      <c r="NXI48" s="1305"/>
      <c r="NXJ48" s="1305"/>
      <c r="NXK48" s="1305"/>
      <c r="NXL48" s="1305"/>
      <c r="NXM48" s="1305"/>
      <c r="NXN48" s="1305"/>
      <c r="NXO48" s="1305"/>
      <c r="NXP48" s="1305"/>
      <c r="NXQ48" s="1305"/>
      <c r="NXR48" s="1305"/>
      <c r="NXS48" s="1305"/>
      <c r="NXT48" s="1305"/>
      <c r="NXU48" s="1305"/>
      <c r="NXV48" s="1305"/>
      <c r="NXW48" s="1305"/>
      <c r="NXX48" s="1305"/>
      <c r="NXY48" s="1305"/>
      <c r="NXZ48" s="1305"/>
      <c r="NYA48" s="1305"/>
      <c r="NYB48" s="1305"/>
      <c r="NYC48" s="1305"/>
      <c r="NYD48" s="1305"/>
      <c r="NYE48" s="1305"/>
      <c r="NYF48" s="1305"/>
      <c r="NYG48" s="1305"/>
      <c r="NYH48" s="1305"/>
      <c r="NYI48" s="1305"/>
      <c r="NYJ48" s="1305"/>
      <c r="NYK48" s="1305"/>
      <c r="NYL48" s="1305"/>
      <c r="NYM48" s="1305"/>
      <c r="NYN48" s="1305"/>
      <c r="NYO48" s="1305"/>
      <c r="NYP48" s="1305"/>
      <c r="NYQ48" s="1305"/>
      <c r="NYR48" s="1305"/>
      <c r="NYS48" s="1305"/>
      <c r="NYT48" s="1305"/>
      <c r="NYU48" s="1305"/>
      <c r="NYV48" s="1305"/>
      <c r="NYW48" s="1305"/>
      <c r="NYX48" s="1305"/>
      <c r="NYY48" s="1305"/>
      <c r="NYZ48" s="1305"/>
      <c r="NZA48" s="1305"/>
      <c r="NZB48" s="1305"/>
      <c r="NZC48" s="1305"/>
      <c r="NZD48" s="1305"/>
      <c r="NZE48" s="1305"/>
      <c r="NZF48" s="1305"/>
      <c r="NZG48" s="1305"/>
      <c r="NZH48" s="1305"/>
      <c r="NZI48" s="1305"/>
      <c r="NZJ48" s="1305"/>
      <c r="NZK48" s="1305"/>
      <c r="NZL48" s="1305"/>
      <c r="NZM48" s="1305"/>
      <c r="NZN48" s="1305"/>
      <c r="NZO48" s="1305"/>
      <c r="NZP48" s="1305"/>
      <c r="NZQ48" s="1305"/>
      <c r="NZR48" s="1305"/>
      <c r="NZS48" s="1305"/>
      <c r="NZT48" s="1305"/>
      <c r="NZU48" s="1305"/>
      <c r="NZV48" s="1305"/>
      <c r="NZW48" s="1305"/>
      <c r="NZX48" s="1305"/>
      <c r="NZY48" s="1305"/>
      <c r="NZZ48" s="1305"/>
      <c r="OAA48" s="1305"/>
      <c r="OAB48" s="1305"/>
      <c r="OAC48" s="1305"/>
      <c r="OAD48" s="1305"/>
      <c r="OAE48" s="1305"/>
      <c r="OAF48" s="1305"/>
      <c r="OAG48" s="1305"/>
      <c r="OAH48" s="1305"/>
      <c r="OAI48" s="1305"/>
      <c r="OAJ48" s="1305"/>
      <c r="OAK48" s="1305"/>
      <c r="OAL48" s="1305"/>
      <c r="OAM48" s="1305"/>
      <c r="OAN48" s="1305"/>
      <c r="OAO48" s="1305"/>
      <c r="OAP48" s="1305"/>
      <c r="OAQ48" s="1305"/>
      <c r="OAR48" s="1305"/>
      <c r="OAS48" s="1305"/>
      <c r="OAT48" s="1305"/>
      <c r="OAU48" s="1305"/>
      <c r="OAV48" s="1305"/>
      <c r="OAW48" s="1305"/>
      <c r="OAX48" s="1305"/>
      <c r="OAY48" s="1305"/>
      <c r="OAZ48" s="1305"/>
      <c r="OBA48" s="1305"/>
      <c r="OBB48" s="1305"/>
      <c r="OBC48" s="1305"/>
      <c r="OBD48" s="1305"/>
      <c r="OBE48" s="1305"/>
      <c r="OBF48" s="1305"/>
      <c r="OBG48" s="1305"/>
      <c r="OBH48" s="1305"/>
      <c r="OBI48" s="1305"/>
      <c r="OBJ48" s="1305"/>
      <c r="OBK48" s="1305"/>
      <c r="OBL48" s="1305"/>
      <c r="OBM48" s="1305"/>
      <c r="OBN48" s="1305"/>
      <c r="OBO48" s="1305"/>
      <c r="OBP48" s="1305"/>
      <c r="OBQ48" s="1305"/>
      <c r="OBR48" s="1305"/>
      <c r="OBS48" s="1305"/>
      <c r="OBT48" s="1305"/>
      <c r="OBU48" s="1305"/>
      <c r="OBV48" s="1305"/>
      <c r="OBW48" s="1305"/>
      <c r="OBX48" s="1305"/>
      <c r="OBY48" s="1305"/>
      <c r="OBZ48" s="1305"/>
      <c r="OCA48" s="1305"/>
      <c r="OCB48" s="1305"/>
      <c r="OCC48" s="1305"/>
      <c r="OCD48" s="1305"/>
      <c r="OCE48" s="1305"/>
      <c r="OCF48" s="1305"/>
      <c r="OCG48" s="1305"/>
      <c r="OCH48" s="1305"/>
      <c r="OCI48" s="1305"/>
      <c r="OCJ48" s="1305"/>
      <c r="OCK48" s="1305"/>
      <c r="OCL48" s="1305"/>
      <c r="OCM48" s="1305"/>
      <c r="OCN48" s="1305"/>
      <c r="OCO48" s="1305"/>
      <c r="OCP48" s="1305"/>
      <c r="OCQ48" s="1305"/>
      <c r="OCR48" s="1305"/>
      <c r="OCS48" s="1305"/>
      <c r="OCT48" s="1305"/>
      <c r="OCU48" s="1305"/>
      <c r="OCV48" s="1305"/>
      <c r="OCW48" s="1305"/>
      <c r="OCX48" s="1305"/>
      <c r="OCY48" s="1305"/>
      <c r="OCZ48" s="1305"/>
      <c r="ODA48" s="1305"/>
      <c r="ODB48" s="1305"/>
      <c r="ODC48" s="1305"/>
      <c r="ODD48" s="1305"/>
      <c r="ODE48" s="1305"/>
      <c r="ODF48" s="1305"/>
      <c r="ODG48" s="1305"/>
      <c r="ODH48" s="1305"/>
      <c r="ODI48" s="1305"/>
      <c r="ODJ48" s="1305"/>
      <c r="ODK48" s="1305"/>
      <c r="ODL48" s="1305"/>
      <c r="ODM48" s="1305"/>
      <c r="ODN48" s="1305"/>
      <c r="ODO48" s="1305"/>
      <c r="ODP48" s="1305"/>
      <c r="ODQ48" s="1305"/>
      <c r="ODR48" s="1305"/>
      <c r="ODS48" s="1305"/>
      <c r="ODT48" s="1305"/>
      <c r="ODU48" s="1305"/>
      <c r="ODV48" s="1305"/>
      <c r="ODW48" s="1305"/>
      <c r="ODX48" s="1305"/>
      <c r="ODY48" s="1305"/>
      <c r="ODZ48" s="1305"/>
      <c r="OEA48" s="1305"/>
      <c r="OEB48" s="1305"/>
      <c r="OEC48" s="1305"/>
      <c r="OED48" s="1305"/>
      <c r="OEE48" s="1305"/>
      <c r="OEF48" s="1305"/>
      <c r="OEG48" s="1305"/>
      <c r="OEH48" s="1305"/>
      <c r="OEI48" s="1305"/>
      <c r="OEJ48" s="1305"/>
      <c r="OEK48" s="1305"/>
      <c r="OEL48" s="1305"/>
      <c r="OEM48" s="1305"/>
      <c r="OEN48" s="1305"/>
      <c r="OEO48" s="1305"/>
      <c r="OEP48" s="1305"/>
      <c r="OEQ48" s="1305"/>
      <c r="OER48" s="1305"/>
      <c r="OES48" s="1305"/>
      <c r="OET48" s="1305"/>
      <c r="OEU48" s="1305"/>
      <c r="OEV48" s="1305"/>
      <c r="OEW48" s="1305"/>
      <c r="OEX48" s="1305"/>
      <c r="OEY48" s="1305"/>
      <c r="OEZ48" s="1305"/>
      <c r="OFA48" s="1305"/>
      <c r="OFB48" s="1305"/>
      <c r="OFC48" s="1305"/>
      <c r="OFD48" s="1305"/>
      <c r="OFE48" s="1305"/>
      <c r="OFF48" s="1305"/>
      <c r="OFG48" s="1305"/>
      <c r="OFH48" s="1305"/>
      <c r="OFI48" s="1305"/>
      <c r="OFJ48" s="1305"/>
      <c r="OFK48" s="1305"/>
      <c r="OFL48" s="1305"/>
      <c r="OFM48" s="1305"/>
      <c r="OFN48" s="1305"/>
      <c r="OFO48" s="1305"/>
      <c r="OFP48" s="1305"/>
      <c r="OFQ48" s="1305"/>
      <c r="OFR48" s="1305"/>
      <c r="OFS48" s="1305"/>
      <c r="OFT48" s="1305"/>
      <c r="OFU48" s="1305"/>
      <c r="OFV48" s="1305"/>
      <c r="OFW48" s="1305"/>
      <c r="OFX48" s="1305"/>
      <c r="OFY48" s="1305"/>
      <c r="OFZ48" s="1305"/>
      <c r="OGA48" s="1305"/>
      <c r="OGB48" s="1305"/>
      <c r="OGC48" s="1305"/>
      <c r="OGD48" s="1305"/>
      <c r="OGE48" s="1305"/>
      <c r="OGF48" s="1305"/>
      <c r="OGG48" s="1305"/>
      <c r="OGH48" s="1305"/>
      <c r="OGI48" s="1305"/>
      <c r="OGJ48" s="1305"/>
      <c r="OGK48" s="1305"/>
      <c r="OGL48" s="1305"/>
      <c r="OGM48" s="1305"/>
      <c r="OGN48" s="1305"/>
      <c r="OGO48" s="1305"/>
      <c r="OGP48" s="1305"/>
      <c r="OGQ48" s="1305"/>
      <c r="OGR48" s="1305"/>
      <c r="OGS48" s="1305"/>
      <c r="OGT48" s="1305"/>
      <c r="OGU48" s="1305"/>
      <c r="OGV48" s="1305"/>
      <c r="OGW48" s="1305"/>
      <c r="OGX48" s="1305"/>
      <c r="OGY48" s="1305"/>
      <c r="OGZ48" s="1305"/>
      <c r="OHA48" s="1305"/>
      <c r="OHB48" s="1305"/>
      <c r="OHC48" s="1305"/>
      <c r="OHD48" s="1305"/>
      <c r="OHE48" s="1305"/>
      <c r="OHF48" s="1305"/>
      <c r="OHG48" s="1305"/>
      <c r="OHH48" s="1305"/>
      <c r="OHI48" s="1305"/>
      <c r="OHJ48" s="1305"/>
      <c r="OHK48" s="1305"/>
      <c r="OHL48" s="1305"/>
      <c r="OHM48" s="1305"/>
      <c r="OHN48" s="1305"/>
      <c r="OHO48" s="1305"/>
      <c r="OHP48" s="1305"/>
      <c r="OHQ48" s="1305"/>
      <c r="OHR48" s="1305"/>
      <c r="OHS48" s="1305"/>
      <c r="OHT48" s="1305"/>
      <c r="OHU48" s="1305"/>
      <c r="OHV48" s="1305"/>
      <c r="OHW48" s="1305"/>
      <c r="OHX48" s="1305"/>
      <c r="OHY48" s="1305"/>
      <c r="OHZ48" s="1305"/>
      <c r="OIA48" s="1305"/>
      <c r="OIB48" s="1305"/>
      <c r="OIC48" s="1305"/>
      <c r="OID48" s="1305"/>
      <c r="OIE48" s="1305"/>
      <c r="OIF48" s="1305"/>
      <c r="OIG48" s="1305"/>
      <c r="OIH48" s="1305"/>
      <c r="OII48" s="1305"/>
      <c r="OIJ48" s="1305"/>
      <c r="OIK48" s="1305"/>
      <c r="OIL48" s="1305"/>
      <c r="OIM48" s="1305"/>
      <c r="OIN48" s="1305"/>
      <c r="OIO48" s="1305"/>
      <c r="OIP48" s="1305"/>
      <c r="OIQ48" s="1305"/>
      <c r="OIR48" s="1305"/>
      <c r="OIS48" s="1305"/>
      <c r="OIT48" s="1305"/>
      <c r="OIU48" s="1305"/>
      <c r="OIV48" s="1305"/>
      <c r="OIW48" s="1305"/>
      <c r="OIX48" s="1305"/>
      <c r="OIY48" s="1305"/>
      <c r="OIZ48" s="1305"/>
      <c r="OJA48" s="1305"/>
      <c r="OJB48" s="1305"/>
      <c r="OJC48" s="1305"/>
      <c r="OJD48" s="1305"/>
      <c r="OJE48" s="1305"/>
      <c r="OJF48" s="1305"/>
      <c r="OJG48" s="1305"/>
      <c r="OJH48" s="1305"/>
      <c r="OJI48" s="1305"/>
      <c r="OJJ48" s="1305"/>
      <c r="OJK48" s="1305"/>
      <c r="OJL48" s="1305"/>
      <c r="OJM48" s="1305"/>
      <c r="OJN48" s="1305"/>
      <c r="OJO48" s="1305"/>
      <c r="OJP48" s="1305"/>
      <c r="OJQ48" s="1305"/>
      <c r="OJR48" s="1305"/>
      <c r="OJS48" s="1305"/>
      <c r="OJT48" s="1305"/>
      <c r="OJU48" s="1305"/>
      <c r="OJV48" s="1305"/>
      <c r="OJW48" s="1305"/>
      <c r="OJX48" s="1305"/>
      <c r="OJY48" s="1305"/>
      <c r="OJZ48" s="1305"/>
      <c r="OKA48" s="1305"/>
      <c r="OKB48" s="1305"/>
      <c r="OKC48" s="1305"/>
      <c r="OKD48" s="1305"/>
      <c r="OKE48" s="1305"/>
      <c r="OKF48" s="1305"/>
      <c r="OKG48" s="1305"/>
      <c r="OKH48" s="1305"/>
      <c r="OKI48" s="1305"/>
      <c r="OKJ48" s="1305"/>
      <c r="OKK48" s="1305"/>
      <c r="OKL48" s="1305"/>
      <c r="OKM48" s="1305"/>
      <c r="OKN48" s="1305"/>
      <c r="OKO48" s="1305"/>
      <c r="OKP48" s="1305"/>
      <c r="OKQ48" s="1305"/>
      <c r="OKR48" s="1305"/>
      <c r="OKS48" s="1305"/>
      <c r="OKT48" s="1305"/>
      <c r="OKU48" s="1305"/>
      <c r="OKV48" s="1305"/>
      <c r="OKW48" s="1305"/>
      <c r="OKX48" s="1305"/>
      <c r="OKY48" s="1305"/>
      <c r="OKZ48" s="1305"/>
      <c r="OLA48" s="1305"/>
      <c r="OLB48" s="1305"/>
      <c r="OLC48" s="1305"/>
      <c r="OLD48" s="1305"/>
      <c r="OLE48" s="1305"/>
      <c r="OLF48" s="1305"/>
      <c r="OLG48" s="1305"/>
      <c r="OLH48" s="1305"/>
      <c r="OLI48" s="1305"/>
      <c r="OLJ48" s="1305"/>
      <c r="OLK48" s="1305"/>
      <c r="OLL48" s="1305"/>
      <c r="OLM48" s="1305"/>
      <c r="OLN48" s="1305"/>
      <c r="OLO48" s="1305"/>
      <c r="OLP48" s="1305"/>
      <c r="OLQ48" s="1305"/>
      <c r="OLR48" s="1305"/>
      <c r="OLS48" s="1305"/>
      <c r="OLT48" s="1305"/>
      <c r="OLU48" s="1305"/>
      <c r="OLV48" s="1305"/>
      <c r="OLW48" s="1305"/>
      <c r="OLX48" s="1305"/>
      <c r="OLY48" s="1305"/>
      <c r="OLZ48" s="1305"/>
      <c r="OMA48" s="1305"/>
      <c r="OMB48" s="1305"/>
      <c r="OMC48" s="1305"/>
      <c r="OMD48" s="1305"/>
      <c r="OME48" s="1305"/>
      <c r="OMF48" s="1305"/>
      <c r="OMG48" s="1305"/>
      <c r="OMH48" s="1305"/>
      <c r="OMI48" s="1305"/>
      <c r="OMJ48" s="1305"/>
      <c r="OMK48" s="1305"/>
      <c r="OML48" s="1305"/>
      <c r="OMM48" s="1305"/>
      <c r="OMN48" s="1305"/>
      <c r="OMO48" s="1305"/>
      <c r="OMP48" s="1305"/>
      <c r="OMQ48" s="1305"/>
      <c r="OMR48" s="1305"/>
      <c r="OMS48" s="1305"/>
      <c r="OMT48" s="1305"/>
      <c r="OMU48" s="1305"/>
      <c r="OMV48" s="1305"/>
      <c r="OMW48" s="1305"/>
      <c r="OMX48" s="1305"/>
      <c r="OMY48" s="1305"/>
      <c r="OMZ48" s="1305"/>
      <c r="ONA48" s="1305"/>
      <c r="ONB48" s="1305"/>
      <c r="ONC48" s="1305"/>
      <c r="OND48" s="1305"/>
      <c r="ONE48" s="1305"/>
      <c r="ONF48" s="1305"/>
      <c r="ONG48" s="1305"/>
      <c r="ONH48" s="1305"/>
      <c r="ONI48" s="1305"/>
      <c r="ONJ48" s="1305"/>
      <c r="ONK48" s="1305"/>
      <c r="ONL48" s="1305"/>
      <c r="ONM48" s="1305"/>
      <c r="ONN48" s="1305"/>
      <c r="ONO48" s="1305"/>
      <c r="ONP48" s="1305"/>
      <c r="ONQ48" s="1305"/>
      <c r="ONR48" s="1305"/>
      <c r="ONS48" s="1305"/>
      <c r="ONT48" s="1305"/>
      <c r="ONU48" s="1305"/>
      <c r="ONV48" s="1305"/>
      <c r="ONW48" s="1305"/>
      <c r="ONX48" s="1305"/>
      <c r="ONY48" s="1305"/>
      <c r="ONZ48" s="1305"/>
      <c r="OOA48" s="1305"/>
      <c r="OOB48" s="1305"/>
      <c r="OOC48" s="1305"/>
      <c r="OOD48" s="1305"/>
      <c r="OOE48" s="1305"/>
      <c r="OOF48" s="1305"/>
      <c r="OOG48" s="1305"/>
      <c r="OOH48" s="1305"/>
      <c r="OOI48" s="1305"/>
      <c r="OOJ48" s="1305"/>
      <c r="OOK48" s="1305"/>
      <c r="OOL48" s="1305"/>
      <c r="OOM48" s="1305"/>
      <c r="OON48" s="1305"/>
      <c r="OOO48" s="1305"/>
      <c r="OOP48" s="1305"/>
      <c r="OOQ48" s="1305"/>
      <c r="OOR48" s="1305"/>
      <c r="OOS48" s="1305"/>
      <c r="OOT48" s="1305"/>
      <c r="OOU48" s="1305"/>
      <c r="OOV48" s="1305"/>
      <c r="OOW48" s="1305"/>
      <c r="OOX48" s="1305"/>
      <c r="OOY48" s="1305"/>
      <c r="OOZ48" s="1305"/>
      <c r="OPA48" s="1305"/>
      <c r="OPB48" s="1305"/>
      <c r="OPC48" s="1305"/>
      <c r="OPD48" s="1305"/>
      <c r="OPE48" s="1305"/>
      <c r="OPF48" s="1305"/>
      <c r="OPG48" s="1305"/>
      <c r="OPH48" s="1305"/>
      <c r="OPI48" s="1305"/>
      <c r="OPJ48" s="1305"/>
      <c r="OPK48" s="1305"/>
      <c r="OPL48" s="1305"/>
      <c r="OPM48" s="1305"/>
      <c r="OPN48" s="1305"/>
      <c r="OPO48" s="1305"/>
      <c r="OPP48" s="1305"/>
      <c r="OPQ48" s="1305"/>
      <c r="OPR48" s="1305"/>
      <c r="OPS48" s="1305"/>
      <c r="OPT48" s="1305"/>
      <c r="OPU48" s="1305"/>
      <c r="OPV48" s="1305"/>
      <c r="OPW48" s="1305"/>
      <c r="OPX48" s="1305"/>
      <c r="OPY48" s="1305"/>
      <c r="OPZ48" s="1305"/>
      <c r="OQA48" s="1305"/>
      <c r="OQB48" s="1305"/>
      <c r="OQC48" s="1305"/>
      <c r="OQD48" s="1305"/>
      <c r="OQE48" s="1305"/>
      <c r="OQF48" s="1305"/>
      <c r="OQG48" s="1305"/>
      <c r="OQH48" s="1305"/>
      <c r="OQI48" s="1305"/>
      <c r="OQJ48" s="1305"/>
      <c r="OQK48" s="1305"/>
      <c r="OQL48" s="1305"/>
      <c r="OQM48" s="1305"/>
      <c r="OQN48" s="1305"/>
      <c r="OQO48" s="1305"/>
      <c r="OQP48" s="1305"/>
      <c r="OQQ48" s="1305"/>
      <c r="OQR48" s="1305"/>
      <c r="OQS48" s="1305"/>
      <c r="OQT48" s="1305"/>
      <c r="OQU48" s="1305"/>
      <c r="OQV48" s="1305"/>
      <c r="OQW48" s="1305"/>
      <c r="OQX48" s="1305"/>
      <c r="OQY48" s="1305"/>
      <c r="OQZ48" s="1305"/>
      <c r="ORA48" s="1305"/>
      <c r="ORB48" s="1305"/>
      <c r="ORC48" s="1305"/>
      <c r="ORD48" s="1305"/>
      <c r="ORE48" s="1305"/>
      <c r="ORF48" s="1305"/>
      <c r="ORG48" s="1305"/>
      <c r="ORH48" s="1305"/>
      <c r="ORI48" s="1305"/>
      <c r="ORJ48" s="1305"/>
      <c r="ORK48" s="1305"/>
      <c r="ORL48" s="1305"/>
      <c r="ORM48" s="1305"/>
      <c r="ORN48" s="1305"/>
      <c r="ORO48" s="1305"/>
      <c r="ORP48" s="1305"/>
      <c r="ORQ48" s="1305"/>
      <c r="ORR48" s="1305"/>
      <c r="ORS48" s="1305"/>
      <c r="ORT48" s="1305"/>
      <c r="ORU48" s="1305"/>
      <c r="ORV48" s="1305"/>
      <c r="ORW48" s="1305"/>
      <c r="ORX48" s="1305"/>
      <c r="ORY48" s="1305"/>
      <c r="ORZ48" s="1305"/>
      <c r="OSA48" s="1305"/>
      <c r="OSB48" s="1305"/>
      <c r="OSC48" s="1305"/>
      <c r="OSD48" s="1305"/>
      <c r="OSE48" s="1305"/>
      <c r="OSF48" s="1305"/>
      <c r="OSG48" s="1305"/>
      <c r="OSH48" s="1305"/>
      <c r="OSI48" s="1305"/>
      <c r="OSJ48" s="1305"/>
      <c r="OSK48" s="1305"/>
      <c r="OSL48" s="1305"/>
      <c r="OSM48" s="1305"/>
      <c r="OSN48" s="1305"/>
      <c r="OSO48" s="1305"/>
      <c r="OSP48" s="1305"/>
      <c r="OSQ48" s="1305"/>
      <c r="OSR48" s="1305"/>
      <c r="OSS48" s="1305"/>
      <c r="OST48" s="1305"/>
      <c r="OSU48" s="1305"/>
      <c r="OSV48" s="1305"/>
      <c r="OSW48" s="1305"/>
      <c r="OSX48" s="1305"/>
      <c r="OSY48" s="1305"/>
      <c r="OSZ48" s="1305"/>
      <c r="OTA48" s="1305"/>
      <c r="OTB48" s="1305"/>
      <c r="OTC48" s="1305"/>
      <c r="OTD48" s="1305"/>
      <c r="OTE48" s="1305"/>
      <c r="OTF48" s="1305"/>
      <c r="OTG48" s="1305"/>
      <c r="OTH48" s="1305"/>
      <c r="OTI48" s="1305"/>
      <c r="OTJ48" s="1305"/>
      <c r="OTK48" s="1305"/>
      <c r="OTL48" s="1305"/>
      <c r="OTM48" s="1305"/>
      <c r="OTN48" s="1305"/>
      <c r="OTO48" s="1305"/>
      <c r="OTP48" s="1305"/>
      <c r="OTQ48" s="1305"/>
      <c r="OTR48" s="1305"/>
      <c r="OTS48" s="1305"/>
      <c r="OTT48" s="1305"/>
      <c r="OTU48" s="1305"/>
      <c r="OTV48" s="1305"/>
      <c r="OTW48" s="1305"/>
      <c r="OTX48" s="1305"/>
      <c r="OTY48" s="1305"/>
      <c r="OTZ48" s="1305"/>
      <c r="OUA48" s="1305"/>
      <c r="OUB48" s="1305"/>
      <c r="OUC48" s="1305"/>
      <c r="OUD48" s="1305"/>
      <c r="OUE48" s="1305"/>
      <c r="OUF48" s="1305"/>
      <c r="OUG48" s="1305"/>
      <c r="OUH48" s="1305"/>
      <c r="OUI48" s="1305"/>
      <c r="OUJ48" s="1305"/>
      <c r="OUK48" s="1305"/>
      <c r="OUL48" s="1305"/>
      <c r="OUM48" s="1305"/>
      <c r="OUN48" s="1305"/>
      <c r="OUO48" s="1305"/>
      <c r="OUP48" s="1305"/>
      <c r="OUQ48" s="1305"/>
      <c r="OUR48" s="1305"/>
      <c r="OUS48" s="1305"/>
      <c r="OUT48" s="1305"/>
      <c r="OUU48" s="1305"/>
      <c r="OUV48" s="1305"/>
      <c r="OUW48" s="1305"/>
      <c r="OUX48" s="1305"/>
      <c r="OUY48" s="1305"/>
      <c r="OUZ48" s="1305"/>
      <c r="OVA48" s="1305"/>
      <c r="OVB48" s="1305"/>
      <c r="OVC48" s="1305"/>
      <c r="OVD48" s="1305"/>
      <c r="OVE48" s="1305"/>
      <c r="OVF48" s="1305"/>
      <c r="OVG48" s="1305"/>
      <c r="OVH48" s="1305"/>
      <c r="OVI48" s="1305"/>
      <c r="OVJ48" s="1305"/>
      <c r="OVK48" s="1305"/>
      <c r="OVL48" s="1305"/>
      <c r="OVM48" s="1305"/>
      <c r="OVN48" s="1305"/>
      <c r="OVO48" s="1305"/>
      <c r="OVP48" s="1305"/>
      <c r="OVQ48" s="1305"/>
      <c r="OVR48" s="1305"/>
      <c r="OVS48" s="1305"/>
      <c r="OVT48" s="1305"/>
      <c r="OVU48" s="1305"/>
      <c r="OVV48" s="1305"/>
      <c r="OVW48" s="1305"/>
      <c r="OVX48" s="1305"/>
      <c r="OVY48" s="1305"/>
      <c r="OVZ48" s="1305"/>
      <c r="OWA48" s="1305"/>
      <c r="OWB48" s="1305"/>
      <c r="OWC48" s="1305"/>
      <c r="OWD48" s="1305"/>
      <c r="OWE48" s="1305"/>
      <c r="OWF48" s="1305"/>
      <c r="OWG48" s="1305"/>
      <c r="OWH48" s="1305"/>
      <c r="OWI48" s="1305"/>
      <c r="OWJ48" s="1305"/>
      <c r="OWK48" s="1305"/>
      <c r="OWL48" s="1305"/>
      <c r="OWM48" s="1305"/>
      <c r="OWN48" s="1305"/>
      <c r="OWO48" s="1305"/>
      <c r="OWP48" s="1305"/>
      <c r="OWQ48" s="1305"/>
      <c r="OWR48" s="1305"/>
      <c r="OWS48" s="1305"/>
      <c r="OWT48" s="1305"/>
      <c r="OWU48" s="1305"/>
      <c r="OWV48" s="1305"/>
      <c r="OWW48" s="1305"/>
      <c r="OWX48" s="1305"/>
      <c r="OWY48" s="1305"/>
      <c r="OWZ48" s="1305"/>
      <c r="OXA48" s="1305"/>
      <c r="OXB48" s="1305"/>
      <c r="OXC48" s="1305"/>
      <c r="OXD48" s="1305"/>
      <c r="OXE48" s="1305"/>
      <c r="OXF48" s="1305"/>
      <c r="OXG48" s="1305"/>
      <c r="OXH48" s="1305"/>
      <c r="OXI48" s="1305"/>
      <c r="OXJ48" s="1305"/>
      <c r="OXK48" s="1305"/>
      <c r="OXL48" s="1305"/>
      <c r="OXM48" s="1305"/>
      <c r="OXN48" s="1305"/>
      <c r="OXO48" s="1305"/>
      <c r="OXP48" s="1305"/>
      <c r="OXQ48" s="1305"/>
      <c r="OXR48" s="1305"/>
      <c r="OXS48" s="1305"/>
      <c r="OXT48" s="1305"/>
      <c r="OXU48" s="1305"/>
      <c r="OXV48" s="1305"/>
      <c r="OXW48" s="1305"/>
      <c r="OXX48" s="1305"/>
      <c r="OXY48" s="1305"/>
      <c r="OXZ48" s="1305"/>
      <c r="OYA48" s="1305"/>
      <c r="OYB48" s="1305"/>
      <c r="OYC48" s="1305"/>
      <c r="OYD48" s="1305"/>
      <c r="OYE48" s="1305"/>
      <c r="OYF48" s="1305"/>
      <c r="OYG48" s="1305"/>
      <c r="OYH48" s="1305"/>
      <c r="OYI48" s="1305"/>
      <c r="OYJ48" s="1305"/>
      <c r="OYK48" s="1305"/>
      <c r="OYL48" s="1305"/>
      <c r="OYM48" s="1305"/>
      <c r="OYN48" s="1305"/>
      <c r="OYO48" s="1305"/>
      <c r="OYP48" s="1305"/>
      <c r="OYQ48" s="1305"/>
      <c r="OYR48" s="1305"/>
      <c r="OYS48" s="1305"/>
      <c r="OYT48" s="1305"/>
      <c r="OYU48" s="1305"/>
      <c r="OYV48" s="1305"/>
      <c r="OYW48" s="1305"/>
      <c r="OYX48" s="1305"/>
      <c r="OYY48" s="1305"/>
      <c r="OYZ48" s="1305"/>
      <c r="OZA48" s="1305"/>
      <c r="OZB48" s="1305"/>
      <c r="OZC48" s="1305"/>
      <c r="OZD48" s="1305"/>
      <c r="OZE48" s="1305"/>
      <c r="OZF48" s="1305"/>
      <c r="OZG48" s="1305"/>
      <c r="OZH48" s="1305"/>
      <c r="OZI48" s="1305"/>
      <c r="OZJ48" s="1305"/>
      <c r="OZK48" s="1305"/>
      <c r="OZL48" s="1305"/>
      <c r="OZM48" s="1305"/>
      <c r="OZN48" s="1305"/>
      <c r="OZO48" s="1305"/>
      <c r="OZP48" s="1305"/>
      <c r="OZQ48" s="1305"/>
      <c r="OZR48" s="1305"/>
      <c r="OZS48" s="1305"/>
      <c r="OZT48" s="1305"/>
      <c r="OZU48" s="1305"/>
      <c r="OZV48" s="1305"/>
      <c r="OZW48" s="1305"/>
      <c r="OZX48" s="1305"/>
      <c r="OZY48" s="1305"/>
      <c r="OZZ48" s="1305"/>
      <c r="PAA48" s="1305"/>
      <c r="PAB48" s="1305"/>
      <c r="PAC48" s="1305"/>
      <c r="PAD48" s="1305"/>
      <c r="PAE48" s="1305"/>
      <c r="PAF48" s="1305"/>
      <c r="PAG48" s="1305"/>
      <c r="PAH48" s="1305"/>
      <c r="PAI48" s="1305"/>
      <c r="PAJ48" s="1305"/>
      <c r="PAK48" s="1305"/>
      <c r="PAL48" s="1305"/>
      <c r="PAM48" s="1305"/>
      <c r="PAN48" s="1305"/>
      <c r="PAO48" s="1305"/>
      <c r="PAP48" s="1305"/>
      <c r="PAQ48" s="1305"/>
      <c r="PAR48" s="1305"/>
      <c r="PAS48" s="1305"/>
      <c r="PAT48" s="1305"/>
      <c r="PAU48" s="1305"/>
      <c r="PAV48" s="1305"/>
      <c r="PAW48" s="1305"/>
      <c r="PAX48" s="1305"/>
      <c r="PAY48" s="1305"/>
      <c r="PAZ48" s="1305"/>
      <c r="PBA48" s="1305"/>
      <c r="PBB48" s="1305"/>
      <c r="PBC48" s="1305"/>
      <c r="PBD48" s="1305"/>
      <c r="PBE48" s="1305"/>
      <c r="PBF48" s="1305"/>
      <c r="PBG48" s="1305"/>
      <c r="PBH48" s="1305"/>
      <c r="PBI48" s="1305"/>
      <c r="PBJ48" s="1305"/>
      <c r="PBK48" s="1305"/>
      <c r="PBL48" s="1305"/>
      <c r="PBM48" s="1305"/>
      <c r="PBN48" s="1305"/>
      <c r="PBO48" s="1305"/>
      <c r="PBP48" s="1305"/>
      <c r="PBQ48" s="1305"/>
      <c r="PBR48" s="1305"/>
      <c r="PBS48" s="1305"/>
      <c r="PBT48" s="1305"/>
      <c r="PBU48" s="1305"/>
      <c r="PBV48" s="1305"/>
      <c r="PBW48" s="1305"/>
      <c r="PBX48" s="1305"/>
      <c r="PBY48" s="1305"/>
      <c r="PBZ48" s="1305"/>
      <c r="PCA48" s="1305"/>
      <c r="PCB48" s="1305"/>
      <c r="PCC48" s="1305"/>
      <c r="PCD48" s="1305"/>
      <c r="PCE48" s="1305"/>
      <c r="PCF48" s="1305"/>
      <c r="PCG48" s="1305"/>
      <c r="PCH48" s="1305"/>
      <c r="PCI48" s="1305"/>
      <c r="PCJ48" s="1305"/>
      <c r="PCK48" s="1305"/>
      <c r="PCL48" s="1305"/>
      <c r="PCM48" s="1305"/>
      <c r="PCN48" s="1305"/>
      <c r="PCO48" s="1305"/>
      <c r="PCP48" s="1305"/>
      <c r="PCQ48" s="1305"/>
      <c r="PCR48" s="1305"/>
      <c r="PCS48" s="1305"/>
      <c r="PCT48" s="1305"/>
      <c r="PCU48" s="1305"/>
      <c r="PCV48" s="1305"/>
      <c r="PCW48" s="1305"/>
      <c r="PCX48" s="1305"/>
      <c r="PCY48" s="1305"/>
      <c r="PCZ48" s="1305"/>
      <c r="PDA48" s="1305"/>
      <c r="PDB48" s="1305"/>
      <c r="PDC48" s="1305"/>
      <c r="PDD48" s="1305"/>
      <c r="PDE48" s="1305"/>
      <c r="PDF48" s="1305"/>
      <c r="PDG48" s="1305"/>
      <c r="PDH48" s="1305"/>
      <c r="PDI48" s="1305"/>
      <c r="PDJ48" s="1305"/>
      <c r="PDK48" s="1305"/>
      <c r="PDL48" s="1305"/>
      <c r="PDM48" s="1305"/>
      <c r="PDN48" s="1305"/>
      <c r="PDO48" s="1305"/>
      <c r="PDP48" s="1305"/>
      <c r="PDQ48" s="1305"/>
      <c r="PDR48" s="1305"/>
      <c r="PDS48" s="1305"/>
      <c r="PDT48" s="1305"/>
      <c r="PDU48" s="1305"/>
      <c r="PDV48" s="1305"/>
      <c r="PDW48" s="1305"/>
      <c r="PDX48" s="1305"/>
      <c r="PDY48" s="1305"/>
      <c r="PDZ48" s="1305"/>
      <c r="PEA48" s="1305"/>
      <c r="PEB48" s="1305"/>
      <c r="PEC48" s="1305"/>
      <c r="PED48" s="1305"/>
      <c r="PEE48" s="1305"/>
      <c r="PEF48" s="1305"/>
      <c r="PEG48" s="1305"/>
      <c r="PEH48" s="1305"/>
      <c r="PEI48" s="1305"/>
      <c r="PEJ48" s="1305"/>
      <c r="PEK48" s="1305"/>
      <c r="PEL48" s="1305"/>
      <c r="PEM48" s="1305"/>
      <c r="PEN48" s="1305"/>
      <c r="PEO48" s="1305"/>
      <c r="PEP48" s="1305"/>
      <c r="PEQ48" s="1305"/>
      <c r="PER48" s="1305"/>
      <c r="PES48" s="1305"/>
      <c r="PET48" s="1305"/>
      <c r="PEU48" s="1305"/>
      <c r="PEV48" s="1305"/>
      <c r="PEW48" s="1305"/>
      <c r="PEX48" s="1305"/>
      <c r="PEY48" s="1305"/>
      <c r="PEZ48" s="1305"/>
      <c r="PFA48" s="1305"/>
      <c r="PFB48" s="1305"/>
      <c r="PFC48" s="1305"/>
      <c r="PFD48" s="1305"/>
      <c r="PFE48" s="1305"/>
      <c r="PFF48" s="1305"/>
      <c r="PFG48" s="1305"/>
      <c r="PFH48" s="1305"/>
      <c r="PFI48" s="1305"/>
      <c r="PFJ48" s="1305"/>
      <c r="PFK48" s="1305"/>
      <c r="PFL48" s="1305"/>
      <c r="PFM48" s="1305"/>
      <c r="PFN48" s="1305"/>
      <c r="PFO48" s="1305"/>
      <c r="PFP48" s="1305"/>
      <c r="PFQ48" s="1305"/>
      <c r="PFR48" s="1305"/>
      <c r="PFS48" s="1305"/>
      <c r="PFT48" s="1305"/>
      <c r="PFU48" s="1305"/>
      <c r="PFV48" s="1305"/>
      <c r="PFW48" s="1305"/>
      <c r="PFX48" s="1305"/>
      <c r="PFY48" s="1305"/>
      <c r="PFZ48" s="1305"/>
      <c r="PGA48" s="1305"/>
      <c r="PGB48" s="1305"/>
      <c r="PGC48" s="1305"/>
      <c r="PGD48" s="1305"/>
      <c r="PGE48" s="1305"/>
      <c r="PGF48" s="1305"/>
      <c r="PGG48" s="1305"/>
      <c r="PGH48" s="1305"/>
      <c r="PGI48" s="1305"/>
      <c r="PGJ48" s="1305"/>
      <c r="PGK48" s="1305"/>
      <c r="PGL48" s="1305"/>
      <c r="PGM48" s="1305"/>
      <c r="PGN48" s="1305"/>
      <c r="PGO48" s="1305"/>
      <c r="PGP48" s="1305"/>
      <c r="PGQ48" s="1305"/>
      <c r="PGR48" s="1305"/>
      <c r="PGS48" s="1305"/>
      <c r="PGT48" s="1305"/>
      <c r="PGU48" s="1305"/>
      <c r="PGV48" s="1305"/>
      <c r="PGW48" s="1305"/>
      <c r="PGX48" s="1305"/>
      <c r="PGY48" s="1305"/>
      <c r="PGZ48" s="1305"/>
      <c r="PHA48" s="1305"/>
      <c r="PHB48" s="1305"/>
      <c r="PHC48" s="1305"/>
      <c r="PHD48" s="1305"/>
      <c r="PHE48" s="1305"/>
      <c r="PHF48" s="1305"/>
      <c r="PHG48" s="1305"/>
      <c r="PHH48" s="1305"/>
      <c r="PHI48" s="1305"/>
      <c r="PHJ48" s="1305"/>
      <c r="PHK48" s="1305"/>
      <c r="PHL48" s="1305"/>
      <c r="PHM48" s="1305"/>
      <c r="PHN48" s="1305"/>
      <c r="PHO48" s="1305"/>
      <c r="PHP48" s="1305"/>
      <c r="PHQ48" s="1305"/>
      <c r="PHR48" s="1305"/>
      <c r="PHS48" s="1305"/>
      <c r="PHT48" s="1305"/>
      <c r="PHU48" s="1305"/>
      <c r="PHV48" s="1305"/>
      <c r="PHW48" s="1305"/>
      <c r="PHX48" s="1305"/>
      <c r="PHY48" s="1305"/>
      <c r="PHZ48" s="1305"/>
      <c r="PIA48" s="1305"/>
      <c r="PIB48" s="1305"/>
      <c r="PIC48" s="1305"/>
      <c r="PID48" s="1305"/>
      <c r="PIE48" s="1305"/>
      <c r="PIF48" s="1305"/>
      <c r="PIG48" s="1305"/>
      <c r="PIH48" s="1305"/>
      <c r="PII48" s="1305"/>
      <c r="PIJ48" s="1305"/>
      <c r="PIK48" s="1305"/>
      <c r="PIL48" s="1305"/>
      <c r="PIM48" s="1305"/>
      <c r="PIN48" s="1305"/>
      <c r="PIO48" s="1305"/>
      <c r="PIP48" s="1305"/>
      <c r="PIQ48" s="1305"/>
      <c r="PIR48" s="1305"/>
      <c r="PIS48" s="1305"/>
      <c r="PIT48" s="1305"/>
      <c r="PIU48" s="1305"/>
      <c r="PIV48" s="1305"/>
      <c r="PIW48" s="1305"/>
      <c r="PIX48" s="1305"/>
      <c r="PIY48" s="1305"/>
      <c r="PIZ48" s="1305"/>
      <c r="PJA48" s="1305"/>
      <c r="PJB48" s="1305"/>
      <c r="PJC48" s="1305"/>
      <c r="PJD48" s="1305"/>
      <c r="PJE48" s="1305"/>
      <c r="PJF48" s="1305"/>
      <c r="PJG48" s="1305"/>
      <c r="PJH48" s="1305"/>
      <c r="PJI48" s="1305"/>
      <c r="PJJ48" s="1305"/>
      <c r="PJK48" s="1305"/>
      <c r="PJL48" s="1305"/>
      <c r="PJM48" s="1305"/>
      <c r="PJN48" s="1305"/>
      <c r="PJO48" s="1305"/>
      <c r="PJP48" s="1305"/>
      <c r="PJQ48" s="1305"/>
      <c r="PJR48" s="1305"/>
      <c r="PJS48" s="1305"/>
      <c r="PJT48" s="1305"/>
      <c r="PJU48" s="1305"/>
      <c r="PJV48" s="1305"/>
      <c r="PJW48" s="1305"/>
      <c r="PJX48" s="1305"/>
      <c r="PJY48" s="1305"/>
      <c r="PJZ48" s="1305"/>
      <c r="PKA48" s="1305"/>
      <c r="PKB48" s="1305"/>
      <c r="PKC48" s="1305"/>
      <c r="PKD48" s="1305"/>
      <c r="PKE48" s="1305"/>
      <c r="PKF48" s="1305"/>
      <c r="PKG48" s="1305"/>
      <c r="PKH48" s="1305"/>
      <c r="PKI48" s="1305"/>
      <c r="PKJ48" s="1305"/>
      <c r="PKK48" s="1305"/>
      <c r="PKL48" s="1305"/>
      <c r="PKM48" s="1305"/>
      <c r="PKN48" s="1305"/>
      <c r="PKO48" s="1305"/>
      <c r="PKP48" s="1305"/>
      <c r="PKQ48" s="1305"/>
      <c r="PKR48" s="1305"/>
      <c r="PKS48" s="1305"/>
      <c r="PKT48" s="1305"/>
      <c r="PKU48" s="1305"/>
      <c r="PKV48" s="1305"/>
      <c r="PKW48" s="1305"/>
      <c r="PKX48" s="1305"/>
      <c r="PKY48" s="1305"/>
      <c r="PKZ48" s="1305"/>
      <c r="PLA48" s="1305"/>
      <c r="PLB48" s="1305"/>
      <c r="PLC48" s="1305"/>
      <c r="PLD48" s="1305"/>
      <c r="PLE48" s="1305"/>
      <c r="PLF48" s="1305"/>
      <c r="PLG48" s="1305"/>
      <c r="PLH48" s="1305"/>
      <c r="PLI48" s="1305"/>
      <c r="PLJ48" s="1305"/>
      <c r="PLK48" s="1305"/>
      <c r="PLL48" s="1305"/>
      <c r="PLM48" s="1305"/>
      <c r="PLN48" s="1305"/>
      <c r="PLO48" s="1305"/>
      <c r="PLP48" s="1305"/>
      <c r="PLQ48" s="1305"/>
      <c r="PLR48" s="1305"/>
      <c r="PLS48" s="1305"/>
      <c r="PLT48" s="1305"/>
      <c r="PLU48" s="1305"/>
      <c r="PLV48" s="1305"/>
      <c r="PLW48" s="1305"/>
      <c r="PLX48" s="1305"/>
      <c r="PLY48" s="1305"/>
      <c r="PLZ48" s="1305"/>
      <c r="PMA48" s="1305"/>
      <c r="PMB48" s="1305"/>
      <c r="PMC48" s="1305"/>
      <c r="PMD48" s="1305"/>
      <c r="PME48" s="1305"/>
      <c r="PMF48" s="1305"/>
      <c r="PMG48" s="1305"/>
      <c r="PMH48" s="1305"/>
      <c r="PMI48" s="1305"/>
      <c r="PMJ48" s="1305"/>
      <c r="PMK48" s="1305"/>
      <c r="PML48" s="1305"/>
      <c r="PMM48" s="1305"/>
      <c r="PMN48" s="1305"/>
      <c r="PMO48" s="1305"/>
      <c r="PMP48" s="1305"/>
      <c r="PMQ48" s="1305"/>
      <c r="PMR48" s="1305"/>
      <c r="PMS48" s="1305"/>
      <c r="PMT48" s="1305"/>
      <c r="PMU48" s="1305"/>
      <c r="PMV48" s="1305"/>
      <c r="PMW48" s="1305"/>
      <c r="PMX48" s="1305"/>
      <c r="PMY48" s="1305"/>
      <c r="PMZ48" s="1305"/>
      <c r="PNA48" s="1305"/>
      <c r="PNB48" s="1305"/>
      <c r="PNC48" s="1305"/>
      <c r="PND48" s="1305"/>
      <c r="PNE48" s="1305"/>
      <c r="PNF48" s="1305"/>
      <c r="PNG48" s="1305"/>
      <c r="PNH48" s="1305"/>
      <c r="PNI48" s="1305"/>
      <c r="PNJ48" s="1305"/>
      <c r="PNK48" s="1305"/>
      <c r="PNL48" s="1305"/>
      <c r="PNM48" s="1305"/>
      <c r="PNN48" s="1305"/>
      <c r="PNO48" s="1305"/>
      <c r="PNP48" s="1305"/>
      <c r="PNQ48" s="1305"/>
      <c r="PNR48" s="1305"/>
      <c r="PNS48" s="1305"/>
      <c r="PNT48" s="1305"/>
      <c r="PNU48" s="1305"/>
      <c r="PNV48" s="1305"/>
      <c r="PNW48" s="1305"/>
      <c r="PNX48" s="1305"/>
      <c r="PNY48" s="1305"/>
      <c r="PNZ48" s="1305"/>
      <c r="POA48" s="1305"/>
      <c r="POB48" s="1305"/>
      <c r="POC48" s="1305"/>
      <c r="POD48" s="1305"/>
      <c r="POE48" s="1305"/>
      <c r="POF48" s="1305"/>
      <c r="POG48" s="1305"/>
      <c r="POH48" s="1305"/>
      <c r="POI48" s="1305"/>
      <c r="POJ48" s="1305"/>
      <c r="POK48" s="1305"/>
      <c r="POL48" s="1305"/>
      <c r="POM48" s="1305"/>
      <c r="PON48" s="1305"/>
      <c r="POO48" s="1305"/>
      <c r="POP48" s="1305"/>
      <c r="POQ48" s="1305"/>
      <c r="POR48" s="1305"/>
      <c r="POS48" s="1305"/>
      <c r="POT48" s="1305"/>
      <c r="POU48" s="1305"/>
      <c r="POV48" s="1305"/>
      <c r="POW48" s="1305"/>
      <c r="POX48" s="1305"/>
      <c r="POY48" s="1305"/>
      <c r="POZ48" s="1305"/>
      <c r="PPA48" s="1305"/>
      <c r="PPB48" s="1305"/>
      <c r="PPC48" s="1305"/>
      <c r="PPD48" s="1305"/>
      <c r="PPE48" s="1305"/>
      <c r="PPF48" s="1305"/>
      <c r="PPG48" s="1305"/>
      <c r="PPH48" s="1305"/>
      <c r="PPI48" s="1305"/>
      <c r="PPJ48" s="1305"/>
      <c r="PPK48" s="1305"/>
      <c r="PPL48" s="1305"/>
      <c r="PPM48" s="1305"/>
      <c r="PPN48" s="1305"/>
      <c r="PPO48" s="1305"/>
      <c r="PPP48" s="1305"/>
      <c r="PPQ48" s="1305"/>
      <c r="PPR48" s="1305"/>
      <c r="PPS48" s="1305"/>
      <c r="PPT48" s="1305"/>
      <c r="PPU48" s="1305"/>
      <c r="PPV48" s="1305"/>
      <c r="PPW48" s="1305"/>
      <c r="PPX48" s="1305"/>
      <c r="PPY48" s="1305"/>
      <c r="PPZ48" s="1305"/>
      <c r="PQA48" s="1305"/>
      <c r="PQB48" s="1305"/>
      <c r="PQC48" s="1305"/>
      <c r="PQD48" s="1305"/>
      <c r="PQE48" s="1305"/>
      <c r="PQF48" s="1305"/>
      <c r="PQG48" s="1305"/>
      <c r="PQH48" s="1305"/>
      <c r="PQI48" s="1305"/>
      <c r="PQJ48" s="1305"/>
      <c r="PQK48" s="1305"/>
      <c r="PQL48" s="1305"/>
      <c r="PQM48" s="1305"/>
      <c r="PQN48" s="1305"/>
      <c r="PQO48" s="1305"/>
      <c r="PQP48" s="1305"/>
      <c r="PQQ48" s="1305"/>
      <c r="PQR48" s="1305"/>
      <c r="PQS48" s="1305"/>
      <c r="PQT48" s="1305"/>
      <c r="PQU48" s="1305"/>
      <c r="PQV48" s="1305"/>
      <c r="PQW48" s="1305"/>
      <c r="PQX48" s="1305"/>
      <c r="PQY48" s="1305"/>
      <c r="PQZ48" s="1305"/>
      <c r="PRA48" s="1305"/>
      <c r="PRB48" s="1305"/>
      <c r="PRC48" s="1305"/>
      <c r="PRD48" s="1305"/>
      <c r="PRE48" s="1305"/>
      <c r="PRF48" s="1305"/>
      <c r="PRG48" s="1305"/>
      <c r="PRH48" s="1305"/>
      <c r="PRI48" s="1305"/>
      <c r="PRJ48" s="1305"/>
      <c r="PRK48" s="1305"/>
      <c r="PRL48" s="1305"/>
      <c r="PRM48" s="1305"/>
      <c r="PRN48" s="1305"/>
      <c r="PRO48" s="1305"/>
      <c r="PRP48" s="1305"/>
      <c r="PRQ48" s="1305"/>
      <c r="PRR48" s="1305"/>
      <c r="PRS48" s="1305"/>
      <c r="PRT48" s="1305"/>
      <c r="PRU48" s="1305"/>
      <c r="PRV48" s="1305"/>
      <c r="PRW48" s="1305"/>
      <c r="PRX48" s="1305"/>
      <c r="PRY48" s="1305"/>
      <c r="PRZ48" s="1305"/>
      <c r="PSA48" s="1305"/>
      <c r="PSB48" s="1305"/>
      <c r="PSC48" s="1305"/>
      <c r="PSD48" s="1305"/>
      <c r="PSE48" s="1305"/>
      <c r="PSF48" s="1305"/>
      <c r="PSG48" s="1305"/>
      <c r="PSH48" s="1305"/>
      <c r="PSI48" s="1305"/>
      <c r="PSJ48" s="1305"/>
      <c r="PSK48" s="1305"/>
      <c r="PSL48" s="1305"/>
      <c r="PSM48" s="1305"/>
      <c r="PSN48" s="1305"/>
      <c r="PSO48" s="1305"/>
      <c r="PSP48" s="1305"/>
      <c r="PSQ48" s="1305"/>
      <c r="PSR48" s="1305"/>
      <c r="PSS48" s="1305"/>
      <c r="PST48" s="1305"/>
      <c r="PSU48" s="1305"/>
      <c r="PSV48" s="1305"/>
      <c r="PSW48" s="1305"/>
      <c r="PSX48" s="1305"/>
      <c r="PSY48" s="1305"/>
      <c r="PSZ48" s="1305"/>
      <c r="PTA48" s="1305"/>
      <c r="PTB48" s="1305"/>
      <c r="PTC48" s="1305"/>
      <c r="PTD48" s="1305"/>
      <c r="PTE48" s="1305"/>
      <c r="PTF48" s="1305"/>
      <c r="PTG48" s="1305"/>
      <c r="PTH48" s="1305"/>
      <c r="PTI48" s="1305"/>
      <c r="PTJ48" s="1305"/>
      <c r="PTK48" s="1305"/>
      <c r="PTL48" s="1305"/>
      <c r="PTM48" s="1305"/>
      <c r="PTN48" s="1305"/>
      <c r="PTO48" s="1305"/>
      <c r="PTP48" s="1305"/>
      <c r="PTQ48" s="1305"/>
      <c r="PTR48" s="1305"/>
      <c r="PTS48" s="1305"/>
      <c r="PTT48" s="1305"/>
      <c r="PTU48" s="1305"/>
      <c r="PTV48" s="1305"/>
      <c r="PTW48" s="1305"/>
      <c r="PTX48" s="1305"/>
      <c r="PTY48" s="1305"/>
      <c r="PTZ48" s="1305"/>
      <c r="PUA48" s="1305"/>
      <c r="PUB48" s="1305"/>
      <c r="PUC48" s="1305"/>
      <c r="PUD48" s="1305"/>
      <c r="PUE48" s="1305"/>
      <c r="PUF48" s="1305"/>
      <c r="PUG48" s="1305"/>
      <c r="PUH48" s="1305"/>
      <c r="PUI48" s="1305"/>
      <c r="PUJ48" s="1305"/>
      <c r="PUK48" s="1305"/>
      <c r="PUL48" s="1305"/>
      <c r="PUM48" s="1305"/>
      <c r="PUN48" s="1305"/>
      <c r="PUO48" s="1305"/>
      <c r="PUP48" s="1305"/>
      <c r="PUQ48" s="1305"/>
      <c r="PUR48" s="1305"/>
      <c r="PUS48" s="1305"/>
      <c r="PUT48" s="1305"/>
      <c r="PUU48" s="1305"/>
      <c r="PUV48" s="1305"/>
      <c r="PUW48" s="1305"/>
      <c r="PUX48" s="1305"/>
      <c r="PUY48" s="1305"/>
      <c r="PUZ48" s="1305"/>
      <c r="PVA48" s="1305"/>
      <c r="PVB48" s="1305"/>
      <c r="PVC48" s="1305"/>
      <c r="PVD48" s="1305"/>
      <c r="PVE48" s="1305"/>
      <c r="PVF48" s="1305"/>
      <c r="PVG48" s="1305"/>
      <c r="PVH48" s="1305"/>
      <c r="PVI48" s="1305"/>
      <c r="PVJ48" s="1305"/>
      <c r="PVK48" s="1305"/>
      <c r="PVL48" s="1305"/>
      <c r="PVM48" s="1305"/>
      <c r="PVN48" s="1305"/>
      <c r="PVO48" s="1305"/>
      <c r="PVP48" s="1305"/>
      <c r="PVQ48" s="1305"/>
      <c r="PVR48" s="1305"/>
      <c r="PVS48" s="1305"/>
      <c r="PVT48" s="1305"/>
      <c r="PVU48" s="1305"/>
      <c r="PVV48" s="1305"/>
      <c r="PVW48" s="1305"/>
      <c r="PVX48" s="1305"/>
      <c r="PVY48" s="1305"/>
      <c r="PVZ48" s="1305"/>
      <c r="PWA48" s="1305"/>
      <c r="PWB48" s="1305"/>
      <c r="PWC48" s="1305"/>
      <c r="PWD48" s="1305"/>
      <c r="PWE48" s="1305"/>
      <c r="PWF48" s="1305"/>
      <c r="PWG48" s="1305"/>
      <c r="PWH48" s="1305"/>
      <c r="PWI48" s="1305"/>
      <c r="PWJ48" s="1305"/>
      <c r="PWK48" s="1305"/>
      <c r="PWL48" s="1305"/>
      <c r="PWM48" s="1305"/>
      <c r="PWN48" s="1305"/>
      <c r="PWO48" s="1305"/>
      <c r="PWP48" s="1305"/>
      <c r="PWQ48" s="1305"/>
      <c r="PWR48" s="1305"/>
      <c r="PWS48" s="1305"/>
      <c r="PWT48" s="1305"/>
      <c r="PWU48" s="1305"/>
      <c r="PWV48" s="1305"/>
      <c r="PWW48" s="1305"/>
      <c r="PWX48" s="1305"/>
      <c r="PWY48" s="1305"/>
      <c r="PWZ48" s="1305"/>
      <c r="PXA48" s="1305"/>
      <c r="PXB48" s="1305"/>
      <c r="PXC48" s="1305"/>
      <c r="PXD48" s="1305"/>
      <c r="PXE48" s="1305"/>
      <c r="PXF48" s="1305"/>
      <c r="PXG48" s="1305"/>
      <c r="PXH48" s="1305"/>
      <c r="PXI48" s="1305"/>
      <c r="PXJ48" s="1305"/>
      <c r="PXK48" s="1305"/>
      <c r="PXL48" s="1305"/>
      <c r="PXM48" s="1305"/>
      <c r="PXN48" s="1305"/>
      <c r="PXO48" s="1305"/>
      <c r="PXP48" s="1305"/>
      <c r="PXQ48" s="1305"/>
      <c r="PXR48" s="1305"/>
      <c r="PXS48" s="1305"/>
      <c r="PXT48" s="1305"/>
      <c r="PXU48" s="1305"/>
      <c r="PXV48" s="1305"/>
      <c r="PXW48" s="1305"/>
      <c r="PXX48" s="1305"/>
      <c r="PXY48" s="1305"/>
      <c r="PXZ48" s="1305"/>
      <c r="PYA48" s="1305"/>
      <c r="PYB48" s="1305"/>
      <c r="PYC48" s="1305"/>
      <c r="PYD48" s="1305"/>
      <c r="PYE48" s="1305"/>
      <c r="PYF48" s="1305"/>
      <c r="PYG48" s="1305"/>
      <c r="PYH48" s="1305"/>
      <c r="PYI48" s="1305"/>
      <c r="PYJ48" s="1305"/>
      <c r="PYK48" s="1305"/>
      <c r="PYL48" s="1305"/>
      <c r="PYM48" s="1305"/>
      <c r="PYN48" s="1305"/>
      <c r="PYO48" s="1305"/>
      <c r="PYP48" s="1305"/>
      <c r="PYQ48" s="1305"/>
      <c r="PYR48" s="1305"/>
      <c r="PYS48" s="1305"/>
      <c r="PYT48" s="1305"/>
      <c r="PYU48" s="1305"/>
      <c r="PYV48" s="1305"/>
      <c r="PYW48" s="1305"/>
      <c r="PYX48" s="1305"/>
      <c r="PYY48" s="1305"/>
      <c r="PYZ48" s="1305"/>
      <c r="PZA48" s="1305"/>
      <c r="PZB48" s="1305"/>
      <c r="PZC48" s="1305"/>
      <c r="PZD48" s="1305"/>
      <c r="PZE48" s="1305"/>
      <c r="PZF48" s="1305"/>
      <c r="PZG48" s="1305"/>
      <c r="PZH48" s="1305"/>
      <c r="PZI48" s="1305"/>
      <c r="PZJ48" s="1305"/>
      <c r="PZK48" s="1305"/>
      <c r="PZL48" s="1305"/>
      <c r="PZM48" s="1305"/>
      <c r="PZN48" s="1305"/>
      <c r="PZO48" s="1305"/>
      <c r="PZP48" s="1305"/>
      <c r="PZQ48" s="1305"/>
      <c r="PZR48" s="1305"/>
      <c r="PZS48" s="1305"/>
      <c r="PZT48" s="1305"/>
      <c r="PZU48" s="1305"/>
      <c r="PZV48" s="1305"/>
      <c r="PZW48" s="1305"/>
      <c r="PZX48" s="1305"/>
      <c r="PZY48" s="1305"/>
      <c r="PZZ48" s="1305"/>
      <c r="QAA48" s="1305"/>
      <c r="QAB48" s="1305"/>
      <c r="QAC48" s="1305"/>
      <c r="QAD48" s="1305"/>
      <c r="QAE48" s="1305"/>
      <c r="QAF48" s="1305"/>
      <c r="QAG48" s="1305"/>
      <c r="QAH48" s="1305"/>
      <c r="QAI48" s="1305"/>
      <c r="QAJ48" s="1305"/>
      <c r="QAK48" s="1305"/>
      <c r="QAL48" s="1305"/>
      <c r="QAM48" s="1305"/>
      <c r="QAN48" s="1305"/>
      <c r="QAO48" s="1305"/>
      <c r="QAP48" s="1305"/>
      <c r="QAQ48" s="1305"/>
      <c r="QAR48" s="1305"/>
      <c r="QAS48" s="1305"/>
      <c r="QAT48" s="1305"/>
      <c r="QAU48" s="1305"/>
      <c r="QAV48" s="1305"/>
      <c r="QAW48" s="1305"/>
      <c r="QAX48" s="1305"/>
      <c r="QAY48" s="1305"/>
      <c r="QAZ48" s="1305"/>
      <c r="QBA48" s="1305"/>
      <c r="QBB48" s="1305"/>
      <c r="QBC48" s="1305"/>
      <c r="QBD48" s="1305"/>
      <c r="QBE48" s="1305"/>
      <c r="QBF48" s="1305"/>
      <c r="QBG48" s="1305"/>
      <c r="QBH48" s="1305"/>
      <c r="QBI48" s="1305"/>
      <c r="QBJ48" s="1305"/>
      <c r="QBK48" s="1305"/>
      <c r="QBL48" s="1305"/>
      <c r="QBM48" s="1305"/>
      <c r="QBN48" s="1305"/>
      <c r="QBO48" s="1305"/>
      <c r="QBP48" s="1305"/>
      <c r="QBQ48" s="1305"/>
      <c r="QBR48" s="1305"/>
      <c r="QBS48" s="1305"/>
      <c r="QBT48" s="1305"/>
      <c r="QBU48" s="1305"/>
      <c r="QBV48" s="1305"/>
      <c r="QBW48" s="1305"/>
      <c r="QBX48" s="1305"/>
      <c r="QBY48" s="1305"/>
      <c r="QBZ48" s="1305"/>
      <c r="QCA48" s="1305"/>
      <c r="QCB48" s="1305"/>
      <c r="QCC48" s="1305"/>
      <c r="QCD48" s="1305"/>
      <c r="QCE48" s="1305"/>
      <c r="QCF48" s="1305"/>
      <c r="QCG48" s="1305"/>
      <c r="QCH48" s="1305"/>
      <c r="QCI48" s="1305"/>
      <c r="QCJ48" s="1305"/>
      <c r="QCK48" s="1305"/>
      <c r="QCL48" s="1305"/>
      <c r="QCM48" s="1305"/>
      <c r="QCN48" s="1305"/>
      <c r="QCO48" s="1305"/>
      <c r="QCP48" s="1305"/>
      <c r="QCQ48" s="1305"/>
      <c r="QCR48" s="1305"/>
      <c r="QCS48" s="1305"/>
      <c r="QCT48" s="1305"/>
      <c r="QCU48" s="1305"/>
      <c r="QCV48" s="1305"/>
      <c r="QCW48" s="1305"/>
      <c r="QCX48" s="1305"/>
      <c r="QCY48" s="1305"/>
      <c r="QCZ48" s="1305"/>
      <c r="QDA48" s="1305"/>
      <c r="QDB48" s="1305"/>
      <c r="QDC48" s="1305"/>
      <c r="QDD48" s="1305"/>
      <c r="QDE48" s="1305"/>
      <c r="QDF48" s="1305"/>
      <c r="QDG48" s="1305"/>
      <c r="QDH48" s="1305"/>
      <c r="QDI48" s="1305"/>
      <c r="QDJ48" s="1305"/>
      <c r="QDK48" s="1305"/>
      <c r="QDL48" s="1305"/>
      <c r="QDM48" s="1305"/>
      <c r="QDN48" s="1305"/>
      <c r="QDO48" s="1305"/>
      <c r="QDP48" s="1305"/>
      <c r="QDQ48" s="1305"/>
      <c r="QDR48" s="1305"/>
      <c r="QDS48" s="1305"/>
      <c r="QDT48" s="1305"/>
      <c r="QDU48" s="1305"/>
      <c r="QDV48" s="1305"/>
      <c r="QDW48" s="1305"/>
      <c r="QDX48" s="1305"/>
      <c r="QDY48" s="1305"/>
      <c r="QDZ48" s="1305"/>
      <c r="QEA48" s="1305"/>
      <c r="QEB48" s="1305"/>
      <c r="QEC48" s="1305"/>
      <c r="QED48" s="1305"/>
      <c r="QEE48" s="1305"/>
      <c r="QEF48" s="1305"/>
      <c r="QEG48" s="1305"/>
      <c r="QEH48" s="1305"/>
      <c r="QEI48" s="1305"/>
      <c r="QEJ48" s="1305"/>
      <c r="QEK48" s="1305"/>
      <c r="QEL48" s="1305"/>
      <c r="QEM48" s="1305"/>
      <c r="QEN48" s="1305"/>
      <c r="QEO48" s="1305"/>
      <c r="QEP48" s="1305"/>
      <c r="QEQ48" s="1305"/>
      <c r="QER48" s="1305"/>
      <c r="QES48" s="1305"/>
      <c r="QET48" s="1305"/>
      <c r="QEU48" s="1305"/>
      <c r="QEV48" s="1305"/>
      <c r="QEW48" s="1305"/>
      <c r="QEX48" s="1305"/>
      <c r="QEY48" s="1305"/>
      <c r="QEZ48" s="1305"/>
      <c r="QFA48" s="1305"/>
      <c r="QFB48" s="1305"/>
      <c r="QFC48" s="1305"/>
      <c r="QFD48" s="1305"/>
      <c r="QFE48" s="1305"/>
      <c r="QFF48" s="1305"/>
      <c r="QFG48" s="1305"/>
      <c r="QFH48" s="1305"/>
      <c r="QFI48" s="1305"/>
      <c r="QFJ48" s="1305"/>
      <c r="QFK48" s="1305"/>
      <c r="QFL48" s="1305"/>
      <c r="QFM48" s="1305"/>
      <c r="QFN48" s="1305"/>
      <c r="QFO48" s="1305"/>
      <c r="QFP48" s="1305"/>
      <c r="QFQ48" s="1305"/>
      <c r="QFR48" s="1305"/>
      <c r="QFS48" s="1305"/>
      <c r="QFT48" s="1305"/>
      <c r="QFU48" s="1305"/>
      <c r="QFV48" s="1305"/>
      <c r="QFW48" s="1305"/>
      <c r="QFX48" s="1305"/>
      <c r="QFY48" s="1305"/>
      <c r="QFZ48" s="1305"/>
      <c r="QGA48" s="1305"/>
      <c r="QGB48" s="1305"/>
      <c r="QGC48" s="1305"/>
      <c r="QGD48" s="1305"/>
      <c r="QGE48" s="1305"/>
      <c r="QGF48" s="1305"/>
      <c r="QGG48" s="1305"/>
      <c r="QGH48" s="1305"/>
      <c r="QGI48" s="1305"/>
      <c r="QGJ48" s="1305"/>
      <c r="QGK48" s="1305"/>
      <c r="QGL48" s="1305"/>
      <c r="QGM48" s="1305"/>
      <c r="QGN48" s="1305"/>
      <c r="QGO48" s="1305"/>
      <c r="QGP48" s="1305"/>
      <c r="QGQ48" s="1305"/>
      <c r="QGR48" s="1305"/>
      <c r="QGS48" s="1305"/>
      <c r="QGT48" s="1305"/>
      <c r="QGU48" s="1305"/>
      <c r="QGV48" s="1305"/>
      <c r="QGW48" s="1305"/>
      <c r="QGX48" s="1305"/>
      <c r="QGY48" s="1305"/>
      <c r="QGZ48" s="1305"/>
      <c r="QHA48" s="1305"/>
      <c r="QHB48" s="1305"/>
      <c r="QHC48" s="1305"/>
      <c r="QHD48" s="1305"/>
      <c r="QHE48" s="1305"/>
      <c r="QHF48" s="1305"/>
      <c r="QHG48" s="1305"/>
      <c r="QHH48" s="1305"/>
      <c r="QHI48" s="1305"/>
      <c r="QHJ48" s="1305"/>
      <c r="QHK48" s="1305"/>
      <c r="QHL48" s="1305"/>
      <c r="QHM48" s="1305"/>
      <c r="QHN48" s="1305"/>
      <c r="QHO48" s="1305"/>
      <c r="QHP48" s="1305"/>
      <c r="QHQ48" s="1305"/>
      <c r="QHR48" s="1305"/>
      <c r="QHS48" s="1305"/>
      <c r="QHT48" s="1305"/>
      <c r="QHU48" s="1305"/>
      <c r="QHV48" s="1305"/>
      <c r="QHW48" s="1305"/>
      <c r="QHX48" s="1305"/>
      <c r="QHY48" s="1305"/>
      <c r="QHZ48" s="1305"/>
      <c r="QIA48" s="1305"/>
      <c r="QIB48" s="1305"/>
      <c r="QIC48" s="1305"/>
      <c r="QID48" s="1305"/>
      <c r="QIE48" s="1305"/>
      <c r="QIF48" s="1305"/>
      <c r="QIG48" s="1305"/>
      <c r="QIH48" s="1305"/>
      <c r="QII48" s="1305"/>
      <c r="QIJ48" s="1305"/>
      <c r="QIK48" s="1305"/>
      <c r="QIL48" s="1305"/>
      <c r="QIM48" s="1305"/>
      <c r="QIN48" s="1305"/>
      <c r="QIO48" s="1305"/>
      <c r="QIP48" s="1305"/>
      <c r="QIQ48" s="1305"/>
      <c r="QIR48" s="1305"/>
      <c r="QIS48" s="1305"/>
      <c r="QIT48" s="1305"/>
      <c r="QIU48" s="1305"/>
      <c r="QIV48" s="1305"/>
      <c r="QIW48" s="1305"/>
      <c r="QIX48" s="1305"/>
      <c r="QIY48" s="1305"/>
      <c r="QIZ48" s="1305"/>
      <c r="QJA48" s="1305"/>
      <c r="QJB48" s="1305"/>
      <c r="QJC48" s="1305"/>
      <c r="QJD48" s="1305"/>
      <c r="QJE48" s="1305"/>
      <c r="QJF48" s="1305"/>
      <c r="QJG48" s="1305"/>
      <c r="QJH48" s="1305"/>
      <c r="QJI48" s="1305"/>
      <c r="QJJ48" s="1305"/>
      <c r="QJK48" s="1305"/>
      <c r="QJL48" s="1305"/>
      <c r="QJM48" s="1305"/>
      <c r="QJN48" s="1305"/>
      <c r="QJO48" s="1305"/>
      <c r="QJP48" s="1305"/>
      <c r="QJQ48" s="1305"/>
      <c r="QJR48" s="1305"/>
      <c r="QJS48" s="1305"/>
      <c r="QJT48" s="1305"/>
      <c r="QJU48" s="1305"/>
      <c r="QJV48" s="1305"/>
      <c r="QJW48" s="1305"/>
      <c r="QJX48" s="1305"/>
      <c r="QJY48" s="1305"/>
      <c r="QJZ48" s="1305"/>
      <c r="QKA48" s="1305"/>
      <c r="QKB48" s="1305"/>
      <c r="QKC48" s="1305"/>
      <c r="QKD48" s="1305"/>
      <c r="QKE48" s="1305"/>
      <c r="QKF48" s="1305"/>
      <c r="QKG48" s="1305"/>
      <c r="QKH48" s="1305"/>
      <c r="QKI48" s="1305"/>
      <c r="QKJ48" s="1305"/>
      <c r="QKK48" s="1305"/>
      <c r="QKL48" s="1305"/>
      <c r="QKM48" s="1305"/>
      <c r="QKN48" s="1305"/>
      <c r="QKO48" s="1305"/>
      <c r="QKP48" s="1305"/>
      <c r="QKQ48" s="1305"/>
      <c r="QKR48" s="1305"/>
      <c r="QKS48" s="1305"/>
      <c r="QKT48" s="1305"/>
      <c r="QKU48" s="1305"/>
      <c r="QKV48" s="1305"/>
      <c r="QKW48" s="1305"/>
      <c r="QKX48" s="1305"/>
      <c r="QKY48" s="1305"/>
      <c r="QKZ48" s="1305"/>
      <c r="QLA48" s="1305"/>
      <c r="QLB48" s="1305"/>
      <c r="QLC48" s="1305"/>
      <c r="QLD48" s="1305"/>
      <c r="QLE48" s="1305"/>
      <c r="QLF48" s="1305"/>
      <c r="QLG48" s="1305"/>
      <c r="QLH48" s="1305"/>
      <c r="QLI48" s="1305"/>
      <c r="QLJ48" s="1305"/>
      <c r="QLK48" s="1305"/>
      <c r="QLL48" s="1305"/>
      <c r="QLM48" s="1305"/>
      <c r="QLN48" s="1305"/>
      <c r="QLO48" s="1305"/>
      <c r="QLP48" s="1305"/>
      <c r="QLQ48" s="1305"/>
      <c r="QLR48" s="1305"/>
      <c r="QLS48" s="1305"/>
      <c r="QLT48" s="1305"/>
      <c r="QLU48" s="1305"/>
      <c r="QLV48" s="1305"/>
      <c r="QLW48" s="1305"/>
      <c r="QLX48" s="1305"/>
      <c r="QLY48" s="1305"/>
      <c r="QLZ48" s="1305"/>
      <c r="QMA48" s="1305"/>
      <c r="QMB48" s="1305"/>
      <c r="QMC48" s="1305"/>
      <c r="QMD48" s="1305"/>
      <c r="QME48" s="1305"/>
      <c r="QMF48" s="1305"/>
      <c r="QMG48" s="1305"/>
      <c r="QMH48" s="1305"/>
      <c r="QMI48" s="1305"/>
      <c r="QMJ48" s="1305"/>
      <c r="QMK48" s="1305"/>
      <c r="QML48" s="1305"/>
      <c r="QMM48" s="1305"/>
      <c r="QMN48" s="1305"/>
      <c r="QMO48" s="1305"/>
      <c r="QMP48" s="1305"/>
      <c r="QMQ48" s="1305"/>
      <c r="QMR48" s="1305"/>
      <c r="QMS48" s="1305"/>
      <c r="QMT48" s="1305"/>
      <c r="QMU48" s="1305"/>
      <c r="QMV48" s="1305"/>
      <c r="QMW48" s="1305"/>
      <c r="QMX48" s="1305"/>
      <c r="QMY48" s="1305"/>
      <c r="QMZ48" s="1305"/>
      <c r="QNA48" s="1305"/>
      <c r="QNB48" s="1305"/>
      <c r="QNC48" s="1305"/>
      <c r="QND48" s="1305"/>
      <c r="QNE48" s="1305"/>
      <c r="QNF48" s="1305"/>
      <c r="QNG48" s="1305"/>
      <c r="QNH48" s="1305"/>
      <c r="QNI48" s="1305"/>
      <c r="QNJ48" s="1305"/>
      <c r="QNK48" s="1305"/>
      <c r="QNL48" s="1305"/>
      <c r="QNM48" s="1305"/>
      <c r="QNN48" s="1305"/>
      <c r="QNO48" s="1305"/>
      <c r="QNP48" s="1305"/>
      <c r="QNQ48" s="1305"/>
      <c r="QNR48" s="1305"/>
      <c r="QNS48" s="1305"/>
      <c r="QNT48" s="1305"/>
      <c r="QNU48" s="1305"/>
      <c r="QNV48" s="1305"/>
      <c r="QNW48" s="1305"/>
      <c r="QNX48" s="1305"/>
      <c r="QNY48" s="1305"/>
      <c r="QNZ48" s="1305"/>
      <c r="QOA48" s="1305"/>
      <c r="QOB48" s="1305"/>
      <c r="QOC48" s="1305"/>
      <c r="QOD48" s="1305"/>
      <c r="QOE48" s="1305"/>
      <c r="QOF48" s="1305"/>
      <c r="QOG48" s="1305"/>
      <c r="QOH48" s="1305"/>
      <c r="QOI48" s="1305"/>
      <c r="QOJ48" s="1305"/>
      <c r="QOK48" s="1305"/>
      <c r="QOL48" s="1305"/>
      <c r="QOM48" s="1305"/>
      <c r="QON48" s="1305"/>
      <c r="QOO48" s="1305"/>
      <c r="QOP48" s="1305"/>
      <c r="QOQ48" s="1305"/>
      <c r="QOR48" s="1305"/>
      <c r="QOS48" s="1305"/>
      <c r="QOT48" s="1305"/>
      <c r="QOU48" s="1305"/>
      <c r="QOV48" s="1305"/>
      <c r="QOW48" s="1305"/>
      <c r="QOX48" s="1305"/>
      <c r="QOY48" s="1305"/>
      <c r="QOZ48" s="1305"/>
      <c r="QPA48" s="1305"/>
      <c r="QPB48" s="1305"/>
      <c r="QPC48" s="1305"/>
      <c r="QPD48" s="1305"/>
      <c r="QPE48" s="1305"/>
      <c r="QPF48" s="1305"/>
      <c r="QPG48" s="1305"/>
      <c r="QPH48" s="1305"/>
      <c r="QPI48" s="1305"/>
      <c r="QPJ48" s="1305"/>
      <c r="QPK48" s="1305"/>
      <c r="QPL48" s="1305"/>
      <c r="QPM48" s="1305"/>
      <c r="QPN48" s="1305"/>
      <c r="QPO48" s="1305"/>
      <c r="QPP48" s="1305"/>
      <c r="QPQ48" s="1305"/>
      <c r="QPR48" s="1305"/>
      <c r="QPS48" s="1305"/>
      <c r="QPT48" s="1305"/>
      <c r="QPU48" s="1305"/>
      <c r="QPV48" s="1305"/>
      <c r="QPW48" s="1305"/>
      <c r="QPX48" s="1305"/>
      <c r="QPY48" s="1305"/>
      <c r="QPZ48" s="1305"/>
      <c r="QQA48" s="1305"/>
      <c r="QQB48" s="1305"/>
      <c r="QQC48" s="1305"/>
      <c r="QQD48" s="1305"/>
      <c r="QQE48" s="1305"/>
      <c r="QQF48" s="1305"/>
      <c r="QQG48" s="1305"/>
      <c r="QQH48" s="1305"/>
      <c r="QQI48" s="1305"/>
      <c r="QQJ48" s="1305"/>
      <c r="QQK48" s="1305"/>
      <c r="QQL48" s="1305"/>
      <c r="QQM48" s="1305"/>
      <c r="QQN48" s="1305"/>
      <c r="QQO48" s="1305"/>
      <c r="QQP48" s="1305"/>
      <c r="QQQ48" s="1305"/>
      <c r="QQR48" s="1305"/>
      <c r="QQS48" s="1305"/>
      <c r="QQT48" s="1305"/>
      <c r="QQU48" s="1305"/>
      <c r="QQV48" s="1305"/>
      <c r="QQW48" s="1305"/>
      <c r="QQX48" s="1305"/>
      <c r="QQY48" s="1305"/>
      <c r="QQZ48" s="1305"/>
      <c r="QRA48" s="1305"/>
      <c r="QRB48" s="1305"/>
      <c r="QRC48" s="1305"/>
      <c r="QRD48" s="1305"/>
      <c r="QRE48" s="1305"/>
      <c r="QRF48" s="1305"/>
      <c r="QRG48" s="1305"/>
      <c r="QRH48" s="1305"/>
      <c r="QRI48" s="1305"/>
      <c r="QRJ48" s="1305"/>
      <c r="QRK48" s="1305"/>
      <c r="QRL48" s="1305"/>
      <c r="QRM48" s="1305"/>
      <c r="QRN48" s="1305"/>
      <c r="QRO48" s="1305"/>
      <c r="QRP48" s="1305"/>
      <c r="QRQ48" s="1305"/>
      <c r="QRR48" s="1305"/>
      <c r="QRS48" s="1305"/>
      <c r="QRT48" s="1305"/>
      <c r="QRU48" s="1305"/>
      <c r="QRV48" s="1305"/>
      <c r="QRW48" s="1305"/>
      <c r="QRX48" s="1305"/>
      <c r="QRY48" s="1305"/>
      <c r="QRZ48" s="1305"/>
      <c r="QSA48" s="1305"/>
      <c r="QSB48" s="1305"/>
      <c r="QSC48" s="1305"/>
      <c r="QSD48" s="1305"/>
      <c r="QSE48" s="1305"/>
      <c r="QSF48" s="1305"/>
      <c r="QSG48" s="1305"/>
      <c r="QSH48" s="1305"/>
      <c r="QSI48" s="1305"/>
      <c r="QSJ48" s="1305"/>
      <c r="QSK48" s="1305"/>
      <c r="QSL48" s="1305"/>
      <c r="QSM48" s="1305"/>
      <c r="QSN48" s="1305"/>
      <c r="QSO48" s="1305"/>
      <c r="QSP48" s="1305"/>
      <c r="QSQ48" s="1305"/>
      <c r="QSR48" s="1305"/>
      <c r="QSS48" s="1305"/>
      <c r="QST48" s="1305"/>
      <c r="QSU48" s="1305"/>
      <c r="QSV48" s="1305"/>
      <c r="QSW48" s="1305"/>
      <c r="QSX48" s="1305"/>
      <c r="QSY48" s="1305"/>
      <c r="QSZ48" s="1305"/>
      <c r="QTA48" s="1305"/>
      <c r="QTB48" s="1305"/>
      <c r="QTC48" s="1305"/>
      <c r="QTD48" s="1305"/>
      <c r="QTE48" s="1305"/>
      <c r="QTF48" s="1305"/>
      <c r="QTG48" s="1305"/>
      <c r="QTH48" s="1305"/>
      <c r="QTI48" s="1305"/>
      <c r="QTJ48" s="1305"/>
      <c r="QTK48" s="1305"/>
      <c r="QTL48" s="1305"/>
      <c r="QTM48" s="1305"/>
      <c r="QTN48" s="1305"/>
      <c r="QTO48" s="1305"/>
      <c r="QTP48" s="1305"/>
      <c r="QTQ48" s="1305"/>
      <c r="QTR48" s="1305"/>
      <c r="QTS48" s="1305"/>
      <c r="QTT48" s="1305"/>
      <c r="QTU48" s="1305"/>
      <c r="QTV48" s="1305"/>
      <c r="QTW48" s="1305"/>
      <c r="QTX48" s="1305"/>
      <c r="QTY48" s="1305"/>
      <c r="QTZ48" s="1305"/>
      <c r="QUA48" s="1305"/>
      <c r="QUB48" s="1305"/>
      <c r="QUC48" s="1305"/>
      <c r="QUD48" s="1305"/>
      <c r="QUE48" s="1305"/>
      <c r="QUF48" s="1305"/>
      <c r="QUG48" s="1305"/>
      <c r="QUH48" s="1305"/>
      <c r="QUI48" s="1305"/>
      <c r="QUJ48" s="1305"/>
      <c r="QUK48" s="1305"/>
      <c r="QUL48" s="1305"/>
      <c r="QUM48" s="1305"/>
      <c r="QUN48" s="1305"/>
      <c r="QUO48" s="1305"/>
      <c r="QUP48" s="1305"/>
      <c r="QUQ48" s="1305"/>
      <c r="QUR48" s="1305"/>
      <c r="QUS48" s="1305"/>
      <c r="QUT48" s="1305"/>
      <c r="QUU48" s="1305"/>
      <c r="QUV48" s="1305"/>
      <c r="QUW48" s="1305"/>
      <c r="QUX48" s="1305"/>
      <c r="QUY48" s="1305"/>
      <c r="QUZ48" s="1305"/>
      <c r="QVA48" s="1305"/>
      <c r="QVB48" s="1305"/>
      <c r="QVC48" s="1305"/>
      <c r="QVD48" s="1305"/>
      <c r="QVE48" s="1305"/>
      <c r="QVF48" s="1305"/>
      <c r="QVG48" s="1305"/>
      <c r="QVH48" s="1305"/>
      <c r="QVI48" s="1305"/>
      <c r="QVJ48" s="1305"/>
      <c r="QVK48" s="1305"/>
      <c r="QVL48" s="1305"/>
      <c r="QVM48" s="1305"/>
      <c r="QVN48" s="1305"/>
      <c r="QVO48" s="1305"/>
      <c r="QVP48" s="1305"/>
      <c r="QVQ48" s="1305"/>
      <c r="QVR48" s="1305"/>
      <c r="QVS48" s="1305"/>
      <c r="QVT48" s="1305"/>
      <c r="QVU48" s="1305"/>
      <c r="QVV48" s="1305"/>
      <c r="QVW48" s="1305"/>
      <c r="QVX48" s="1305"/>
      <c r="QVY48" s="1305"/>
      <c r="QVZ48" s="1305"/>
      <c r="QWA48" s="1305"/>
      <c r="QWB48" s="1305"/>
      <c r="QWC48" s="1305"/>
      <c r="QWD48" s="1305"/>
      <c r="QWE48" s="1305"/>
      <c r="QWF48" s="1305"/>
      <c r="QWG48" s="1305"/>
      <c r="QWH48" s="1305"/>
      <c r="QWI48" s="1305"/>
      <c r="QWJ48" s="1305"/>
      <c r="QWK48" s="1305"/>
      <c r="QWL48" s="1305"/>
      <c r="QWM48" s="1305"/>
      <c r="QWN48" s="1305"/>
      <c r="QWO48" s="1305"/>
      <c r="QWP48" s="1305"/>
      <c r="QWQ48" s="1305"/>
      <c r="QWR48" s="1305"/>
      <c r="QWS48" s="1305"/>
      <c r="QWT48" s="1305"/>
      <c r="QWU48" s="1305"/>
      <c r="QWV48" s="1305"/>
      <c r="QWW48" s="1305"/>
      <c r="QWX48" s="1305"/>
      <c r="QWY48" s="1305"/>
      <c r="QWZ48" s="1305"/>
      <c r="QXA48" s="1305"/>
      <c r="QXB48" s="1305"/>
      <c r="QXC48" s="1305"/>
      <c r="QXD48" s="1305"/>
      <c r="QXE48" s="1305"/>
      <c r="QXF48" s="1305"/>
      <c r="QXG48" s="1305"/>
      <c r="QXH48" s="1305"/>
      <c r="QXI48" s="1305"/>
      <c r="QXJ48" s="1305"/>
      <c r="QXK48" s="1305"/>
      <c r="QXL48" s="1305"/>
      <c r="QXM48" s="1305"/>
      <c r="QXN48" s="1305"/>
      <c r="QXO48" s="1305"/>
      <c r="QXP48" s="1305"/>
      <c r="QXQ48" s="1305"/>
      <c r="QXR48" s="1305"/>
      <c r="QXS48" s="1305"/>
      <c r="QXT48" s="1305"/>
      <c r="QXU48" s="1305"/>
      <c r="QXV48" s="1305"/>
      <c r="QXW48" s="1305"/>
      <c r="QXX48" s="1305"/>
      <c r="QXY48" s="1305"/>
      <c r="QXZ48" s="1305"/>
      <c r="QYA48" s="1305"/>
      <c r="QYB48" s="1305"/>
      <c r="QYC48" s="1305"/>
      <c r="QYD48" s="1305"/>
      <c r="QYE48" s="1305"/>
      <c r="QYF48" s="1305"/>
      <c r="QYG48" s="1305"/>
      <c r="QYH48" s="1305"/>
      <c r="QYI48" s="1305"/>
      <c r="QYJ48" s="1305"/>
      <c r="QYK48" s="1305"/>
      <c r="QYL48" s="1305"/>
      <c r="QYM48" s="1305"/>
      <c r="QYN48" s="1305"/>
      <c r="QYO48" s="1305"/>
      <c r="QYP48" s="1305"/>
      <c r="QYQ48" s="1305"/>
      <c r="QYR48" s="1305"/>
      <c r="QYS48" s="1305"/>
      <c r="QYT48" s="1305"/>
      <c r="QYU48" s="1305"/>
      <c r="QYV48" s="1305"/>
      <c r="QYW48" s="1305"/>
      <c r="QYX48" s="1305"/>
      <c r="QYY48" s="1305"/>
      <c r="QYZ48" s="1305"/>
      <c r="QZA48" s="1305"/>
      <c r="QZB48" s="1305"/>
      <c r="QZC48" s="1305"/>
      <c r="QZD48" s="1305"/>
      <c r="QZE48" s="1305"/>
      <c r="QZF48" s="1305"/>
      <c r="QZG48" s="1305"/>
      <c r="QZH48" s="1305"/>
      <c r="QZI48" s="1305"/>
      <c r="QZJ48" s="1305"/>
      <c r="QZK48" s="1305"/>
      <c r="QZL48" s="1305"/>
      <c r="QZM48" s="1305"/>
      <c r="QZN48" s="1305"/>
      <c r="QZO48" s="1305"/>
      <c r="QZP48" s="1305"/>
      <c r="QZQ48" s="1305"/>
      <c r="QZR48" s="1305"/>
      <c r="QZS48" s="1305"/>
      <c r="QZT48" s="1305"/>
      <c r="QZU48" s="1305"/>
      <c r="QZV48" s="1305"/>
      <c r="QZW48" s="1305"/>
      <c r="QZX48" s="1305"/>
      <c r="QZY48" s="1305"/>
      <c r="QZZ48" s="1305"/>
      <c r="RAA48" s="1305"/>
      <c r="RAB48" s="1305"/>
      <c r="RAC48" s="1305"/>
      <c r="RAD48" s="1305"/>
      <c r="RAE48" s="1305"/>
      <c r="RAF48" s="1305"/>
      <c r="RAG48" s="1305"/>
      <c r="RAH48" s="1305"/>
      <c r="RAI48" s="1305"/>
      <c r="RAJ48" s="1305"/>
      <c r="RAK48" s="1305"/>
      <c r="RAL48" s="1305"/>
      <c r="RAM48" s="1305"/>
      <c r="RAN48" s="1305"/>
      <c r="RAO48" s="1305"/>
      <c r="RAP48" s="1305"/>
      <c r="RAQ48" s="1305"/>
      <c r="RAR48" s="1305"/>
      <c r="RAS48" s="1305"/>
      <c r="RAT48" s="1305"/>
      <c r="RAU48" s="1305"/>
      <c r="RAV48" s="1305"/>
      <c r="RAW48" s="1305"/>
      <c r="RAX48" s="1305"/>
      <c r="RAY48" s="1305"/>
      <c r="RAZ48" s="1305"/>
      <c r="RBA48" s="1305"/>
      <c r="RBB48" s="1305"/>
      <c r="RBC48" s="1305"/>
      <c r="RBD48" s="1305"/>
      <c r="RBE48" s="1305"/>
      <c r="RBF48" s="1305"/>
      <c r="RBG48" s="1305"/>
      <c r="RBH48" s="1305"/>
      <c r="RBI48" s="1305"/>
      <c r="RBJ48" s="1305"/>
      <c r="RBK48" s="1305"/>
      <c r="RBL48" s="1305"/>
      <c r="RBM48" s="1305"/>
      <c r="RBN48" s="1305"/>
      <c r="RBO48" s="1305"/>
      <c r="RBP48" s="1305"/>
      <c r="RBQ48" s="1305"/>
      <c r="RBR48" s="1305"/>
      <c r="RBS48" s="1305"/>
      <c r="RBT48" s="1305"/>
      <c r="RBU48" s="1305"/>
      <c r="RBV48" s="1305"/>
      <c r="RBW48" s="1305"/>
      <c r="RBX48" s="1305"/>
      <c r="RBY48" s="1305"/>
      <c r="RBZ48" s="1305"/>
      <c r="RCA48" s="1305"/>
      <c r="RCB48" s="1305"/>
      <c r="RCC48" s="1305"/>
      <c r="RCD48" s="1305"/>
      <c r="RCE48" s="1305"/>
      <c r="RCF48" s="1305"/>
      <c r="RCG48" s="1305"/>
      <c r="RCH48" s="1305"/>
      <c r="RCI48" s="1305"/>
      <c r="RCJ48" s="1305"/>
      <c r="RCK48" s="1305"/>
      <c r="RCL48" s="1305"/>
      <c r="RCM48" s="1305"/>
      <c r="RCN48" s="1305"/>
      <c r="RCO48" s="1305"/>
      <c r="RCP48" s="1305"/>
      <c r="RCQ48" s="1305"/>
      <c r="RCR48" s="1305"/>
      <c r="RCS48" s="1305"/>
      <c r="RCT48" s="1305"/>
      <c r="RCU48" s="1305"/>
      <c r="RCV48" s="1305"/>
      <c r="RCW48" s="1305"/>
      <c r="RCX48" s="1305"/>
      <c r="RCY48" s="1305"/>
      <c r="RCZ48" s="1305"/>
      <c r="RDA48" s="1305"/>
      <c r="RDB48" s="1305"/>
      <c r="RDC48" s="1305"/>
      <c r="RDD48" s="1305"/>
      <c r="RDE48" s="1305"/>
      <c r="RDF48" s="1305"/>
      <c r="RDG48" s="1305"/>
      <c r="RDH48" s="1305"/>
      <c r="RDI48" s="1305"/>
      <c r="RDJ48" s="1305"/>
      <c r="RDK48" s="1305"/>
      <c r="RDL48" s="1305"/>
      <c r="RDM48" s="1305"/>
      <c r="RDN48" s="1305"/>
      <c r="RDO48" s="1305"/>
      <c r="RDP48" s="1305"/>
      <c r="RDQ48" s="1305"/>
      <c r="RDR48" s="1305"/>
      <c r="RDS48" s="1305"/>
      <c r="RDT48" s="1305"/>
      <c r="RDU48" s="1305"/>
      <c r="RDV48" s="1305"/>
      <c r="RDW48" s="1305"/>
      <c r="RDX48" s="1305"/>
      <c r="RDY48" s="1305"/>
      <c r="RDZ48" s="1305"/>
      <c r="REA48" s="1305"/>
      <c r="REB48" s="1305"/>
      <c r="REC48" s="1305"/>
      <c r="RED48" s="1305"/>
      <c r="REE48" s="1305"/>
      <c r="REF48" s="1305"/>
      <c r="REG48" s="1305"/>
      <c r="REH48" s="1305"/>
      <c r="REI48" s="1305"/>
      <c r="REJ48" s="1305"/>
      <c r="REK48" s="1305"/>
      <c r="REL48" s="1305"/>
      <c r="REM48" s="1305"/>
      <c r="REN48" s="1305"/>
      <c r="REO48" s="1305"/>
      <c r="REP48" s="1305"/>
      <c r="REQ48" s="1305"/>
      <c r="RER48" s="1305"/>
      <c r="RES48" s="1305"/>
      <c r="RET48" s="1305"/>
      <c r="REU48" s="1305"/>
      <c r="REV48" s="1305"/>
      <c r="REW48" s="1305"/>
      <c r="REX48" s="1305"/>
      <c r="REY48" s="1305"/>
      <c r="REZ48" s="1305"/>
      <c r="RFA48" s="1305"/>
      <c r="RFB48" s="1305"/>
      <c r="RFC48" s="1305"/>
      <c r="RFD48" s="1305"/>
      <c r="RFE48" s="1305"/>
      <c r="RFF48" s="1305"/>
      <c r="RFG48" s="1305"/>
      <c r="RFH48" s="1305"/>
      <c r="RFI48" s="1305"/>
      <c r="RFJ48" s="1305"/>
      <c r="RFK48" s="1305"/>
      <c r="RFL48" s="1305"/>
      <c r="RFM48" s="1305"/>
      <c r="RFN48" s="1305"/>
      <c r="RFO48" s="1305"/>
      <c r="RFP48" s="1305"/>
      <c r="RFQ48" s="1305"/>
      <c r="RFR48" s="1305"/>
      <c r="RFS48" s="1305"/>
      <c r="RFT48" s="1305"/>
      <c r="RFU48" s="1305"/>
      <c r="RFV48" s="1305"/>
      <c r="RFW48" s="1305"/>
      <c r="RFX48" s="1305"/>
      <c r="RFY48" s="1305"/>
      <c r="RFZ48" s="1305"/>
      <c r="RGA48" s="1305"/>
      <c r="RGB48" s="1305"/>
      <c r="RGC48" s="1305"/>
      <c r="RGD48" s="1305"/>
      <c r="RGE48" s="1305"/>
      <c r="RGF48" s="1305"/>
      <c r="RGG48" s="1305"/>
      <c r="RGH48" s="1305"/>
      <c r="RGI48" s="1305"/>
      <c r="RGJ48" s="1305"/>
      <c r="RGK48" s="1305"/>
      <c r="RGL48" s="1305"/>
      <c r="RGM48" s="1305"/>
      <c r="RGN48" s="1305"/>
      <c r="RGO48" s="1305"/>
      <c r="RGP48" s="1305"/>
      <c r="RGQ48" s="1305"/>
      <c r="RGR48" s="1305"/>
      <c r="RGS48" s="1305"/>
      <c r="RGT48" s="1305"/>
      <c r="RGU48" s="1305"/>
      <c r="RGV48" s="1305"/>
      <c r="RGW48" s="1305"/>
      <c r="RGX48" s="1305"/>
      <c r="RGY48" s="1305"/>
      <c r="RGZ48" s="1305"/>
      <c r="RHA48" s="1305"/>
      <c r="RHB48" s="1305"/>
      <c r="RHC48" s="1305"/>
      <c r="RHD48" s="1305"/>
      <c r="RHE48" s="1305"/>
      <c r="RHF48" s="1305"/>
      <c r="RHG48" s="1305"/>
      <c r="RHH48" s="1305"/>
      <c r="RHI48" s="1305"/>
      <c r="RHJ48" s="1305"/>
      <c r="RHK48" s="1305"/>
      <c r="RHL48" s="1305"/>
      <c r="RHM48" s="1305"/>
      <c r="RHN48" s="1305"/>
      <c r="RHO48" s="1305"/>
      <c r="RHP48" s="1305"/>
      <c r="RHQ48" s="1305"/>
      <c r="RHR48" s="1305"/>
      <c r="RHS48" s="1305"/>
      <c r="RHT48" s="1305"/>
      <c r="RHU48" s="1305"/>
      <c r="RHV48" s="1305"/>
      <c r="RHW48" s="1305"/>
      <c r="RHX48" s="1305"/>
      <c r="RHY48" s="1305"/>
      <c r="RHZ48" s="1305"/>
      <c r="RIA48" s="1305"/>
      <c r="RIB48" s="1305"/>
      <c r="RIC48" s="1305"/>
      <c r="RID48" s="1305"/>
      <c r="RIE48" s="1305"/>
      <c r="RIF48" s="1305"/>
      <c r="RIG48" s="1305"/>
      <c r="RIH48" s="1305"/>
      <c r="RII48" s="1305"/>
      <c r="RIJ48" s="1305"/>
      <c r="RIK48" s="1305"/>
      <c r="RIL48" s="1305"/>
      <c r="RIM48" s="1305"/>
      <c r="RIN48" s="1305"/>
      <c r="RIO48" s="1305"/>
      <c r="RIP48" s="1305"/>
      <c r="RIQ48" s="1305"/>
      <c r="RIR48" s="1305"/>
      <c r="RIS48" s="1305"/>
      <c r="RIT48" s="1305"/>
      <c r="RIU48" s="1305"/>
      <c r="RIV48" s="1305"/>
      <c r="RIW48" s="1305"/>
      <c r="RIX48" s="1305"/>
      <c r="RIY48" s="1305"/>
      <c r="RIZ48" s="1305"/>
      <c r="RJA48" s="1305"/>
      <c r="RJB48" s="1305"/>
      <c r="RJC48" s="1305"/>
      <c r="RJD48" s="1305"/>
      <c r="RJE48" s="1305"/>
      <c r="RJF48" s="1305"/>
      <c r="RJG48" s="1305"/>
      <c r="RJH48" s="1305"/>
      <c r="RJI48" s="1305"/>
      <c r="RJJ48" s="1305"/>
      <c r="RJK48" s="1305"/>
      <c r="RJL48" s="1305"/>
      <c r="RJM48" s="1305"/>
      <c r="RJN48" s="1305"/>
      <c r="RJO48" s="1305"/>
      <c r="RJP48" s="1305"/>
      <c r="RJQ48" s="1305"/>
      <c r="RJR48" s="1305"/>
      <c r="RJS48" s="1305"/>
      <c r="RJT48" s="1305"/>
      <c r="RJU48" s="1305"/>
      <c r="RJV48" s="1305"/>
      <c r="RJW48" s="1305"/>
      <c r="RJX48" s="1305"/>
      <c r="RJY48" s="1305"/>
      <c r="RJZ48" s="1305"/>
      <c r="RKA48" s="1305"/>
      <c r="RKB48" s="1305"/>
      <c r="RKC48" s="1305"/>
      <c r="RKD48" s="1305"/>
      <c r="RKE48" s="1305"/>
      <c r="RKF48" s="1305"/>
      <c r="RKG48" s="1305"/>
      <c r="RKH48" s="1305"/>
      <c r="RKI48" s="1305"/>
      <c r="RKJ48" s="1305"/>
      <c r="RKK48" s="1305"/>
      <c r="RKL48" s="1305"/>
      <c r="RKM48" s="1305"/>
      <c r="RKN48" s="1305"/>
      <c r="RKO48" s="1305"/>
      <c r="RKP48" s="1305"/>
      <c r="RKQ48" s="1305"/>
      <c r="RKR48" s="1305"/>
      <c r="RKS48" s="1305"/>
      <c r="RKT48" s="1305"/>
      <c r="RKU48" s="1305"/>
      <c r="RKV48" s="1305"/>
      <c r="RKW48" s="1305"/>
      <c r="RKX48" s="1305"/>
      <c r="RKY48" s="1305"/>
      <c r="RKZ48" s="1305"/>
      <c r="RLA48" s="1305"/>
      <c r="RLB48" s="1305"/>
      <c r="RLC48" s="1305"/>
      <c r="RLD48" s="1305"/>
      <c r="RLE48" s="1305"/>
      <c r="RLF48" s="1305"/>
      <c r="RLG48" s="1305"/>
      <c r="RLH48" s="1305"/>
      <c r="RLI48" s="1305"/>
      <c r="RLJ48" s="1305"/>
      <c r="RLK48" s="1305"/>
      <c r="RLL48" s="1305"/>
      <c r="RLM48" s="1305"/>
      <c r="RLN48" s="1305"/>
      <c r="RLO48" s="1305"/>
      <c r="RLP48" s="1305"/>
      <c r="RLQ48" s="1305"/>
      <c r="RLR48" s="1305"/>
      <c r="RLS48" s="1305"/>
      <c r="RLT48" s="1305"/>
      <c r="RLU48" s="1305"/>
      <c r="RLV48" s="1305"/>
      <c r="RLW48" s="1305"/>
      <c r="RLX48" s="1305"/>
      <c r="RLY48" s="1305"/>
      <c r="RLZ48" s="1305"/>
      <c r="RMA48" s="1305"/>
      <c r="RMB48" s="1305"/>
      <c r="RMC48" s="1305"/>
      <c r="RMD48" s="1305"/>
      <c r="RME48" s="1305"/>
      <c r="RMF48" s="1305"/>
      <c r="RMG48" s="1305"/>
      <c r="RMH48" s="1305"/>
      <c r="RMI48" s="1305"/>
      <c r="RMJ48" s="1305"/>
      <c r="RMK48" s="1305"/>
      <c r="RML48" s="1305"/>
      <c r="RMM48" s="1305"/>
      <c r="RMN48" s="1305"/>
      <c r="RMO48" s="1305"/>
      <c r="RMP48" s="1305"/>
      <c r="RMQ48" s="1305"/>
      <c r="RMR48" s="1305"/>
      <c r="RMS48" s="1305"/>
      <c r="RMT48" s="1305"/>
      <c r="RMU48" s="1305"/>
      <c r="RMV48" s="1305"/>
      <c r="RMW48" s="1305"/>
      <c r="RMX48" s="1305"/>
      <c r="RMY48" s="1305"/>
      <c r="RMZ48" s="1305"/>
      <c r="RNA48" s="1305"/>
      <c r="RNB48" s="1305"/>
      <c r="RNC48" s="1305"/>
      <c r="RND48" s="1305"/>
      <c r="RNE48" s="1305"/>
      <c r="RNF48" s="1305"/>
      <c r="RNG48" s="1305"/>
      <c r="RNH48" s="1305"/>
      <c r="RNI48" s="1305"/>
      <c r="RNJ48" s="1305"/>
      <c r="RNK48" s="1305"/>
      <c r="RNL48" s="1305"/>
      <c r="RNM48" s="1305"/>
      <c r="RNN48" s="1305"/>
      <c r="RNO48" s="1305"/>
      <c r="RNP48" s="1305"/>
      <c r="RNQ48" s="1305"/>
      <c r="RNR48" s="1305"/>
      <c r="RNS48" s="1305"/>
      <c r="RNT48" s="1305"/>
      <c r="RNU48" s="1305"/>
      <c r="RNV48" s="1305"/>
      <c r="RNW48" s="1305"/>
      <c r="RNX48" s="1305"/>
      <c r="RNY48" s="1305"/>
      <c r="RNZ48" s="1305"/>
      <c r="ROA48" s="1305"/>
      <c r="ROB48" s="1305"/>
      <c r="ROC48" s="1305"/>
      <c r="ROD48" s="1305"/>
      <c r="ROE48" s="1305"/>
      <c r="ROF48" s="1305"/>
      <c r="ROG48" s="1305"/>
      <c r="ROH48" s="1305"/>
      <c r="ROI48" s="1305"/>
      <c r="ROJ48" s="1305"/>
      <c r="ROK48" s="1305"/>
      <c r="ROL48" s="1305"/>
      <c r="ROM48" s="1305"/>
      <c r="RON48" s="1305"/>
      <c r="ROO48" s="1305"/>
      <c r="ROP48" s="1305"/>
      <c r="ROQ48" s="1305"/>
      <c r="ROR48" s="1305"/>
      <c r="ROS48" s="1305"/>
      <c r="ROT48" s="1305"/>
      <c r="ROU48" s="1305"/>
      <c r="ROV48" s="1305"/>
      <c r="ROW48" s="1305"/>
      <c r="ROX48" s="1305"/>
      <c r="ROY48" s="1305"/>
      <c r="ROZ48" s="1305"/>
      <c r="RPA48" s="1305"/>
      <c r="RPB48" s="1305"/>
      <c r="RPC48" s="1305"/>
      <c r="RPD48" s="1305"/>
      <c r="RPE48" s="1305"/>
      <c r="RPF48" s="1305"/>
      <c r="RPG48" s="1305"/>
      <c r="RPH48" s="1305"/>
      <c r="RPI48" s="1305"/>
      <c r="RPJ48" s="1305"/>
      <c r="RPK48" s="1305"/>
      <c r="RPL48" s="1305"/>
      <c r="RPM48" s="1305"/>
      <c r="RPN48" s="1305"/>
      <c r="RPO48" s="1305"/>
      <c r="RPP48" s="1305"/>
      <c r="RPQ48" s="1305"/>
      <c r="RPR48" s="1305"/>
      <c r="RPS48" s="1305"/>
      <c r="RPT48" s="1305"/>
      <c r="RPU48" s="1305"/>
      <c r="RPV48" s="1305"/>
      <c r="RPW48" s="1305"/>
      <c r="RPX48" s="1305"/>
      <c r="RPY48" s="1305"/>
      <c r="RPZ48" s="1305"/>
      <c r="RQA48" s="1305"/>
      <c r="RQB48" s="1305"/>
      <c r="RQC48" s="1305"/>
      <c r="RQD48" s="1305"/>
      <c r="RQE48" s="1305"/>
      <c r="RQF48" s="1305"/>
      <c r="RQG48" s="1305"/>
      <c r="RQH48" s="1305"/>
      <c r="RQI48" s="1305"/>
      <c r="RQJ48" s="1305"/>
      <c r="RQK48" s="1305"/>
      <c r="RQL48" s="1305"/>
      <c r="RQM48" s="1305"/>
      <c r="RQN48" s="1305"/>
      <c r="RQO48" s="1305"/>
      <c r="RQP48" s="1305"/>
      <c r="RQQ48" s="1305"/>
      <c r="RQR48" s="1305"/>
      <c r="RQS48" s="1305"/>
      <c r="RQT48" s="1305"/>
      <c r="RQU48" s="1305"/>
      <c r="RQV48" s="1305"/>
      <c r="RQW48" s="1305"/>
      <c r="RQX48" s="1305"/>
      <c r="RQY48" s="1305"/>
      <c r="RQZ48" s="1305"/>
      <c r="RRA48" s="1305"/>
      <c r="RRB48" s="1305"/>
      <c r="RRC48" s="1305"/>
      <c r="RRD48" s="1305"/>
      <c r="RRE48" s="1305"/>
      <c r="RRF48" s="1305"/>
      <c r="RRG48" s="1305"/>
      <c r="RRH48" s="1305"/>
      <c r="RRI48" s="1305"/>
      <c r="RRJ48" s="1305"/>
      <c r="RRK48" s="1305"/>
      <c r="RRL48" s="1305"/>
      <c r="RRM48" s="1305"/>
      <c r="RRN48" s="1305"/>
      <c r="RRO48" s="1305"/>
      <c r="RRP48" s="1305"/>
      <c r="RRQ48" s="1305"/>
      <c r="RRR48" s="1305"/>
      <c r="RRS48" s="1305"/>
      <c r="RRT48" s="1305"/>
      <c r="RRU48" s="1305"/>
      <c r="RRV48" s="1305"/>
      <c r="RRW48" s="1305"/>
      <c r="RRX48" s="1305"/>
      <c r="RRY48" s="1305"/>
      <c r="RRZ48" s="1305"/>
      <c r="RSA48" s="1305"/>
      <c r="RSB48" s="1305"/>
      <c r="RSC48" s="1305"/>
      <c r="RSD48" s="1305"/>
      <c r="RSE48" s="1305"/>
      <c r="RSF48" s="1305"/>
      <c r="RSG48" s="1305"/>
      <c r="RSH48" s="1305"/>
      <c r="RSI48" s="1305"/>
      <c r="RSJ48" s="1305"/>
      <c r="RSK48" s="1305"/>
      <c r="RSL48" s="1305"/>
      <c r="RSM48" s="1305"/>
      <c r="RSN48" s="1305"/>
      <c r="RSO48" s="1305"/>
      <c r="RSP48" s="1305"/>
      <c r="RSQ48" s="1305"/>
      <c r="RSR48" s="1305"/>
      <c r="RSS48" s="1305"/>
      <c r="RST48" s="1305"/>
      <c r="RSU48" s="1305"/>
      <c r="RSV48" s="1305"/>
      <c r="RSW48" s="1305"/>
      <c r="RSX48" s="1305"/>
      <c r="RSY48" s="1305"/>
      <c r="RSZ48" s="1305"/>
      <c r="RTA48" s="1305"/>
      <c r="RTB48" s="1305"/>
      <c r="RTC48" s="1305"/>
      <c r="RTD48" s="1305"/>
      <c r="RTE48" s="1305"/>
      <c r="RTF48" s="1305"/>
      <c r="RTG48" s="1305"/>
      <c r="RTH48" s="1305"/>
      <c r="RTI48" s="1305"/>
      <c r="RTJ48" s="1305"/>
      <c r="RTK48" s="1305"/>
      <c r="RTL48" s="1305"/>
      <c r="RTM48" s="1305"/>
      <c r="RTN48" s="1305"/>
      <c r="RTO48" s="1305"/>
      <c r="RTP48" s="1305"/>
      <c r="RTQ48" s="1305"/>
      <c r="RTR48" s="1305"/>
      <c r="RTS48" s="1305"/>
      <c r="RTT48" s="1305"/>
      <c r="RTU48" s="1305"/>
      <c r="RTV48" s="1305"/>
      <c r="RTW48" s="1305"/>
      <c r="RTX48" s="1305"/>
      <c r="RTY48" s="1305"/>
      <c r="RTZ48" s="1305"/>
      <c r="RUA48" s="1305"/>
      <c r="RUB48" s="1305"/>
      <c r="RUC48" s="1305"/>
      <c r="RUD48" s="1305"/>
      <c r="RUE48" s="1305"/>
      <c r="RUF48" s="1305"/>
      <c r="RUG48" s="1305"/>
      <c r="RUH48" s="1305"/>
      <c r="RUI48" s="1305"/>
      <c r="RUJ48" s="1305"/>
      <c r="RUK48" s="1305"/>
      <c r="RUL48" s="1305"/>
      <c r="RUM48" s="1305"/>
      <c r="RUN48" s="1305"/>
      <c r="RUO48" s="1305"/>
      <c r="RUP48" s="1305"/>
      <c r="RUQ48" s="1305"/>
      <c r="RUR48" s="1305"/>
      <c r="RUS48" s="1305"/>
      <c r="RUT48" s="1305"/>
      <c r="RUU48" s="1305"/>
      <c r="RUV48" s="1305"/>
      <c r="RUW48" s="1305"/>
      <c r="RUX48" s="1305"/>
      <c r="RUY48" s="1305"/>
      <c r="RUZ48" s="1305"/>
      <c r="RVA48" s="1305"/>
      <c r="RVB48" s="1305"/>
      <c r="RVC48" s="1305"/>
      <c r="RVD48" s="1305"/>
      <c r="RVE48" s="1305"/>
      <c r="RVF48" s="1305"/>
      <c r="RVG48" s="1305"/>
      <c r="RVH48" s="1305"/>
      <c r="RVI48" s="1305"/>
      <c r="RVJ48" s="1305"/>
      <c r="RVK48" s="1305"/>
      <c r="RVL48" s="1305"/>
      <c r="RVM48" s="1305"/>
      <c r="RVN48" s="1305"/>
      <c r="RVO48" s="1305"/>
      <c r="RVP48" s="1305"/>
      <c r="RVQ48" s="1305"/>
      <c r="RVR48" s="1305"/>
      <c r="RVS48" s="1305"/>
      <c r="RVT48" s="1305"/>
      <c r="RVU48" s="1305"/>
      <c r="RVV48" s="1305"/>
      <c r="RVW48" s="1305"/>
      <c r="RVX48" s="1305"/>
      <c r="RVY48" s="1305"/>
      <c r="RVZ48" s="1305"/>
      <c r="RWA48" s="1305"/>
      <c r="RWB48" s="1305"/>
      <c r="RWC48" s="1305"/>
      <c r="RWD48" s="1305"/>
      <c r="RWE48" s="1305"/>
      <c r="RWF48" s="1305"/>
      <c r="RWG48" s="1305"/>
      <c r="RWH48" s="1305"/>
      <c r="RWI48" s="1305"/>
      <c r="RWJ48" s="1305"/>
      <c r="RWK48" s="1305"/>
      <c r="RWL48" s="1305"/>
      <c r="RWM48" s="1305"/>
      <c r="RWN48" s="1305"/>
      <c r="RWO48" s="1305"/>
      <c r="RWP48" s="1305"/>
      <c r="RWQ48" s="1305"/>
      <c r="RWR48" s="1305"/>
      <c r="RWS48" s="1305"/>
      <c r="RWT48" s="1305"/>
      <c r="RWU48" s="1305"/>
      <c r="RWV48" s="1305"/>
      <c r="RWW48" s="1305"/>
      <c r="RWX48" s="1305"/>
      <c r="RWY48" s="1305"/>
      <c r="RWZ48" s="1305"/>
      <c r="RXA48" s="1305"/>
      <c r="RXB48" s="1305"/>
      <c r="RXC48" s="1305"/>
      <c r="RXD48" s="1305"/>
      <c r="RXE48" s="1305"/>
      <c r="RXF48" s="1305"/>
      <c r="RXG48" s="1305"/>
      <c r="RXH48" s="1305"/>
      <c r="RXI48" s="1305"/>
      <c r="RXJ48" s="1305"/>
      <c r="RXK48" s="1305"/>
      <c r="RXL48" s="1305"/>
      <c r="RXM48" s="1305"/>
      <c r="RXN48" s="1305"/>
      <c r="RXO48" s="1305"/>
      <c r="RXP48" s="1305"/>
      <c r="RXQ48" s="1305"/>
      <c r="RXR48" s="1305"/>
      <c r="RXS48" s="1305"/>
      <c r="RXT48" s="1305"/>
      <c r="RXU48" s="1305"/>
      <c r="RXV48" s="1305"/>
      <c r="RXW48" s="1305"/>
      <c r="RXX48" s="1305"/>
      <c r="RXY48" s="1305"/>
      <c r="RXZ48" s="1305"/>
      <c r="RYA48" s="1305"/>
      <c r="RYB48" s="1305"/>
      <c r="RYC48" s="1305"/>
      <c r="RYD48" s="1305"/>
      <c r="RYE48" s="1305"/>
      <c r="RYF48" s="1305"/>
      <c r="RYG48" s="1305"/>
      <c r="RYH48" s="1305"/>
      <c r="RYI48" s="1305"/>
      <c r="RYJ48" s="1305"/>
      <c r="RYK48" s="1305"/>
      <c r="RYL48" s="1305"/>
      <c r="RYM48" s="1305"/>
      <c r="RYN48" s="1305"/>
      <c r="RYO48" s="1305"/>
      <c r="RYP48" s="1305"/>
      <c r="RYQ48" s="1305"/>
      <c r="RYR48" s="1305"/>
      <c r="RYS48" s="1305"/>
      <c r="RYT48" s="1305"/>
      <c r="RYU48" s="1305"/>
      <c r="RYV48" s="1305"/>
      <c r="RYW48" s="1305"/>
      <c r="RYX48" s="1305"/>
      <c r="RYY48" s="1305"/>
      <c r="RYZ48" s="1305"/>
      <c r="RZA48" s="1305"/>
      <c r="RZB48" s="1305"/>
      <c r="RZC48" s="1305"/>
      <c r="RZD48" s="1305"/>
      <c r="RZE48" s="1305"/>
      <c r="RZF48" s="1305"/>
      <c r="RZG48" s="1305"/>
      <c r="RZH48" s="1305"/>
      <c r="RZI48" s="1305"/>
      <c r="RZJ48" s="1305"/>
      <c r="RZK48" s="1305"/>
      <c r="RZL48" s="1305"/>
      <c r="RZM48" s="1305"/>
      <c r="RZN48" s="1305"/>
      <c r="RZO48" s="1305"/>
      <c r="RZP48" s="1305"/>
      <c r="RZQ48" s="1305"/>
      <c r="RZR48" s="1305"/>
      <c r="RZS48" s="1305"/>
      <c r="RZT48" s="1305"/>
      <c r="RZU48" s="1305"/>
      <c r="RZV48" s="1305"/>
      <c r="RZW48" s="1305"/>
      <c r="RZX48" s="1305"/>
      <c r="RZY48" s="1305"/>
      <c r="RZZ48" s="1305"/>
      <c r="SAA48" s="1305"/>
      <c r="SAB48" s="1305"/>
      <c r="SAC48" s="1305"/>
      <c r="SAD48" s="1305"/>
      <c r="SAE48" s="1305"/>
      <c r="SAF48" s="1305"/>
      <c r="SAG48" s="1305"/>
      <c r="SAH48" s="1305"/>
      <c r="SAI48" s="1305"/>
      <c r="SAJ48" s="1305"/>
      <c r="SAK48" s="1305"/>
      <c r="SAL48" s="1305"/>
      <c r="SAM48" s="1305"/>
      <c r="SAN48" s="1305"/>
      <c r="SAO48" s="1305"/>
      <c r="SAP48" s="1305"/>
      <c r="SAQ48" s="1305"/>
      <c r="SAR48" s="1305"/>
      <c r="SAS48" s="1305"/>
      <c r="SAT48" s="1305"/>
      <c r="SAU48" s="1305"/>
      <c r="SAV48" s="1305"/>
      <c r="SAW48" s="1305"/>
      <c r="SAX48" s="1305"/>
      <c r="SAY48" s="1305"/>
      <c r="SAZ48" s="1305"/>
      <c r="SBA48" s="1305"/>
      <c r="SBB48" s="1305"/>
      <c r="SBC48" s="1305"/>
      <c r="SBD48" s="1305"/>
      <c r="SBE48" s="1305"/>
      <c r="SBF48" s="1305"/>
      <c r="SBG48" s="1305"/>
      <c r="SBH48" s="1305"/>
      <c r="SBI48" s="1305"/>
      <c r="SBJ48" s="1305"/>
      <c r="SBK48" s="1305"/>
      <c r="SBL48" s="1305"/>
      <c r="SBM48" s="1305"/>
      <c r="SBN48" s="1305"/>
      <c r="SBO48" s="1305"/>
      <c r="SBP48" s="1305"/>
      <c r="SBQ48" s="1305"/>
      <c r="SBR48" s="1305"/>
      <c r="SBS48" s="1305"/>
      <c r="SBT48" s="1305"/>
      <c r="SBU48" s="1305"/>
      <c r="SBV48" s="1305"/>
      <c r="SBW48" s="1305"/>
      <c r="SBX48" s="1305"/>
      <c r="SBY48" s="1305"/>
      <c r="SBZ48" s="1305"/>
      <c r="SCA48" s="1305"/>
      <c r="SCB48" s="1305"/>
      <c r="SCC48" s="1305"/>
      <c r="SCD48" s="1305"/>
      <c r="SCE48" s="1305"/>
      <c r="SCF48" s="1305"/>
      <c r="SCG48" s="1305"/>
      <c r="SCH48" s="1305"/>
      <c r="SCI48" s="1305"/>
      <c r="SCJ48" s="1305"/>
      <c r="SCK48" s="1305"/>
      <c r="SCL48" s="1305"/>
      <c r="SCM48" s="1305"/>
      <c r="SCN48" s="1305"/>
      <c r="SCO48" s="1305"/>
      <c r="SCP48" s="1305"/>
      <c r="SCQ48" s="1305"/>
      <c r="SCR48" s="1305"/>
      <c r="SCS48" s="1305"/>
      <c r="SCT48" s="1305"/>
      <c r="SCU48" s="1305"/>
      <c r="SCV48" s="1305"/>
      <c r="SCW48" s="1305"/>
      <c r="SCX48" s="1305"/>
      <c r="SCY48" s="1305"/>
      <c r="SCZ48" s="1305"/>
      <c r="SDA48" s="1305"/>
      <c r="SDB48" s="1305"/>
      <c r="SDC48" s="1305"/>
      <c r="SDD48" s="1305"/>
      <c r="SDE48" s="1305"/>
      <c r="SDF48" s="1305"/>
      <c r="SDG48" s="1305"/>
      <c r="SDH48" s="1305"/>
      <c r="SDI48" s="1305"/>
      <c r="SDJ48" s="1305"/>
      <c r="SDK48" s="1305"/>
      <c r="SDL48" s="1305"/>
      <c r="SDM48" s="1305"/>
      <c r="SDN48" s="1305"/>
      <c r="SDO48" s="1305"/>
      <c r="SDP48" s="1305"/>
      <c r="SDQ48" s="1305"/>
      <c r="SDR48" s="1305"/>
      <c r="SDS48" s="1305"/>
      <c r="SDT48" s="1305"/>
      <c r="SDU48" s="1305"/>
      <c r="SDV48" s="1305"/>
      <c r="SDW48" s="1305"/>
      <c r="SDX48" s="1305"/>
      <c r="SDY48" s="1305"/>
      <c r="SDZ48" s="1305"/>
      <c r="SEA48" s="1305"/>
      <c r="SEB48" s="1305"/>
      <c r="SEC48" s="1305"/>
      <c r="SED48" s="1305"/>
      <c r="SEE48" s="1305"/>
      <c r="SEF48" s="1305"/>
      <c r="SEG48" s="1305"/>
      <c r="SEH48" s="1305"/>
      <c r="SEI48" s="1305"/>
      <c r="SEJ48" s="1305"/>
      <c r="SEK48" s="1305"/>
      <c r="SEL48" s="1305"/>
      <c r="SEM48" s="1305"/>
      <c r="SEN48" s="1305"/>
      <c r="SEO48" s="1305"/>
      <c r="SEP48" s="1305"/>
      <c r="SEQ48" s="1305"/>
      <c r="SER48" s="1305"/>
      <c r="SES48" s="1305"/>
      <c r="SET48" s="1305"/>
      <c r="SEU48" s="1305"/>
      <c r="SEV48" s="1305"/>
      <c r="SEW48" s="1305"/>
      <c r="SEX48" s="1305"/>
      <c r="SEY48" s="1305"/>
      <c r="SEZ48" s="1305"/>
      <c r="SFA48" s="1305"/>
      <c r="SFB48" s="1305"/>
      <c r="SFC48" s="1305"/>
      <c r="SFD48" s="1305"/>
      <c r="SFE48" s="1305"/>
      <c r="SFF48" s="1305"/>
      <c r="SFG48" s="1305"/>
      <c r="SFH48" s="1305"/>
      <c r="SFI48" s="1305"/>
      <c r="SFJ48" s="1305"/>
      <c r="SFK48" s="1305"/>
      <c r="SFL48" s="1305"/>
      <c r="SFM48" s="1305"/>
      <c r="SFN48" s="1305"/>
      <c r="SFO48" s="1305"/>
      <c r="SFP48" s="1305"/>
      <c r="SFQ48" s="1305"/>
      <c r="SFR48" s="1305"/>
      <c r="SFS48" s="1305"/>
      <c r="SFT48" s="1305"/>
      <c r="SFU48" s="1305"/>
      <c r="SFV48" s="1305"/>
      <c r="SFW48" s="1305"/>
      <c r="SFX48" s="1305"/>
      <c r="SFY48" s="1305"/>
      <c r="SFZ48" s="1305"/>
      <c r="SGA48" s="1305"/>
      <c r="SGB48" s="1305"/>
      <c r="SGC48" s="1305"/>
      <c r="SGD48" s="1305"/>
      <c r="SGE48" s="1305"/>
      <c r="SGF48" s="1305"/>
      <c r="SGG48" s="1305"/>
      <c r="SGH48" s="1305"/>
      <c r="SGI48" s="1305"/>
      <c r="SGJ48" s="1305"/>
      <c r="SGK48" s="1305"/>
      <c r="SGL48" s="1305"/>
      <c r="SGM48" s="1305"/>
      <c r="SGN48" s="1305"/>
      <c r="SGO48" s="1305"/>
      <c r="SGP48" s="1305"/>
      <c r="SGQ48" s="1305"/>
      <c r="SGR48" s="1305"/>
      <c r="SGS48" s="1305"/>
      <c r="SGT48" s="1305"/>
      <c r="SGU48" s="1305"/>
      <c r="SGV48" s="1305"/>
      <c r="SGW48" s="1305"/>
      <c r="SGX48" s="1305"/>
      <c r="SGY48" s="1305"/>
      <c r="SGZ48" s="1305"/>
      <c r="SHA48" s="1305"/>
      <c r="SHB48" s="1305"/>
      <c r="SHC48" s="1305"/>
      <c r="SHD48" s="1305"/>
      <c r="SHE48" s="1305"/>
      <c r="SHF48" s="1305"/>
      <c r="SHG48" s="1305"/>
      <c r="SHH48" s="1305"/>
      <c r="SHI48" s="1305"/>
      <c r="SHJ48" s="1305"/>
      <c r="SHK48" s="1305"/>
      <c r="SHL48" s="1305"/>
      <c r="SHM48" s="1305"/>
      <c r="SHN48" s="1305"/>
      <c r="SHO48" s="1305"/>
      <c r="SHP48" s="1305"/>
      <c r="SHQ48" s="1305"/>
      <c r="SHR48" s="1305"/>
      <c r="SHS48" s="1305"/>
      <c r="SHT48" s="1305"/>
      <c r="SHU48" s="1305"/>
      <c r="SHV48" s="1305"/>
      <c r="SHW48" s="1305"/>
      <c r="SHX48" s="1305"/>
      <c r="SHY48" s="1305"/>
      <c r="SHZ48" s="1305"/>
      <c r="SIA48" s="1305"/>
      <c r="SIB48" s="1305"/>
      <c r="SIC48" s="1305"/>
      <c r="SID48" s="1305"/>
      <c r="SIE48" s="1305"/>
      <c r="SIF48" s="1305"/>
      <c r="SIG48" s="1305"/>
      <c r="SIH48" s="1305"/>
      <c r="SII48" s="1305"/>
      <c r="SIJ48" s="1305"/>
      <c r="SIK48" s="1305"/>
      <c r="SIL48" s="1305"/>
      <c r="SIM48" s="1305"/>
      <c r="SIN48" s="1305"/>
      <c r="SIO48" s="1305"/>
      <c r="SIP48" s="1305"/>
      <c r="SIQ48" s="1305"/>
      <c r="SIR48" s="1305"/>
      <c r="SIS48" s="1305"/>
      <c r="SIT48" s="1305"/>
      <c r="SIU48" s="1305"/>
      <c r="SIV48" s="1305"/>
      <c r="SIW48" s="1305"/>
      <c r="SIX48" s="1305"/>
      <c r="SIY48" s="1305"/>
      <c r="SIZ48" s="1305"/>
      <c r="SJA48" s="1305"/>
      <c r="SJB48" s="1305"/>
      <c r="SJC48" s="1305"/>
      <c r="SJD48" s="1305"/>
      <c r="SJE48" s="1305"/>
      <c r="SJF48" s="1305"/>
      <c r="SJG48" s="1305"/>
      <c r="SJH48" s="1305"/>
      <c r="SJI48" s="1305"/>
      <c r="SJJ48" s="1305"/>
      <c r="SJK48" s="1305"/>
      <c r="SJL48" s="1305"/>
      <c r="SJM48" s="1305"/>
      <c r="SJN48" s="1305"/>
      <c r="SJO48" s="1305"/>
      <c r="SJP48" s="1305"/>
      <c r="SJQ48" s="1305"/>
      <c r="SJR48" s="1305"/>
      <c r="SJS48" s="1305"/>
      <c r="SJT48" s="1305"/>
      <c r="SJU48" s="1305"/>
      <c r="SJV48" s="1305"/>
      <c r="SJW48" s="1305"/>
      <c r="SJX48" s="1305"/>
      <c r="SJY48" s="1305"/>
      <c r="SJZ48" s="1305"/>
      <c r="SKA48" s="1305"/>
      <c r="SKB48" s="1305"/>
      <c r="SKC48" s="1305"/>
      <c r="SKD48" s="1305"/>
      <c r="SKE48" s="1305"/>
      <c r="SKF48" s="1305"/>
      <c r="SKG48" s="1305"/>
      <c r="SKH48" s="1305"/>
      <c r="SKI48" s="1305"/>
      <c r="SKJ48" s="1305"/>
      <c r="SKK48" s="1305"/>
      <c r="SKL48" s="1305"/>
      <c r="SKM48" s="1305"/>
      <c r="SKN48" s="1305"/>
      <c r="SKO48" s="1305"/>
      <c r="SKP48" s="1305"/>
      <c r="SKQ48" s="1305"/>
      <c r="SKR48" s="1305"/>
      <c r="SKS48" s="1305"/>
      <c r="SKT48" s="1305"/>
      <c r="SKU48" s="1305"/>
      <c r="SKV48" s="1305"/>
      <c r="SKW48" s="1305"/>
      <c r="SKX48" s="1305"/>
      <c r="SKY48" s="1305"/>
      <c r="SKZ48" s="1305"/>
      <c r="SLA48" s="1305"/>
      <c r="SLB48" s="1305"/>
      <c r="SLC48" s="1305"/>
      <c r="SLD48" s="1305"/>
      <c r="SLE48" s="1305"/>
      <c r="SLF48" s="1305"/>
      <c r="SLG48" s="1305"/>
      <c r="SLH48" s="1305"/>
      <c r="SLI48" s="1305"/>
      <c r="SLJ48" s="1305"/>
      <c r="SLK48" s="1305"/>
      <c r="SLL48" s="1305"/>
      <c r="SLM48" s="1305"/>
      <c r="SLN48" s="1305"/>
      <c r="SLO48" s="1305"/>
      <c r="SLP48" s="1305"/>
      <c r="SLQ48" s="1305"/>
      <c r="SLR48" s="1305"/>
      <c r="SLS48" s="1305"/>
      <c r="SLT48" s="1305"/>
      <c r="SLU48" s="1305"/>
      <c r="SLV48" s="1305"/>
      <c r="SLW48" s="1305"/>
      <c r="SLX48" s="1305"/>
      <c r="SLY48" s="1305"/>
      <c r="SLZ48" s="1305"/>
      <c r="SMA48" s="1305"/>
      <c r="SMB48" s="1305"/>
      <c r="SMC48" s="1305"/>
      <c r="SMD48" s="1305"/>
      <c r="SME48" s="1305"/>
      <c r="SMF48" s="1305"/>
      <c r="SMG48" s="1305"/>
      <c r="SMH48" s="1305"/>
      <c r="SMI48" s="1305"/>
      <c r="SMJ48" s="1305"/>
      <c r="SMK48" s="1305"/>
      <c r="SML48" s="1305"/>
      <c r="SMM48" s="1305"/>
      <c r="SMN48" s="1305"/>
      <c r="SMO48" s="1305"/>
      <c r="SMP48" s="1305"/>
      <c r="SMQ48" s="1305"/>
      <c r="SMR48" s="1305"/>
      <c r="SMS48" s="1305"/>
      <c r="SMT48" s="1305"/>
      <c r="SMU48" s="1305"/>
      <c r="SMV48" s="1305"/>
      <c r="SMW48" s="1305"/>
      <c r="SMX48" s="1305"/>
      <c r="SMY48" s="1305"/>
      <c r="SMZ48" s="1305"/>
      <c r="SNA48" s="1305"/>
      <c r="SNB48" s="1305"/>
      <c r="SNC48" s="1305"/>
      <c r="SND48" s="1305"/>
      <c r="SNE48" s="1305"/>
      <c r="SNF48" s="1305"/>
      <c r="SNG48" s="1305"/>
      <c r="SNH48" s="1305"/>
      <c r="SNI48" s="1305"/>
      <c r="SNJ48" s="1305"/>
      <c r="SNK48" s="1305"/>
      <c r="SNL48" s="1305"/>
      <c r="SNM48" s="1305"/>
      <c r="SNN48" s="1305"/>
      <c r="SNO48" s="1305"/>
      <c r="SNP48" s="1305"/>
      <c r="SNQ48" s="1305"/>
      <c r="SNR48" s="1305"/>
      <c r="SNS48" s="1305"/>
      <c r="SNT48" s="1305"/>
      <c r="SNU48" s="1305"/>
      <c r="SNV48" s="1305"/>
      <c r="SNW48" s="1305"/>
      <c r="SNX48" s="1305"/>
      <c r="SNY48" s="1305"/>
      <c r="SNZ48" s="1305"/>
      <c r="SOA48" s="1305"/>
      <c r="SOB48" s="1305"/>
      <c r="SOC48" s="1305"/>
      <c r="SOD48" s="1305"/>
      <c r="SOE48" s="1305"/>
      <c r="SOF48" s="1305"/>
      <c r="SOG48" s="1305"/>
      <c r="SOH48" s="1305"/>
      <c r="SOI48" s="1305"/>
      <c r="SOJ48" s="1305"/>
      <c r="SOK48" s="1305"/>
      <c r="SOL48" s="1305"/>
      <c r="SOM48" s="1305"/>
      <c r="SON48" s="1305"/>
      <c r="SOO48" s="1305"/>
      <c r="SOP48" s="1305"/>
      <c r="SOQ48" s="1305"/>
      <c r="SOR48" s="1305"/>
      <c r="SOS48" s="1305"/>
      <c r="SOT48" s="1305"/>
      <c r="SOU48" s="1305"/>
      <c r="SOV48" s="1305"/>
      <c r="SOW48" s="1305"/>
      <c r="SOX48" s="1305"/>
      <c r="SOY48" s="1305"/>
      <c r="SOZ48" s="1305"/>
      <c r="SPA48" s="1305"/>
      <c r="SPB48" s="1305"/>
      <c r="SPC48" s="1305"/>
      <c r="SPD48" s="1305"/>
      <c r="SPE48" s="1305"/>
      <c r="SPF48" s="1305"/>
      <c r="SPG48" s="1305"/>
      <c r="SPH48" s="1305"/>
      <c r="SPI48" s="1305"/>
      <c r="SPJ48" s="1305"/>
      <c r="SPK48" s="1305"/>
      <c r="SPL48" s="1305"/>
      <c r="SPM48" s="1305"/>
      <c r="SPN48" s="1305"/>
      <c r="SPO48" s="1305"/>
      <c r="SPP48" s="1305"/>
      <c r="SPQ48" s="1305"/>
      <c r="SPR48" s="1305"/>
      <c r="SPS48" s="1305"/>
      <c r="SPT48" s="1305"/>
      <c r="SPU48" s="1305"/>
      <c r="SPV48" s="1305"/>
      <c r="SPW48" s="1305"/>
      <c r="SPX48" s="1305"/>
      <c r="SPY48" s="1305"/>
      <c r="SPZ48" s="1305"/>
      <c r="SQA48" s="1305"/>
      <c r="SQB48" s="1305"/>
      <c r="SQC48" s="1305"/>
      <c r="SQD48" s="1305"/>
      <c r="SQE48" s="1305"/>
      <c r="SQF48" s="1305"/>
      <c r="SQG48" s="1305"/>
      <c r="SQH48" s="1305"/>
      <c r="SQI48" s="1305"/>
      <c r="SQJ48" s="1305"/>
      <c r="SQK48" s="1305"/>
      <c r="SQL48" s="1305"/>
      <c r="SQM48" s="1305"/>
      <c r="SQN48" s="1305"/>
      <c r="SQO48" s="1305"/>
      <c r="SQP48" s="1305"/>
      <c r="SQQ48" s="1305"/>
      <c r="SQR48" s="1305"/>
      <c r="SQS48" s="1305"/>
      <c r="SQT48" s="1305"/>
      <c r="SQU48" s="1305"/>
      <c r="SQV48" s="1305"/>
      <c r="SQW48" s="1305"/>
      <c r="SQX48" s="1305"/>
      <c r="SQY48" s="1305"/>
      <c r="SQZ48" s="1305"/>
      <c r="SRA48" s="1305"/>
      <c r="SRB48" s="1305"/>
      <c r="SRC48" s="1305"/>
      <c r="SRD48" s="1305"/>
      <c r="SRE48" s="1305"/>
      <c r="SRF48" s="1305"/>
      <c r="SRG48" s="1305"/>
      <c r="SRH48" s="1305"/>
      <c r="SRI48" s="1305"/>
      <c r="SRJ48" s="1305"/>
      <c r="SRK48" s="1305"/>
      <c r="SRL48" s="1305"/>
      <c r="SRM48" s="1305"/>
      <c r="SRN48" s="1305"/>
      <c r="SRO48" s="1305"/>
      <c r="SRP48" s="1305"/>
      <c r="SRQ48" s="1305"/>
      <c r="SRR48" s="1305"/>
      <c r="SRS48" s="1305"/>
      <c r="SRT48" s="1305"/>
      <c r="SRU48" s="1305"/>
      <c r="SRV48" s="1305"/>
      <c r="SRW48" s="1305"/>
      <c r="SRX48" s="1305"/>
      <c r="SRY48" s="1305"/>
      <c r="SRZ48" s="1305"/>
      <c r="SSA48" s="1305"/>
      <c r="SSB48" s="1305"/>
      <c r="SSC48" s="1305"/>
      <c r="SSD48" s="1305"/>
      <c r="SSE48" s="1305"/>
      <c r="SSF48" s="1305"/>
      <c r="SSG48" s="1305"/>
      <c r="SSH48" s="1305"/>
      <c r="SSI48" s="1305"/>
      <c r="SSJ48" s="1305"/>
      <c r="SSK48" s="1305"/>
      <c r="SSL48" s="1305"/>
      <c r="SSM48" s="1305"/>
      <c r="SSN48" s="1305"/>
      <c r="SSO48" s="1305"/>
      <c r="SSP48" s="1305"/>
      <c r="SSQ48" s="1305"/>
      <c r="SSR48" s="1305"/>
      <c r="SSS48" s="1305"/>
      <c r="SST48" s="1305"/>
      <c r="SSU48" s="1305"/>
      <c r="SSV48" s="1305"/>
      <c r="SSW48" s="1305"/>
      <c r="SSX48" s="1305"/>
      <c r="SSY48" s="1305"/>
      <c r="SSZ48" s="1305"/>
      <c r="STA48" s="1305"/>
      <c r="STB48" s="1305"/>
      <c r="STC48" s="1305"/>
      <c r="STD48" s="1305"/>
      <c r="STE48" s="1305"/>
      <c r="STF48" s="1305"/>
      <c r="STG48" s="1305"/>
      <c r="STH48" s="1305"/>
      <c r="STI48" s="1305"/>
      <c r="STJ48" s="1305"/>
      <c r="STK48" s="1305"/>
      <c r="STL48" s="1305"/>
      <c r="STM48" s="1305"/>
      <c r="STN48" s="1305"/>
      <c r="STO48" s="1305"/>
      <c r="STP48" s="1305"/>
      <c r="STQ48" s="1305"/>
      <c r="STR48" s="1305"/>
      <c r="STS48" s="1305"/>
      <c r="STT48" s="1305"/>
      <c r="STU48" s="1305"/>
      <c r="STV48" s="1305"/>
      <c r="STW48" s="1305"/>
      <c r="STX48" s="1305"/>
      <c r="STY48" s="1305"/>
      <c r="STZ48" s="1305"/>
      <c r="SUA48" s="1305"/>
      <c r="SUB48" s="1305"/>
      <c r="SUC48" s="1305"/>
      <c r="SUD48" s="1305"/>
      <c r="SUE48" s="1305"/>
      <c r="SUF48" s="1305"/>
      <c r="SUG48" s="1305"/>
      <c r="SUH48" s="1305"/>
      <c r="SUI48" s="1305"/>
      <c r="SUJ48" s="1305"/>
      <c r="SUK48" s="1305"/>
      <c r="SUL48" s="1305"/>
      <c r="SUM48" s="1305"/>
      <c r="SUN48" s="1305"/>
      <c r="SUO48" s="1305"/>
      <c r="SUP48" s="1305"/>
      <c r="SUQ48" s="1305"/>
      <c r="SUR48" s="1305"/>
      <c r="SUS48" s="1305"/>
      <c r="SUT48" s="1305"/>
      <c r="SUU48" s="1305"/>
      <c r="SUV48" s="1305"/>
      <c r="SUW48" s="1305"/>
      <c r="SUX48" s="1305"/>
      <c r="SUY48" s="1305"/>
      <c r="SUZ48" s="1305"/>
      <c r="SVA48" s="1305"/>
      <c r="SVB48" s="1305"/>
      <c r="SVC48" s="1305"/>
      <c r="SVD48" s="1305"/>
      <c r="SVE48" s="1305"/>
      <c r="SVF48" s="1305"/>
      <c r="SVG48" s="1305"/>
      <c r="SVH48" s="1305"/>
      <c r="SVI48" s="1305"/>
      <c r="SVJ48" s="1305"/>
      <c r="SVK48" s="1305"/>
      <c r="SVL48" s="1305"/>
      <c r="SVM48" s="1305"/>
      <c r="SVN48" s="1305"/>
      <c r="SVO48" s="1305"/>
      <c r="SVP48" s="1305"/>
      <c r="SVQ48" s="1305"/>
      <c r="SVR48" s="1305"/>
      <c r="SVS48" s="1305"/>
      <c r="SVT48" s="1305"/>
      <c r="SVU48" s="1305"/>
      <c r="SVV48" s="1305"/>
      <c r="SVW48" s="1305"/>
      <c r="SVX48" s="1305"/>
      <c r="SVY48" s="1305"/>
      <c r="SVZ48" s="1305"/>
      <c r="SWA48" s="1305"/>
      <c r="SWB48" s="1305"/>
      <c r="SWC48" s="1305"/>
      <c r="SWD48" s="1305"/>
      <c r="SWE48" s="1305"/>
      <c r="SWF48" s="1305"/>
      <c r="SWG48" s="1305"/>
      <c r="SWH48" s="1305"/>
      <c r="SWI48" s="1305"/>
      <c r="SWJ48" s="1305"/>
      <c r="SWK48" s="1305"/>
      <c r="SWL48" s="1305"/>
      <c r="SWM48" s="1305"/>
      <c r="SWN48" s="1305"/>
      <c r="SWO48" s="1305"/>
      <c r="SWP48" s="1305"/>
      <c r="SWQ48" s="1305"/>
      <c r="SWR48" s="1305"/>
      <c r="SWS48" s="1305"/>
      <c r="SWT48" s="1305"/>
      <c r="SWU48" s="1305"/>
      <c r="SWV48" s="1305"/>
      <c r="SWW48" s="1305"/>
      <c r="SWX48" s="1305"/>
      <c r="SWY48" s="1305"/>
      <c r="SWZ48" s="1305"/>
      <c r="SXA48" s="1305"/>
      <c r="SXB48" s="1305"/>
      <c r="SXC48" s="1305"/>
      <c r="SXD48" s="1305"/>
      <c r="SXE48" s="1305"/>
      <c r="SXF48" s="1305"/>
      <c r="SXG48" s="1305"/>
      <c r="SXH48" s="1305"/>
      <c r="SXI48" s="1305"/>
      <c r="SXJ48" s="1305"/>
      <c r="SXK48" s="1305"/>
      <c r="SXL48" s="1305"/>
      <c r="SXM48" s="1305"/>
      <c r="SXN48" s="1305"/>
      <c r="SXO48" s="1305"/>
      <c r="SXP48" s="1305"/>
      <c r="SXQ48" s="1305"/>
      <c r="SXR48" s="1305"/>
      <c r="SXS48" s="1305"/>
      <c r="SXT48" s="1305"/>
      <c r="SXU48" s="1305"/>
      <c r="SXV48" s="1305"/>
      <c r="SXW48" s="1305"/>
      <c r="SXX48" s="1305"/>
      <c r="SXY48" s="1305"/>
      <c r="SXZ48" s="1305"/>
      <c r="SYA48" s="1305"/>
      <c r="SYB48" s="1305"/>
      <c r="SYC48" s="1305"/>
      <c r="SYD48" s="1305"/>
      <c r="SYE48" s="1305"/>
      <c r="SYF48" s="1305"/>
      <c r="SYG48" s="1305"/>
      <c r="SYH48" s="1305"/>
      <c r="SYI48" s="1305"/>
      <c r="SYJ48" s="1305"/>
      <c r="SYK48" s="1305"/>
      <c r="SYL48" s="1305"/>
      <c r="SYM48" s="1305"/>
      <c r="SYN48" s="1305"/>
      <c r="SYO48" s="1305"/>
      <c r="SYP48" s="1305"/>
      <c r="SYQ48" s="1305"/>
      <c r="SYR48" s="1305"/>
      <c r="SYS48" s="1305"/>
      <c r="SYT48" s="1305"/>
      <c r="SYU48" s="1305"/>
      <c r="SYV48" s="1305"/>
      <c r="SYW48" s="1305"/>
      <c r="SYX48" s="1305"/>
      <c r="SYY48" s="1305"/>
      <c r="SYZ48" s="1305"/>
      <c r="SZA48" s="1305"/>
      <c r="SZB48" s="1305"/>
      <c r="SZC48" s="1305"/>
      <c r="SZD48" s="1305"/>
      <c r="SZE48" s="1305"/>
      <c r="SZF48" s="1305"/>
      <c r="SZG48" s="1305"/>
      <c r="SZH48" s="1305"/>
      <c r="SZI48" s="1305"/>
      <c r="SZJ48" s="1305"/>
      <c r="SZK48" s="1305"/>
      <c r="SZL48" s="1305"/>
      <c r="SZM48" s="1305"/>
      <c r="SZN48" s="1305"/>
      <c r="SZO48" s="1305"/>
      <c r="SZP48" s="1305"/>
      <c r="SZQ48" s="1305"/>
      <c r="SZR48" s="1305"/>
      <c r="SZS48" s="1305"/>
      <c r="SZT48" s="1305"/>
      <c r="SZU48" s="1305"/>
      <c r="SZV48" s="1305"/>
      <c r="SZW48" s="1305"/>
      <c r="SZX48" s="1305"/>
      <c r="SZY48" s="1305"/>
      <c r="SZZ48" s="1305"/>
      <c r="TAA48" s="1305"/>
      <c r="TAB48" s="1305"/>
      <c r="TAC48" s="1305"/>
      <c r="TAD48" s="1305"/>
      <c r="TAE48" s="1305"/>
      <c r="TAF48" s="1305"/>
      <c r="TAG48" s="1305"/>
      <c r="TAH48" s="1305"/>
      <c r="TAI48" s="1305"/>
      <c r="TAJ48" s="1305"/>
      <c r="TAK48" s="1305"/>
      <c r="TAL48" s="1305"/>
      <c r="TAM48" s="1305"/>
      <c r="TAN48" s="1305"/>
      <c r="TAO48" s="1305"/>
      <c r="TAP48" s="1305"/>
      <c r="TAQ48" s="1305"/>
      <c r="TAR48" s="1305"/>
      <c r="TAS48" s="1305"/>
      <c r="TAT48" s="1305"/>
      <c r="TAU48" s="1305"/>
      <c r="TAV48" s="1305"/>
      <c r="TAW48" s="1305"/>
      <c r="TAX48" s="1305"/>
      <c r="TAY48" s="1305"/>
      <c r="TAZ48" s="1305"/>
      <c r="TBA48" s="1305"/>
      <c r="TBB48" s="1305"/>
      <c r="TBC48" s="1305"/>
      <c r="TBD48" s="1305"/>
      <c r="TBE48" s="1305"/>
      <c r="TBF48" s="1305"/>
      <c r="TBG48" s="1305"/>
      <c r="TBH48" s="1305"/>
      <c r="TBI48" s="1305"/>
      <c r="TBJ48" s="1305"/>
      <c r="TBK48" s="1305"/>
      <c r="TBL48" s="1305"/>
      <c r="TBM48" s="1305"/>
      <c r="TBN48" s="1305"/>
      <c r="TBO48" s="1305"/>
      <c r="TBP48" s="1305"/>
      <c r="TBQ48" s="1305"/>
      <c r="TBR48" s="1305"/>
      <c r="TBS48" s="1305"/>
      <c r="TBT48" s="1305"/>
      <c r="TBU48" s="1305"/>
      <c r="TBV48" s="1305"/>
      <c r="TBW48" s="1305"/>
      <c r="TBX48" s="1305"/>
      <c r="TBY48" s="1305"/>
      <c r="TBZ48" s="1305"/>
      <c r="TCA48" s="1305"/>
      <c r="TCB48" s="1305"/>
      <c r="TCC48" s="1305"/>
      <c r="TCD48" s="1305"/>
      <c r="TCE48" s="1305"/>
      <c r="TCF48" s="1305"/>
      <c r="TCG48" s="1305"/>
      <c r="TCH48" s="1305"/>
      <c r="TCI48" s="1305"/>
      <c r="TCJ48" s="1305"/>
      <c r="TCK48" s="1305"/>
      <c r="TCL48" s="1305"/>
      <c r="TCM48" s="1305"/>
      <c r="TCN48" s="1305"/>
      <c r="TCO48" s="1305"/>
      <c r="TCP48" s="1305"/>
      <c r="TCQ48" s="1305"/>
      <c r="TCR48" s="1305"/>
      <c r="TCS48" s="1305"/>
      <c r="TCT48" s="1305"/>
      <c r="TCU48" s="1305"/>
      <c r="TCV48" s="1305"/>
      <c r="TCW48" s="1305"/>
      <c r="TCX48" s="1305"/>
      <c r="TCY48" s="1305"/>
      <c r="TCZ48" s="1305"/>
      <c r="TDA48" s="1305"/>
      <c r="TDB48" s="1305"/>
      <c r="TDC48" s="1305"/>
      <c r="TDD48" s="1305"/>
      <c r="TDE48" s="1305"/>
      <c r="TDF48" s="1305"/>
      <c r="TDG48" s="1305"/>
      <c r="TDH48" s="1305"/>
      <c r="TDI48" s="1305"/>
      <c r="TDJ48" s="1305"/>
      <c r="TDK48" s="1305"/>
      <c r="TDL48" s="1305"/>
      <c r="TDM48" s="1305"/>
      <c r="TDN48" s="1305"/>
      <c r="TDO48" s="1305"/>
      <c r="TDP48" s="1305"/>
      <c r="TDQ48" s="1305"/>
      <c r="TDR48" s="1305"/>
      <c r="TDS48" s="1305"/>
      <c r="TDT48" s="1305"/>
      <c r="TDU48" s="1305"/>
      <c r="TDV48" s="1305"/>
      <c r="TDW48" s="1305"/>
      <c r="TDX48" s="1305"/>
      <c r="TDY48" s="1305"/>
      <c r="TDZ48" s="1305"/>
      <c r="TEA48" s="1305"/>
      <c r="TEB48" s="1305"/>
      <c r="TEC48" s="1305"/>
      <c r="TED48" s="1305"/>
      <c r="TEE48" s="1305"/>
      <c r="TEF48" s="1305"/>
      <c r="TEG48" s="1305"/>
      <c r="TEH48" s="1305"/>
      <c r="TEI48" s="1305"/>
      <c r="TEJ48" s="1305"/>
      <c r="TEK48" s="1305"/>
      <c r="TEL48" s="1305"/>
      <c r="TEM48" s="1305"/>
      <c r="TEN48" s="1305"/>
      <c r="TEO48" s="1305"/>
      <c r="TEP48" s="1305"/>
      <c r="TEQ48" s="1305"/>
      <c r="TER48" s="1305"/>
      <c r="TES48" s="1305"/>
      <c r="TET48" s="1305"/>
      <c r="TEU48" s="1305"/>
      <c r="TEV48" s="1305"/>
      <c r="TEW48" s="1305"/>
      <c r="TEX48" s="1305"/>
      <c r="TEY48" s="1305"/>
      <c r="TEZ48" s="1305"/>
      <c r="TFA48" s="1305"/>
      <c r="TFB48" s="1305"/>
      <c r="TFC48" s="1305"/>
      <c r="TFD48" s="1305"/>
      <c r="TFE48" s="1305"/>
      <c r="TFF48" s="1305"/>
      <c r="TFG48" s="1305"/>
      <c r="TFH48" s="1305"/>
      <c r="TFI48" s="1305"/>
      <c r="TFJ48" s="1305"/>
      <c r="TFK48" s="1305"/>
      <c r="TFL48" s="1305"/>
      <c r="TFM48" s="1305"/>
      <c r="TFN48" s="1305"/>
      <c r="TFO48" s="1305"/>
      <c r="TFP48" s="1305"/>
      <c r="TFQ48" s="1305"/>
      <c r="TFR48" s="1305"/>
      <c r="TFS48" s="1305"/>
      <c r="TFT48" s="1305"/>
      <c r="TFU48" s="1305"/>
      <c r="TFV48" s="1305"/>
      <c r="TFW48" s="1305"/>
      <c r="TFX48" s="1305"/>
      <c r="TFY48" s="1305"/>
      <c r="TFZ48" s="1305"/>
      <c r="TGA48" s="1305"/>
      <c r="TGB48" s="1305"/>
      <c r="TGC48" s="1305"/>
      <c r="TGD48" s="1305"/>
      <c r="TGE48" s="1305"/>
      <c r="TGF48" s="1305"/>
      <c r="TGG48" s="1305"/>
      <c r="TGH48" s="1305"/>
      <c r="TGI48" s="1305"/>
      <c r="TGJ48" s="1305"/>
      <c r="TGK48" s="1305"/>
      <c r="TGL48" s="1305"/>
      <c r="TGM48" s="1305"/>
      <c r="TGN48" s="1305"/>
      <c r="TGO48" s="1305"/>
      <c r="TGP48" s="1305"/>
      <c r="TGQ48" s="1305"/>
      <c r="TGR48" s="1305"/>
      <c r="TGS48" s="1305"/>
      <c r="TGT48" s="1305"/>
      <c r="TGU48" s="1305"/>
      <c r="TGV48" s="1305"/>
      <c r="TGW48" s="1305"/>
      <c r="TGX48" s="1305"/>
      <c r="TGY48" s="1305"/>
      <c r="TGZ48" s="1305"/>
      <c r="THA48" s="1305"/>
      <c r="THB48" s="1305"/>
      <c r="THC48" s="1305"/>
      <c r="THD48" s="1305"/>
      <c r="THE48" s="1305"/>
      <c r="THF48" s="1305"/>
      <c r="THG48" s="1305"/>
      <c r="THH48" s="1305"/>
      <c r="THI48" s="1305"/>
      <c r="THJ48" s="1305"/>
      <c r="THK48" s="1305"/>
      <c r="THL48" s="1305"/>
      <c r="THM48" s="1305"/>
      <c r="THN48" s="1305"/>
      <c r="THO48" s="1305"/>
      <c r="THP48" s="1305"/>
      <c r="THQ48" s="1305"/>
      <c r="THR48" s="1305"/>
      <c r="THS48" s="1305"/>
      <c r="THT48" s="1305"/>
      <c r="THU48" s="1305"/>
      <c r="THV48" s="1305"/>
      <c r="THW48" s="1305"/>
      <c r="THX48" s="1305"/>
      <c r="THY48" s="1305"/>
      <c r="THZ48" s="1305"/>
      <c r="TIA48" s="1305"/>
      <c r="TIB48" s="1305"/>
      <c r="TIC48" s="1305"/>
      <c r="TID48" s="1305"/>
      <c r="TIE48" s="1305"/>
      <c r="TIF48" s="1305"/>
      <c r="TIG48" s="1305"/>
      <c r="TIH48" s="1305"/>
      <c r="TII48" s="1305"/>
      <c r="TIJ48" s="1305"/>
      <c r="TIK48" s="1305"/>
      <c r="TIL48" s="1305"/>
      <c r="TIM48" s="1305"/>
      <c r="TIN48" s="1305"/>
      <c r="TIO48" s="1305"/>
      <c r="TIP48" s="1305"/>
      <c r="TIQ48" s="1305"/>
      <c r="TIR48" s="1305"/>
      <c r="TIS48" s="1305"/>
      <c r="TIT48" s="1305"/>
      <c r="TIU48" s="1305"/>
      <c r="TIV48" s="1305"/>
      <c r="TIW48" s="1305"/>
      <c r="TIX48" s="1305"/>
      <c r="TIY48" s="1305"/>
      <c r="TIZ48" s="1305"/>
      <c r="TJA48" s="1305"/>
      <c r="TJB48" s="1305"/>
      <c r="TJC48" s="1305"/>
      <c r="TJD48" s="1305"/>
      <c r="TJE48" s="1305"/>
      <c r="TJF48" s="1305"/>
      <c r="TJG48" s="1305"/>
      <c r="TJH48" s="1305"/>
      <c r="TJI48" s="1305"/>
      <c r="TJJ48" s="1305"/>
      <c r="TJK48" s="1305"/>
      <c r="TJL48" s="1305"/>
      <c r="TJM48" s="1305"/>
      <c r="TJN48" s="1305"/>
      <c r="TJO48" s="1305"/>
      <c r="TJP48" s="1305"/>
      <c r="TJQ48" s="1305"/>
      <c r="TJR48" s="1305"/>
      <c r="TJS48" s="1305"/>
      <c r="TJT48" s="1305"/>
      <c r="TJU48" s="1305"/>
      <c r="TJV48" s="1305"/>
      <c r="TJW48" s="1305"/>
      <c r="TJX48" s="1305"/>
      <c r="TJY48" s="1305"/>
      <c r="TJZ48" s="1305"/>
      <c r="TKA48" s="1305"/>
      <c r="TKB48" s="1305"/>
      <c r="TKC48" s="1305"/>
      <c r="TKD48" s="1305"/>
      <c r="TKE48" s="1305"/>
      <c r="TKF48" s="1305"/>
      <c r="TKG48" s="1305"/>
      <c r="TKH48" s="1305"/>
      <c r="TKI48" s="1305"/>
      <c r="TKJ48" s="1305"/>
      <c r="TKK48" s="1305"/>
      <c r="TKL48" s="1305"/>
      <c r="TKM48" s="1305"/>
      <c r="TKN48" s="1305"/>
      <c r="TKO48" s="1305"/>
      <c r="TKP48" s="1305"/>
      <c r="TKQ48" s="1305"/>
      <c r="TKR48" s="1305"/>
      <c r="TKS48" s="1305"/>
      <c r="TKT48" s="1305"/>
      <c r="TKU48" s="1305"/>
      <c r="TKV48" s="1305"/>
      <c r="TKW48" s="1305"/>
      <c r="TKX48" s="1305"/>
      <c r="TKY48" s="1305"/>
      <c r="TKZ48" s="1305"/>
      <c r="TLA48" s="1305"/>
      <c r="TLB48" s="1305"/>
      <c r="TLC48" s="1305"/>
      <c r="TLD48" s="1305"/>
      <c r="TLE48" s="1305"/>
      <c r="TLF48" s="1305"/>
      <c r="TLG48" s="1305"/>
      <c r="TLH48" s="1305"/>
      <c r="TLI48" s="1305"/>
      <c r="TLJ48" s="1305"/>
      <c r="TLK48" s="1305"/>
      <c r="TLL48" s="1305"/>
      <c r="TLM48" s="1305"/>
      <c r="TLN48" s="1305"/>
      <c r="TLO48" s="1305"/>
      <c r="TLP48" s="1305"/>
      <c r="TLQ48" s="1305"/>
      <c r="TLR48" s="1305"/>
      <c r="TLS48" s="1305"/>
      <c r="TLT48" s="1305"/>
      <c r="TLU48" s="1305"/>
      <c r="TLV48" s="1305"/>
      <c r="TLW48" s="1305"/>
      <c r="TLX48" s="1305"/>
      <c r="TLY48" s="1305"/>
      <c r="TLZ48" s="1305"/>
      <c r="TMA48" s="1305"/>
      <c r="TMB48" s="1305"/>
      <c r="TMC48" s="1305"/>
      <c r="TMD48" s="1305"/>
      <c r="TME48" s="1305"/>
      <c r="TMF48" s="1305"/>
      <c r="TMG48" s="1305"/>
      <c r="TMH48" s="1305"/>
      <c r="TMI48" s="1305"/>
      <c r="TMJ48" s="1305"/>
      <c r="TMK48" s="1305"/>
      <c r="TML48" s="1305"/>
      <c r="TMM48" s="1305"/>
      <c r="TMN48" s="1305"/>
      <c r="TMO48" s="1305"/>
      <c r="TMP48" s="1305"/>
      <c r="TMQ48" s="1305"/>
      <c r="TMR48" s="1305"/>
      <c r="TMS48" s="1305"/>
      <c r="TMT48" s="1305"/>
      <c r="TMU48" s="1305"/>
      <c r="TMV48" s="1305"/>
      <c r="TMW48" s="1305"/>
      <c r="TMX48" s="1305"/>
      <c r="TMY48" s="1305"/>
      <c r="TMZ48" s="1305"/>
      <c r="TNA48" s="1305"/>
      <c r="TNB48" s="1305"/>
      <c r="TNC48" s="1305"/>
      <c r="TND48" s="1305"/>
      <c r="TNE48" s="1305"/>
      <c r="TNF48" s="1305"/>
      <c r="TNG48" s="1305"/>
      <c r="TNH48" s="1305"/>
      <c r="TNI48" s="1305"/>
      <c r="TNJ48" s="1305"/>
      <c r="TNK48" s="1305"/>
      <c r="TNL48" s="1305"/>
      <c r="TNM48" s="1305"/>
      <c r="TNN48" s="1305"/>
      <c r="TNO48" s="1305"/>
      <c r="TNP48" s="1305"/>
      <c r="TNQ48" s="1305"/>
      <c r="TNR48" s="1305"/>
      <c r="TNS48" s="1305"/>
      <c r="TNT48" s="1305"/>
      <c r="TNU48" s="1305"/>
      <c r="TNV48" s="1305"/>
      <c r="TNW48" s="1305"/>
      <c r="TNX48" s="1305"/>
      <c r="TNY48" s="1305"/>
      <c r="TNZ48" s="1305"/>
      <c r="TOA48" s="1305"/>
      <c r="TOB48" s="1305"/>
      <c r="TOC48" s="1305"/>
      <c r="TOD48" s="1305"/>
      <c r="TOE48" s="1305"/>
      <c r="TOF48" s="1305"/>
      <c r="TOG48" s="1305"/>
      <c r="TOH48" s="1305"/>
      <c r="TOI48" s="1305"/>
      <c r="TOJ48" s="1305"/>
      <c r="TOK48" s="1305"/>
      <c r="TOL48" s="1305"/>
      <c r="TOM48" s="1305"/>
      <c r="TON48" s="1305"/>
      <c r="TOO48" s="1305"/>
      <c r="TOP48" s="1305"/>
      <c r="TOQ48" s="1305"/>
      <c r="TOR48" s="1305"/>
      <c r="TOS48" s="1305"/>
      <c r="TOT48" s="1305"/>
      <c r="TOU48" s="1305"/>
      <c r="TOV48" s="1305"/>
      <c r="TOW48" s="1305"/>
      <c r="TOX48" s="1305"/>
      <c r="TOY48" s="1305"/>
      <c r="TOZ48" s="1305"/>
      <c r="TPA48" s="1305"/>
      <c r="TPB48" s="1305"/>
      <c r="TPC48" s="1305"/>
      <c r="TPD48" s="1305"/>
      <c r="TPE48" s="1305"/>
      <c r="TPF48" s="1305"/>
      <c r="TPG48" s="1305"/>
      <c r="TPH48" s="1305"/>
      <c r="TPI48" s="1305"/>
      <c r="TPJ48" s="1305"/>
      <c r="TPK48" s="1305"/>
      <c r="TPL48" s="1305"/>
      <c r="TPM48" s="1305"/>
      <c r="TPN48" s="1305"/>
      <c r="TPO48" s="1305"/>
      <c r="TPP48" s="1305"/>
      <c r="TPQ48" s="1305"/>
      <c r="TPR48" s="1305"/>
      <c r="TPS48" s="1305"/>
      <c r="TPT48" s="1305"/>
      <c r="TPU48" s="1305"/>
      <c r="TPV48" s="1305"/>
      <c r="TPW48" s="1305"/>
      <c r="TPX48" s="1305"/>
      <c r="TPY48" s="1305"/>
      <c r="TPZ48" s="1305"/>
      <c r="TQA48" s="1305"/>
      <c r="TQB48" s="1305"/>
      <c r="TQC48" s="1305"/>
      <c r="TQD48" s="1305"/>
      <c r="TQE48" s="1305"/>
      <c r="TQF48" s="1305"/>
      <c r="TQG48" s="1305"/>
      <c r="TQH48" s="1305"/>
      <c r="TQI48" s="1305"/>
      <c r="TQJ48" s="1305"/>
      <c r="TQK48" s="1305"/>
      <c r="TQL48" s="1305"/>
      <c r="TQM48" s="1305"/>
      <c r="TQN48" s="1305"/>
      <c r="TQO48" s="1305"/>
      <c r="TQP48" s="1305"/>
      <c r="TQQ48" s="1305"/>
      <c r="TQR48" s="1305"/>
      <c r="TQS48" s="1305"/>
      <c r="TQT48" s="1305"/>
      <c r="TQU48" s="1305"/>
      <c r="TQV48" s="1305"/>
      <c r="TQW48" s="1305"/>
      <c r="TQX48" s="1305"/>
      <c r="TQY48" s="1305"/>
      <c r="TQZ48" s="1305"/>
      <c r="TRA48" s="1305"/>
      <c r="TRB48" s="1305"/>
      <c r="TRC48" s="1305"/>
      <c r="TRD48" s="1305"/>
      <c r="TRE48" s="1305"/>
      <c r="TRF48" s="1305"/>
      <c r="TRG48" s="1305"/>
      <c r="TRH48" s="1305"/>
      <c r="TRI48" s="1305"/>
      <c r="TRJ48" s="1305"/>
      <c r="TRK48" s="1305"/>
      <c r="TRL48" s="1305"/>
      <c r="TRM48" s="1305"/>
      <c r="TRN48" s="1305"/>
      <c r="TRO48" s="1305"/>
      <c r="TRP48" s="1305"/>
      <c r="TRQ48" s="1305"/>
      <c r="TRR48" s="1305"/>
      <c r="TRS48" s="1305"/>
      <c r="TRT48" s="1305"/>
      <c r="TRU48" s="1305"/>
      <c r="TRV48" s="1305"/>
      <c r="TRW48" s="1305"/>
      <c r="TRX48" s="1305"/>
      <c r="TRY48" s="1305"/>
      <c r="TRZ48" s="1305"/>
      <c r="TSA48" s="1305"/>
      <c r="TSB48" s="1305"/>
      <c r="TSC48" s="1305"/>
      <c r="TSD48" s="1305"/>
      <c r="TSE48" s="1305"/>
      <c r="TSF48" s="1305"/>
      <c r="TSG48" s="1305"/>
      <c r="TSH48" s="1305"/>
      <c r="TSI48" s="1305"/>
      <c r="TSJ48" s="1305"/>
      <c r="TSK48" s="1305"/>
      <c r="TSL48" s="1305"/>
      <c r="TSM48" s="1305"/>
      <c r="TSN48" s="1305"/>
      <c r="TSO48" s="1305"/>
      <c r="TSP48" s="1305"/>
      <c r="TSQ48" s="1305"/>
      <c r="TSR48" s="1305"/>
      <c r="TSS48" s="1305"/>
      <c r="TST48" s="1305"/>
      <c r="TSU48" s="1305"/>
      <c r="TSV48" s="1305"/>
      <c r="TSW48" s="1305"/>
      <c r="TSX48" s="1305"/>
      <c r="TSY48" s="1305"/>
      <c r="TSZ48" s="1305"/>
      <c r="TTA48" s="1305"/>
      <c r="TTB48" s="1305"/>
      <c r="TTC48" s="1305"/>
      <c r="TTD48" s="1305"/>
      <c r="TTE48" s="1305"/>
      <c r="TTF48" s="1305"/>
      <c r="TTG48" s="1305"/>
      <c r="TTH48" s="1305"/>
      <c r="TTI48" s="1305"/>
      <c r="TTJ48" s="1305"/>
      <c r="TTK48" s="1305"/>
      <c r="TTL48" s="1305"/>
      <c r="TTM48" s="1305"/>
      <c r="TTN48" s="1305"/>
      <c r="TTO48" s="1305"/>
      <c r="TTP48" s="1305"/>
      <c r="TTQ48" s="1305"/>
      <c r="TTR48" s="1305"/>
      <c r="TTS48" s="1305"/>
      <c r="TTT48" s="1305"/>
      <c r="TTU48" s="1305"/>
      <c r="TTV48" s="1305"/>
      <c r="TTW48" s="1305"/>
      <c r="TTX48" s="1305"/>
      <c r="TTY48" s="1305"/>
      <c r="TTZ48" s="1305"/>
      <c r="TUA48" s="1305"/>
      <c r="TUB48" s="1305"/>
      <c r="TUC48" s="1305"/>
      <c r="TUD48" s="1305"/>
      <c r="TUE48" s="1305"/>
      <c r="TUF48" s="1305"/>
      <c r="TUG48" s="1305"/>
      <c r="TUH48" s="1305"/>
      <c r="TUI48" s="1305"/>
      <c r="TUJ48" s="1305"/>
      <c r="TUK48" s="1305"/>
      <c r="TUL48" s="1305"/>
      <c r="TUM48" s="1305"/>
      <c r="TUN48" s="1305"/>
      <c r="TUO48" s="1305"/>
      <c r="TUP48" s="1305"/>
      <c r="TUQ48" s="1305"/>
      <c r="TUR48" s="1305"/>
      <c r="TUS48" s="1305"/>
      <c r="TUT48" s="1305"/>
      <c r="TUU48" s="1305"/>
      <c r="TUV48" s="1305"/>
      <c r="TUW48" s="1305"/>
      <c r="TUX48" s="1305"/>
      <c r="TUY48" s="1305"/>
      <c r="TUZ48" s="1305"/>
      <c r="TVA48" s="1305"/>
      <c r="TVB48" s="1305"/>
      <c r="TVC48" s="1305"/>
      <c r="TVD48" s="1305"/>
      <c r="TVE48" s="1305"/>
      <c r="TVF48" s="1305"/>
      <c r="TVG48" s="1305"/>
      <c r="TVH48" s="1305"/>
      <c r="TVI48" s="1305"/>
      <c r="TVJ48" s="1305"/>
      <c r="TVK48" s="1305"/>
      <c r="TVL48" s="1305"/>
      <c r="TVM48" s="1305"/>
      <c r="TVN48" s="1305"/>
      <c r="TVO48" s="1305"/>
      <c r="TVP48" s="1305"/>
      <c r="TVQ48" s="1305"/>
      <c r="TVR48" s="1305"/>
      <c r="TVS48" s="1305"/>
      <c r="TVT48" s="1305"/>
      <c r="TVU48" s="1305"/>
      <c r="TVV48" s="1305"/>
      <c r="TVW48" s="1305"/>
      <c r="TVX48" s="1305"/>
      <c r="TVY48" s="1305"/>
      <c r="TVZ48" s="1305"/>
      <c r="TWA48" s="1305"/>
      <c r="TWB48" s="1305"/>
      <c r="TWC48" s="1305"/>
      <c r="TWD48" s="1305"/>
      <c r="TWE48" s="1305"/>
      <c r="TWF48" s="1305"/>
      <c r="TWG48" s="1305"/>
      <c r="TWH48" s="1305"/>
      <c r="TWI48" s="1305"/>
      <c r="TWJ48" s="1305"/>
      <c r="TWK48" s="1305"/>
      <c r="TWL48" s="1305"/>
      <c r="TWM48" s="1305"/>
      <c r="TWN48" s="1305"/>
      <c r="TWO48" s="1305"/>
      <c r="TWP48" s="1305"/>
      <c r="TWQ48" s="1305"/>
      <c r="TWR48" s="1305"/>
      <c r="TWS48" s="1305"/>
      <c r="TWT48" s="1305"/>
      <c r="TWU48" s="1305"/>
      <c r="TWV48" s="1305"/>
      <c r="TWW48" s="1305"/>
      <c r="TWX48" s="1305"/>
      <c r="TWY48" s="1305"/>
      <c r="TWZ48" s="1305"/>
      <c r="TXA48" s="1305"/>
      <c r="TXB48" s="1305"/>
      <c r="TXC48" s="1305"/>
      <c r="TXD48" s="1305"/>
      <c r="TXE48" s="1305"/>
      <c r="TXF48" s="1305"/>
      <c r="TXG48" s="1305"/>
      <c r="TXH48" s="1305"/>
      <c r="TXI48" s="1305"/>
      <c r="TXJ48" s="1305"/>
      <c r="TXK48" s="1305"/>
      <c r="TXL48" s="1305"/>
      <c r="TXM48" s="1305"/>
      <c r="TXN48" s="1305"/>
      <c r="TXO48" s="1305"/>
      <c r="TXP48" s="1305"/>
      <c r="TXQ48" s="1305"/>
      <c r="TXR48" s="1305"/>
      <c r="TXS48" s="1305"/>
      <c r="TXT48" s="1305"/>
      <c r="TXU48" s="1305"/>
      <c r="TXV48" s="1305"/>
      <c r="TXW48" s="1305"/>
      <c r="TXX48" s="1305"/>
      <c r="TXY48" s="1305"/>
      <c r="TXZ48" s="1305"/>
      <c r="TYA48" s="1305"/>
      <c r="TYB48" s="1305"/>
      <c r="TYC48" s="1305"/>
      <c r="TYD48" s="1305"/>
      <c r="TYE48" s="1305"/>
      <c r="TYF48" s="1305"/>
      <c r="TYG48" s="1305"/>
      <c r="TYH48" s="1305"/>
      <c r="TYI48" s="1305"/>
      <c r="TYJ48" s="1305"/>
      <c r="TYK48" s="1305"/>
      <c r="TYL48" s="1305"/>
      <c r="TYM48" s="1305"/>
      <c r="TYN48" s="1305"/>
      <c r="TYO48" s="1305"/>
      <c r="TYP48" s="1305"/>
      <c r="TYQ48" s="1305"/>
      <c r="TYR48" s="1305"/>
      <c r="TYS48" s="1305"/>
      <c r="TYT48" s="1305"/>
      <c r="TYU48" s="1305"/>
      <c r="TYV48" s="1305"/>
      <c r="TYW48" s="1305"/>
      <c r="TYX48" s="1305"/>
      <c r="TYY48" s="1305"/>
      <c r="TYZ48" s="1305"/>
      <c r="TZA48" s="1305"/>
      <c r="TZB48" s="1305"/>
      <c r="TZC48" s="1305"/>
      <c r="TZD48" s="1305"/>
      <c r="TZE48" s="1305"/>
      <c r="TZF48" s="1305"/>
      <c r="TZG48" s="1305"/>
      <c r="TZH48" s="1305"/>
      <c r="TZI48" s="1305"/>
      <c r="TZJ48" s="1305"/>
      <c r="TZK48" s="1305"/>
      <c r="TZL48" s="1305"/>
      <c r="TZM48" s="1305"/>
      <c r="TZN48" s="1305"/>
      <c r="TZO48" s="1305"/>
      <c r="TZP48" s="1305"/>
      <c r="TZQ48" s="1305"/>
      <c r="TZR48" s="1305"/>
      <c r="TZS48" s="1305"/>
      <c r="TZT48" s="1305"/>
      <c r="TZU48" s="1305"/>
      <c r="TZV48" s="1305"/>
      <c r="TZW48" s="1305"/>
      <c r="TZX48" s="1305"/>
      <c r="TZY48" s="1305"/>
      <c r="TZZ48" s="1305"/>
      <c r="UAA48" s="1305"/>
      <c r="UAB48" s="1305"/>
      <c r="UAC48" s="1305"/>
      <c r="UAD48" s="1305"/>
      <c r="UAE48" s="1305"/>
      <c r="UAF48" s="1305"/>
      <c r="UAG48" s="1305"/>
      <c r="UAH48" s="1305"/>
      <c r="UAI48" s="1305"/>
      <c r="UAJ48" s="1305"/>
      <c r="UAK48" s="1305"/>
      <c r="UAL48" s="1305"/>
      <c r="UAM48" s="1305"/>
      <c r="UAN48" s="1305"/>
      <c r="UAO48" s="1305"/>
      <c r="UAP48" s="1305"/>
      <c r="UAQ48" s="1305"/>
      <c r="UAR48" s="1305"/>
      <c r="UAS48" s="1305"/>
      <c r="UAT48" s="1305"/>
      <c r="UAU48" s="1305"/>
      <c r="UAV48" s="1305"/>
      <c r="UAW48" s="1305"/>
      <c r="UAX48" s="1305"/>
      <c r="UAY48" s="1305"/>
      <c r="UAZ48" s="1305"/>
      <c r="UBA48" s="1305"/>
      <c r="UBB48" s="1305"/>
      <c r="UBC48" s="1305"/>
      <c r="UBD48" s="1305"/>
      <c r="UBE48" s="1305"/>
      <c r="UBF48" s="1305"/>
      <c r="UBG48" s="1305"/>
      <c r="UBH48" s="1305"/>
      <c r="UBI48" s="1305"/>
      <c r="UBJ48" s="1305"/>
      <c r="UBK48" s="1305"/>
      <c r="UBL48" s="1305"/>
      <c r="UBM48" s="1305"/>
      <c r="UBN48" s="1305"/>
      <c r="UBO48" s="1305"/>
      <c r="UBP48" s="1305"/>
      <c r="UBQ48" s="1305"/>
      <c r="UBR48" s="1305"/>
      <c r="UBS48" s="1305"/>
      <c r="UBT48" s="1305"/>
      <c r="UBU48" s="1305"/>
      <c r="UBV48" s="1305"/>
      <c r="UBW48" s="1305"/>
      <c r="UBX48" s="1305"/>
      <c r="UBY48" s="1305"/>
      <c r="UBZ48" s="1305"/>
      <c r="UCA48" s="1305"/>
      <c r="UCB48" s="1305"/>
      <c r="UCC48" s="1305"/>
      <c r="UCD48" s="1305"/>
      <c r="UCE48" s="1305"/>
      <c r="UCF48" s="1305"/>
      <c r="UCG48" s="1305"/>
      <c r="UCH48" s="1305"/>
      <c r="UCI48" s="1305"/>
      <c r="UCJ48" s="1305"/>
      <c r="UCK48" s="1305"/>
      <c r="UCL48" s="1305"/>
      <c r="UCM48" s="1305"/>
      <c r="UCN48" s="1305"/>
      <c r="UCO48" s="1305"/>
      <c r="UCP48" s="1305"/>
      <c r="UCQ48" s="1305"/>
      <c r="UCR48" s="1305"/>
      <c r="UCS48" s="1305"/>
      <c r="UCT48" s="1305"/>
      <c r="UCU48" s="1305"/>
      <c r="UCV48" s="1305"/>
      <c r="UCW48" s="1305"/>
      <c r="UCX48" s="1305"/>
      <c r="UCY48" s="1305"/>
      <c r="UCZ48" s="1305"/>
      <c r="UDA48" s="1305"/>
      <c r="UDB48" s="1305"/>
      <c r="UDC48" s="1305"/>
      <c r="UDD48" s="1305"/>
      <c r="UDE48" s="1305"/>
      <c r="UDF48" s="1305"/>
      <c r="UDG48" s="1305"/>
      <c r="UDH48" s="1305"/>
      <c r="UDI48" s="1305"/>
      <c r="UDJ48" s="1305"/>
      <c r="UDK48" s="1305"/>
      <c r="UDL48" s="1305"/>
      <c r="UDM48" s="1305"/>
      <c r="UDN48" s="1305"/>
      <c r="UDO48" s="1305"/>
      <c r="UDP48" s="1305"/>
      <c r="UDQ48" s="1305"/>
      <c r="UDR48" s="1305"/>
      <c r="UDS48" s="1305"/>
      <c r="UDT48" s="1305"/>
      <c r="UDU48" s="1305"/>
      <c r="UDV48" s="1305"/>
      <c r="UDW48" s="1305"/>
      <c r="UDX48" s="1305"/>
      <c r="UDY48" s="1305"/>
      <c r="UDZ48" s="1305"/>
      <c r="UEA48" s="1305"/>
      <c r="UEB48" s="1305"/>
      <c r="UEC48" s="1305"/>
      <c r="UED48" s="1305"/>
      <c r="UEE48" s="1305"/>
      <c r="UEF48" s="1305"/>
      <c r="UEG48" s="1305"/>
      <c r="UEH48" s="1305"/>
      <c r="UEI48" s="1305"/>
      <c r="UEJ48" s="1305"/>
      <c r="UEK48" s="1305"/>
      <c r="UEL48" s="1305"/>
      <c r="UEM48" s="1305"/>
      <c r="UEN48" s="1305"/>
      <c r="UEO48" s="1305"/>
      <c r="UEP48" s="1305"/>
      <c r="UEQ48" s="1305"/>
      <c r="UER48" s="1305"/>
      <c r="UES48" s="1305"/>
      <c r="UET48" s="1305"/>
      <c r="UEU48" s="1305"/>
      <c r="UEV48" s="1305"/>
      <c r="UEW48" s="1305"/>
      <c r="UEX48" s="1305"/>
      <c r="UEY48" s="1305"/>
      <c r="UEZ48" s="1305"/>
      <c r="UFA48" s="1305"/>
      <c r="UFB48" s="1305"/>
      <c r="UFC48" s="1305"/>
      <c r="UFD48" s="1305"/>
      <c r="UFE48" s="1305"/>
      <c r="UFF48" s="1305"/>
      <c r="UFG48" s="1305"/>
      <c r="UFH48" s="1305"/>
      <c r="UFI48" s="1305"/>
      <c r="UFJ48" s="1305"/>
      <c r="UFK48" s="1305"/>
      <c r="UFL48" s="1305"/>
      <c r="UFM48" s="1305"/>
      <c r="UFN48" s="1305"/>
      <c r="UFO48" s="1305"/>
      <c r="UFP48" s="1305"/>
      <c r="UFQ48" s="1305"/>
      <c r="UFR48" s="1305"/>
      <c r="UFS48" s="1305"/>
      <c r="UFT48" s="1305"/>
      <c r="UFU48" s="1305"/>
      <c r="UFV48" s="1305"/>
      <c r="UFW48" s="1305"/>
      <c r="UFX48" s="1305"/>
      <c r="UFY48" s="1305"/>
      <c r="UFZ48" s="1305"/>
      <c r="UGA48" s="1305"/>
      <c r="UGB48" s="1305"/>
      <c r="UGC48" s="1305"/>
      <c r="UGD48" s="1305"/>
      <c r="UGE48" s="1305"/>
      <c r="UGF48" s="1305"/>
      <c r="UGG48" s="1305"/>
      <c r="UGH48" s="1305"/>
      <c r="UGI48" s="1305"/>
      <c r="UGJ48" s="1305"/>
      <c r="UGK48" s="1305"/>
      <c r="UGL48" s="1305"/>
      <c r="UGM48" s="1305"/>
      <c r="UGN48" s="1305"/>
      <c r="UGO48" s="1305"/>
      <c r="UGP48" s="1305"/>
      <c r="UGQ48" s="1305"/>
      <c r="UGR48" s="1305"/>
      <c r="UGS48" s="1305"/>
      <c r="UGT48" s="1305"/>
      <c r="UGU48" s="1305"/>
      <c r="UGV48" s="1305"/>
      <c r="UGW48" s="1305"/>
      <c r="UGX48" s="1305"/>
      <c r="UGY48" s="1305"/>
      <c r="UGZ48" s="1305"/>
      <c r="UHA48" s="1305"/>
      <c r="UHB48" s="1305"/>
      <c r="UHC48" s="1305"/>
      <c r="UHD48" s="1305"/>
      <c r="UHE48" s="1305"/>
      <c r="UHF48" s="1305"/>
      <c r="UHG48" s="1305"/>
      <c r="UHH48" s="1305"/>
      <c r="UHI48" s="1305"/>
      <c r="UHJ48" s="1305"/>
      <c r="UHK48" s="1305"/>
      <c r="UHL48" s="1305"/>
      <c r="UHM48" s="1305"/>
      <c r="UHN48" s="1305"/>
      <c r="UHO48" s="1305"/>
      <c r="UHP48" s="1305"/>
      <c r="UHQ48" s="1305"/>
      <c r="UHR48" s="1305"/>
      <c r="UHS48" s="1305"/>
      <c r="UHT48" s="1305"/>
      <c r="UHU48" s="1305"/>
      <c r="UHV48" s="1305"/>
      <c r="UHW48" s="1305"/>
      <c r="UHX48" s="1305"/>
      <c r="UHY48" s="1305"/>
      <c r="UHZ48" s="1305"/>
      <c r="UIA48" s="1305"/>
      <c r="UIB48" s="1305"/>
      <c r="UIC48" s="1305"/>
      <c r="UID48" s="1305"/>
      <c r="UIE48" s="1305"/>
      <c r="UIF48" s="1305"/>
      <c r="UIG48" s="1305"/>
      <c r="UIH48" s="1305"/>
      <c r="UII48" s="1305"/>
      <c r="UIJ48" s="1305"/>
      <c r="UIK48" s="1305"/>
      <c r="UIL48" s="1305"/>
      <c r="UIM48" s="1305"/>
      <c r="UIN48" s="1305"/>
      <c r="UIO48" s="1305"/>
      <c r="UIP48" s="1305"/>
      <c r="UIQ48" s="1305"/>
      <c r="UIR48" s="1305"/>
      <c r="UIS48" s="1305"/>
      <c r="UIT48" s="1305"/>
      <c r="UIU48" s="1305"/>
      <c r="UIV48" s="1305"/>
      <c r="UIW48" s="1305"/>
      <c r="UIX48" s="1305"/>
      <c r="UIY48" s="1305"/>
      <c r="UIZ48" s="1305"/>
      <c r="UJA48" s="1305"/>
      <c r="UJB48" s="1305"/>
      <c r="UJC48" s="1305"/>
      <c r="UJD48" s="1305"/>
      <c r="UJE48" s="1305"/>
      <c r="UJF48" s="1305"/>
      <c r="UJG48" s="1305"/>
      <c r="UJH48" s="1305"/>
      <c r="UJI48" s="1305"/>
      <c r="UJJ48" s="1305"/>
      <c r="UJK48" s="1305"/>
      <c r="UJL48" s="1305"/>
      <c r="UJM48" s="1305"/>
      <c r="UJN48" s="1305"/>
      <c r="UJO48" s="1305"/>
      <c r="UJP48" s="1305"/>
      <c r="UJQ48" s="1305"/>
      <c r="UJR48" s="1305"/>
      <c r="UJS48" s="1305"/>
      <c r="UJT48" s="1305"/>
      <c r="UJU48" s="1305"/>
      <c r="UJV48" s="1305"/>
      <c r="UJW48" s="1305"/>
      <c r="UJX48" s="1305"/>
      <c r="UJY48" s="1305"/>
      <c r="UJZ48" s="1305"/>
      <c r="UKA48" s="1305"/>
      <c r="UKB48" s="1305"/>
      <c r="UKC48" s="1305"/>
      <c r="UKD48" s="1305"/>
      <c r="UKE48" s="1305"/>
      <c r="UKF48" s="1305"/>
      <c r="UKG48" s="1305"/>
      <c r="UKH48" s="1305"/>
      <c r="UKI48" s="1305"/>
      <c r="UKJ48" s="1305"/>
      <c r="UKK48" s="1305"/>
      <c r="UKL48" s="1305"/>
      <c r="UKM48" s="1305"/>
      <c r="UKN48" s="1305"/>
      <c r="UKO48" s="1305"/>
      <c r="UKP48" s="1305"/>
      <c r="UKQ48" s="1305"/>
      <c r="UKR48" s="1305"/>
      <c r="UKS48" s="1305"/>
      <c r="UKT48" s="1305"/>
      <c r="UKU48" s="1305"/>
      <c r="UKV48" s="1305"/>
      <c r="UKW48" s="1305"/>
      <c r="UKX48" s="1305"/>
      <c r="UKY48" s="1305"/>
      <c r="UKZ48" s="1305"/>
      <c r="ULA48" s="1305"/>
      <c r="ULB48" s="1305"/>
      <c r="ULC48" s="1305"/>
      <c r="ULD48" s="1305"/>
      <c r="ULE48" s="1305"/>
      <c r="ULF48" s="1305"/>
      <c r="ULG48" s="1305"/>
      <c r="ULH48" s="1305"/>
      <c r="ULI48" s="1305"/>
      <c r="ULJ48" s="1305"/>
      <c r="ULK48" s="1305"/>
      <c r="ULL48" s="1305"/>
      <c r="ULM48" s="1305"/>
      <c r="ULN48" s="1305"/>
      <c r="ULO48" s="1305"/>
      <c r="ULP48" s="1305"/>
      <c r="ULQ48" s="1305"/>
      <c r="ULR48" s="1305"/>
      <c r="ULS48" s="1305"/>
      <c r="ULT48" s="1305"/>
      <c r="ULU48" s="1305"/>
      <c r="ULV48" s="1305"/>
      <c r="ULW48" s="1305"/>
      <c r="ULX48" s="1305"/>
      <c r="ULY48" s="1305"/>
      <c r="ULZ48" s="1305"/>
      <c r="UMA48" s="1305"/>
      <c r="UMB48" s="1305"/>
      <c r="UMC48" s="1305"/>
      <c r="UMD48" s="1305"/>
      <c r="UME48" s="1305"/>
      <c r="UMF48" s="1305"/>
      <c r="UMG48" s="1305"/>
      <c r="UMH48" s="1305"/>
      <c r="UMI48" s="1305"/>
      <c r="UMJ48" s="1305"/>
      <c r="UMK48" s="1305"/>
      <c r="UML48" s="1305"/>
      <c r="UMM48" s="1305"/>
      <c r="UMN48" s="1305"/>
      <c r="UMO48" s="1305"/>
      <c r="UMP48" s="1305"/>
      <c r="UMQ48" s="1305"/>
      <c r="UMR48" s="1305"/>
      <c r="UMS48" s="1305"/>
      <c r="UMT48" s="1305"/>
      <c r="UMU48" s="1305"/>
      <c r="UMV48" s="1305"/>
      <c r="UMW48" s="1305"/>
      <c r="UMX48" s="1305"/>
      <c r="UMY48" s="1305"/>
      <c r="UMZ48" s="1305"/>
      <c r="UNA48" s="1305"/>
      <c r="UNB48" s="1305"/>
      <c r="UNC48" s="1305"/>
      <c r="UND48" s="1305"/>
      <c r="UNE48" s="1305"/>
      <c r="UNF48" s="1305"/>
      <c r="UNG48" s="1305"/>
      <c r="UNH48" s="1305"/>
      <c r="UNI48" s="1305"/>
      <c r="UNJ48" s="1305"/>
      <c r="UNK48" s="1305"/>
      <c r="UNL48" s="1305"/>
      <c r="UNM48" s="1305"/>
      <c r="UNN48" s="1305"/>
      <c r="UNO48" s="1305"/>
      <c r="UNP48" s="1305"/>
      <c r="UNQ48" s="1305"/>
      <c r="UNR48" s="1305"/>
      <c r="UNS48" s="1305"/>
      <c r="UNT48" s="1305"/>
      <c r="UNU48" s="1305"/>
      <c r="UNV48" s="1305"/>
      <c r="UNW48" s="1305"/>
      <c r="UNX48" s="1305"/>
      <c r="UNY48" s="1305"/>
      <c r="UNZ48" s="1305"/>
      <c r="UOA48" s="1305"/>
      <c r="UOB48" s="1305"/>
      <c r="UOC48" s="1305"/>
      <c r="UOD48" s="1305"/>
      <c r="UOE48" s="1305"/>
      <c r="UOF48" s="1305"/>
      <c r="UOG48" s="1305"/>
      <c r="UOH48" s="1305"/>
      <c r="UOI48" s="1305"/>
      <c r="UOJ48" s="1305"/>
      <c r="UOK48" s="1305"/>
      <c r="UOL48" s="1305"/>
      <c r="UOM48" s="1305"/>
      <c r="UON48" s="1305"/>
      <c r="UOO48" s="1305"/>
      <c r="UOP48" s="1305"/>
      <c r="UOQ48" s="1305"/>
      <c r="UOR48" s="1305"/>
      <c r="UOS48" s="1305"/>
      <c r="UOT48" s="1305"/>
      <c r="UOU48" s="1305"/>
      <c r="UOV48" s="1305"/>
      <c r="UOW48" s="1305"/>
      <c r="UOX48" s="1305"/>
      <c r="UOY48" s="1305"/>
      <c r="UOZ48" s="1305"/>
      <c r="UPA48" s="1305"/>
      <c r="UPB48" s="1305"/>
      <c r="UPC48" s="1305"/>
      <c r="UPD48" s="1305"/>
      <c r="UPE48" s="1305"/>
      <c r="UPF48" s="1305"/>
      <c r="UPG48" s="1305"/>
      <c r="UPH48" s="1305"/>
      <c r="UPI48" s="1305"/>
      <c r="UPJ48" s="1305"/>
      <c r="UPK48" s="1305"/>
      <c r="UPL48" s="1305"/>
      <c r="UPM48" s="1305"/>
      <c r="UPN48" s="1305"/>
      <c r="UPO48" s="1305"/>
      <c r="UPP48" s="1305"/>
      <c r="UPQ48" s="1305"/>
      <c r="UPR48" s="1305"/>
      <c r="UPS48" s="1305"/>
      <c r="UPT48" s="1305"/>
      <c r="UPU48" s="1305"/>
      <c r="UPV48" s="1305"/>
      <c r="UPW48" s="1305"/>
      <c r="UPX48" s="1305"/>
      <c r="UPY48" s="1305"/>
      <c r="UPZ48" s="1305"/>
      <c r="UQA48" s="1305"/>
      <c r="UQB48" s="1305"/>
      <c r="UQC48" s="1305"/>
      <c r="UQD48" s="1305"/>
      <c r="UQE48" s="1305"/>
      <c r="UQF48" s="1305"/>
      <c r="UQG48" s="1305"/>
      <c r="UQH48" s="1305"/>
      <c r="UQI48" s="1305"/>
      <c r="UQJ48" s="1305"/>
      <c r="UQK48" s="1305"/>
      <c r="UQL48" s="1305"/>
      <c r="UQM48" s="1305"/>
      <c r="UQN48" s="1305"/>
      <c r="UQO48" s="1305"/>
      <c r="UQP48" s="1305"/>
      <c r="UQQ48" s="1305"/>
      <c r="UQR48" s="1305"/>
      <c r="UQS48" s="1305"/>
      <c r="UQT48" s="1305"/>
      <c r="UQU48" s="1305"/>
      <c r="UQV48" s="1305"/>
      <c r="UQW48" s="1305"/>
      <c r="UQX48" s="1305"/>
      <c r="UQY48" s="1305"/>
      <c r="UQZ48" s="1305"/>
      <c r="URA48" s="1305"/>
      <c r="URB48" s="1305"/>
      <c r="URC48" s="1305"/>
      <c r="URD48" s="1305"/>
      <c r="URE48" s="1305"/>
      <c r="URF48" s="1305"/>
      <c r="URG48" s="1305"/>
      <c r="URH48" s="1305"/>
      <c r="URI48" s="1305"/>
      <c r="URJ48" s="1305"/>
      <c r="URK48" s="1305"/>
      <c r="URL48" s="1305"/>
      <c r="URM48" s="1305"/>
      <c r="URN48" s="1305"/>
      <c r="URO48" s="1305"/>
      <c r="URP48" s="1305"/>
      <c r="URQ48" s="1305"/>
      <c r="URR48" s="1305"/>
      <c r="URS48" s="1305"/>
      <c r="URT48" s="1305"/>
      <c r="URU48" s="1305"/>
      <c r="URV48" s="1305"/>
      <c r="URW48" s="1305"/>
      <c r="URX48" s="1305"/>
      <c r="URY48" s="1305"/>
      <c r="URZ48" s="1305"/>
      <c r="USA48" s="1305"/>
      <c r="USB48" s="1305"/>
      <c r="USC48" s="1305"/>
      <c r="USD48" s="1305"/>
      <c r="USE48" s="1305"/>
      <c r="USF48" s="1305"/>
      <c r="USG48" s="1305"/>
      <c r="USH48" s="1305"/>
      <c r="USI48" s="1305"/>
      <c r="USJ48" s="1305"/>
      <c r="USK48" s="1305"/>
      <c r="USL48" s="1305"/>
      <c r="USM48" s="1305"/>
      <c r="USN48" s="1305"/>
      <c r="USO48" s="1305"/>
      <c r="USP48" s="1305"/>
      <c r="USQ48" s="1305"/>
      <c r="USR48" s="1305"/>
      <c r="USS48" s="1305"/>
      <c r="UST48" s="1305"/>
      <c r="USU48" s="1305"/>
      <c r="USV48" s="1305"/>
      <c r="USW48" s="1305"/>
      <c r="USX48" s="1305"/>
      <c r="USY48" s="1305"/>
      <c r="USZ48" s="1305"/>
      <c r="UTA48" s="1305"/>
      <c r="UTB48" s="1305"/>
      <c r="UTC48" s="1305"/>
      <c r="UTD48" s="1305"/>
      <c r="UTE48" s="1305"/>
      <c r="UTF48" s="1305"/>
      <c r="UTG48" s="1305"/>
      <c r="UTH48" s="1305"/>
      <c r="UTI48" s="1305"/>
      <c r="UTJ48" s="1305"/>
      <c r="UTK48" s="1305"/>
      <c r="UTL48" s="1305"/>
      <c r="UTM48" s="1305"/>
      <c r="UTN48" s="1305"/>
      <c r="UTO48" s="1305"/>
      <c r="UTP48" s="1305"/>
      <c r="UTQ48" s="1305"/>
      <c r="UTR48" s="1305"/>
      <c r="UTS48" s="1305"/>
      <c r="UTT48" s="1305"/>
      <c r="UTU48" s="1305"/>
      <c r="UTV48" s="1305"/>
      <c r="UTW48" s="1305"/>
      <c r="UTX48" s="1305"/>
      <c r="UTY48" s="1305"/>
      <c r="UTZ48" s="1305"/>
      <c r="UUA48" s="1305"/>
      <c r="UUB48" s="1305"/>
      <c r="UUC48" s="1305"/>
      <c r="UUD48" s="1305"/>
      <c r="UUE48" s="1305"/>
      <c r="UUF48" s="1305"/>
      <c r="UUG48" s="1305"/>
      <c r="UUH48" s="1305"/>
      <c r="UUI48" s="1305"/>
      <c r="UUJ48" s="1305"/>
      <c r="UUK48" s="1305"/>
      <c r="UUL48" s="1305"/>
      <c r="UUM48" s="1305"/>
      <c r="UUN48" s="1305"/>
      <c r="UUO48" s="1305"/>
      <c r="UUP48" s="1305"/>
      <c r="UUQ48" s="1305"/>
      <c r="UUR48" s="1305"/>
      <c r="UUS48" s="1305"/>
      <c r="UUT48" s="1305"/>
      <c r="UUU48" s="1305"/>
      <c r="UUV48" s="1305"/>
      <c r="UUW48" s="1305"/>
      <c r="UUX48" s="1305"/>
      <c r="UUY48" s="1305"/>
      <c r="UUZ48" s="1305"/>
      <c r="UVA48" s="1305"/>
      <c r="UVB48" s="1305"/>
      <c r="UVC48" s="1305"/>
      <c r="UVD48" s="1305"/>
      <c r="UVE48" s="1305"/>
      <c r="UVF48" s="1305"/>
      <c r="UVG48" s="1305"/>
      <c r="UVH48" s="1305"/>
      <c r="UVI48" s="1305"/>
      <c r="UVJ48" s="1305"/>
      <c r="UVK48" s="1305"/>
      <c r="UVL48" s="1305"/>
      <c r="UVM48" s="1305"/>
      <c r="UVN48" s="1305"/>
      <c r="UVO48" s="1305"/>
      <c r="UVP48" s="1305"/>
      <c r="UVQ48" s="1305"/>
      <c r="UVR48" s="1305"/>
      <c r="UVS48" s="1305"/>
      <c r="UVT48" s="1305"/>
      <c r="UVU48" s="1305"/>
      <c r="UVV48" s="1305"/>
      <c r="UVW48" s="1305"/>
      <c r="UVX48" s="1305"/>
      <c r="UVY48" s="1305"/>
      <c r="UVZ48" s="1305"/>
      <c r="UWA48" s="1305"/>
      <c r="UWB48" s="1305"/>
      <c r="UWC48" s="1305"/>
      <c r="UWD48" s="1305"/>
      <c r="UWE48" s="1305"/>
      <c r="UWF48" s="1305"/>
      <c r="UWG48" s="1305"/>
      <c r="UWH48" s="1305"/>
      <c r="UWI48" s="1305"/>
      <c r="UWJ48" s="1305"/>
      <c r="UWK48" s="1305"/>
      <c r="UWL48" s="1305"/>
      <c r="UWM48" s="1305"/>
      <c r="UWN48" s="1305"/>
      <c r="UWO48" s="1305"/>
      <c r="UWP48" s="1305"/>
      <c r="UWQ48" s="1305"/>
      <c r="UWR48" s="1305"/>
      <c r="UWS48" s="1305"/>
      <c r="UWT48" s="1305"/>
      <c r="UWU48" s="1305"/>
      <c r="UWV48" s="1305"/>
      <c r="UWW48" s="1305"/>
      <c r="UWX48" s="1305"/>
      <c r="UWY48" s="1305"/>
      <c r="UWZ48" s="1305"/>
      <c r="UXA48" s="1305"/>
      <c r="UXB48" s="1305"/>
      <c r="UXC48" s="1305"/>
      <c r="UXD48" s="1305"/>
      <c r="UXE48" s="1305"/>
      <c r="UXF48" s="1305"/>
      <c r="UXG48" s="1305"/>
      <c r="UXH48" s="1305"/>
      <c r="UXI48" s="1305"/>
      <c r="UXJ48" s="1305"/>
      <c r="UXK48" s="1305"/>
      <c r="UXL48" s="1305"/>
      <c r="UXM48" s="1305"/>
      <c r="UXN48" s="1305"/>
      <c r="UXO48" s="1305"/>
      <c r="UXP48" s="1305"/>
      <c r="UXQ48" s="1305"/>
      <c r="UXR48" s="1305"/>
      <c r="UXS48" s="1305"/>
      <c r="UXT48" s="1305"/>
      <c r="UXU48" s="1305"/>
      <c r="UXV48" s="1305"/>
      <c r="UXW48" s="1305"/>
      <c r="UXX48" s="1305"/>
      <c r="UXY48" s="1305"/>
      <c r="UXZ48" s="1305"/>
      <c r="UYA48" s="1305"/>
      <c r="UYB48" s="1305"/>
      <c r="UYC48" s="1305"/>
      <c r="UYD48" s="1305"/>
      <c r="UYE48" s="1305"/>
      <c r="UYF48" s="1305"/>
      <c r="UYG48" s="1305"/>
      <c r="UYH48" s="1305"/>
      <c r="UYI48" s="1305"/>
      <c r="UYJ48" s="1305"/>
      <c r="UYK48" s="1305"/>
      <c r="UYL48" s="1305"/>
      <c r="UYM48" s="1305"/>
      <c r="UYN48" s="1305"/>
      <c r="UYO48" s="1305"/>
      <c r="UYP48" s="1305"/>
      <c r="UYQ48" s="1305"/>
      <c r="UYR48" s="1305"/>
      <c r="UYS48" s="1305"/>
      <c r="UYT48" s="1305"/>
      <c r="UYU48" s="1305"/>
      <c r="UYV48" s="1305"/>
      <c r="UYW48" s="1305"/>
      <c r="UYX48" s="1305"/>
      <c r="UYY48" s="1305"/>
      <c r="UYZ48" s="1305"/>
      <c r="UZA48" s="1305"/>
      <c r="UZB48" s="1305"/>
      <c r="UZC48" s="1305"/>
      <c r="UZD48" s="1305"/>
      <c r="UZE48" s="1305"/>
      <c r="UZF48" s="1305"/>
      <c r="UZG48" s="1305"/>
      <c r="UZH48" s="1305"/>
      <c r="UZI48" s="1305"/>
      <c r="UZJ48" s="1305"/>
      <c r="UZK48" s="1305"/>
      <c r="UZL48" s="1305"/>
      <c r="UZM48" s="1305"/>
      <c r="UZN48" s="1305"/>
      <c r="UZO48" s="1305"/>
      <c r="UZP48" s="1305"/>
      <c r="UZQ48" s="1305"/>
      <c r="UZR48" s="1305"/>
      <c r="UZS48" s="1305"/>
      <c r="UZT48" s="1305"/>
      <c r="UZU48" s="1305"/>
      <c r="UZV48" s="1305"/>
      <c r="UZW48" s="1305"/>
      <c r="UZX48" s="1305"/>
      <c r="UZY48" s="1305"/>
      <c r="UZZ48" s="1305"/>
      <c r="VAA48" s="1305"/>
      <c r="VAB48" s="1305"/>
      <c r="VAC48" s="1305"/>
      <c r="VAD48" s="1305"/>
      <c r="VAE48" s="1305"/>
      <c r="VAF48" s="1305"/>
      <c r="VAG48" s="1305"/>
      <c r="VAH48" s="1305"/>
      <c r="VAI48" s="1305"/>
      <c r="VAJ48" s="1305"/>
      <c r="VAK48" s="1305"/>
      <c r="VAL48" s="1305"/>
      <c r="VAM48" s="1305"/>
      <c r="VAN48" s="1305"/>
      <c r="VAO48" s="1305"/>
      <c r="VAP48" s="1305"/>
      <c r="VAQ48" s="1305"/>
      <c r="VAR48" s="1305"/>
      <c r="VAS48" s="1305"/>
      <c r="VAT48" s="1305"/>
      <c r="VAU48" s="1305"/>
      <c r="VAV48" s="1305"/>
      <c r="VAW48" s="1305"/>
      <c r="VAX48" s="1305"/>
      <c r="VAY48" s="1305"/>
      <c r="VAZ48" s="1305"/>
      <c r="VBA48" s="1305"/>
      <c r="VBB48" s="1305"/>
      <c r="VBC48" s="1305"/>
      <c r="VBD48" s="1305"/>
      <c r="VBE48" s="1305"/>
      <c r="VBF48" s="1305"/>
      <c r="VBG48" s="1305"/>
      <c r="VBH48" s="1305"/>
      <c r="VBI48" s="1305"/>
      <c r="VBJ48" s="1305"/>
      <c r="VBK48" s="1305"/>
      <c r="VBL48" s="1305"/>
      <c r="VBM48" s="1305"/>
      <c r="VBN48" s="1305"/>
      <c r="VBO48" s="1305"/>
      <c r="VBP48" s="1305"/>
      <c r="VBQ48" s="1305"/>
      <c r="VBR48" s="1305"/>
      <c r="VBS48" s="1305"/>
      <c r="VBT48" s="1305"/>
      <c r="VBU48" s="1305"/>
      <c r="VBV48" s="1305"/>
      <c r="VBW48" s="1305"/>
      <c r="VBX48" s="1305"/>
      <c r="VBY48" s="1305"/>
      <c r="VBZ48" s="1305"/>
      <c r="VCA48" s="1305"/>
      <c r="VCB48" s="1305"/>
      <c r="VCC48" s="1305"/>
      <c r="VCD48" s="1305"/>
      <c r="VCE48" s="1305"/>
      <c r="VCF48" s="1305"/>
      <c r="VCG48" s="1305"/>
      <c r="VCH48" s="1305"/>
      <c r="VCI48" s="1305"/>
      <c r="VCJ48" s="1305"/>
      <c r="VCK48" s="1305"/>
      <c r="VCL48" s="1305"/>
      <c r="VCM48" s="1305"/>
      <c r="VCN48" s="1305"/>
      <c r="VCO48" s="1305"/>
      <c r="VCP48" s="1305"/>
      <c r="VCQ48" s="1305"/>
      <c r="VCR48" s="1305"/>
      <c r="VCS48" s="1305"/>
      <c r="VCT48" s="1305"/>
      <c r="VCU48" s="1305"/>
      <c r="VCV48" s="1305"/>
      <c r="VCW48" s="1305"/>
      <c r="VCX48" s="1305"/>
      <c r="VCY48" s="1305"/>
      <c r="VCZ48" s="1305"/>
      <c r="VDA48" s="1305"/>
      <c r="VDB48" s="1305"/>
      <c r="VDC48" s="1305"/>
      <c r="VDD48" s="1305"/>
      <c r="VDE48" s="1305"/>
      <c r="VDF48" s="1305"/>
      <c r="VDG48" s="1305"/>
      <c r="VDH48" s="1305"/>
      <c r="VDI48" s="1305"/>
      <c r="VDJ48" s="1305"/>
      <c r="VDK48" s="1305"/>
      <c r="VDL48" s="1305"/>
      <c r="VDM48" s="1305"/>
      <c r="VDN48" s="1305"/>
      <c r="VDO48" s="1305"/>
      <c r="VDP48" s="1305"/>
      <c r="VDQ48" s="1305"/>
      <c r="VDR48" s="1305"/>
      <c r="VDS48" s="1305"/>
      <c r="VDT48" s="1305"/>
      <c r="VDU48" s="1305"/>
      <c r="VDV48" s="1305"/>
      <c r="VDW48" s="1305"/>
      <c r="VDX48" s="1305"/>
      <c r="VDY48" s="1305"/>
      <c r="VDZ48" s="1305"/>
      <c r="VEA48" s="1305"/>
      <c r="VEB48" s="1305"/>
      <c r="VEC48" s="1305"/>
      <c r="VED48" s="1305"/>
      <c r="VEE48" s="1305"/>
      <c r="VEF48" s="1305"/>
      <c r="VEG48" s="1305"/>
      <c r="VEH48" s="1305"/>
      <c r="VEI48" s="1305"/>
      <c r="VEJ48" s="1305"/>
      <c r="VEK48" s="1305"/>
      <c r="VEL48" s="1305"/>
      <c r="VEM48" s="1305"/>
      <c r="VEN48" s="1305"/>
      <c r="VEO48" s="1305"/>
      <c r="VEP48" s="1305"/>
      <c r="VEQ48" s="1305"/>
      <c r="VER48" s="1305"/>
      <c r="VES48" s="1305"/>
      <c r="VET48" s="1305"/>
      <c r="VEU48" s="1305"/>
      <c r="VEV48" s="1305"/>
      <c r="VEW48" s="1305"/>
      <c r="VEX48" s="1305"/>
      <c r="VEY48" s="1305"/>
      <c r="VEZ48" s="1305"/>
      <c r="VFA48" s="1305"/>
      <c r="VFB48" s="1305"/>
      <c r="VFC48" s="1305"/>
      <c r="VFD48" s="1305"/>
      <c r="VFE48" s="1305"/>
      <c r="VFF48" s="1305"/>
      <c r="VFG48" s="1305"/>
      <c r="VFH48" s="1305"/>
      <c r="VFI48" s="1305"/>
      <c r="VFJ48" s="1305"/>
      <c r="VFK48" s="1305"/>
      <c r="VFL48" s="1305"/>
      <c r="VFM48" s="1305"/>
      <c r="VFN48" s="1305"/>
      <c r="VFO48" s="1305"/>
      <c r="VFP48" s="1305"/>
      <c r="VFQ48" s="1305"/>
      <c r="VFR48" s="1305"/>
      <c r="VFS48" s="1305"/>
      <c r="VFT48" s="1305"/>
      <c r="VFU48" s="1305"/>
      <c r="VFV48" s="1305"/>
      <c r="VFW48" s="1305"/>
      <c r="VFX48" s="1305"/>
      <c r="VFY48" s="1305"/>
      <c r="VFZ48" s="1305"/>
      <c r="VGA48" s="1305"/>
      <c r="VGB48" s="1305"/>
      <c r="VGC48" s="1305"/>
      <c r="VGD48" s="1305"/>
      <c r="VGE48" s="1305"/>
      <c r="VGF48" s="1305"/>
      <c r="VGG48" s="1305"/>
      <c r="VGH48" s="1305"/>
      <c r="VGI48" s="1305"/>
      <c r="VGJ48" s="1305"/>
      <c r="VGK48" s="1305"/>
      <c r="VGL48" s="1305"/>
      <c r="VGM48" s="1305"/>
      <c r="VGN48" s="1305"/>
      <c r="VGO48" s="1305"/>
      <c r="VGP48" s="1305"/>
      <c r="VGQ48" s="1305"/>
      <c r="VGR48" s="1305"/>
      <c r="VGS48" s="1305"/>
      <c r="VGT48" s="1305"/>
      <c r="VGU48" s="1305"/>
      <c r="VGV48" s="1305"/>
      <c r="VGW48" s="1305"/>
      <c r="VGX48" s="1305"/>
      <c r="VGY48" s="1305"/>
      <c r="VGZ48" s="1305"/>
      <c r="VHA48" s="1305"/>
      <c r="VHB48" s="1305"/>
      <c r="VHC48" s="1305"/>
      <c r="VHD48" s="1305"/>
      <c r="VHE48" s="1305"/>
      <c r="VHF48" s="1305"/>
      <c r="VHG48" s="1305"/>
      <c r="VHH48" s="1305"/>
      <c r="VHI48" s="1305"/>
      <c r="VHJ48" s="1305"/>
      <c r="VHK48" s="1305"/>
      <c r="VHL48" s="1305"/>
      <c r="VHM48" s="1305"/>
      <c r="VHN48" s="1305"/>
      <c r="VHO48" s="1305"/>
      <c r="VHP48" s="1305"/>
      <c r="VHQ48" s="1305"/>
      <c r="VHR48" s="1305"/>
      <c r="VHS48" s="1305"/>
      <c r="VHT48" s="1305"/>
      <c r="VHU48" s="1305"/>
      <c r="VHV48" s="1305"/>
      <c r="VHW48" s="1305"/>
      <c r="VHX48" s="1305"/>
      <c r="VHY48" s="1305"/>
      <c r="VHZ48" s="1305"/>
      <c r="VIA48" s="1305"/>
      <c r="VIB48" s="1305"/>
      <c r="VIC48" s="1305"/>
      <c r="VID48" s="1305"/>
      <c r="VIE48" s="1305"/>
      <c r="VIF48" s="1305"/>
      <c r="VIG48" s="1305"/>
      <c r="VIH48" s="1305"/>
      <c r="VII48" s="1305"/>
      <c r="VIJ48" s="1305"/>
      <c r="VIK48" s="1305"/>
      <c r="VIL48" s="1305"/>
      <c r="VIM48" s="1305"/>
      <c r="VIN48" s="1305"/>
      <c r="VIO48" s="1305"/>
      <c r="VIP48" s="1305"/>
      <c r="VIQ48" s="1305"/>
      <c r="VIR48" s="1305"/>
      <c r="VIS48" s="1305"/>
      <c r="VIT48" s="1305"/>
      <c r="VIU48" s="1305"/>
      <c r="VIV48" s="1305"/>
      <c r="VIW48" s="1305"/>
      <c r="VIX48" s="1305"/>
      <c r="VIY48" s="1305"/>
      <c r="VIZ48" s="1305"/>
      <c r="VJA48" s="1305"/>
      <c r="VJB48" s="1305"/>
      <c r="VJC48" s="1305"/>
      <c r="VJD48" s="1305"/>
      <c r="VJE48" s="1305"/>
      <c r="VJF48" s="1305"/>
      <c r="VJG48" s="1305"/>
      <c r="VJH48" s="1305"/>
      <c r="VJI48" s="1305"/>
      <c r="VJJ48" s="1305"/>
      <c r="VJK48" s="1305"/>
      <c r="VJL48" s="1305"/>
      <c r="VJM48" s="1305"/>
      <c r="VJN48" s="1305"/>
      <c r="VJO48" s="1305"/>
      <c r="VJP48" s="1305"/>
      <c r="VJQ48" s="1305"/>
      <c r="VJR48" s="1305"/>
      <c r="VJS48" s="1305"/>
      <c r="VJT48" s="1305"/>
      <c r="VJU48" s="1305"/>
      <c r="VJV48" s="1305"/>
      <c r="VJW48" s="1305"/>
      <c r="VJX48" s="1305"/>
      <c r="VJY48" s="1305"/>
      <c r="VJZ48" s="1305"/>
      <c r="VKA48" s="1305"/>
      <c r="VKB48" s="1305"/>
      <c r="VKC48" s="1305"/>
      <c r="VKD48" s="1305"/>
      <c r="VKE48" s="1305"/>
      <c r="VKF48" s="1305"/>
      <c r="VKG48" s="1305"/>
      <c r="VKH48" s="1305"/>
      <c r="VKI48" s="1305"/>
      <c r="VKJ48" s="1305"/>
      <c r="VKK48" s="1305"/>
      <c r="VKL48" s="1305"/>
      <c r="VKM48" s="1305"/>
      <c r="VKN48" s="1305"/>
      <c r="VKO48" s="1305"/>
      <c r="VKP48" s="1305"/>
      <c r="VKQ48" s="1305"/>
      <c r="VKR48" s="1305"/>
      <c r="VKS48" s="1305"/>
      <c r="VKT48" s="1305"/>
      <c r="VKU48" s="1305"/>
      <c r="VKV48" s="1305"/>
      <c r="VKW48" s="1305"/>
      <c r="VKX48" s="1305"/>
      <c r="VKY48" s="1305"/>
      <c r="VKZ48" s="1305"/>
      <c r="VLA48" s="1305"/>
      <c r="VLB48" s="1305"/>
      <c r="VLC48" s="1305"/>
      <c r="VLD48" s="1305"/>
      <c r="VLE48" s="1305"/>
      <c r="VLF48" s="1305"/>
      <c r="VLG48" s="1305"/>
      <c r="VLH48" s="1305"/>
      <c r="VLI48" s="1305"/>
      <c r="VLJ48" s="1305"/>
      <c r="VLK48" s="1305"/>
      <c r="VLL48" s="1305"/>
      <c r="VLM48" s="1305"/>
      <c r="VLN48" s="1305"/>
      <c r="VLO48" s="1305"/>
      <c r="VLP48" s="1305"/>
      <c r="VLQ48" s="1305"/>
      <c r="VLR48" s="1305"/>
      <c r="VLS48" s="1305"/>
      <c r="VLT48" s="1305"/>
      <c r="VLU48" s="1305"/>
      <c r="VLV48" s="1305"/>
      <c r="VLW48" s="1305"/>
      <c r="VLX48" s="1305"/>
      <c r="VLY48" s="1305"/>
      <c r="VLZ48" s="1305"/>
      <c r="VMA48" s="1305"/>
      <c r="VMB48" s="1305"/>
      <c r="VMC48" s="1305"/>
      <c r="VMD48" s="1305"/>
      <c r="VME48" s="1305"/>
      <c r="VMF48" s="1305"/>
      <c r="VMG48" s="1305"/>
      <c r="VMH48" s="1305"/>
      <c r="VMI48" s="1305"/>
      <c r="VMJ48" s="1305"/>
      <c r="VMK48" s="1305"/>
      <c r="VML48" s="1305"/>
      <c r="VMM48" s="1305"/>
      <c r="VMN48" s="1305"/>
      <c r="VMO48" s="1305"/>
      <c r="VMP48" s="1305"/>
      <c r="VMQ48" s="1305"/>
      <c r="VMR48" s="1305"/>
      <c r="VMS48" s="1305"/>
      <c r="VMT48" s="1305"/>
      <c r="VMU48" s="1305"/>
      <c r="VMV48" s="1305"/>
      <c r="VMW48" s="1305"/>
      <c r="VMX48" s="1305"/>
      <c r="VMY48" s="1305"/>
      <c r="VMZ48" s="1305"/>
      <c r="VNA48" s="1305"/>
      <c r="VNB48" s="1305"/>
      <c r="VNC48" s="1305"/>
      <c r="VND48" s="1305"/>
      <c r="VNE48" s="1305"/>
      <c r="VNF48" s="1305"/>
      <c r="VNG48" s="1305"/>
      <c r="VNH48" s="1305"/>
      <c r="VNI48" s="1305"/>
      <c r="VNJ48" s="1305"/>
      <c r="VNK48" s="1305"/>
      <c r="VNL48" s="1305"/>
      <c r="VNM48" s="1305"/>
      <c r="VNN48" s="1305"/>
      <c r="VNO48" s="1305"/>
      <c r="VNP48" s="1305"/>
      <c r="VNQ48" s="1305"/>
      <c r="VNR48" s="1305"/>
      <c r="VNS48" s="1305"/>
      <c r="VNT48" s="1305"/>
      <c r="VNU48" s="1305"/>
      <c r="VNV48" s="1305"/>
      <c r="VNW48" s="1305"/>
      <c r="VNX48" s="1305"/>
      <c r="VNY48" s="1305"/>
      <c r="VNZ48" s="1305"/>
      <c r="VOA48" s="1305"/>
      <c r="VOB48" s="1305"/>
      <c r="VOC48" s="1305"/>
      <c r="VOD48" s="1305"/>
      <c r="VOE48" s="1305"/>
      <c r="VOF48" s="1305"/>
      <c r="VOG48" s="1305"/>
      <c r="VOH48" s="1305"/>
      <c r="VOI48" s="1305"/>
      <c r="VOJ48" s="1305"/>
      <c r="VOK48" s="1305"/>
      <c r="VOL48" s="1305"/>
      <c r="VOM48" s="1305"/>
      <c r="VON48" s="1305"/>
      <c r="VOO48" s="1305"/>
      <c r="VOP48" s="1305"/>
      <c r="VOQ48" s="1305"/>
      <c r="VOR48" s="1305"/>
      <c r="VOS48" s="1305"/>
      <c r="VOT48" s="1305"/>
      <c r="VOU48" s="1305"/>
      <c r="VOV48" s="1305"/>
      <c r="VOW48" s="1305"/>
      <c r="VOX48" s="1305"/>
      <c r="VOY48" s="1305"/>
      <c r="VOZ48" s="1305"/>
      <c r="VPA48" s="1305"/>
      <c r="VPB48" s="1305"/>
      <c r="VPC48" s="1305"/>
      <c r="VPD48" s="1305"/>
      <c r="VPE48" s="1305"/>
      <c r="VPF48" s="1305"/>
      <c r="VPG48" s="1305"/>
      <c r="VPH48" s="1305"/>
      <c r="VPI48" s="1305"/>
      <c r="VPJ48" s="1305"/>
      <c r="VPK48" s="1305"/>
      <c r="VPL48" s="1305"/>
      <c r="VPM48" s="1305"/>
      <c r="VPN48" s="1305"/>
      <c r="VPO48" s="1305"/>
      <c r="VPP48" s="1305"/>
      <c r="VPQ48" s="1305"/>
      <c r="VPR48" s="1305"/>
      <c r="VPS48" s="1305"/>
      <c r="VPT48" s="1305"/>
      <c r="VPU48" s="1305"/>
      <c r="VPV48" s="1305"/>
      <c r="VPW48" s="1305"/>
      <c r="VPX48" s="1305"/>
      <c r="VPY48" s="1305"/>
      <c r="VPZ48" s="1305"/>
      <c r="VQA48" s="1305"/>
      <c r="VQB48" s="1305"/>
      <c r="VQC48" s="1305"/>
      <c r="VQD48" s="1305"/>
      <c r="VQE48" s="1305"/>
      <c r="VQF48" s="1305"/>
      <c r="VQG48" s="1305"/>
      <c r="VQH48" s="1305"/>
      <c r="VQI48" s="1305"/>
      <c r="VQJ48" s="1305"/>
      <c r="VQK48" s="1305"/>
      <c r="VQL48" s="1305"/>
      <c r="VQM48" s="1305"/>
      <c r="VQN48" s="1305"/>
      <c r="VQO48" s="1305"/>
      <c r="VQP48" s="1305"/>
      <c r="VQQ48" s="1305"/>
      <c r="VQR48" s="1305"/>
      <c r="VQS48" s="1305"/>
      <c r="VQT48" s="1305"/>
      <c r="VQU48" s="1305"/>
      <c r="VQV48" s="1305"/>
      <c r="VQW48" s="1305"/>
      <c r="VQX48" s="1305"/>
      <c r="VQY48" s="1305"/>
      <c r="VQZ48" s="1305"/>
      <c r="VRA48" s="1305"/>
      <c r="VRB48" s="1305"/>
      <c r="VRC48" s="1305"/>
      <c r="VRD48" s="1305"/>
      <c r="VRE48" s="1305"/>
      <c r="VRF48" s="1305"/>
      <c r="VRG48" s="1305"/>
      <c r="VRH48" s="1305"/>
      <c r="VRI48" s="1305"/>
      <c r="VRJ48" s="1305"/>
      <c r="VRK48" s="1305"/>
      <c r="VRL48" s="1305"/>
      <c r="VRM48" s="1305"/>
      <c r="VRN48" s="1305"/>
      <c r="VRO48" s="1305"/>
      <c r="VRP48" s="1305"/>
      <c r="VRQ48" s="1305"/>
      <c r="VRR48" s="1305"/>
      <c r="VRS48" s="1305"/>
      <c r="VRT48" s="1305"/>
      <c r="VRU48" s="1305"/>
      <c r="VRV48" s="1305"/>
      <c r="VRW48" s="1305"/>
      <c r="VRX48" s="1305"/>
      <c r="VRY48" s="1305"/>
      <c r="VRZ48" s="1305"/>
      <c r="VSA48" s="1305"/>
      <c r="VSB48" s="1305"/>
      <c r="VSC48" s="1305"/>
      <c r="VSD48" s="1305"/>
      <c r="VSE48" s="1305"/>
      <c r="VSF48" s="1305"/>
      <c r="VSG48" s="1305"/>
      <c r="VSH48" s="1305"/>
      <c r="VSI48" s="1305"/>
      <c r="VSJ48" s="1305"/>
      <c r="VSK48" s="1305"/>
      <c r="VSL48" s="1305"/>
      <c r="VSM48" s="1305"/>
      <c r="VSN48" s="1305"/>
      <c r="VSO48" s="1305"/>
      <c r="VSP48" s="1305"/>
      <c r="VSQ48" s="1305"/>
      <c r="VSR48" s="1305"/>
      <c r="VSS48" s="1305"/>
      <c r="VST48" s="1305"/>
      <c r="VSU48" s="1305"/>
      <c r="VSV48" s="1305"/>
      <c r="VSW48" s="1305"/>
      <c r="VSX48" s="1305"/>
      <c r="VSY48" s="1305"/>
      <c r="VSZ48" s="1305"/>
      <c r="VTA48" s="1305"/>
      <c r="VTB48" s="1305"/>
      <c r="VTC48" s="1305"/>
      <c r="VTD48" s="1305"/>
      <c r="VTE48" s="1305"/>
      <c r="VTF48" s="1305"/>
      <c r="VTG48" s="1305"/>
      <c r="VTH48" s="1305"/>
      <c r="VTI48" s="1305"/>
      <c r="VTJ48" s="1305"/>
      <c r="VTK48" s="1305"/>
      <c r="VTL48" s="1305"/>
      <c r="VTM48" s="1305"/>
      <c r="VTN48" s="1305"/>
      <c r="VTO48" s="1305"/>
      <c r="VTP48" s="1305"/>
      <c r="VTQ48" s="1305"/>
      <c r="VTR48" s="1305"/>
      <c r="VTS48" s="1305"/>
      <c r="VTT48" s="1305"/>
      <c r="VTU48" s="1305"/>
      <c r="VTV48" s="1305"/>
      <c r="VTW48" s="1305"/>
      <c r="VTX48" s="1305"/>
      <c r="VTY48" s="1305"/>
      <c r="VTZ48" s="1305"/>
      <c r="VUA48" s="1305"/>
      <c r="VUB48" s="1305"/>
      <c r="VUC48" s="1305"/>
      <c r="VUD48" s="1305"/>
      <c r="VUE48" s="1305"/>
      <c r="VUF48" s="1305"/>
      <c r="VUG48" s="1305"/>
      <c r="VUH48" s="1305"/>
      <c r="VUI48" s="1305"/>
      <c r="VUJ48" s="1305"/>
      <c r="VUK48" s="1305"/>
      <c r="VUL48" s="1305"/>
      <c r="VUM48" s="1305"/>
      <c r="VUN48" s="1305"/>
      <c r="VUO48" s="1305"/>
      <c r="VUP48" s="1305"/>
      <c r="VUQ48" s="1305"/>
      <c r="VUR48" s="1305"/>
      <c r="VUS48" s="1305"/>
      <c r="VUT48" s="1305"/>
      <c r="VUU48" s="1305"/>
      <c r="VUV48" s="1305"/>
      <c r="VUW48" s="1305"/>
      <c r="VUX48" s="1305"/>
      <c r="VUY48" s="1305"/>
      <c r="VUZ48" s="1305"/>
      <c r="VVA48" s="1305"/>
      <c r="VVB48" s="1305"/>
      <c r="VVC48" s="1305"/>
      <c r="VVD48" s="1305"/>
      <c r="VVE48" s="1305"/>
      <c r="VVF48" s="1305"/>
      <c r="VVG48" s="1305"/>
      <c r="VVH48" s="1305"/>
      <c r="VVI48" s="1305"/>
      <c r="VVJ48" s="1305"/>
      <c r="VVK48" s="1305"/>
      <c r="VVL48" s="1305"/>
      <c r="VVM48" s="1305"/>
      <c r="VVN48" s="1305"/>
      <c r="VVO48" s="1305"/>
      <c r="VVP48" s="1305"/>
      <c r="VVQ48" s="1305"/>
      <c r="VVR48" s="1305"/>
      <c r="VVS48" s="1305"/>
      <c r="VVT48" s="1305"/>
      <c r="VVU48" s="1305"/>
      <c r="VVV48" s="1305"/>
      <c r="VVW48" s="1305"/>
      <c r="VVX48" s="1305"/>
      <c r="VVY48" s="1305"/>
      <c r="VVZ48" s="1305"/>
      <c r="VWA48" s="1305"/>
      <c r="VWB48" s="1305"/>
      <c r="VWC48" s="1305"/>
      <c r="VWD48" s="1305"/>
      <c r="VWE48" s="1305"/>
      <c r="VWF48" s="1305"/>
      <c r="VWG48" s="1305"/>
      <c r="VWH48" s="1305"/>
      <c r="VWI48" s="1305"/>
      <c r="VWJ48" s="1305"/>
      <c r="VWK48" s="1305"/>
      <c r="VWL48" s="1305"/>
      <c r="VWM48" s="1305"/>
      <c r="VWN48" s="1305"/>
      <c r="VWO48" s="1305"/>
      <c r="VWP48" s="1305"/>
      <c r="VWQ48" s="1305"/>
      <c r="VWR48" s="1305"/>
      <c r="VWS48" s="1305"/>
      <c r="VWT48" s="1305"/>
      <c r="VWU48" s="1305"/>
      <c r="VWV48" s="1305"/>
      <c r="VWW48" s="1305"/>
      <c r="VWX48" s="1305"/>
      <c r="VWY48" s="1305"/>
      <c r="VWZ48" s="1305"/>
      <c r="VXA48" s="1305"/>
      <c r="VXB48" s="1305"/>
      <c r="VXC48" s="1305"/>
      <c r="VXD48" s="1305"/>
      <c r="VXE48" s="1305"/>
      <c r="VXF48" s="1305"/>
      <c r="VXG48" s="1305"/>
      <c r="VXH48" s="1305"/>
      <c r="VXI48" s="1305"/>
      <c r="VXJ48" s="1305"/>
      <c r="VXK48" s="1305"/>
      <c r="VXL48" s="1305"/>
      <c r="VXM48" s="1305"/>
      <c r="VXN48" s="1305"/>
      <c r="VXO48" s="1305"/>
      <c r="VXP48" s="1305"/>
      <c r="VXQ48" s="1305"/>
      <c r="VXR48" s="1305"/>
      <c r="VXS48" s="1305"/>
      <c r="VXT48" s="1305"/>
      <c r="VXU48" s="1305"/>
      <c r="VXV48" s="1305"/>
      <c r="VXW48" s="1305"/>
      <c r="VXX48" s="1305"/>
      <c r="VXY48" s="1305"/>
      <c r="VXZ48" s="1305"/>
      <c r="VYA48" s="1305"/>
      <c r="VYB48" s="1305"/>
      <c r="VYC48" s="1305"/>
      <c r="VYD48" s="1305"/>
      <c r="VYE48" s="1305"/>
      <c r="VYF48" s="1305"/>
      <c r="VYG48" s="1305"/>
      <c r="VYH48" s="1305"/>
      <c r="VYI48" s="1305"/>
      <c r="VYJ48" s="1305"/>
      <c r="VYK48" s="1305"/>
      <c r="VYL48" s="1305"/>
      <c r="VYM48" s="1305"/>
      <c r="VYN48" s="1305"/>
      <c r="VYO48" s="1305"/>
      <c r="VYP48" s="1305"/>
      <c r="VYQ48" s="1305"/>
      <c r="VYR48" s="1305"/>
      <c r="VYS48" s="1305"/>
      <c r="VYT48" s="1305"/>
      <c r="VYU48" s="1305"/>
      <c r="VYV48" s="1305"/>
      <c r="VYW48" s="1305"/>
      <c r="VYX48" s="1305"/>
      <c r="VYY48" s="1305"/>
      <c r="VYZ48" s="1305"/>
      <c r="VZA48" s="1305"/>
      <c r="VZB48" s="1305"/>
      <c r="VZC48" s="1305"/>
      <c r="VZD48" s="1305"/>
      <c r="VZE48" s="1305"/>
      <c r="VZF48" s="1305"/>
      <c r="VZG48" s="1305"/>
      <c r="VZH48" s="1305"/>
      <c r="VZI48" s="1305"/>
      <c r="VZJ48" s="1305"/>
      <c r="VZK48" s="1305"/>
      <c r="VZL48" s="1305"/>
      <c r="VZM48" s="1305"/>
      <c r="VZN48" s="1305"/>
      <c r="VZO48" s="1305"/>
      <c r="VZP48" s="1305"/>
      <c r="VZQ48" s="1305"/>
      <c r="VZR48" s="1305"/>
      <c r="VZS48" s="1305"/>
      <c r="VZT48" s="1305"/>
      <c r="VZU48" s="1305"/>
      <c r="VZV48" s="1305"/>
      <c r="VZW48" s="1305"/>
      <c r="VZX48" s="1305"/>
      <c r="VZY48" s="1305"/>
      <c r="VZZ48" s="1305"/>
      <c r="WAA48" s="1305"/>
      <c r="WAB48" s="1305"/>
      <c r="WAC48" s="1305"/>
      <c r="WAD48" s="1305"/>
      <c r="WAE48" s="1305"/>
      <c r="WAF48" s="1305"/>
      <c r="WAG48" s="1305"/>
      <c r="WAH48" s="1305"/>
      <c r="WAI48" s="1305"/>
      <c r="WAJ48" s="1305"/>
      <c r="WAK48" s="1305"/>
      <c r="WAL48" s="1305"/>
      <c r="WAM48" s="1305"/>
      <c r="WAN48" s="1305"/>
      <c r="WAO48" s="1305"/>
      <c r="WAP48" s="1305"/>
      <c r="WAQ48" s="1305"/>
      <c r="WAR48" s="1305"/>
      <c r="WAS48" s="1305"/>
      <c r="WAT48" s="1305"/>
      <c r="WAU48" s="1305"/>
      <c r="WAV48" s="1305"/>
      <c r="WAW48" s="1305"/>
      <c r="WAX48" s="1305"/>
      <c r="WAY48" s="1305"/>
      <c r="WAZ48" s="1305"/>
      <c r="WBA48" s="1305"/>
      <c r="WBB48" s="1305"/>
      <c r="WBC48" s="1305"/>
      <c r="WBD48" s="1305"/>
      <c r="WBE48" s="1305"/>
      <c r="WBF48" s="1305"/>
      <c r="WBG48" s="1305"/>
      <c r="WBH48" s="1305"/>
      <c r="WBI48" s="1305"/>
      <c r="WBJ48" s="1305"/>
      <c r="WBK48" s="1305"/>
      <c r="WBL48" s="1305"/>
      <c r="WBM48" s="1305"/>
      <c r="WBN48" s="1305"/>
      <c r="WBO48" s="1305"/>
      <c r="WBP48" s="1305"/>
      <c r="WBQ48" s="1305"/>
      <c r="WBR48" s="1305"/>
      <c r="WBS48" s="1305"/>
      <c r="WBT48" s="1305"/>
      <c r="WBU48" s="1305"/>
      <c r="WBV48" s="1305"/>
      <c r="WBW48" s="1305"/>
      <c r="WBX48" s="1305"/>
      <c r="WBY48" s="1305"/>
      <c r="WBZ48" s="1305"/>
      <c r="WCA48" s="1305"/>
      <c r="WCB48" s="1305"/>
      <c r="WCC48" s="1305"/>
      <c r="WCD48" s="1305"/>
      <c r="WCE48" s="1305"/>
      <c r="WCF48" s="1305"/>
      <c r="WCG48" s="1305"/>
      <c r="WCH48" s="1305"/>
      <c r="WCI48" s="1305"/>
      <c r="WCJ48" s="1305"/>
      <c r="WCK48" s="1305"/>
      <c r="WCL48" s="1305"/>
      <c r="WCM48" s="1305"/>
      <c r="WCN48" s="1305"/>
      <c r="WCO48" s="1305"/>
      <c r="WCP48" s="1305"/>
      <c r="WCQ48" s="1305"/>
      <c r="WCR48" s="1305"/>
      <c r="WCS48" s="1305"/>
      <c r="WCT48" s="1305"/>
      <c r="WCU48" s="1305"/>
      <c r="WCV48" s="1305"/>
      <c r="WCW48" s="1305"/>
      <c r="WCX48" s="1305"/>
      <c r="WCY48" s="1305"/>
      <c r="WCZ48" s="1305"/>
      <c r="WDA48" s="1305"/>
      <c r="WDB48" s="1305"/>
      <c r="WDC48" s="1305"/>
      <c r="WDD48" s="1305"/>
      <c r="WDE48" s="1305"/>
      <c r="WDF48" s="1305"/>
      <c r="WDG48" s="1305"/>
      <c r="WDH48" s="1305"/>
      <c r="WDI48" s="1305"/>
      <c r="WDJ48" s="1305"/>
      <c r="WDK48" s="1305"/>
      <c r="WDL48" s="1305"/>
      <c r="WDM48" s="1305"/>
      <c r="WDN48" s="1305"/>
      <c r="WDO48" s="1305"/>
      <c r="WDP48" s="1305"/>
      <c r="WDQ48" s="1305"/>
      <c r="WDR48" s="1305"/>
      <c r="WDS48" s="1305"/>
      <c r="WDT48" s="1305"/>
      <c r="WDU48" s="1305"/>
      <c r="WDV48" s="1305"/>
      <c r="WDW48" s="1305"/>
      <c r="WDX48" s="1305"/>
      <c r="WDY48" s="1305"/>
      <c r="WDZ48" s="1305"/>
      <c r="WEA48" s="1305"/>
      <c r="WEB48" s="1305"/>
      <c r="WEC48" s="1305"/>
      <c r="WED48" s="1305"/>
      <c r="WEE48" s="1305"/>
      <c r="WEF48" s="1305"/>
      <c r="WEG48" s="1305"/>
      <c r="WEH48" s="1305"/>
      <c r="WEI48" s="1305"/>
      <c r="WEJ48" s="1305"/>
      <c r="WEK48" s="1305"/>
      <c r="WEL48" s="1305"/>
      <c r="WEM48" s="1305"/>
      <c r="WEN48" s="1305"/>
      <c r="WEO48" s="1305"/>
      <c r="WEP48" s="1305"/>
      <c r="WEQ48" s="1305"/>
      <c r="WER48" s="1305"/>
      <c r="WES48" s="1305"/>
      <c r="WET48" s="1305"/>
      <c r="WEU48" s="1305"/>
      <c r="WEV48" s="1305"/>
      <c r="WEW48" s="1305"/>
      <c r="WEX48" s="1305"/>
      <c r="WEY48" s="1305"/>
      <c r="WEZ48" s="1305"/>
      <c r="WFA48" s="1305"/>
      <c r="WFB48" s="1305"/>
      <c r="WFC48" s="1305"/>
      <c r="WFD48" s="1305"/>
      <c r="WFE48" s="1305"/>
      <c r="WFF48" s="1305"/>
      <c r="WFG48" s="1305"/>
      <c r="WFH48" s="1305"/>
      <c r="WFI48" s="1305"/>
      <c r="WFJ48" s="1305"/>
      <c r="WFK48" s="1305"/>
      <c r="WFL48" s="1305"/>
      <c r="WFM48" s="1305"/>
      <c r="WFN48" s="1305"/>
      <c r="WFO48" s="1305"/>
      <c r="WFP48" s="1305"/>
      <c r="WFQ48" s="1305"/>
      <c r="WFR48" s="1305"/>
      <c r="WFS48" s="1305"/>
      <c r="WFT48" s="1305"/>
      <c r="WFU48" s="1305"/>
      <c r="WFV48" s="1305"/>
      <c r="WFW48" s="1305"/>
      <c r="WFX48" s="1305"/>
      <c r="WFY48" s="1305"/>
      <c r="WFZ48" s="1305"/>
      <c r="WGA48" s="1305"/>
      <c r="WGB48" s="1305"/>
      <c r="WGC48" s="1305"/>
      <c r="WGD48" s="1305"/>
      <c r="WGE48" s="1305"/>
      <c r="WGF48" s="1305"/>
      <c r="WGG48" s="1305"/>
      <c r="WGH48" s="1305"/>
      <c r="WGI48" s="1305"/>
      <c r="WGJ48" s="1305"/>
      <c r="WGK48" s="1305"/>
      <c r="WGL48" s="1305"/>
      <c r="WGM48" s="1305"/>
      <c r="WGN48" s="1305"/>
      <c r="WGO48" s="1305"/>
      <c r="WGP48" s="1305"/>
      <c r="WGQ48" s="1305"/>
      <c r="WGR48" s="1305"/>
      <c r="WGS48" s="1305"/>
      <c r="WGT48" s="1305"/>
      <c r="WGU48" s="1305"/>
      <c r="WGV48" s="1305"/>
      <c r="WGW48" s="1305"/>
      <c r="WGX48" s="1305"/>
      <c r="WGY48" s="1305"/>
      <c r="WGZ48" s="1305"/>
      <c r="WHA48" s="1305"/>
      <c r="WHB48" s="1305"/>
      <c r="WHC48" s="1305"/>
      <c r="WHD48" s="1305"/>
      <c r="WHE48" s="1305"/>
      <c r="WHF48" s="1305"/>
      <c r="WHG48" s="1305"/>
      <c r="WHH48" s="1305"/>
      <c r="WHI48" s="1305"/>
      <c r="WHJ48" s="1305"/>
      <c r="WHK48" s="1305"/>
      <c r="WHL48" s="1305"/>
      <c r="WHM48" s="1305"/>
      <c r="WHN48" s="1305"/>
      <c r="WHO48" s="1305"/>
      <c r="WHP48" s="1305"/>
      <c r="WHQ48" s="1305"/>
      <c r="WHR48" s="1305"/>
      <c r="WHS48" s="1305"/>
      <c r="WHT48" s="1305"/>
      <c r="WHU48" s="1305"/>
      <c r="WHV48" s="1305"/>
      <c r="WHW48" s="1305"/>
      <c r="WHX48" s="1305"/>
      <c r="WHY48" s="1305"/>
      <c r="WHZ48" s="1305"/>
      <c r="WIA48" s="1305"/>
      <c r="WIB48" s="1305"/>
      <c r="WIC48" s="1305"/>
      <c r="WID48" s="1305"/>
      <c r="WIE48" s="1305"/>
      <c r="WIF48" s="1305"/>
      <c r="WIG48" s="1305"/>
      <c r="WIH48" s="1305"/>
      <c r="WII48" s="1305"/>
      <c r="WIJ48" s="1305"/>
      <c r="WIK48" s="1305"/>
      <c r="WIL48" s="1305"/>
      <c r="WIM48" s="1305"/>
      <c r="WIN48" s="1305"/>
      <c r="WIO48" s="1305"/>
      <c r="WIP48" s="1305"/>
      <c r="WIQ48" s="1305"/>
      <c r="WIR48" s="1305"/>
      <c r="WIS48" s="1305"/>
      <c r="WIT48" s="1305"/>
      <c r="WIU48" s="1305"/>
      <c r="WIV48" s="1305"/>
      <c r="WIW48" s="1305"/>
      <c r="WIX48" s="1305"/>
      <c r="WIY48" s="1305"/>
      <c r="WIZ48" s="1305"/>
      <c r="WJA48" s="1305"/>
      <c r="WJB48" s="1305"/>
      <c r="WJC48" s="1305"/>
      <c r="WJD48" s="1305"/>
      <c r="WJE48" s="1305"/>
      <c r="WJF48" s="1305"/>
      <c r="WJG48" s="1305"/>
      <c r="WJH48" s="1305"/>
      <c r="WJI48" s="1305"/>
      <c r="WJJ48" s="1305"/>
      <c r="WJK48" s="1305"/>
      <c r="WJL48" s="1305"/>
      <c r="WJM48" s="1305"/>
      <c r="WJN48" s="1305"/>
      <c r="WJO48" s="1305"/>
      <c r="WJP48" s="1305"/>
      <c r="WJQ48" s="1305"/>
      <c r="WJR48" s="1305"/>
      <c r="WJS48" s="1305"/>
      <c r="WJT48" s="1305"/>
      <c r="WJU48" s="1305"/>
      <c r="WJV48" s="1305"/>
      <c r="WJW48" s="1305"/>
      <c r="WJX48" s="1305"/>
      <c r="WJY48" s="1305"/>
      <c r="WJZ48" s="1305"/>
      <c r="WKA48" s="1305"/>
      <c r="WKB48" s="1305"/>
      <c r="WKC48" s="1305"/>
      <c r="WKD48" s="1305"/>
      <c r="WKE48" s="1305"/>
      <c r="WKF48" s="1305"/>
      <c r="WKG48" s="1305"/>
      <c r="WKH48" s="1305"/>
      <c r="WKI48" s="1305"/>
      <c r="WKJ48" s="1305"/>
      <c r="WKK48" s="1305"/>
      <c r="WKL48" s="1305"/>
      <c r="WKM48" s="1305"/>
      <c r="WKN48" s="1305"/>
      <c r="WKO48" s="1305"/>
      <c r="WKP48" s="1305"/>
      <c r="WKQ48" s="1305"/>
      <c r="WKR48" s="1305"/>
      <c r="WKS48" s="1305"/>
      <c r="WKT48" s="1305"/>
      <c r="WKU48" s="1305"/>
      <c r="WKV48" s="1305"/>
      <c r="WKW48" s="1305"/>
      <c r="WKX48" s="1305"/>
      <c r="WKY48" s="1305"/>
      <c r="WKZ48" s="1305"/>
      <c r="WLA48" s="1305"/>
      <c r="WLB48" s="1305"/>
      <c r="WLC48" s="1305"/>
      <c r="WLD48" s="1305"/>
      <c r="WLE48" s="1305"/>
      <c r="WLF48" s="1305"/>
      <c r="WLG48" s="1305"/>
      <c r="WLH48" s="1305"/>
      <c r="WLI48" s="1305"/>
      <c r="WLJ48" s="1305"/>
      <c r="WLK48" s="1305"/>
      <c r="WLL48" s="1305"/>
      <c r="WLM48" s="1305"/>
      <c r="WLN48" s="1305"/>
      <c r="WLO48" s="1305"/>
      <c r="WLP48" s="1305"/>
      <c r="WLQ48" s="1305"/>
      <c r="WLR48" s="1305"/>
      <c r="WLS48" s="1305"/>
      <c r="WLT48" s="1305"/>
      <c r="WLU48" s="1305"/>
      <c r="WLV48" s="1305"/>
      <c r="WLW48" s="1305"/>
      <c r="WLX48" s="1305"/>
      <c r="WLY48" s="1305"/>
      <c r="WLZ48" s="1305"/>
      <c r="WMA48" s="1305"/>
      <c r="WMB48" s="1305"/>
      <c r="WMC48" s="1305"/>
      <c r="WMD48" s="1305"/>
      <c r="WME48" s="1305"/>
      <c r="WMF48" s="1305"/>
      <c r="WMG48" s="1305"/>
      <c r="WMH48" s="1305"/>
      <c r="WMI48" s="1305"/>
      <c r="WMJ48" s="1305"/>
      <c r="WMK48" s="1305"/>
      <c r="WML48" s="1305"/>
      <c r="WMM48" s="1305"/>
      <c r="WMN48" s="1305"/>
      <c r="WMO48" s="1305"/>
      <c r="WMP48" s="1305"/>
      <c r="WMQ48" s="1305"/>
      <c r="WMR48" s="1305"/>
      <c r="WMS48" s="1305"/>
      <c r="WMT48" s="1305"/>
      <c r="WMU48" s="1305"/>
      <c r="WMV48" s="1305"/>
      <c r="WMW48" s="1305"/>
      <c r="WMX48" s="1305"/>
      <c r="WMY48" s="1305"/>
      <c r="WMZ48" s="1305"/>
      <c r="WNA48" s="1305"/>
      <c r="WNB48" s="1305"/>
      <c r="WNC48" s="1305"/>
      <c r="WND48" s="1305"/>
      <c r="WNE48" s="1305"/>
      <c r="WNF48" s="1305"/>
      <c r="WNG48" s="1305"/>
      <c r="WNH48" s="1305"/>
      <c r="WNI48" s="1305"/>
      <c r="WNJ48" s="1305"/>
      <c r="WNK48" s="1305"/>
      <c r="WNL48" s="1305"/>
      <c r="WNM48" s="1305"/>
      <c r="WNN48" s="1305"/>
      <c r="WNO48" s="1305"/>
      <c r="WNP48" s="1305"/>
      <c r="WNQ48" s="1305"/>
      <c r="WNR48" s="1305"/>
      <c r="WNS48" s="1305"/>
      <c r="WNT48" s="1305"/>
      <c r="WNU48" s="1305"/>
      <c r="WNV48" s="1305"/>
      <c r="WNW48" s="1305"/>
      <c r="WNX48" s="1305"/>
      <c r="WNY48" s="1305"/>
      <c r="WNZ48" s="1305"/>
      <c r="WOA48" s="1305"/>
      <c r="WOB48" s="1305"/>
      <c r="WOC48" s="1305"/>
      <c r="WOD48" s="1305"/>
      <c r="WOE48" s="1305"/>
      <c r="WOF48" s="1305"/>
      <c r="WOG48" s="1305"/>
      <c r="WOH48" s="1305"/>
      <c r="WOI48" s="1305"/>
      <c r="WOJ48" s="1305"/>
      <c r="WOK48" s="1305"/>
      <c r="WOL48" s="1305"/>
      <c r="WOM48" s="1305"/>
      <c r="WON48" s="1305"/>
      <c r="WOO48" s="1305"/>
      <c r="WOP48" s="1305"/>
      <c r="WOQ48" s="1305"/>
      <c r="WOR48" s="1305"/>
      <c r="WOS48" s="1305"/>
      <c r="WOT48" s="1305"/>
      <c r="WOU48" s="1305"/>
      <c r="WOV48" s="1305"/>
      <c r="WOW48" s="1305"/>
      <c r="WOX48" s="1305"/>
      <c r="WOY48" s="1305"/>
      <c r="WOZ48" s="1305"/>
      <c r="WPA48" s="1305"/>
      <c r="WPB48" s="1305"/>
      <c r="WPC48" s="1305"/>
      <c r="WPD48" s="1305"/>
      <c r="WPE48" s="1305"/>
      <c r="WPF48" s="1305"/>
      <c r="WPG48" s="1305"/>
      <c r="WPH48" s="1305"/>
      <c r="WPI48" s="1305"/>
      <c r="WPJ48" s="1305"/>
      <c r="WPK48" s="1305"/>
      <c r="WPL48" s="1305"/>
      <c r="WPM48" s="1305"/>
      <c r="WPN48" s="1305"/>
      <c r="WPO48" s="1305"/>
      <c r="WPP48" s="1305"/>
      <c r="WPQ48" s="1305"/>
      <c r="WPR48" s="1305"/>
      <c r="WPS48" s="1305"/>
      <c r="WPT48" s="1305"/>
      <c r="WPU48" s="1305"/>
      <c r="WPV48" s="1305"/>
      <c r="WPW48" s="1305"/>
      <c r="WPX48" s="1305"/>
      <c r="WPY48" s="1305"/>
      <c r="WPZ48" s="1305"/>
      <c r="WQA48" s="1305"/>
      <c r="WQB48" s="1305"/>
      <c r="WQC48" s="1305"/>
      <c r="WQD48" s="1305"/>
      <c r="WQE48" s="1305"/>
      <c r="WQF48" s="1305"/>
      <c r="WQG48" s="1305"/>
      <c r="WQH48" s="1305"/>
      <c r="WQI48" s="1305"/>
      <c r="WQJ48" s="1305"/>
      <c r="WQK48" s="1305"/>
      <c r="WQL48" s="1305"/>
      <c r="WQM48" s="1305"/>
      <c r="WQN48" s="1305"/>
      <c r="WQO48" s="1305"/>
      <c r="WQP48" s="1305"/>
      <c r="WQQ48" s="1305"/>
      <c r="WQR48" s="1305"/>
      <c r="WQS48" s="1305"/>
      <c r="WQT48" s="1305"/>
      <c r="WQU48" s="1305"/>
      <c r="WQV48" s="1305"/>
      <c r="WQW48" s="1305"/>
      <c r="WQX48" s="1305"/>
      <c r="WQY48" s="1305"/>
      <c r="WQZ48" s="1305"/>
      <c r="WRA48" s="1305"/>
      <c r="WRB48" s="1305"/>
      <c r="WRC48" s="1305"/>
      <c r="WRD48" s="1305"/>
      <c r="WRE48" s="1305"/>
      <c r="WRF48" s="1305"/>
      <c r="WRG48" s="1305"/>
      <c r="WRH48" s="1305"/>
      <c r="WRI48" s="1305"/>
      <c r="WRJ48" s="1305"/>
      <c r="WRK48" s="1305"/>
      <c r="WRL48" s="1305"/>
      <c r="WRM48" s="1305"/>
      <c r="WRN48" s="1305"/>
      <c r="WRO48" s="1305"/>
      <c r="WRP48" s="1305"/>
      <c r="WRQ48" s="1305"/>
      <c r="WRR48" s="1305"/>
      <c r="WRS48" s="1305"/>
      <c r="WRT48" s="1305"/>
      <c r="WRU48" s="1305"/>
      <c r="WRV48" s="1305"/>
      <c r="WRW48" s="1305"/>
      <c r="WRX48" s="1305"/>
      <c r="WRY48" s="1305"/>
      <c r="WRZ48" s="1305"/>
      <c r="WSA48" s="1305"/>
      <c r="WSB48" s="1305"/>
      <c r="WSC48" s="1305"/>
      <c r="WSD48" s="1305"/>
      <c r="WSE48" s="1305"/>
      <c r="WSF48" s="1305"/>
      <c r="WSG48" s="1305"/>
      <c r="WSH48" s="1305"/>
      <c r="WSI48" s="1305"/>
      <c r="WSJ48" s="1305"/>
      <c r="WSK48" s="1305"/>
      <c r="WSL48" s="1305"/>
      <c r="WSM48" s="1305"/>
      <c r="WSN48" s="1305"/>
      <c r="WSO48" s="1305"/>
      <c r="WSP48" s="1305"/>
      <c r="WSQ48" s="1305"/>
      <c r="WSR48" s="1305"/>
      <c r="WSS48" s="1305"/>
      <c r="WST48" s="1305"/>
      <c r="WSU48" s="1305"/>
      <c r="WSV48" s="1305"/>
      <c r="WSW48" s="1305"/>
      <c r="WSX48" s="1305"/>
      <c r="WSY48" s="1305"/>
      <c r="WSZ48" s="1305"/>
      <c r="WTA48" s="1305"/>
      <c r="WTB48" s="1305"/>
      <c r="WTC48" s="1305"/>
      <c r="WTD48" s="1305"/>
      <c r="WTE48" s="1305"/>
      <c r="WTF48" s="1305"/>
      <c r="WTG48" s="1305"/>
      <c r="WTH48" s="1305"/>
      <c r="WTI48" s="1305"/>
      <c r="WTJ48" s="1305"/>
      <c r="WTK48" s="1305"/>
      <c r="WTL48" s="1305"/>
      <c r="WTM48" s="1305"/>
      <c r="WTN48" s="1305"/>
      <c r="WTO48" s="1305"/>
      <c r="WTP48" s="1305"/>
      <c r="WTQ48" s="1305"/>
      <c r="WTR48" s="1305"/>
      <c r="WTS48" s="1305"/>
      <c r="WTT48" s="1305"/>
      <c r="WTU48" s="1305"/>
      <c r="WTV48" s="1305"/>
      <c r="WTW48" s="1305"/>
      <c r="WTX48" s="1305"/>
      <c r="WTY48" s="1305"/>
      <c r="WTZ48" s="1305"/>
      <c r="WUA48" s="1305"/>
      <c r="WUB48" s="1305"/>
      <c r="WUC48" s="1305"/>
      <c r="WUD48" s="1305"/>
      <c r="WUE48" s="1305"/>
      <c r="WUF48" s="1305"/>
      <c r="WUG48" s="1305"/>
      <c r="WUH48" s="1305"/>
      <c r="WUI48" s="1305"/>
      <c r="WUJ48" s="1305"/>
      <c r="WUK48" s="1305"/>
      <c r="WUL48" s="1305"/>
      <c r="WUM48" s="1305"/>
      <c r="WUN48" s="1305"/>
      <c r="WUO48" s="1305"/>
      <c r="WUP48" s="1305"/>
      <c r="WUQ48" s="1305"/>
      <c r="WUR48" s="1305"/>
      <c r="WUS48" s="1305"/>
      <c r="WUT48" s="1305"/>
      <c r="WUU48" s="1305"/>
      <c r="WUV48" s="1305"/>
      <c r="WUW48" s="1305"/>
      <c r="WUX48" s="1305"/>
      <c r="WUY48" s="1305"/>
      <c r="WUZ48" s="1305"/>
      <c r="WVA48" s="1305"/>
      <c r="WVB48" s="1305"/>
      <c r="WVC48" s="1305"/>
      <c r="WVD48" s="1305"/>
      <c r="WVE48" s="1305"/>
      <c r="WVF48" s="1305"/>
      <c r="WVG48" s="1305"/>
      <c r="WVH48" s="1305"/>
      <c r="WVI48" s="1305"/>
      <c r="WVJ48" s="1305"/>
      <c r="WVK48" s="1305"/>
      <c r="WVL48" s="1305"/>
      <c r="WVM48" s="1305"/>
      <c r="WVN48" s="1305"/>
      <c r="WVO48" s="1305"/>
      <c r="WVP48" s="1305"/>
      <c r="WVQ48" s="1305"/>
      <c r="WVR48" s="1305"/>
      <c r="WVS48" s="1305"/>
      <c r="WVT48" s="1305"/>
      <c r="WVU48" s="1305"/>
      <c r="WVV48" s="1305"/>
      <c r="WVW48" s="1305"/>
      <c r="WVX48" s="1305"/>
      <c r="WVY48" s="1305"/>
      <c r="WVZ48" s="1305"/>
      <c r="WWA48" s="1305"/>
      <c r="WWB48" s="1305"/>
      <c r="WWC48" s="1305"/>
      <c r="WWD48" s="1305"/>
      <c r="WWE48" s="1305"/>
      <c r="WWF48" s="1305"/>
      <c r="WWG48" s="1305"/>
      <c r="WWH48" s="1305"/>
      <c r="WWI48" s="1305"/>
      <c r="WWJ48" s="1305"/>
      <c r="WWK48" s="1305"/>
      <c r="WWL48" s="1305"/>
      <c r="WWM48" s="1305"/>
      <c r="WWN48" s="1305"/>
      <c r="WWO48" s="1305"/>
      <c r="WWP48" s="1305"/>
      <c r="WWQ48" s="1305"/>
      <c r="WWR48" s="1305"/>
      <c r="WWS48" s="1305"/>
      <c r="WWT48" s="1305"/>
      <c r="WWU48" s="1305"/>
      <c r="WWV48" s="1305"/>
      <c r="WWW48" s="1305"/>
      <c r="WWX48" s="1305"/>
      <c r="WWY48" s="1305"/>
      <c r="WWZ48" s="1305"/>
      <c r="WXA48" s="1305"/>
      <c r="WXB48" s="1305"/>
      <c r="WXC48" s="1305"/>
      <c r="WXD48" s="1305"/>
      <c r="WXE48" s="1305"/>
      <c r="WXF48" s="1305"/>
      <c r="WXG48" s="1305"/>
      <c r="WXH48" s="1305"/>
      <c r="WXI48" s="1305"/>
      <c r="WXJ48" s="1305"/>
      <c r="WXK48" s="1305"/>
      <c r="WXL48" s="1305"/>
      <c r="WXM48" s="1305"/>
      <c r="WXN48" s="1305"/>
      <c r="WXO48" s="1305"/>
      <c r="WXP48" s="1305"/>
      <c r="WXQ48" s="1305"/>
      <c r="WXR48" s="1305"/>
      <c r="WXS48" s="1305"/>
      <c r="WXT48" s="1305"/>
      <c r="WXU48" s="1305"/>
      <c r="WXV48" s="1305"/>
      <c r="WXW48" s="1305"/>
      <c r="WXX48" s="1305"/>
      <c r="WXY48" s="1305"/>
      <c r="WXZ48" s="1305"/>
      <c r="WYA48" s="1305"/>
      <c r="WYB48" s="1305"/>
      <c r="WYC48" s="1305"/>
      <c r="WYD48" s="1305"/>
      <c r="WYE48" s="1305"/>
      <c r="WYF48" s="1305"/>
      <c r="WYG48" s="1305"/>
      <c r="WYH48" s="1305"/>
      <c r="WYI48" s="1305"/>
      <c r="WYJ48" s="1305"/>
      <c r="WYK48" s="1305"/>
      <c r="WYL48" s="1305"/>
      <c r="WYM48" s="1305"/>
      <c r="WYN48" s="1305"/>
      <c r="WYO48" s="1305"/>
      <c r="WYP48" s="1305"/>
      <c r="WYQ48" s="1305"/>
      <c r="WYR48" s="1305"/>
      <c r="WYS48" s="1305"/>
      <c r="WYT48" s="1305"/>
      <c r="WYU48" s="1305"/>
      <c r="WYV48" s="1305"/>
      <c r="WYW48" s="1305"/>
      <c r="WYX48" s="1305"/>
      <c r="WYY48" s="1305"/>
      <c r="WYZ48" s="1305"/>
      <c r="WZA48" s="1305"/>
      <c r="WZB48" s="1305"/>
      <c r="WZC48" s="1305"/>
      <c r="WZD48" s="1305"/>
      <c r="WZE48" s="1305"/>
      <c r="WZF48" s="1305"/>
      <c r="WZG48" s="1305"/>
      <c r="WZH48" s="1305"/>
      <c r="WZI48" s="1305"/>
      <c r="WZJ48" s="1305"/>
      <c r="WZK48" s="1305"/>
      <c r="WZL48" s="1305"/>
      <c r="WZM48" s="1305"/>
      <c r="WZN48" s="1305"/>
      <c r="WZO48" s="1305"/>
      <c r="WZP48" s="1305"/>
      <c r="WZQ48" s="1305"/>
      <c r="WZR48" s="1305"/>
      <c r="WZS48" s="1305"/>
      <c r="WZT48" s="1305"/>
      <c r="WZU48" s="1305"/>
      <c r="WZV48" s="1305"/>
      <c r="WZW48" s="1305"/>
      <c r="WZX48" s="1305"/>
      <c r="WZY48" s="1305"/>
      <c r="WZZ48" s="1305"/>
      <c r="XAA48" s="1305"/>
      <c r="XAB48" s="1305"/>
      <c r="XAC48" s="1305"/>
      <c r="XAD48" s="1305"/>
      <c r="XAE48" s="1305"/>
      <c r="XAF48" s="1305"/>
      <c r="XAG48" s="1305"/>
      <c r="XAH48" s="1305"/>
      <c r="XAI48" s="1305"/>
      <c r="XAJ48" s="1305"/>
      <c r="XAK48" s="1305"/>
      <c r="XAL48" s="1305"/>
      <c r="XAM48" s="1305"/>
      <c r="XAN48" s="1305"/>
      <c r="XAO48" s="1305"/>
      <c r="XAP48" s="1305"/>
      <c r="XAQ48" s="1305"/>
      <c r="XAR48" s="1305"/>
      <c r="XAS48" s="1305"/>
      <c r="XAT48" s="1305"/>
      <c r="XAU48" s="1305"/>
      <c r="XAV48" s="1305"/>
      <c r="XAW48" s="1305"/>
      <c r="XAX48" s="1305"/>
      <c r="XAY48" s="1305"/>
      <c r="XAZ48" s="1305"/>
      <c r="XBA48" s="1305"/>
      <c r="XBB48" s="1305"/>
      <c r="XBC48" s="1305"/>
      <c r="XBD48" s="1305"/>
      <c r="XBE48" s="1305"/>
      <c r="XBF48" s="1305"/>
      <c r="XBG48" s="1305"/>
      <c r="XBH48" s="1305"/>
      <c r="XBI48" s="1305"/>
      <c r="XBJ48" s="1305"/>
      <c r="XBK48" s="1305"/>
      <c r="XBL48" s="1305"/>
      <c r="XBM48" s="1305"/>
      <c r="XBN48" s="1305"/>
      <c r="XBO48" s="1305"/>
      <c r="XBP48" s="1305"/>
      <c r="XBQ48" s="1305"/>
      <c r="XBR48" s="1305"/>
      <c r="XBS48" s="1305"/>
      <c r="XBT48" s="1305"/>
      <c r="XBU48" s="1305"/>
      <c r="XBV48" s="1305"/>
      <c r="XBW48" s="1305"/>
      <c r="XBX48" s="1305"/>
      <c r="XBY48" s="1305"/>
      <c r="XBZ48" s="1305"/>
      <c r="XCA48" s="1305"/>
      <c r="XCB48" s="1305"/>
      <c r="XCC48" s="1305"/>
      <c r="XCD48" s="1305"/>
      <c r="XCE48" s="1305"/>
      <c r="XCF48" s="1305"/>
      <c r="XCG48" s="1305"/>
      <c r="XCH48" s="1305"/>
      <c r="XCI48" s="1305"/>
      <c r="XCJ48" s="1305"/>
      <c r="XCK48" s="1305"/>
      <c r="XCL48" s="1305"/>
      <c r="XCM48" s="1305"/>
      <c r="XCN48" s="1305"/>
      <c r="XCO48" s="1305"/>
      <c r="XCP48" s="1305"/>
      <c r="XCQ48" s="1305"/>
      <c r="XCR48" s="1305"/>
      <c r="XCS48" s="1305"/>
      <c r="XCT48" s="1305"/>
      <c r="XCU48" s="1305"/>
      <c r="XCV48" s="1305"/>
      <c r="XCW48" s="1305"/>
      <c r="XCX48" s="1305"/>
      <c r="XCY48" s="1305"/>
      <c r="XCZ48" s="1305"/>
      <c r="XDA48" s="1305"/>
      <c r="XDB48" s="1305"/>
    </row>
    <row r="49" spans="1:16330" s="1306" customFormat="1" ht="30.75" customHeight="1">
      <c r="A49" s="1305"/>
      <c r="B49" s="1271"/>
      <c r="C49" s="1272"/>
      <c r="D49" s="1299"/>
      <c r="E49" s="1290"/>
      <c r="F49" s="1300"/>
      <c r="G49" s="1301"/>
      <c r="H49" s="1302"/>
      <c r="I49" s="1275"/>
      <c r="J49" s="1276"/>
      <c r="K49" s="1277"/>
      <c r="L49" s="1278"/>
      <c r="M49" s="1289"/>
      <c r="N49" s="1284"/>
      <c r="O49" s="1285"/>
      <c r="P49" s="1282"/>
      <c r="Q49" s="1278"/>
      <c r="R49" s="1278"/>
      <c r="S49" s="1260"/>
      <c r="T49" s="1303"/>
      <c r="U49" s="1305"/>
      <c r="V49" s="1305"/>
      <c r="W49" s="1305"/>
      <c r="X49" s="1305"/>
      <c r="Y49" s="1305"/>
      <c r="Z49" s="1305"/>
      <c r="AA49" s="1305"/>
      <c r="AB49" s="1305"/>
      <c r="AC49" s="1305"/>
      <c r="AD49" s="1305"/>
      <c r="AE49" s="1305"/>
      <c r="AF49" s="1305"/>
      <c r="AG49" s="1305"/>
      <c r="AH49" s="1305"/>
      <c r="AI49" s="1305"/>
      <c r="AJ49" s="1305"/>
      <c r="AK49" s="1305"/>
      <c r="AL49" s="1305"/>
      <c r="AM49" s="1305"/>
      <c r="AN49" s="1305"/>
      <c r="AO49" s="1305"/>
      <c r="AP49" s="1305"/>
      <c r="AQ49" s="1305"/>
      <c r="AR49" s="1305"/>
      <c r="AS49" s="1305"/>
      <c r="AT49" s="1305"/>
      <c r="AU49" s="1305"/>
      <c r="AV49" s="1305"/>
      <c r="AW49" s="1305"/>
      <c r="AX49" s="1305"/>
      <c r="AY49" s="1305"/>
      <c r="AZ49" s="1305"/>
      <c r="BA49" s="1305"/>
      <c r="BB49" s="1305"/>
      <c r="BC49" s="1305"/>
      <c r="BD49" s="1305"/>
      <c r="BE49" s="1305"/>
      <c r="BF49" s="1305"/>
      <c r="BG49" s="1305"/>
      <c r="BH49" s="1305"/>
      <c r="BI49" s="1305"/>
      <c r="BJ49" s="1305"/>
      <c r="BK49" s="1305"/>
      <c r="BL49" s="1305"/>
      <c r="BM49" s="1305"/>
      <c r="BN49" s="1305"/>
      <c r="BO49" s="1305"/>
      <c r="BP49" s="1305"/>
      <c r="BQ49" s="1305"/>
      <c r="BR49" s="1305"/>
      <c r="BS49" s="1305"/>
      <c r="BT49" s="1305"/>
      <c r="BU49" s="1305"/>
      <c r="BV49" s="1305"/>
      <c r="BW49" s="1305"/>
      <c r="BX49" s="1305"/>
      <c r="BY49" s="1305"/>
      <c r="BZ49" s="1305"/>
      <c r="CA49" s="1305"/>
      <c r="CB49" s="1305"/>
      <c r="CC49" s="1305"/>
      <c r="CD49" s="1305"/>
      <c r="CE49" s="1305"/>
      <c r="CF49" s="1305"/>
      <c r="CG49" s="1305"/>
      <c r="CH49" s="1305"/>
      <c r="CI49" s="1305"/>
      <c r="CJ49" s="1305"/>
      <c r="CK49" s="1305"/>
      <c r="CL49" s="1305"/>
      <c r="CM49" s="1305"/>
      <c r="CN49" s="1305"/>
      <c r="CO49" s="1305"/>
      <c r="CP49" s="1305"/>
      <c r="CQ49" s="1305"/>
      <c r="CR49" s="1305"/>
      <c r="CS49" s="1305"/>
      <c r="CT49" s="1305"/>
      <c r="CU49" s="1305"/>
      <c r="CV49" s="1305"/>
      <c r="CW49" s="1305"/>
      <c r="CX49" s="1305"/>
      <c r="CY49" s="1305"/>
      <c r="CZ49" s="1305"/>
      <c r="DA49" s="1305"/>
      <c r="DB49" s="1305"/>
      <c r="DC49" s="1305"/>
      <c r="DD49" s="1305"/>
      <c r="DE49" s="1305"/>
      <c r="DF49" s="1305"/>
      <c r="DG49" s="1305"/>
      <c r="DH49" s="1305"/>
      <c r="DI49" s="1305"/>
      <c r="DJ49" s="1305"/>
      <c r="DK49" s="1305"/>
      <c r="DL49" s="1305"/>
      <c r="DM49" s="1305"/>
      <c r="DN49" s="1305"/>
      <c r="DO49" s="1305"/>
      <c r="DP49" s="1305"/>
      <c r="DQ49" s="1305"/>
      <c r="DR49" s="1305"/>
      <c r="DS49" s="1305"/>
      <c r="DT49" s="1305"/>
      <c r="DU49" s="1305"/>
      <c r="DV49" s="1305"/>
      <c r="DW49" s="1305"/>
      <c r="DX49" s="1305"/>
      <c r="DY49" s="1305"/>
      <c r="DZ49" s="1305"/>
      <c r="EA49" s="1305"/>
      <c r="EB49" s="1305"/>
      <c r="EC49" s="1305"/>
      <c r="ED49" s="1305"/>
      <c r="EE49" s="1305"/>
      <c r="EF49" s="1305"/>
      <c r="EG49" s="1305"/>
      <c r="EH49" s="1305"/>
      <c r="EI49" s="1305"/>
      <c r="EJ49" s="1305"/>
      <c r="EK49" s="1305"/>
      <c r="EL49" s="1305"/>
      <c r="EM49" s="1305"/>
      <c r="EN49" s="1305"/>
      <c r="EO49" s="1305"/>
      <c r="EP49" s="1305"/>
      <c r="EQ49" s="1305"/>
      <c r="ER49" s="1305"/>
      <c r="ES49" s="1305"/>
      <c r="ET49" s="1305"/>
      <c r="EU49" s="1305"/>
      <c r="EV49" s="1305"/>
      <c r="EW49" s="1305"/>
      <c r="EX49" s="1305"/>
      <c r="EY49" s="1305"/>
      <c r="EZ49" s="1305"/>
      <c r="FA49" s="1305"/>
      <c r="FB49" s="1305"/>
      <c r="FC49" s="1305"/>
      <c r="FD49" s="1305"/>
      <c r="FE49" s="1305"/>
      <c r="FF49" s="1305"/>
      <c r="FG49" s="1305"/>
      <c r="FH49" s="1305"/>
      <c r="FI49" s="1305"/>
      <c r="FJ49" s="1305"/>
      <c r="FK49" s="1305"/>
      <c r="FL49" s="1305"/>
      <c r="FM49" s="1305"/>
      <c r="FN49" s="1305"/>
      <c r="FO49" s="1305"/>
      <c r="FP49" s="1305"/>
      <c r="FQ49" s="1305"/>
      <c r="FR49" s="1305"/>
      <c r="FS49" s="1305"/>
      <c r="FT49" s="1305"/>
      <c r="FU49" s="1305"/>
      <c r="FV49" s="1305"/>
      <c r="FW49" s="1305"/>
      <c r="FX49" s="1305"/>
      <c r="FY49" s="1305"/>
      <c r="FZ49" s="1305"/>
      <c r="GA49" s="1305"/>
      <c r="GB49" s="1305"/>
      <c r="GC49" s="1305"/>
      <c r="GD49" s="1305"/>
      <c r="GE49" s="1305"/>
      <c r="GF49" s="1305"/>
      <c r="GG49" s="1305"/>
      <c r="GH49" s="1305"/>
      <c r="GI49" s="1305"/>
      <c r="GJ49" s="1305"/>
      <c r="GK49" s="1305"/>
      <c r="GL49" s="1305"/>
      <c r="GM49" s="1305"/>
      <c r="GN49" s="1305"/>
      <c r="GO49" s="1305"/>
      <c r="GP49" s="1305"/>
      <c r="GQ49" s="1305"/>
      <c r="GR49" s="1305"/>
      <c r="GS49" s="1305"/>
      <c r="GT49" s="1305"/>
      <c r="GU49" s="1305"/>
      <c r="GV49" s="1305"/>
      <c r="GW49" s="1305"/>
      <c r="GX49" s="1305"/>
      <c r="GY49" s="1305"/>
      <c r="GZ49" s="1305"/>
      <c r="HA49" s="1305"/>
      <c r="HB49" s="1305"/>
      <c r="HC49" s="1305"/>
      <c r="HD49" s="1305"/>
      <c r="HE49" s="1305"/>
      <c r="HF49" s="1305"/>
      <c r="HG49" s="1305"/>
      <c r="HH49" s="1305"/>
      <c r="HI49" s="1305"/>
      <c r="HJ49" s="1305"/>
      <c r="HK49" s="1305"/>
      <c r="HL49" s="1305"/>
      <c r="HM49" s="1305"/>
      <c r="HN49" s="1305"/>
      <c r="HO49" s="1305"/>
      <c r="HP49" s="1305"/>
      <c r="HQ49" s="1305"/>
      <c r="HR49" s="1305"/>
      <c r="HS49" s="1305"/>
      <c r="HT49" s="1305"/>
      <c r="HU49" s="1305"/>
      <c r="HV49" s="1305"/>
      <c r="HW49" s="1305"/>
      <c r="HX49" s="1305"/>
      <c r="HY49" s="1305"/>
      <c r="HZ49" s="1305"/>
      <c r="IA49" s="1305"/>
      <c r="IB49" s="1305"/>
      <c r="IC49" s="1305"/>
      <c r="ID49" s="1305"/>
      <c r="IE49" s="1305"/>
      <c r="IF49" s="1305"/>
      <c r="IG49" s="1305"/>
      <c r="IH49" s="1305"/>
      <c r="II49" s="1305"/>
      <c r="IJ49" s="1305"/>
      <c r="IK49" s="1305"/>
      <c r="IL49" s="1305"/>
      <c r="IM49" s="1305"/>
      <c r="IN49" s="1305"/>
      <c r="IO49" s="1305"/>
      <c r="IP49" s="1305"/>
      <c r="IQ49" s="1305"/>
      <c r="IR49" s="1305"/>
      <c r="IS49" s="1305"/>
      <c r="IT49" s="1305"/>
      <c r="IU49" s="1305"/>
      <c r="IV49" s="1305"/>
      <c r="IW49" s="1305"/>
      <c r="IX49" s="1305"/>
      <c r="IY49" s="1305"/>
      <c r="IZ49" s="1305"/>
      <c r="JA49" s="1305"/>
      <c r="JB49" s="1305"/>
      <c r="JC49" s="1305"/>
      <c r="JD49" s="1305"/>
      <c r="JE49" s="1305"/>
      <c r="JF49" s="1305"/>
      <c r="JG49" s="1305"/>
      <c r="JH49" s="1305"/>
      <c r="JI49" s="1305"/>
      <c r="JJ49" s="1305"/>
      <c r="JK49" s="1305"/>
      <c r="JL49" s="1305"/>
      <c r="JM49" s="1305"/>
      <c r="JN49" s="1305"/>
      <c r="JO49" s="1305"/>
      <c r="JP49" s="1305"/>
      <c r="JQ49" s="1305"/>
      <c r="JR49" s="1305"/>
      <c r="JS49" s="1305"/>
      <c r="JT49" s="1305"/>
      <c r="JU49" s="1305"/>
      <c r="JV49" s="1305"/>
      <c r="JW49" s="1305"/>
      <c r="JX49" s="1305"/>
      <c r="JY49" s="1305"/>
      <c r="JZ49" s="1305"/>
      <c r="KA49" s="1305"/>
      <c r="KB49" s="1305"/>
      <c r="KC49" s="1305"/>
      <c r="KD49" s="1305"/>
      <c r="KE49" s="1305"/>
      <c r="KF49" s="1305"/>
      <c r="KG49" s="1305"/>
      <c r="KH49" s="1305"/>
      <c r="KI49" s="1305"/>
      <c r="KJ49" s="1305"/>
      <c r="KK49" s="1305"/>
      <c r="KL49" s="1305"/>
      <c r="KM49" s="1305"/>
      <c r="KN49" s="1305"/>
      <c r="KO49" s="1305"/>
      <c r="KP49" s="1305"/>
      <c r="KQ49" s="1305"/>
      <c r="KR49" s="1305"/>
      <c r="KS49" s="1305"/>
      <c r="KT49" s="1305"/>
      <c r="KU49" s="1305"/>
      <c r="KV49" s="1305"/>
      <c r="KW49" s="1305"/>
      <c r="KX49" s="1305"/>
      <c r="KY49" s="1305"/>
      <c r="KZ49" s="1305"/>
      <c r="LA49" s="1305"/>
      <c r="LB49" s="1305"/>
      <c r="LC49" s="1305"/>
      <c r="LD49" s="1305"/>
      <c r="LE49" s="1305"/>
      <c r="LF49" s="1305"/>
      <c r="LG49" s="1305"/>
      <c r="LH49" s="1305"/>
      <c r="LI49" s="1305"/>
      <c r="LJ49" s="1305"/>
      <c r="LK49" s="1305"/>
      <c r="LL49" s="1305"/>
      <c r="LM49" s="1305"/>
      <c r="LN49" s="1305"/>
      <c r="LO49" s="1305"/>
      <c r="LP49" s="1305"/>
      <c r="LQ49" s="1305"/>
      <c r="LR49" s="1305"/>
      <c r="LS49" s="1305"/>
      <c r="LT49" s="1305"/>
      <c r="LU49" s="1305"/>
      <c r="LV49" s="1305"/>
      <c r="LW49" s="1305"/>
      <c r="LX49" s="1305"/>
      <c r="LY49" s="1305"/>
      <c r="LZ49" s="1305"/>
      <c r="MA49" s="1305"/>
      <c r="MB49" s="1305"/>
      <c r="MC49" s="1305"/>
      <c r="MD49" s="1305"/>
      <c r="ME49" s="1305"/>
      <c r="MF49" s="1305"/>
      <c r="MG49" s="1305"/>
      <c r="MH49" s="1305"/>
      <c r="MI49" s="1305"/>
      <c r="MJ49" s="1305"/>
      <c r="MK49" s="1305"/>
      <c r="ML49" s="1305"/>
      <c r="MM49" s="1305"/>
      <c r="MN49" s="1305"/>
      <c r="MO49" s="1305"/>
      <c r="MP49" s="1305"/>
      <c r="MQ49" s="1305"/>
      <c r="MR49" s="1305"/>
      <c r="MS49" s="1305"/>
      <c r="MT49" s="1305"/>
      <c r="MU49" s="1305"/>
      <c r="MV49" s="1305"/>
      <c r="MW49" s="1305"/>
      <c r="MX49" s="1305"/>
      <c r="MY49" s="1305"/>
      <c r="MZ49" s="1305"/>
      <c r="NA49" s="1305"/>
      <c r="NB49" s="1305"/>
      <c r="NC49" s="1305"/>
      <c r="ND49" s="1305"/>
      <c r="NE49" s="1305"/>
      <c r="NF49" s="1305"/>
      <c r="NG49" s="1305"/>
      <c r="NH49" s="1305"/>
      <c r="NI49" s="1305"/>
      <c r="NJ49" s="1305"/>
      <c r="NK49" s="1305"/>
      <c r="NL49" s="1305"/>
      <c r="NM49" s="1305"/>
      <c r="NN49" s="1305"/>
      <c r="NO49" s="1305"/>
      <c r="NP49" s="1305"/>
      <c r="NQ49" s="1305"/>
      <c r="NR49" s="1305"/>
      <c r="NS49" s="1305"/>
      <c r="NT49" s="1305"/>
      <c r="NU49" s="1305"/>
      <c r="NV49" s="1305"/>
      <c r="NW49" s="1305"/>
      <c r="NX49" s="1305"/>
      <c r="NY49" s="1305"/>
      <c r="NZ49" s="1305"/>
      <c r="OA49" s="1305"/>
      <c r="OB49" s="1305"/>
      <c r="OC49" s="1305"/>
      <c r="OD49" s="1305"/>
      <c r="OE49" s="1305"/>
      <c r="OF49" s="1305"/>
      <c r="OG49" s="1305"/>
      <c r="OH49" s="1305"/>
      <c r="OI49" s="1305"/>
      <c r="OJ49" s="1305"/>
      <c r="OK49" s="1305"/>
      <c r="OL49" s="1305"/>
      <c r="OM49" s="1305"/>
      <c r="ON49" s="1305"/>
      <c r="OO49" s="1305"/>
      <c r="OP49" s="1305"/>
      <c r="OQ49" s="1305"/>
      <c r="OR49" s="1305"/>
      <c r="OS49" s="1305"/>
      <c r="OT49" s="1305"/>
      <c r="OU49" s="1305"/>
      <c r="OV49" s="1305"/>
      <c r="OW49" s="1305"/>
      <c r="OX49" s="1305"/>
      <c r="OY49" s="1305"/>
      <c r="OZ49" s="1305"/>
      <c r="PA49" s="1305"/>
      <c r="PB49" s="1305"/>
      <c r="PC49" s="1305"/>
      <c r="PD49" s="1305"/>
      <c r="PE49" s="1305"/>
      <c r="PF49" s="1305"/>
      <c r="PG49" s="1305"/>
      <c r="PH49" s="1305"/>
      <c r="PI49" s="1305"/>
      <c r="PJ49" s="1305"/>
      <c r="PK49" s="1305"/>
      <c r="PL49" s="1305"/>
      <c r="PM49" s="1305"/>
      <c r="PN49" s="1305"/>
      <c r="PO49" s="1305"/>
      <c r="PP49" s="1305"/>
      <c r="PQ49" s="1305"/>
      <c r="PR49" s="1305"/>
      <c r="PS49" s="1305"/>
      <c r="PT49" s="1305"/>
      <c r="PU49" s="1305"/>
      <c r="PV49" s="1305"/>
      <c r="PW49" s="1305"/>
      <c r="PX49" s="1305"/>
      <c r="PY49" s="1305"/>
      <c r="PZ49" s="1305"/>
      <c r="QA49" s="1305"/>
      <c r="QB49" s="1305"/>
      <c r="QC49" s="1305"/>
      <c r="QD49" s="1305"/>
      <c r="QE49" s="1305"/>
      <c r="QF49" s="1305"/>
      <c r="QG49" s="1305"/>
      <c r="QH49" s="1305"/>
      <c r="QI49" s="1305"/>
      <c r="QJ49" s="1305"/>
      <c r="QK49" s="1305"/>
      <c r="QL49" s="1305"/>
      <c r="QM49" s="1305"/>
      <c r="QN49" s="1305"/>
      <c r="QO49" s="1305"/>
      <c r="QP49" s="1305"/>
      <c r="QQ49" s="1305"/>
      <c r="QR49" s="1305"/>
      <c r="QS49" s="1305"/>
      <c r="QT49" s="1305"/>
      <c r="QU49" s="1305"/>
      <c r="QV49" s="1305"/>
      <c r="QW49" s="1305"/>
      <c r="QX49" s="1305"/>
      <c r="QY49" s="1305"/>
      <c r="QZ49" s="1305"/>
      <c r="RA49" s="1305"/>
      <c r="RB49" s="1305"/>
      <c r="RC49" s="1305"/>
      <c r="RD49" s="1305"/>
      <c r="RE49" s="1305"/>
      <c r="RF49" s="1305"/>
      <c r="RG49" s="1305"/>
      <c r="RH49" s="1305"/>
      <c r="RI49" s="1305"/>
      <c r="RJ49" s="1305"/>
      <c r="RK49" s="1305"/>
      <c r="RL49" s="1305"/>
      <c r="RM49" s="1305"/>
      <c r="RN49" s="1305"/>
      <c r="RO49" s="1305"/>
      <c r="RP49" s="1305"/>
      <c r="RQ49" s="1305"/>
      <c r="RR49" s="1305"/>
      <c r="RS49" s="1305"/>
      <c r="RT49" s="1305"/>
      <c r="RU49" s="1305"/>
      <c r="RV49" s="1305"/>
      <c r="RW49" s="1305"/>
      <c r="RX49" s="1305"/>
      <c r="RY49" s="1305"/>
      <c r="RZ49" s="1305"/>
      <c r="SA49" s="1305"/>
      <c r="SB49" s="1305"/>
      <c r="SC49" s="1305"/>
      <c r="SD49" s="1305"/>
      <c r="SE49" s="1305"/>
      <c r="SF49" s="1305"/>
      <c r="SG49" s="1305"/>
      <c r="SH49" s="1305"/>
      <c r="SI49" s="1305"/>
      <c r="SJ49" s="1305"/>
      <c r="SK49" s="1305"/>
      <c r="SL49" s="1305"/>
      <c r="SM49" s="1305"/>
      <c r="SN49" s="1305"/>
      <c r="SO49" s="1305"/>
      <c r="SP49" s="1305"/>
      <c r="SQ49" s="1305"/>
      <c r="SR49" s="1305"/>
      <c r="SS49" s="1305"/>
      <c r="ST49" s="1305"/>
      <c r="SU49" s="1305"/>
      <c r="SV49" s="1305"/>
      <c r="SW49" s="1305"/>
      <c r="SX49" s="1305"/>
      <c r="SY49" s="1305"/>
      <c r="SZ49" s="1305"/>
      <c r="TA49" s="1305"/>
      <c r="TB49" s="1305"/>
      <c r="TC49" s="1305"/>
      <c r="TD49" s="1305"/>
      <c r="TE49" s="1305"/>
      <c r="TF49" s="1305"/>
      <c r="TG49" s="1305"/>
      <c r="TH49" s="1305"/>
      <c r="TI49" s="1305"/>
      <c r="TJ49" s="1305"/>
      <c r="TK49" s="1305"/>
      <c r="TL49" s="1305"/>
      <c r="TM49" s="1305"/>
      <c r="TN49" s="1305"/>
      <c r="TO49" s="1305"/>
      <c r="TP49" s="1305"/>
      <c r="TQ49" s="1305"/>
      <c r="TR49" s="1305"/>
      <c r="TS49" s="1305"/>
      <c r="TT49" s="1305"/>
      <c r="TU49" s="1305"/>
      <c r="TV49" s="1305"/>
      <c r="TW49" s="1305"/>
      <c r="TX49" s="1305"/>
      <c r="TY49" s="1305"/>
      <c r="TZ49" s="1305"/>
      <c r="UA49" s="1305"/>
      <c r="UB49" s="1305"/>
      <c r="UC49" s="1305"/>
      <c r="UD49" s="1305"/>
      <c r="UE49" s="1305"/>
      <c r="UF49" s="1305"/>
      <c r="UG49" s="1305"/>
      <c r="UH49" s="1305"/>
      <c r="UI49" s="1305"/>
      <c r="UJ49" s="1305"/>
      <c r="UK49" s="1305"/>
      <c r="UL49" s="1305"/>
      <c r="UM49" s="1305"/>
      <c r="UN49" s="1305"/>
      <c r="UO49" s="1305"/>
      <c r="UP49" s="1305"/>
      <c r="UQ49" s="1305"/>
      <c r="UR49" s="1305"/>
      <c r="US49" s="1305"/>
      <c r="UT49" s="1305"/>
      <c r="UU49" s="1305"/>
      <c r="UV49" s="1305"/>
      <c r="UW49" s="1305"/>
      <c r="UX49" s="1305"/>
      <c r="UY49" s="1305"/>
      <c r="UZ49" s="1305"/>
      <c r="VA49" s="1305"/>
      <c r="VB49" s="1305"/>
      <c r="VC49" s="1305"/>
      <c r="VD49" s="1305"/>
      <c r="VE49" s="1305"/>
      <c r="VF49" s="1305"/>
      <c r="VG49" s="1305"/>
      <c r="VH49" s="1305"/>
      <c r="VI49" s="1305"/>
      <c r="VJ49" s="1305"/>
      <c r="VK49" s="1305"/>
      <c r="VL49" s="1305"/>
      <c r="VM49" s="1305"/>
      <c r="VN49" s="1305"/>
      <c r="VO49" s="1305"/>
      <c r="VP49" s="1305"/>
      <c r="VQ49" s="1305"/>
      <c r="VR49" s="1305"/>
      <c r="VS49" s="1305"/>
      <c r="VT49" s="1305"/>
      <c r="VU49" s="1305"/>
      <c r="VV49" s="1305"/>
      <c r="VW49" s="1305"/>
      <c r="VX49" s="1305"/>
      <c r="VY49" s="1305"/>
      <c r="VZ49" s="1305"/>
      <c r="WA49" s="1305"/>
      <c r="WB49" s="1305"/>
      <c r="WC49" s="1305"/>
      <c r="WD49" s="1305"/>
      <c r="WE49" s="1305"/>
      <c r="WF49" s="1305"/>
      <c r="WG49" s="1305"/>
      <c r="WH49" s="1305"/>
      <c r="WI49" s="1305"/>
      <c r="WJ49" s="1305"/>
      <c r="WK49" s="1305"/>
      <c r="WL49" s="1305"/>
      <c r="WM49" s="1305"/>
      <c r="WN49" s="1305"/>
      <c r="WO49" s="1305"/>
      <c r="WP49" s="1305"/>
      <c r="WQ49" s="1305"/>
      <c r="WR49" s="1305"/>
      <c r="WS49" s="1305"/>
      <c r="WT49" s="1305"/>
      <c r="WU49" s="1305"/>
      <c r="WV49" s="1305"/>
      <c r="WW49" s="1305"/>
      <c r="WX49" s="1305"/>
      <c r="WY49" s="1305"/>
      <c r="WZ49" s="1305"/>
      <c r="XA49" s="1305"/>
      <c r="XB49" s="1305"/>
      <c r="XC49" s="1305"/>
      <c r="XD49" s="1305"/>
      <c r="XE49" s="1305"/>
      <c r="XF49" s="1305"/>
      <c r="XG49" s="1305"/>
      <c r="XH49" s="1305"/>
      <c r="XI49" s="1305"/>
      <c r="XJ49" s="1305"/>
      <c r="XK49" s="1305"/>
      <c r="XL49" s="1305"/>
      <c r="XM49" s="1305"/>
      <c r="XN49" s="1305"/>
      <c r="XO49" s="1305"/>
      <c r="XP49" s="1305"/>
      <c r="XQ49" s="1305"/>
      <c r="XR49" s="1305"/>
      <c r="XS49" s="1305"/>
      <c r="XT49" s="1305"/>
      <c r="XU49" s="1305"/>
      <c r="XV49" s="1305"/>
      <c r="XW49" s="1305"/>
      <c r="XX49" s="1305"/>
      <c r="XY49" s="1305"/>
      <c r="XZ49" s="1305"/>
      <c r="YA49" s="1305"/>
      <c r="YB49" s="1305"/>
      <c r="YC49" s="1305"/>
      <c r="YD49" s="1305"/>
      <c r="YE49" s="1305"/>
      <c r="YF49" s="1305"/>
      <c r="YG49" s="1305"/>
      <c r="YH49" s="1305"/>
      <c r="YI49" s="1305"/>
      <c r="YJ49" s="1305"/>
      <c r="YK49" s="1305"/>
      <c r="YL49" s="1305"/>
      <c r="YM49" s="1305"/>
      <c r="YN49" s="1305"/>
      <c r="YO49" s="1305"/>
      <c r="YP49" s="1305"/>
      <c r="YQ49" s="1305"/>
      <c r="YR49" s="1305"/>
      <c r="YS49" s="1305"/>
      <c r="YT49" s="1305"/>
      <c r="YU49" s="1305"/>
      <c r="YV49" s="1305"/>
      <c r="YW49" s="1305"/>
      <c r="YX49" s="1305"/>
      <c r="YY49" s="1305"/>
      <c r="YZ49" s="1305"/>
      <c r="ZA49" s="1305"/>
      <c r="ZB49" s="1305"/>
      <c r="ZC49" s="1305"/>
      <c r="ZD49" s="1305"/>
      <c r="ZE49" s="1305"/>
      <c r="ZF49" s="1305"/>
      <c r="ZG49" s="1305"/>
      <c r="ZH49" s="1305"/>
      <c r="ZI49" s="1305"/>
      <c r="ZJ49" s="1305"/>
      <c r="ZK49" s="1305"/>
      <c r="ZL49" s="1305"/>
      <c r="ZM49" s="1305"/>
      <c r="ZN49" s="1305"/>
      <c r="ZO49" s="1305"/>
      <c r="ZP49" s="1305"/>
      <c r="ZQ49" s="1305"/>
      <c r="ZR49" s="1305"/>
      <c r="ZS49" s="1305"/>
      <c r="ZT49" s="1305"/>
      <c r="ZU49" s="1305"/>
      <c r="ZV49" s="1305"/>
      <c r="ZW49" s="1305"/>
      <c r="ZX49" s="1305"/>
      <c r="ZY49" s="1305"/>
      <c r="ZZ49" s="1305"/>
      <c r="AAA49" s="1305"/>
      <c r="AAB49" s="1305"/>
      <c r="AAC49" s="1305"/>
      <c r="AAD49" s="1305"/>
      <c r="AAE49" s="1305"/>
      <c r="AAF49" s="1305"/>
      <c r="AAG49" s="1305"/>
      <c r="AAH49" s="1305"/>
      <c r="AAI49" s="1305"/>
      <c r="AAJ49" s="1305"/>
      <c r="AAK49" s="1305"/>
      <c r="AAL49" s="1305"/>
      <c r="AAM49" s="1305"/>
      <c r="AAN49" s="1305"/>
      <c r="AAO49" s="1305"/>
      <c r="AAP49" s="1305"/>
      <c r="AAQ49" s="1305"/>
      <c r="AAR49" s="1305"/>
      <c r="AAS49" s="1305"/>
      <c r="AAT49" s="1305"/>
      <c r="AAU49" s="1305"/>
      <c r="AAV49" s="1305"/>
      <c r="AAW49" s="1305"/>
      <c r="AAX49" s="1305"/>
      <c r="AAY49" s="1305"/>
      <c r="AAZ49" s="1305"/>
      <c r="ABA49" s="1305"/>
      <c r="ABB49" s="1305"/>
      <c r="ABC49" s="1305"/>
      <c r="ABD49" s="1305"/>
      <c r="ABE49" s="1305"/>
      <c r="ABF49" s="1305"/>
      <c r="ABG49" s="1305"/>
      <c r="ABH49" s="1305"/>
      <c r="ABI49" s="1305"/>
      <c r="ABJ49" s="1305"/>
      <c r="ABK49" s="1305"/>
      <c r="ABL49" s="1305"/>
      <c r="ABM49" s="1305"/>
      <c r="ABN49" s="1305"/>
      <c r="ABO49" s="1305"/>
      <c r="ABP49" s="1305"/>
      <c r="ABQ49" s="1305"/>
      <c r="ABR49" s="1305"/>
      <c r="ABS49" s="1305"/>
      <c r="ABT49" s="1305"/>
      <c r="ABU49" s="1305"/>
      <c r="ABV49" s="1305"/>
      <c r="ABW49" s="1305"/>
      <c r="ABX49" s="1305"/>
      <c r="ABY49" s="1305"/>
      <c r="ABZ49" s="1305"/>
      <c r="ACA49" s="1305"/>
      <c r="ACB49" s="1305"/>
      <c r="ACC49" s="1305"/>
      <c r="ACD49" s="1305"/>
      <c r="ACE49" s="1305"/>
      <c r="ACF49" s="1305"/>
      <c r="ACG49" s="1305"/>
      <c r="ACH49" s="1305"/>
      <c r="ACI49" s="1305"/>
      <c r="ACJ49" s="1305"/>
      <c r="ACK49" s="1305"/>
      <c r="ACL49" s="1305"/>
      <c r="ACM49" s="1305"/>
      <c r="ACN49" s="1305"/>
      <c r="ACO49" s="1305"/>
      <c r="ACP49" s="1305"/>
      <c r="ACQ49" s="1305"/>
      <c r="ACR49" s="1305"/>
      <c r="ACS49" s="1305"/>
      <c r="ACT49" s="1305"/>
      <c r="ACU49" s="1305"/>
      <c r="ACV49" s="1305"/>
      <c r="ACW49" s="1305"/>
      <c r="ACX49" s="1305"/>
      <c r="ACY49" s="1305"/>
      <c r="ACZ49" s="1305"/>
      <c r="ADA49" s="1305"/>
      <c r="ADB49" s="1305"/>
      <c r="ADC49" s="1305"/>
      <c r="ADD49" s="1305"/>
      <c r="ADE49" s="1305"/>
      <c r="ADF49" s="1305"/>
      <c r="ADG49" s="1305"/>
      <c r="ADH49" s="1305"/>
      <c r="ADI49" s="1305"/>
      <c r="ADJ49" s="1305"/>
      <c r="ADK49" s="1305"/>
      <c r="ADL49" s="1305"/>
      <c r="ADM49" s="1305"/>
      <c r="ADN49" s="1305"/>
      <c r="ADO49" s="1305"/>
      <c r="ADP49" s="1305"/>
      <c r="ADQ49" s="1305"/>
      <c r="ADR49" s="1305"/>
      <c r="ADS49" s="1305"/>
      <c r="ADT49" s="1305"/>
      <c r="ADU49" s="1305"/>
      <c r="ADV49" s="1305"/>
      <c r="ADW49" s="1305"/>
      <c r="ADX49" s="1305"/>
      <c r="ADY49" s="1305"/>
      <c r="ADZ49" s="1305"/>
      <c r="AEA49" s="1305"/>
      <c r="AEB49" s="1305"/>
      <c r="AEC49" s="1305"/>
      <c r="AED49" s="1305"/>
      <c r="AEE49" s="1305"/>
      <c r="AEF49" s="1305"/>
      <c r="AEG49" s="1305"/>
      <c r="AEH49" s="1305"/>
      <c r="AEI49" s="1305"/>
      <c r="AEJ49" s="1305"/>
      <c r="AEK49" s="1305"/>
      <c r="AEL49" s="1305"/>
      <c r="AEM49" s="1305"/>
      <c r="AEN49" s="1305"/>
      <c r="AEO49" s="1305"/>
      <c r="AEP49" s="1305"/>
      <c r="AEQ49" s="1305"/>
      <c r="AER49" s="1305"/>
      <c r="AES49" s="1305"/>
      <c r="AET49" s="1305"/>
      <c r="AEU49" s="1305"/>
      <c r="AEV49" s="1305"/>
      <c r="AEW49" s="1305"/>
      <c r="AEX49" s="1305"/>
      <c r="AEY49" s="1305"/>
      <c r="AEZ49" s="1305"/>
      <c r="AFA49" s="1305"/>
      <c r="AFB49" s="1305"/>
      <c r="AFC49" s="1305"/>
      <c r="AFD49" s="1305"/>
      <c r="AFE49" s="1305"/>
      <c r="AFF49" s="1305"/>
      <c r="AFG49" s="1305"/>
      <c r="AFH49" s="1305"/>
      <c r="AFI49" s="1305"/>
      <c r="AFJ49" s="1305"/>
      <c r="AFK49" s="1305"/>
      <c r="AFL49" s="1305"/>
      <c r="AFM49" s="1305"/>
      <c r="AFN49" s="1305"/>
      <c r="AFO49" s="1305"/>
      <c r="AFP49" s="1305"/>
      <c r="AFQ49" s="1305"/>
      <c r="AFR49" s="1305"/>
      <c r="AFS49" s="1305"/>
      <c r="AFT49" s="1305"/>
      <c r="AFU49" s="1305"/>
      <c r="AFV49" s="1305"/>
      <c r="AFW49" s="1305"/>
      <c r="AFX49" s="1305"/>
      <c r="AFY49" s="1305"/>
      <c r="AFZ49" s="1305"/>
      <c r="AGA49" s="1305"/>
      <c r="AGB49" s="1305"/>
      <c r="AGC49" s="1305"/>
      <c r="AGD49" s="1305"/>
      <c r="AGE49" s="1305"/>
      <c r="AGF49" s="1305"/>
      <c r="AGG49" s="1305"/>
      <c r="AGH49" s="1305"/>
      <c r="AGI49" s="1305"/>
      <c r="AGJ49" s="1305"/>
      <c r="AGK49" s="1305"/>
      <c r="AGL49" s="1305"/>
      <c r="AGM49" s="1305"/>
      <c r="AGN49" s="1305"/>
      <c r="AGO49" s="1305"/>
      <c r="AGP49" s="1305"/>
      <c r="AGQ49" s="1305"/>
      <c r="AGR49" s="1305"/>
      <c r="AGS49" s="1305"/>
      <c r="AGT49" s="1305"/>
      <c r="AGU49" s="1305"/>
      <c r="AGV49" s="1305"/>
      <c r="AGW49" s="1305"/>
      <c r="AGX49" s="1305"/>
      <c r="AGY49" s="1305"/>
      <c r="AGZ49" s="1305"/>
      <c r="AHA49" s="1305"/>
      <c r="AHB49" s="1305"/>
      <c r="AHC49" s="1305"/>
      <c r="AHD49" s="1305"/>
      <c r="AHE49" s="1305"/>
      <c r="AHF49" s="1305"/>
      <c r="AHG49" s="1305"/>
      <c r="AHH49" s="1305"/>
      <c r="AHI49" s="1305"/>
      <c r="AHJ49" s="1305"/>
      <c r="AHK49" s="1305"/>
      <c r="AHL49" s="1305"/>
      <c r="AHM49" s="1305"/>
      <c r="AHN49" s="1305"/>
      <c r="AHO49" s="1305"/>
      <c r="AHP49" s="1305"/>
      <c r="AHQ49" s="1305"/>
      <c r="AHR49" s="1305"/>
      <c r="AHS49" s="1305"/>
      <c r="AHT49" s="1305"/>
      <c r="AHU49" s="1305"/>
      <c r="AHV49" s="1305"/>
      <c r="AHW49" s="1305"/>
      <c r="AHX49" s="1305"/>
      <c r="AHY49" s="1305"/>
      <c r="AHZ49" s="1305"/>
      <c r="AIA49" s="1305"/>
      <c r="AIB49" s="1305"/>
      <c r="AIC49" s="1305"/>
      <c r="AID49" s="1305"/>
      <c r="AIE49" s="1305"/>
      <c r="AIF49" s="1305"/>
      <c r="AIG49" s="1305"/>
      <c r="AIH49" s="1305"/>
      <c r="AII49" s="1305"/>
      <c r="AIJ49" s="1305"/>
      <c r="AIK49" s="1305"/>
      <c r="AIL49" s="1305"/>
      <c r="AIM49" s="1305"/>
      <c r="AIN49" s="1305"/>
      <c r="AIO49" s="1305"/>
      <c r="AIP49" s="1305"/>
      <c r="AIQ49" s="1305"/>
      <c r="AIR49" s="1305"/>
      <c r="AIS49" s="1305"/>
      <c r="AIT49" s="1305"/>
      <c r="AIU49" s="1305"/>
      <c r="AIV49" s="1305"/>
      <c r="AIW49" s="1305"/>
      <c r="AIX49" s="1305"/>
      <c r="AIY49" s="1305"/>
      <c r="AIZ49" s="1305"/>
      <c r="AJA49" s="1305"/>
      <c r="AJB49" s="1305"/>
      <c r="AJC49" s="1305"/>
      <c r="AJD49" s="1305"/>
      <c r="AJE49" s="1305"/>
      <c r="AJF49" s="1305"/>
      <c r="AJG49" s="1305"/>
      <c r="AJH49" s="1305"/>
      <c r="AJI49" s="1305"/>
      <c r="AJJ49" s="1305"/>
      <c r="AJK49" s="1305"/>
      <c r="AJL49" s="1305"/>
      <c r="AJM49" s="1305"/>
      <c r="AJN49" s="1305"/>
      <c r="AJO49" s="1305"/>
      <c r="AJP49" s="1305"/>
      <c r="AJQ49" s="1305"/>
      <c r="AJR49" s="1305"/>
      <c r="AJS49" s="1305"/>
      <c r="AJT49" s="1305"/>
      <c r="AJU49" s="1305"/>
      <c r="AJV49" s="1305"/>
      <c r="AJW49" s="1305"/>
      <c r="AJX49" s="1305"/>
      <c r="AJY49" s="1305"/>
      <c r="AJZ49" s="1305"/>
      <c r="AKA49" s="1305"/>
      <c r="AKB49" s="1305"/>
      <c r="AKC49" s="1305"/>
      <c r="AKD49" s="1305"/>
      <c r="AKE49" s="1305"/>
      <c r="AKF49" s="1305"/>
      <c r="AKG49" s="1305"/>
      <c r="AKH49" s="1305"/>
      <c r="AKI49" s="1305"/>
      <c r="AKJ49" s="1305"/>
      <c r="AKK49" s="1305"/>
      <c r="AKL49" s="1305"/>
      <c r="AKM49" s="1305"/>
      <c r="AKN49" s="1305"/>
      <c r="AKO49" s="1305"/>
      <c r="AKP49" s="1305"/>
      <c r="AKQ49" s="1305"/>
      <c r="AKR49" s="1305"/>
      <c r="AKS49" s="1305"/>
      <c r="AKT49" s="1305"/>
      <c r="AKU49" s="1305"/>
      <c r="AKV49" s="1305"/>
      <c r="AKW49" s="1305"/>
      <c r="AKX49" s="1305"/>
      <c r="AKY49" s="1305"/>
      <c r="AKZ49" s="1305"/>
      <c r="ALA49" s="1305"/>
      <c r="ALB49" s="1305"/>
      <c r="ALC49" s="1305"/>
      <c r="ALD49" s="1305"/>
      <c r="ALE49" s="1305"/>
      <c r="ALF49" s="1305"/>
      <c r="ALG49" s="1305"/>
      <c r="ALH49" s="1305"/>
      <c r="ALI49" s="1305"/>
      <c r="ALJ49" s="1305"/>
      <c r="ALK49" s="1305"/>
      <c r="ALL49" s="1305"/>
      <c r="ALM49" s="1305"/>
      <c r="ALN49" s="1305"/>
      <c r="ALO49" s="1305"/>
      <c r="ALP49" s="1305"/>
      <c r="ALQ49" s="1305"/>
      <c r="ALR49" s="1305"/>
      <c r="ALS49" s="1305"/>
      <c r="ALT49" s="1305"/>
      <c r="ALU49" s="1305"/>
      <c r="ALV49" s="1305"/>
      <c r="ALW49" s="1305"/>
      <c r="ALX49" s="1305"/>
      <c r="ALY49" s="1305"/>
      <c r="ALZ49" s="1305"/>
      <c r="AMA49" s="1305"/>
      <c r="AMB49" s="1305"/>
      <c r="AMC49" s="1305"/>
      <c r="AMD49" s="1305"/>
      <c r="AME49" s="1305"/>
      <c r="AMF49" s="1305"/>
      <c r="AMG49" s="1305"/>
      <c r="AMH49" s="1305"/>
      <c r="AMI49" s="1305"/>
      <c r="AMJ49" s="1305"/>
      <c r="AMK49" s="1305"/>
      <c r="AML49" s="1305"/>
      <c r="AMM49" s="1305"/>
      <c r="AMN49" s="1305"/>
      <c r="AMO49" s="1305"/>
      <c r="AMP49" s="1305"/>
      <c r="AMQ49" s="1305"/>
      <c r="AMR49" s="1305"/>
      <c r="AMS49" s="1305"/>
      <c r="AMT49" s="1305"/>
      <c r="AMU49" s="1305"/>
      <c r="AMV49" s="1305"/>
      <c r="AMW49" s="1305"/>
      <c r="AMX49" s="1305"/>
      <c r="AMY49" s="1305"/>
      <c r="AMZ49" s="1305"/>
      <c r="ANA49" s="1305"/>
      <c r="ANB49" s="1305"/>
      <c r="ANC49" s="1305"/>
      <c r="AND49" s="1305"/>
      <c r="ANE49" s="1305"/>
      <c r="ANF49" s="1305"/>
      <c r="ANG49" s="1305"/>
      <c r="ANH49" s="1305"/>
      <c r="ANI49" s="1305"/>
      <c r="ANJ49" s="1305"/>
      <c r="ANK49" s="1305"/>
      <c r="ANL49" s="1305"/>
      <c r="ANM49" s="1305"/>
      <c r="ANN49" s="1305"/>
      <c r="ANO49" s="1305"/>
      <c r="ANP49" s="1305"/>
      <c r="ANQ49" s="1305"/>
      <c r="ANR49" s="1305"/>
      <c r="ANS49" s="1305"/>
      <c r="ANT49" s="1305"/>
      <c r="ANU49" s="1305"/>
      <c r="ANV49" s="1305"/>
      <c r="ANW49" s="1305"/>
      <c r="ANX49" s="1305"/>
      <c r="ANY49" s="1305"/>
      <c r="ANZ49" s="1305"/>
      <c r="AOA49" s="1305"/>
      <c r="AOB49" s="1305"/>
      <c r="AOC49" s="1305"/>
      <c r="AOD49" s="1305"/>
      <c r="AOE49" s="1305"/>
      <c r="AOF49" s="1305"/>
      <c r="AOG49" s="1305"/>
      <c r="AOH49" s="1305"/>
      <c r="AOI49" s="1305"/>
      <c r="AOJ49" s="1305"/>
      <c r="AOK49" s="1305"/>
      <c r="AOL49" s="1305"/>
      <c r="AOM49" s="1305"/>
      <c r="AON49" s="1305"/>
      <c r="AOO49" s="1305"/>
      <c r="AOP49" s="1305"/>
      <c r="AOQ49" s="1305"/>
      <c r="AOR49" s="1305"/>
      <c r="AOS49" s="1305"/>
      <c r="AOT49" s="1305"/>
      <c r="AOU49" s="1305"/>
      <c r="AOV49" s="1305"/>
      <c r="AOW49" s="1305"/>
      <c r="AOX49" s="1305"/>
      <c r="AOY49" s="1305"/>
      <c r="AOZ49" s="1305"/>
      <c r="APA49" s="1305"/>
      <c r="APB49" s="1305"/>
      <c r="APC49" s="1305"/>
      <c r="APD49" s="1305"/>
      <c r="APE49" s="1305"/>
      <c r="APF49" s="1305"/>
      <c r="APG49" s="1305"/>
      <c r="APH49" s="1305"/>
      <c r="API49" s="1305"/>
      <c r="APJ49" s="1305"/>
      <c r="APK49" s="1305"/>
      <c r="APL49" s="1305"/>
      <c r="APM49" s="1305"/>
      <c r="APN49" s="1305"/>
      <c r="APO49" s="1305"/>
      <c r="APP49" s="1305"/>
      <c r="APQ49" s="1305"/>
      <c r="APR49" s="1305"/>
      <c r="APS49" s="1305"/>
      <c r="APT49" s="1305"/>
      <c r="APU49" s="1305"/>
      <c r="APV49" s="1305"/>
      <c r="APW49" s="1305"/>
      <c r="APX49" s="1305"/>
      <c r="APY49" s="1305"/>
      <c r="APZ49" s="1305"/>
      <c r="AQA49" s="1305"/>
      <c r="AQB49" s="1305"/>
      <c r="AQC49" s="1305"/>
      <c r="AQD49" s="1305"/>
      <c r="AQE49" s="1305"/>
      <c r="AQF49" s="1305"/>
      <c r="AQG49" s="1305"/>
      <c r="AQH49" s="1305"/>
      <c r="AQI49" s="1305"/>
      <c r="AQJ49" s="1305"/>
      <c r="AQK49" s="1305"/>
      <c r="AQL49" s="1305"/>
      <c r="AQM49" s="1305"/>
      <c r="AQN49" s="1305"/>
      <c r="AQO49" s="1305"/>
      <c r="AQP49" s="1305"/>
      <c r="AQQ49" s="1305"/>
      <c r="AQR49" s="1305"/>
      <c r="AQS49" s="1305"/>
      <c r="AQT49" s="1305"/>
      <c r="AQU49" s="1305"/>
      <c r="AQV49" s="1305"/>
      <c r="AQW49" s="1305"/>
      <c r="AQX49" s="1305"/>
      <c r="AQY49" s="1305"/>
      <c r="AQZ49" s="1305"/>
      <c r="ARA49" s="1305"/>
      <c r="ARB49" s="1305"/>
      <c r="ARC49" s="1305"/>
      <c r="ARD49" s="1305"/>
      <c r="ARE49" s="1305"/>
      <c r="ARF49" s="1305"/>
      <c r="ARG49" s="1305"/>
      <c r="ARH49" s="1305"/>
      <c r="ARI49" s="1305"/>
      <c r="ARJ49" s="1305"/>
      <c r="ARK49" s="1305"/>
      <c r="ARL49" s="1305"/>
      <c r="ARM49" s="1305"/>
      <c r="ARN49" s="1305"/>
      <c r="ARO49" s="1305"/>
      <c r="ARP49" s="1305"/>
      <c r="ARQ49" s="1305"/>
      <c r="ARR49" s="1305"/>
      <c r="ARS49" s="1305"/>
      <c r="ART49" s="1305"/>
      <c r="ARU49" s="1305"/>
      <c r="ARV49" s="1305"/>
      <c r="ARW49" s="1305"/>
      <c r="ARX49" s="1305"/>
      <c r="ARY49" s="1305"/>
      <c r="ARZ49" s="1305"/>
      <c r="ASA49" s="1305"/>
      <c r="ASB49" s="1305"/>
      <c r="ASC49" s="1305"/>
      <c r="ASD49" s="1305"/>
      <c r="ASE49" s="1305"/>
      <c r="ASF49" s="1305"/>
      <c r="ASG49" s="1305"/>
      <c r="ASH49" s="1305"/>
      <c r="ASI49" s="1305"/>
      <c r="ASJ49" s="1305"/>
      <c r="ASK49" s="1305"/>
      <c r="ASL49" s="1305"/>
      <c r="ASM49" s="1305"/>
      <c r="ASN49" s="1305"/>
      <c r="ASO49" s="1305"/>
      <c r="ASP49" s="1305"/>
      <c r="ASQ49" s="1305"/>
      <c r="ASR49" s="1305"/>
      <c r="ASS49" s="1305"/>
      <c r="AST49" s="1305"/>
      <c r="ASU49" s="1305"/>
      <c r="ASV49" s="1305"/>
      <c r="ASW49" s="1305"/>
      <c r="ASX49" s="1305"/>
      <c r="ASY49" s="1305"/>
      <c r="ASZ49" s="1305"/>
      <c r="ATA49" s="1305"/>
      <c r="ATB49" s="1305"/>
      <c r="ATC49" s="1305"/>
      <c r="ATD49" s="1305"/>
      <c r="ATE49" s="1305"/>
      <c r="ATF49" s="1305"/>
      <c r="ATG49" s="1305"/>
      <c r="ATH49" s="1305"/>
      <c r="ATI49" s="1305"/>
      <c r="ATJ49" s="1305"/>
      <c r="ATK49" s="1305"/>
      <c r="ATL49" s="1305"/>
      <c r="ATM49" s="1305"/>
      <c r="ATN49" s="1305"/>
      <c r="ATO49" s="1305"/>
      <c r="ATP49" s="1305"/>
      <c r="ATQ49" s="1305"/>
      <c r="ATR49" s="1305"/>
      <c r="ATS49" s="1305"/>
      <c r="ATT49" s="1305"/>
      <c r="ATU49" s="1305"/>
      <c r="ATV49" s="1305"/>
      <c r="ATW49" s="1305"/>
      <c r="ATX49" s="1305"/>
      <c r="ATY49" s="1305"/>
      <c r="ATZ49" s="1305"/>
      <c r="AUA49" s="1305"/>
      <c r="AUB49" s="1305"/>
      <c r="AUC49" s="1305"/>
      <c r="AUD49" s="1305"/>
      <c r="AUE49" s="1305"/>
      <c r="AUF49" s="1305"/>
      <c r="AUG49" s="1305"/>
      <c r="AUH49" s="1305"/>
      <c r="AUI49" s="1305"/>
      <c r="AUJ49" s="1305"/>
      <c r="AUK49" s="1305"/>
      <c r="AUL49" s="1305"/>
      <c r="AUM49" s="1305"/>
      <c r="AUN49" s="1305"/>
      <c r="AUO49" s="1305"/>
      <c r="AUP49" s="1305"/>
      <c r="AUQ49" s="1305"/>
      <c r="AUR49" s="1305"/>
      <c r="AUS49" s="1305"/>
      <c r="AUT49" s="1305"/>
      <c r="AUU49" s="1305"/>
      <c r="AUV49" s="1305"/>
      <c r="AUW49" s="1305"/>
      <c r="AUX49" s="1305"/>
      <c r="AUY49" s="1305"/>
      <c r="AUZ49" s="1305"/>
      <c r="AVA49" s="1305"/>
      <c r="AVB49" s="1305"/>
      <c r="AVC49" s="1305"/>
      <c r="AVD49" s="1305"/>
      <c r="AVE49" s="1305"/>
      <c r="AVF49" s="1305"/>
      <c r="AVG49" s="1305"/>
      <c r="AVH49" s="1305"/>
      <c r="AVI49" s="1305"/>
      <c r="AVJ49" s="1305"/>
      <c r="AVK49" s="1305"/>
      <c r="AVL49" s="1305"/>
      <c r="AVM49" s="1305"/>
      <c r="AVN49" s="1305"/>
      <c r="AVO49" s="1305"/>
      <c r="AVP49" s="1305"/>
      <c r="AVQ49" s="1305"/>
      <c r="AVR49" s="1305"/>
      <c r="AVS49" s="1305"/>
      <c r="AVT49" s="1305"/>
      <c r="AVU49" s="1305"/>
      <c r="AVV49" s="1305"/>
      <c r="AVW49" s="1305"/>
      <c r="AVX49" s="1305"/>
      <c r="AVY49" s="1305"/>
      <c r="AVZ49" s="1305"/>
      <c r="AWA49" s="1305"/>
      <c r="AWB49" s="1305"/>
      <c r="AWC49" s="1305"/>
      <c r="AWD49" s="1305"/>
      <c r="AWE49" s="1305"/>
      <c r="AWF49" s="1305"/>
      <c r="AWG49" s="1305"/>
      <c r="AWH49" s="1305"/>
      <c r="AWI49" s="1305"/>
      <c r="AWJ49" s="1305"/>
      <c r="AWK49" s="1305"/>
      <c r="AWL49" s="1305"/>
      <c r="AWM49" s="1305"/>
      <c r="AWN49" s="1305"/>
      <c r="AWO49" s="1305"/>
      <c r="AWP49" s="1305"/>
      <c r="AWQ49" s="1305"/>
      <c r="AWR49" s="1305"/>
      <c r="AWS49" s="1305"/>
      <c r="AWT49" s="1305"/>
      <c r="AWU49" s="1305"/>
      <c r="AWV49" s="1305"/>
      <c r="AWW49" s="1305"/>
      <c r="AWX49" s="1305"/>
      <c r="AWY49" s="1305"/>
      <c r="AWZ49" s="1305"/>
      <c r="AXA49" s="1305"/>
      <c r="AXB49" s="1305"/>
      <c r="AXC49" s="1305"/>
      <c r="AXD49" s="1305"/>
      <c r="AXE49" s="1305"/>
      <c r="AXF49" s="1305"/>
      <c r="AXG49" s="1305"/>
      <c r="AXH49" s="1305"/>
      <c r="AXI49" s="1305"/>
      <c r="AXJ49" s="1305"/>
      <c r="AXK49" s="1305"/>
      <c r="AXL49" s="1305"/>
      <c r="AXM49" s="1305"/>
      <c r="AXN49" s="1305"/>
      <c r="AXO49" s="1305"/>
      <c r="AXP49" s="1305"/>
      <c r="AXQ49" s="1305"/>
      <c r="AXR49" s="1305"/>
      <c r="AXS49" s="1305"/>
      <c r="AXT49" s="1305"/>
      <c r="AXU49" s="1305"/>
      <c r="AXV49" s="1305"/>
      <c r="AXW49" s="1305"/>
      <c r="AXX49" s="1305"/>
      <c r="AXY49" s="1305"/>
      <c r="AXZ49" s="1305"/>
      <c r="AYA49" s="1305"/>
      <c r="AYB49" s="1305"/>
      <c r="AYC49" s="1305"/>
      <c r="AYD49" s="1305"/>
      <c r="AYE49" s="1305"/>
      <c r="AYF49" s="1305"/>
      <c r="AYG49" s="1305"/>
      <c r="AYH49" s="1305"/>
      <c r="AYI49" s="1305"/>
      <c r="AYJ49" s="1305"/>
      <c r="AYK49" s="1305"/>
      <c r="AYL49" s="1305"/>
      <c r="AYM49" s="1305"/>
      <c r="AYN49" s="1305"/>
      <c r="AYO49" s="1305"/>
      <c r="AYP49" s="1305"/>
      <c r="AYQ49" s="1305"/>
      <c r="AYR49" s="1305"/>
      <c r="AYS49" s="1305"/>
      <c r="AYT49" s="1305"/>
      <c r="AYU49" s="1305"/>
      <c r="AYV49" s="1305"/>
      <c r="AYW49" s="1305"/>
      <c r="AYX49" s="1305"/>
      <c r="AYY49" s="1305"/>
      <c r="AYZ49" s="1305"/>
      <c r="AZA49" s="1305"/>
      <c r="AZB49" s="1305"/>
      <c r="AZC49" s="1305"/>
      <c r="AZD49" s="1305"/>
      <c r="AZE49" s="1305"/>
      <c r="AZF49" s="1305"/>
      <c r="AZG49" s="1305"/>
      <c r="AZH49" s="1305"/>
      <c r="AZI49" s="1305"/>
      <c r="AZJ49" s="1305"/>
      <c r="AZK49" s="1305"/>
      <c r="AZL49" s="1305"/>
      <c r="AZM49" s="1305"/>
      <c r="AZN49" s="1305"/>
      <c r="AZO49" s="1305"/>
      <c r="AZP49" s="1305"/>
      <c r="AZQ49" s="1305"/>
      <c r="AZR49" s="1305"/>
      <c r="AZS49" s="1305"/>
      <c r="AZT49" s="1305"/>
      <c r="AZU49" s="1305"/>
      <c r="AZV49" s="1305"/>
      <c r="AZW49" s="1305"/>
      <c r="AZX49" s="1305"/>
      <c r="AZY49" s="1305"/>
      <c r="AZZ49" s="1305"/>
      <c r="BAA49" s="1305"/>
      <c r="BAB49" s="1305"/>
      <c r="BAC49" s="1305"/>
      <c r="BAD49" s="1305"/>
      <c r="BAE49" s="1305"/>
      <c r="BAF49" s="1305"/>
      <c r="BAG49" s="1305"/>
      <c r="BAH49" s="1305"/>
      <c r="BAI49" s="1305"/>
      <c r="BAJ49" s="1305"/>
      <c r="BAK49" s="1305"/>
      <c r="BAL49" s="1305"/>
      <c r="BAM49" s="1305"/>
      <c r="BAN49" s="1305"/>
      <c r="BAO49" s="1305"/>
      <c r="BAP49" s="1305"/>
      <c r="BAQ49" s="1305"/>
      <c r="BAR49" s="1305"/>
      <c r="BAS49" s="1305"/>
      <c r="BAT49" s="1305"/>
      <c r="BAU49" s="1305"/>
      <c r="BAV49" s="1305"/>
      <c r="BAW49" s="1305"/>
      <c r="BAX49" s="1305"/>
      <c r="BAY49" s="1305"/>
      <c r="BAZ49" s="1305"/>
      <c r="BBA49" s="1305"/>
      <c r="BBB49" s="1305"/>
      <c r="BBC49" s="1305"/>
      <c r="BBD49" s="1305"/>
      <c r="BBE49" s="1305"/>
      <c r="BBF49" s="1305"/>
      <c r="BBG49" s="1305"/>
      <c r="BBH49" s="1305"/>
      <c r="BBI49" s="1305"/>
      <c r="BBJ49" s="1305"/>
      <c r="BBK49" s="1305"/>
      <c r="BBL49" s="1305"/>
      <c r="BBM49" s="1305"/>
      <c r="BBN49" s="1305"/>
      <c r="BBO49" s="1305"/>
      <c r="BBP49" s="1305"/>
      <c r="BBQ49" s="1305"/>
      <c r="BBR49" s="1305"/>
      <c r="BBS49" s="1305"/>
      <c r="BBT49" s="1305"/>
      <c r="BBU49" s="1305"/>
      <c r="BBV49" s="1305"/>
      <c r="BBW49" s="1305"/>
      <c r="BBX49" s="1305"/>
      <c r="BBY49" s="1305"/>
      <c r="BBZ49" s="1305"/>
      <c r="BCA49" s="1305"/>
      <c r="BCB49" s="1305"/>
      <c r="BCC49" s="1305"/>
      <c r="BCD49" s="1305"/>
      <c r="BCE49" s="1305"/>
      <c r="BCF49" s="1305"/>
      <c r="BCG49" s="1305"/>
      <c r="BCH49" s="1305"/>
      <c r="BCI49" s="1305"/>
      <c r="BCJ49" s="1305"/>
      <c r="BCK49" s="1305"/>
      <c r="BCL49" s="1305"/>
      <c r="BCM49" s="1305"/>
      <c r="BCN49" s="1305"/>
      <c r="BCO49" s="1305"/>
      <c r="BCP49" s="1305"/>
      <c r="BCQ49" s="1305"/>
      <c r="BCR49" s="1305"/>
      <c r="BCS49" s="1305"/>
      <c r="BCT49" s="1305"/>
      <c r="BCU49" s="1305"/>
      <c r="BCV49" s="1305"/>
      <c r="BCW49" s="1305"/>
      <c r="BCX49" s="1305"/>
      <c r="BCY49" s="1305"/>
      <c r="BCZ49" s="1305"/>
      <c r="BDA49" s="1305"/>
      <c r="BDB49" s="1305"/>
      <c r="BDC49" s="1305"/>
      <c r="BDD49" s="1305"/>
      <c r="BDE49" s="1305"/>
      <c r="BDF49" s="1305"/>
      <c r="BDG49" s="1305"/>
      <c r="BDH49" s="1305"/>
      <c r="BDI49" s="1305"/>
      <c r="BDJ49" s="1305"/>
      <c r="BDK49" s="1305"/>
      <c r="BDL49" s="1305"/>
      <c r="BDM49" s="1305"/>
      <c r="BDN49" s="1305"/>
      <c r="BDO49" s="1305"/>
      <c r="BDP49" s="1305"/>
      <c r="BDQ49" s="1305"/>
      <c r="BDR49" s="1305"/>
      <c r="BDS49" s="1305"/>
      <c r="BDT49" s="1305"/>
      <c r="BDU49" s="1305"/>
      <c r="BDV49" s="1305"/>
      <c r="BDW49" s="1305"/>
      <c r="BDX49" s="1305"/>
      <c r="BDY49" s="1305"/>
      <c r="BDZ49" s="1305"/>
      <c r="BEA49" s="1305"/>
      <c r="BEB49" s="1305"/>
      <c r="BEC49" s="1305"/>
      <c r="BED49" s="1305"/>
      <c r="BEE49" s="1305"/>
      <c r="BEF49" s="1305"/>
      <c r="BEG49" s="1305"/>
      <c r="BEH49" s="1305"/>
      <c r="BEI49" s="1305"/>
      <c r="BEJ49" s="1305"/>
      <c r="BEK49" s="1305"/>
      <c r="BEL49" s="1305"/>
      <c r="BEM49" s="1305"/>
      <c r="BEN49" s="1305"/>
      <c r="BEO49" s="1305"/>
      <c r="BEP49" s="1305"/>
      <c r="BEQ49" s="1305"/>
      <c r="BER49" s="1305"/>
      <c r="BES49" s="1305"/>
      <c r="BET49" s="1305"/>
      <c r="BEU49" s="1305"/>
      <c r="BEV49" s="1305"/>
      <c r="BEW49" s="1305"/>
      <c r="BEX49" s="1305"/>
      <c r="BEY49" s="1305"/>
      <c r="BEZ49" s="1305"/>
      <c r="BFA49" s="1305"/>
      <c r="BFB49" s="1305"/>
      <c r="BFC49" s="1305"/>
      <c r="BFD49" s="1305"/>
      <c r="BFE49" s="1305"/>
      <c r="BFF49" s="1305"/>
      <c r="BFG49" s="1305"/>
      <c r="BFH49" s="1305"/>
      <c r="BFI49" s="1305"/>
      <c r="BFJ49" s="1305"/>
      <c r="BFK49" s="1305"/>
      <c r="BFL49" s="1305"/>
      <c r="BFM49" s="1305"/>
      <c r="BFN49" s="1305"/>
      <c r="BFO49" s="1305"/>
      <c r="BFP49" s="1305"/>
      <c r="BFQ49" s="1305"/>
      <c r="BFR49" s="1305"/>
      <c r="BFS49" s="1305"/>
      <c r="BFT49" s="1305"/>
      <c r="BFU49" s="1305"/>
      <c r="BFV49" s="1305"/>
      <c r="BFW49" s="1305"/>
      <c r="BFX49" s="1305"/>
      <c r="BFY49" s="1305"/>
      <c r="BFZ49" s="1305"/>
      <c r="BGA49" s="1305"/>
      <c r="BGB49" s="1305"/>
      <c r="BGC49" s="1305"/>
      <c r="BGD49" s="1305"/>
      <c r="BGE49" s="1305"/>
      <c r="BGF49" s="1305"/>
      <c r="BGG49" s="1305"/>
      <c r="BGH49" s="1305"/>
      <c r="BGI49" s="1305"/>
      <c r="BGJ49" s="1305"/>
      <c r="BGK49" s="1305"/>
      <c r="BGL49" s="1305"/>
      <c r="BGM49" s="1305"/>
      <c r="BGN49" s="1305"/>
      <c r="BGO49" s="1305"/>
      <c r="BGP49" s="1305"/>
      <c r="BGQ49" s="1305"/>
      <c r="BGR49" s="1305"/>
      <c r="BGS49" s="1305"/>
      <c r="BGT49" s="1305"/>
      <c r="BGU49" s="1305"/>
      <c r="BGV49" s="1305"/>
      <c r="BGW49" s="1305"/>
      <c r="BGX49" s="1305"/>
      <c r="BGY49" s="1305"/>
      <c r="BGZ49" s="1305"/>
      <c r="BHA49" s="1305"/>
      <c r="BHB49" s="1305"/>
      <c r="BHC49" s="1305"/>
      <c r="BHD49" s="1305"/>
      <c r="BHE49" s="1305"/>
      <c r="BHF49" s="1305"/>
      <c r="BHG49" s="1305"/>
      <c r="BHH49" s="1305"/>
      <c r="BHI49" s="1305"/>
      <c r="BHJ49" s="1305"/>
      <c r="BHK49" s="1305"/>
      <c r="BHL49" s="1305"/>
      <c r="BHM49" s="1305"/>
      <c r="BHN49" s="1305"/>
      <c r="BHO49" s="1305"/>
      <c r="BHP49" s="1305"/>
      <c r="BHQ49" s="1305"/>
      <c r="BHR49" s="1305"/>
      <c r="BHS49" s="1305"/>
      <c r="BHT49" s="1305"/>
      <c r="BHU49" s="1305"/>
      <c r="BHV49" s="1305"/>
      <c r="BHW49" s="1305"/>
      <c r="BHX49" s="1305"/>
      <c r="BHY49" s="1305"/>
      <c r="BHZ49" s="1305"/>
      <c r="BIA49" s="1305"/>
      <c r="BIB49" s="1305"/>
      <c r="BIC49" s="1305"/>
      <c r="BID49" s="1305"/>
      <c r="BIE49" s="1305"/>
      <c r="BIF49" s="1305"/>
      <c r="BIG49" s="1305"/>
      <c r="BIH49" s="1305"/>
      <c r="BII49" s="1305"/>
      <c r="BIJ49" s="1305"/>
      <c r="BIK49" s="1305"/>
      <c r="BIL49" s="1305"/>
      <c r="BIM49" s="1305"/>
      <c r="BIN49" s="1305"/>
      <c r="BIO49" s="1305"/>
      <c r="BIP49" s="1305"/>
      <c r="BIQ49" s="1305"/>
      <c r="BIR49" s="1305"/>
      <c r="BIS49" s="1305"/>
      <c r="BIT49" s="1305"/>
      <c r="BIU49" s="1305"/>
      <c r="BIV49" s="1305"/>
      <c r="BIW49" s="1305"/>
      <c r="BIX49" s="1305"/>
      <c r="BIY49" s="1305"/>
      <c r="BIZ49" s="1305"/>
      <c r="BJA49" s="1305"/>
      <c r="BJB49" s="1305"/>
      <c r="BJC49" s="1305"/>
      <c r="BJD49" s="1305"/>
      <c r="BJE49" s="1305"/>
      <c r="BJF49" s="1305"/>
      <c r="BJG49" s="1305"/>
      <c r="BJH49" s="1305"/>
      <c r="BJI49" s="1305"/>
      <c r="BJJ49" s="1305"/>
      <c r="BJK49" s="1305"/>
      <c r="BJL49" s="1305"/>
      <c r="BJM49" s="1305"/>
      <c r="BJN49" s="1305"/>
      <c r="BJO49" s="1305"/>
      <c r="BJP49" s="1305"/>
      <c r="BJQ49" s="1305"/>
      <c r="BJR49" s="1305"/>
      <c r="BJS49" s="1305"/>
      <c r="BJT49" s="1305"/>
      <c r="BJU49" s="1305"/>
      <c r="BJV49" s="1305"/>
      <c r="BJW49" s="1305"/>
      <c r="BJX49" s="1305"/>
      <c r="BJY49" s="1305"/>
      <c r="BJZ49" s="1305"/>
      <c r="BKA49" s="1305"/>
      <c r="BKB49" s="1305"/>
      <c r="BKC49" s="1305"/>
      <c r="BKD49" s="1305"/>
      <c r="BKE49" s="1305"/>
      <c r="BKF49" s="1305"/>
      <c r="BKG49" s="1305"/>
      <c r="BKH49" s="1305"/>
      <c r="BKI49" s="1305"/>
      <c r="BKJ49" s="1305"/>
      <c r="BKK49" s="1305"/>
      <c r="BKL49" s="1305"/>
      <c r="BKM49" s="1305"/>
      <c r="BKN49" s="1305"/>
      <c r="BKO49" s="1305"/>
      <c r="BKP49" s="1305"/>
      <c r="BKQ49" s="1305"/>
      <c r="BKR49" s="1305"/>
      <c r="BKS49" s="1305"/>
      <c r="BKT49" s="1305"/>
      <c r="BKU49" s="1305"/>
      <c r="BKV49" s="1305"/>
      <c r="BKW49" s="1305"/>
      <c r="BKX49" s="1305"/>
      <c r="BKY49" s="1305"/>
      <c r="BKZ49" s="1305"/>
      <c r="BLA49" s="1305"/>
      <c r="BLB49" s="1305"/>
      <c r="BLC49" s="1305"/>
      <c r="BLD49" s="1305"/>
      <c r="BLE49" s="1305"/>
      <c r="BLF49" s="1305"/>
      <c r="BLG49" s="1305"/>
      <c r="BLH49" s="1305"/>
      <c r="BLI49" s="1305"/>
      <c r="BLJ49" s="1305"/>
      <c r="BLK49" s="1305"/>
      <c r="BLL49" s="1305"/>
      <c r="BLM49" s="1305"/>
      <c r="BLN49" s="1305"/>
      <c r="BLO49" s="1305"/>
      <c r="BLP49" s="1305"/>
      <c r="BLQ49" s="1305"/>
      <c r="BLR49" s="1305"/>
      <c r="BLS49" s="1305"/>
      <c r="BLT49" s="1305"/>
      <c r="BLU49" s="1305"/>
      <c r="BLV49" s="1305"/>
      <c r="BLW49" s="1305"/>
      <c r="BLX49" s="1305"/>
      <c r="BLY49" s="1305"/>
      <c r="BLZ49" s="1305"/>
      <c r="BMA49" s="1305"/>
      <c r="BMB49" s="1305"/>
      <c r="BMC49" s="1305"/>
      <c r="BMD49" s="1305"/>
      <c r="BME49" s="1305"/>
      <c r="BMF49" s="1305"/>
      <c r="BMG49" s="1305"/>
      <c r="BMH49" s="1305"/>
      <c r="BMI49" s="1305"/>
      <c r="BMJ49" s="1305"/>
      <c r="BMK49" s="1305"/>
      <c r="BML49" s="1305"/>
      <c r="BMM49" s="1305"/>
      <c r="BMN49" s="1305"/>
      <c r="BMO49" s="1305"/>
      <c r="BMP49" s="1305"/>
      <c r="BMQ49" s="1305"/>
      <c r="BMR49" s="1305"/>
      <c r="BMS49" s="1305"/>
      <c r="BMT49" s="1305"/>
      <c r="BMU49" s="1305"/>
      <c r="BMV49" s="1305"/>
      <c r="BMW49" s="1305"/>
      <c r="BMX49" s="1305"/>
      <c r="BMY49" s="1305"/>
      <c r="BMZ49" s="1305"/>
      <c r="BNA49" s="1305"/>
      <c r="BNB49" s="1305"/>
      <c r="BNC49" s="1305"/>
      <c r="BND49" s="1305"/>
      <c r="BNE49" s="1305"/>
      <c r="BNF49" s="1305"/>
      <c r="BNG49" s="1305"/>
      <c r="BNH49" s="1305"/>
      <c r="BNI49" s="1305"/>
      <c r="BNJ49" s="1305"/>
      <c r="BNK49" s="1305"/>
      <c r="BNL49" s="1305"/>
      <c r="BNM49" s="1305"/>
      <c r="BNN49" s="1305"/>
      <c r="BNO49" s="1305"/>
      <c r="BNP49" s="1305"/>
      <c r="BNQ49" s="1305"/>
      <c r="BNR49" s="1305"/>
      <c r="BNS49" s="1305"/>
      <c r="BNT49" s="1305"/>
      <c r="BNU49" s="1305"/>
      <c r="BNV49" s="1305"/>
      <c r="BNW49" s="1305"/>
      <c r="BNX49" s="1305"/>
      <c r="BNY49" s="1305"/>
      <c r="BNZ49" s="1305"/>
      <c r="BOA49" s="1305"/>
      <c r="BOB49" s="1305"/>
      <c r="BOC49" s="1305"/>
      <c r="BOD49" s="1305"/>
      <c r="BOE49" s="1305"/>
      <c r="BOF49" s="1305"/>
      <c r="BOG49" s="1305"/>
      <c r="BOH49" s="1305"/>
      <c r="BOI49" s="1305"/>
      <c r="BOJ49" s="1305"/>
      <c r="BOK49" s="1305"/>
      <c r="BOL49" s="1305"/>
      <c r="BOM49" s="1305"/>
      <c r="BON49" s="1305"/>
      <c r="BOO49" s="1305"/>
      <c r="BOP49" s="1305"/>
      <c r="BOQ49" s="1305"/>
      <c r="BOR49" s="1305"/>
      <c r="BOS49" s="1305"/>
      <c r="BOT49" s="1305"/>
      <c r="BOU49" s="1305"/>
      <c r="BOV49" s="1305"/>
      <c r="BOW49" s="1305"/>
      <c r="BOX49" s="1305"/>
      <c r="BOY49" s="1305"/>
      <c r="BOZ49" s="1305"/>
      <c r="BPA49" s="1305"/>
      <c r="BPB49" s="1305"/>
      <c r="BPC49" s="1305"/>
      <c r="BPD49" s="1305"/>
      <c r="BPE49" s="1305"/>
      <c r="BPF49" s="1305"/>
      <c r="BPG49" s="1305"/>
      <c r="BPH49" s="1305"/>
      <c r="BPI49" s="1305"/>
      <c r="BPJ49" s="1305"/>
      <c r="BPK49" s="1305"/>
      <c r="BPL49" s="1305"/>
      <c r="BPM49" s="1305"/>
      <c r="BPN49" s="1305"/>
      <c r="BPO49" s="1305"/>
      <c r="BPP49" s="1305"/>
      <c r="BPQ49" s="1305"/>
      <c r="BPR49" s="1305"/>
      <c r="BPS49" s="1305"/>
      <c r="BPT49" s="1305"/>
      <c r="BPU49" s="1305"/>
      <c r="BPV49" s="1305"/>
      <c r="BPW49" s="1305"/>
      <c r="BPX49" s="1305"/>
      <c r="BPY49" s="1305"/>
      <c r="BPZ49" s="1305"/>
      <c r="BQA49" s="1305"/>
      <c r="BQB49" s="1305"/>
      <c r="BQC49" s="1305"/>
      <c r="BQD49" s="1305"/>
      <c r="BQE49" s="1305"/>
      <c r="BQF49" s="1305"/>
      <c r="BQG49" s="1305"/>
      <c r="BQH49" s="1305"/>
      <c r="BQI49" s="1305"/>
      <c r="BQJ49" s="1305"/>
      <c r="BQK49" s="1305"/>
      <c r="BQL49" s="1305"/>
      <c r="BQM49" s="1305"/>
      <c r="BQN49" s="1305"/>
      <c r="BQO49" s="1305"/>
      <c r="BQP49" s="1305"/>
      <c r="BQQ49" s="1305"/>
      <c r="BQR49" s="1305"/>
      <c r="BQS49" s="1305"/>
      <c r="BQT49" s="1305"/>
      <c r="BQU49" s="1305"/>
      <c r="BQV49" s="1305"/>
      <c r="BQW49" s="1305"/>
      <c r="BQX49" s="1305"/>
      <c r="BQY49" s="1305"/>
      <c r="BQZ49" s="1305"/>
      <c r="BRA49" s="1305"/>
      <c r="BRB49" s="1305"/>
      <c r="BRC49" s="1305"/>
      <c r="BRD49" s="1305"/>
      <c r="BRE49" s="1305"/>
      <c r="BRF49" s="1305"/>
      <c r="BRG49" s="1305"/>
      <c r="BRH49" s="1305"/>
      <c r="BRI49" s="1305"/>
      <c r="BRJ49" s="1305"/>
      <c r="BRK49" s="1305"/>
      <c r="BRL49" s="1305"/>
      <c r="BRM49" s="1305"/>
      <c r="BRN49" s="1305"/>
      <c r="BRO49" s="1305"/>
      <c r="BRP49" s="1305"/>
      <c r="BRQ49" s="1305"/>
      <c r="BRR49" s="1305"/>
      <c r="BRS49" s="1305"/>
      <c r="BRT49" s="1305"/>
      <c r="BRU49" s="1305"/>
      <c r="BRV49" s="1305"/>
      <c r="BRW49" s="1305"/>
      <c r="BRX49" s="1305"/>
      <c r="BRY49" s="1305"/>
      <c r="BRZ49" s="1305"/>
      <c r="BSA49" s="1305"/>
      <c r="BSB49" s="1305"/>
      <c r="BSC49" s="1305"/>
      <c r="BSD49" s="1305"/>
      <c r="BSE49" s="1305"/>
      <c r="BSF49" s="1305"/>
      <c r="BSG49" s="1305"/>
      <c r="BSH49" s="1305"/>
      <c r="BSI49" s="1305"/>
      <c r="BSJ49" s="1305"/>
      <c r="BSK49" s="1305"/>
      <c r="BSL49" s="1305"/>
      <c r="BSM49" s="1305"/>
      <c r="BSN49" s="1305"/>
      <c r="BSO49" s="1305"/>
      <c r="BSP49" s="1305"/>
      <c r="BSQ49" s="1305"/>
      <c r="BSR49" s="1305"/>
      <c r="BSS49" s="1305"/>
      <c r="BST49" s="1305"/>
      <c r="BSU49" s="1305"/>
      <c r="BSV49" s="1305"/>
      <c r="BSW49" s="1305"/>
      <c r="BSX49" s="1305"/>
      <c r="BSY49" s="1305"/>
      <c r="BSZ49" s="1305"/>
      <c r="BTA49" s="1305"/>
      <c r="BTB49" s="1305"/>
      <c r="BTC49" s="1305"/>
      <c r="BTD49" s="1305"/>
      <c r="BTE49" s="1305"/>
      <c r="BTF49" s="1305"/>
      <c r="BTG49" s="1305"/>
      <c r="BTH49" s="1305"/>
      <c r="BTI49" s="1305"/>
      <c r="BTJ49" s="1305"/>
      <c r="BTK49" s="1305"/>
      <c r="BTL49" s="1305"/>
      <c r="BTM49" s="1305"/>
      <c r="BTN49" s="1305"/>
      <c r="BTO49" s="1305"/>
      <c r="BTP49" s="1305"/>
      <c r="BTQ49" s="1305"/>
      <c r="BTR49" s="1305"/>
      <c r="BTS49" s="1305"/>
      <c r="BTT49" s="1305"/>
      <c r="BTU49" s="1305"/>
      <c r="BTV49" s="1305"/>
      <c r="BTW49" s="1305"/>
      <c r="BTX49" s="1305"/>
      <c r="BTY49" s="1305"/>
      <c r="BTZ49" s="1305"/>
      <c r="BUA49" s="1305"/>
      <c r="BUB49" s="1305"/>
      <c r="BUC49" s="1305"/>
      <c r="BUD49" s="1305"/>
      <c r="BUE49" s="1305"/>
      <c r="BUF49" s="1305"/>
      <c r="BUG49" s="1305"/>
      <c r="BUH49" s="1305"/>
      <c r="BUI49" s="1305"/>
      <c r="BUJ49" s="1305"/>
      <c r="BUK49" s="1305"/>
      <c r="BUL49" s="1305"/>
      <c r="BUM49" s="1305"/>
      <c r="BUN49" s="1305"/>
      <c r="BUO49" s="1305"/>
      <c r="BUP49" s="1305"/>
      <c r="BUQ49" s="1305"/>
      <c r="BUR49" s="1305"/>
      <c r="BUS49" s="1305"/>
      <c r="BUT49" s="1305"/>
      <c r="BUU49" s="1305"/>
      <c r="BUV49" s="1305"/>
      <c r="BUW49" s="1305"/>
      <c r="BUX49" s="1305"/>
      <c r="BUY49" s="1305"/>
      <c r="BUZ49" s="1305"/>
      <c r="BVA49" s="1305"/>
      <c r="BVB49" s="1305"/>
      <c r="BVC49" s="1305"/>
      <c r="BVD49" s="1305"/>
      <c r="BVE49" s="1305"/>
      <c r="BVF49" s="1305"/>
      <c r="BVG49" s="1305"/>
      <c r="BVH49" s="1305"/>
      <c r="BVI49" s="1305"/>
      <c r="BVJ49" s="1305"/>
      <c r="BVK49" s="1305"/>
      <c r="BVL49" s="1305"/>
      <c r="BVM49" s="1305"/>
      <c r="BVN49" s="1305"/>
      <c r="BVO49" s="1305"/>
      <c r="BVP49" s="1305"/>
      <c r="BVQ49" s="1305"/>
      <c r="BVR49" s="1305"/>
      <c r="BVS49" s="1305"/>
      <c r="BVT49" s="1305"/>
      <c r="BVU49" s="1305"/>
      <c r="BVV49" s="1305"/>
      <c r="BVW49" s="1305"/>
      <c r="BVX49" s="1305"/>
      <c r="BVY49" s="1305"/>
      <c r="BVZ49" s="1305"/>
      <c r="BWA49" s="1305"/>
      <c r="BWB49" s="1305"/>
      <c r="BWC49" s="1305"/>
      <c r="BWD49" s="1305"/>
      <c r="BWE49" s="1305"/>
      <c r="BWF49" s="1305"/>
      <c r="BWG49" s="1305"/>
      <c r="BWH49" s="1305"/>
      <c r="BWI49" s="1305"/>
      <c r="BWJ49" s="1305"/>
      <c r="BWK49" s="1305"/>
      <c r="BWL49" s="1305"/>
      <c r="BWM49" s="1305"/>
      <c r="BWN49" s="1305"/>
      <c r="BWO49" s="1305"/>
      <c r="BWP49" s="1305"/>
      <c r="BWQ49" s="1305"/>
      <c r="BWR49" s="1305"/>
      <c r="BWS49" s="1305"/>
      <c r="BWT49" s="1305"/>
      <c r="BWU49" s="1305"/>
      <c r="BWV49" s="1305"/>
      <c r="BWW49" s="1305"/>
      <c r="BWX49" s="1305"/>
      <c r="BWY49" s="1305"/>
      <c r="BWZ49" s="1305"/>
      <c r="BXA49" s="1305"/>
      <c r="BXB49" s="1305"/>
      <c r="BXC49" s="1305"/>
      <c r="BXD49" s="1305"/>
      <c r="BXE49" s="1305"/>
      <c r="BXF49" s="1305"/>
      <c r="BXG49" s="1305"/>
      <c r="BXH49" s="1305"/>
      <c r="BXI49" s="1305"/>
      <c r="BXJ49" s="1305"/>
      <c r="BXK49" s="1305"/>
      <c r="BXL49" s="1305"/>
      <c r="BXM49" s="1305"/>
      <c r="BXN49" s="1305"/>
      <c r="BXO49" s="1305"/>
      <c r="BXP49" s="1305"/>
      <c r="BXQ49" s="1305"/>
      <c r="BXR49" s="1305"/>
      <c r="BXS49" s="1305"/>
      <c r="BXT49" s="1305"/>
      <c r="BXU49" s="1305"/>
      <c r="BXV49" s="1305"/>
      <c r="BXW49" s="1305"/>
      <c r="BXX49" s="1305"/>
      <c r="BXY49" s="1305"/>
      <c r="BXZ49" s="1305"/>
      <c r="BYA49" s="1305"/>
      <c r="BYB49" s="1305"/>
      <c r="BYC49" s="1305"/>
      <c r="BYD49" s="1305"/>
      <c r="BYE49" s="1305"/>
      <c r="BYF49" s="1305"/>
      <c r="BYG49" s="1305"/>
      <c r="BYH49" s="1305"/>
      <c r="BYI49" s="1305"/>
      <c r="BYJ49" s="1305"/>
      <c r="BYK49" s="1305"/>
      <c r="BYL49" s="1305"/>
      <c r="BYM49" s="1305"/>
      <c r="BYN49" s="1305"/>
      <c r="BYO49" s="1305"/>
      <c r="BYP49" s="1305"/>
      <c r="BYQ49" s="1305"/>
      <c r="BYR49" s="1305"/>
      <c r="BYS49" s="1305"/>
      <c r="BYT49" s="1305"/>
      <c r="BYU49" s="1305"/>
      <c r="BYV49" s="1305"/>
      <c r="BYW49" s="1305"/>
      <c r="BYX49" s="1305"/>
      <c r="BYY49" s="1305"/>
      <c r="BYZ49" s="1305"/>
      <c r="BZA49" s="1305"/>
      <c r="BZB49" s="1305"/>
      <c r="BZC49" s="1305"/>
      <c r="BZD49" s="1305"/>
      <c r="BZE49" s="1305"/>
      <c r="BZF49" s="1305"/>
      <c r="BZG49" s="1305"/>
      <c r="BZH49" s="1305"/>
      <c r="BZI49" s="1305"/>
      <c r="BZJ49" s="1305"/>
      <c r="BZK49" s="1305"/>
      <c r="BZL49" s="1305"/>
      <c r="BZM49" s="1305"/>
      <c r="BZN49" s="1305"/>
      <c r="BZO49" s="1305"/>
      <c r="BZP49" s="1305"/>
      <c r="BZQ49" s="1305"/>
      <c r="BZR49" s="1305"/>
      <c r="BZS49" s="1305"/>
      <c r="BZT49" s="1305"/>
      <c r="BZU49" s="1305"/>
      <c r="BZV49" s="1305"/>
      <c r="BZW49" s="1305"/>
      <c r="BZX49" s="1305"/>
      <c r="BZY49" s="1305"/>
      <c r="BZZ49" s="1305"/>
      <c r="CAA49" s="1305"/>
      <c r="CAB49" s="1305"/>
      <c r="CAC49" s="1305"/>
      <c r="CAD49" s="1305"/>
      <c r="CAE49" s="1305"/>
      <c r="CAF49" s="1305"/>
      <c r="CAG49" s="1305"/>
      <c r="CAH49" s="1305"/>
      <c r="CAI49" s="1305"/>
      <c r="CAJ49" s="1305"/>
      <c r="CAK49" s="1305"/>
      <c r="CAL49" s="1305"/>
      <c r="CAM49" s="1305"/>
      <c r="CAN49" s="1305"/>
      <c r="CAO49" s="1305"/>
      <c r="CAP49" s="1305"/>
      <c r="CAQ49" s="1305"/>
      <c r="CAR49" s="1305"/>
      <c r="CAS49" s="1305"/>
      <c r="CAT49" s="1305"/>
      <c r="CAU49" s="1305"/>
      <c r="CAV49" s="1305"/>
      <c r="CAW49" s="1305"/>
      <c r="CAX49" s="1305"/>
      <c r="CAY49" s="1305"/>
      <c r="CAZ49" s="1305"/>
      <c r="CBA49" s="1305"/>
      <c r="CBB49" s="1305"/>
      <c r="CBC49" s="1305"/>
      <c r="CBD49" s="1305"/>
      <c r="CBE49" s="1305"/>
      <c r="CBF49" s="1305"/>
      <c r="CBG49" s="1305"/>
      <c r="CBH49" s="1305"/>
      <c r="CBI49" s="1305"/>
      <c r="CBJ49" s="1305"/>
      <c r="CBK49" s="1305"/>
      <c r="CBL49" s="1305"/>
      <c r="CBM49" s="1305"/>
      <c r="CBN49" s="1305"/>
      <c r="CBO49" s="1305"/>
      <c r="CBP49" s="1305"/>
      <c r="CBQ49" s="1305"/>
      <c r="CBR49" s="1305"/>
      <c r="CBS49" s="1305"/>
      <c r="CBT49" s="1305"/>
      <c r="CBU49" s="1305"/>
      <c r="CBV49" s="1305"/>
      <c r="CBW49" s="1305"/>
      <c r="CBX49" s="1305"/>
      <c r="CBY49" s="1305"/>
      <c r="CBZ49" s="1305"/>
      <c r="CCA49" s="1305"/>
      <c r="CCB49" s="1305"/>
      <c r="CCC49" s="1305"/>
      <c r="CCD49" s="1305"/>
      <c r="CCE49" s="1305"/>
      <c r="CCF49" s="1305"/>
      <c r="CCG49" s="1305"/>
      <c r="CCH49" s="1305"/>
      <c r="CCI49" s="1305"/>
      <c r="CCJ49" s="1305"/>
      <c r="CCK49" s="1305"/>
      <c r="CCL49" s="1305"/>
      <c r="CCM49" s="1305"/>
      <c r="CCN49" s="1305"/>
      <c r="CCO49" s="1305"/>
      <c r="CCP49" s="1305"/>
      <c r="CCQ49" s="1305"/>
      <c r="CCR49" s="1305"/>
      <c r="CCS49" s="1305"/>
      <c r="CCT49" s="1305"/>
      <c r="CCU49" s="1305"/>
      <c r="CCV49" s="1305"/>
      <c r="CCW49" s="1305"/>
      <c r="CCX49" s="1305"/>
      <c r="CCY49" s="1305"/>
      <c r="CCZ49" s="1305"/>
      <c r="CDA49" s="1305"/>
      <c r="CDB49" s="1305"/>
      <c r="CDC49" s="1305"/>
      <c r="CDD49" s="1305"/>
      <c r="CDE49" s="1305"/>
      <c r="CDF49" s="1305"/>
      <c r="CDG49" s="1305"/>
      <c r="CDH49" s="1305"/>
      <c r="CDI49" s="1305"/>
      <c r="CDJ49" s="1305"/>
      <c r="CDK49" s="1305"/>
      <c r="CDL49" s="1305"/>
      <c r="CDM49" s="1305"/>
      <c r="CDN49" s="1305"/>
      <c r="CDO49" s="1305"/>
      <c r="CDP49" s="1305"/>
      <c r="CDQ49" s="1305"/>
      <c r="CDR49" s="1305"/>
      <c r="CDS49" s="1305"/>
      <c r="CDT49" s="1305"/>
      <c r="CDU49" s="1305"/>
      <c r="CDV49" s="1305"/>
      <c r="CDW49" s="1305"/>
      <c r="CDX49" s="1305"/>
      <c r="CDY49" s="1305"/>
      <c r="CDZ49" s="1305"/>
      <c r="CEA49" s="1305"/>
      <c r="CEB49" s="1305"/>
      <c r="CEC49" s="1305"/>
      <c r="CED49" s="1305"/>
      <c r="CEE49" s="1305"/>
      <c r="CEF49" s="1305"/>
      <c r="CEG49" s="1305"/>
      <c r="CEH49" s="1305"/>
      <c r="CEI49" s="1305"/>
      <c r="CEJ49" s="1305"/>
      <c r="CEK49" s="1305"/>
      <c r="CEL49" s="1305"/>
      <c r="CEM49" s="1305"/>
      <c r="CEN49" s="1305"/>
      <c r="CEO49" s="1305"/>
      <c r="CEP49" s="1305"/>
      <c r="CEQ49" s="1305"/>
      <c r="CER49" s="1305"/>
      <c r="CES49" s="1305"/>
      <c r="CET49" s="1305"/>
      <c r="CEU49" s="1305"/>
      <c r="CEV49" s="1305"/>
      <c r="CEW49" s="1305"/>
      <c r="CEX49" s="1305"/>
      <c r="CEY49" s="1305"/>
      <c r="CEZ49" s="1305"/>
      <c r="CFA49" s="1305"/>
      <c r="CFB49" s="1305"/>
      <c r="CFC49" s="1305"/>
      <c r="CFD49" s="1305"/>
      <c r="CFE49" s="1305"/>
      <c r="CFF49" s="1305"/>
      <c r="CFG49" s="1305"/>
      <c r="CFH49" s="1305"/>
      <c r="CFI49" s="1305"/>
      <c r="CFJ49" s="1305"/>
      <c r="CFK49" s="1305"/>
      <c r="CFL49" s="1305"/>
      <c r="CFM49" s="1305"/>
      <c r="CFN49" s="1305"/>
      <c r="CFO49" s="1305"/>
      <c r="CFP49" s="1305"/>
      <c r="CFQ49" s="1305"/>
      <c r="CFR49" s="1305"/>
      <c r="CFS49" s="1305"/>
      <c r="CFT49" s="1305"/>
      <c r="CFU49" s="1305"/>
      <c r="CFV49" s="1305"/>
      <c r="CFW49" s="1305"/>
      <c r="CFX49" s="1305"/>
      <c r="CFY49" s="1305"/>
      <c r="CFZ49" s="1305"/>
      <c r="CGA49" s="1305"/>
      <c r="CGB49" s="1305"/>
      <c r="CGC49" s="1305"/>
      <c r="CGD49" s="1305"/>
      <c r="CGE49" s="1305"/>
      <c r="CGF49" s="1305"/>
      <c r="CGG49" s="1305"/>
      <c r="CGH49" s="1305"/>
      <c r="CGI49" s="1305"/>
      <c r="CGJ49" s="1305"/>
      <c r="CGK49" s="1305"/>
      <c r="CGL49" s="1305"/>
      <c r="CGM49" s="1305"/>
      <c r="CGN49" s="1305"/>
      <c r="CGO49" s="1305"/>
      <c r="CGP49" s="1305"/>
      <c r="CGQ49" s="1305"/>
      <c r="CGR49" s="1305"/>
      <c r="CGS49" s="1305"/>
      <c r="CGT49" s="1305"/>
      <c r="CGU49" s="1305"/>
      <c r="CGV49" s="1305"/>
      <c r="CGW49" s="1305"/>
      <c r="CGX49" s="1305"/>
      <c r="CGY49" s="1305"/>
      <c r="CGZ49" s="1305"/>
      <c r="CHA49" s="1305"/>
      <c r="CHB49" s="1305"/>
      <c r="CHC49" s="1305"/>
      <c r="CHD49" s="1305"/>
      <c r="CHE49" s="1305"/>
      <c r="CHF49" s="1305"/>
      <c r="CHG49" s="1305"/>
      <c r="CHH49" s="1305"/>
      <c r="CHI49" s="1305"/>
      <c r="CHJ49" s="1305"/>
      <c r="CHK49" s="1305"/>
      <c r="CHL49" s="1305"/>
      <c r="CHM49" s="1305"/>
      <c r="CHN49" s="1305"/>
      <c r="CHO49" s="1305"/>
      <c r="CHP49" s="1305"/>
      <c r="CHQ49" s="1305"/>
      <c r="CHR49" s="1305"/>
      <c r="CHS49" s="1305"/>
      <c r="CHT49" s="1305"/>
      <c r="CHU49" s="1305"/>
      <c r="CHV49" s="1305"/>
      <c r="CHW49" s="1305"/>
      <c r="CHX49" s="1305"/>
      <c r="CHY49" s="1305"/>
      <c r="CHZ49" s="1305"/>
      <c r="CIA49" s="1305"/>
      <c r="CIB49" s="1305"/>
      <c r="CIC49" s="1305"/>
      <c r="CID49" s="1305"/>
      <c r="CIE49" s="1305"/>
      <c r="CIF49" s="1305"/>
      <c r="CIG49" s="1305"/>
      <c r="CIH49" s="1305"/>
      <c r="CII49" s="1305"/>
      <c r="CIJ49" s="1305"/>
      <c r="CIK49" s="1305"/>
      <c r="CIL49" s="1305"/>
      <c r="CIM49" s="1305"/>
      <c r="CIN49" s="1305"/>
      <c r="CIO49" s="1305"/>
      <c r="CIP49" s="1305"/>
      <c r="CIQ49" s="1305"/>
      <c r="CIR49" s="1305"/>
      <c r="CIS49" s="1305"/>
      <c r="CIT49" s="1305"/>
      <c r="CIU49" s="1305"/>
      <c r="CIV49" s="1305"/>
      <c r="CIW49" s="1305"/>
      <c r="CIX49" s="1305"/>
      <c r="CIY49" s="1305"/>
      <c r="CIZ49" s="1305"/>
      <c r="CJA49" s="1305"/>
      <c r="CJB49" s="1305"/>
      <c r="CJC49" s="1305"/>
      <c r="CJD49" s="1305"/>
      <c r="CJE49" s="1305"/>
      <c r="CJF49" s="1305"/>
      <c r="CJG49" s="1305"/>
      <c r="CJH49" s="1305"/>
      <c r="CJI49" s="1305"/>
      <c r="CJJ49" s="1305"/>
      <c r="CJK49" s="1305"/>
      <c r="CJL49" s="1305"/>
      <c r="CJM49" s="1305"/>
      <c r="CJN49" s="1305"/>
      <c r="CJO49" s="1305"/>
      <c r="CJP49" s="1305"/>
      <c r="CJQ49" s="1305"/>
      <c r="CJR49" s="1305"/>
      <c r="CJS49" s="1305"/>
      <c r="CJT49" s="1305"/>
      <c r="CJU49" s="1305"/>
      <c r="CJV49" s="1305"/>
      <c r="CJW49" s="1305"/>
      <c r="CJX49" s="1305"/>
      <c r="CJY49" s="1305"/>
      <c r="CJZ49" s="1305"/>
      <c r="CKA49" s="1305"/>
      <c r="CKB49" s="1305"/>
      <c r="CKC49" s="1305"/>
      <c r="CKD49" s="1305"/>
      <c r="CKE49" s="1305"/>
      <c r="CKF49" s="1305"/>
      <c r="CKG49" s="1305"/>
      <c r="CKH49" s="1305"/>
      <c r="CKI49" s="1305"/>
      <c r="CKJ49" s="1305"/>
      <c r="CKK49" s="1305"/>
      <c r="CKL49" s="1305"/>
      <c r="CKM49" s="1305"/>
      <c r="CKN49" s="1305"/>
      <c r="CKO49" s="1305"/>
      <c r="CKP49" s="1305"/>
      <c r="CKQ49" s="1305"/>
      <c r="CKR49" s="1305"/>
      <c r="CKS49" s="1305"/>
      <c r="CKT49" s="1305"/>
      <c r="CKU49" s="1305"/>
      <c r="CKV49" s="1305"/>
      <c r="CKW49" s="1305"/>
      <c r="CKX49" s="1305"/>
      <c r="CKY49" s="1305"/>
      <c r="CKZ49" s="1305"/>
      <c r="CLA49" s="1305"/>
      <c r="CLB49" s="1305"/>
      <c r="CLC49" s="1305"/>
      <c r="CLD49" s="1305"/>
      <c r="CLE49" s="1305"/>
      <c r="CLF49" s="1305"/>
      <c r="CLG49" s="1305"/>
      <c r="CLH49" s="1305"/>
      <c r="CLI49" s="1305"/>
      <c r="CLJ49" s="1305"/>
      <c r="CLK49" s="1305"/>
      <c r="CLL49" s="1305"/>
      <c r="CLM49" s="1305"/>
      <c r="CLN49" s="1305"/>
      <c r="CLO49" s="1305"/>
      <c r="CLP49" s="1305"/>
      <c r="CLQ49" s="1305"/>
      <c r="CLR49" s="1305"/>
      <c r="CLS49" s="1305"/>
      <c r="CLT49" s="1305"/>
      <c r="CLU49" s="1305"/>
      <c r="CLV49" s="1305"/>
      <c r="CLW49" s="1305"/>
      <c r="CLX49" s="1305"/>
      <c r="CLY49" s="1305"/>
      <c r="CLZ49" s="1305"/>
      <c r="CMA49" s="1305"/>
      <c r="CMB49" s="1305"/>
      <c r="CMC49" s="1305"/>
      <c r="CMD49" s="1305"/>
      <c r="CME49" s="1305"/>
      <c r="CMF49" s="1305"/>
      <c r="CMG49" s="1305"/>
      <c r="CMH49" s="1305"/>
      <c r="CMI49" s="1305"/>
      <c r="CMJ49" s="1305"/>
      <c r="CMK49" s="1305"/>
      <c r="CML49" s="1305"/>
      <c r="CMM49" s="1305"/>
      <c r="CMN49" s="1305"/>
      <c r="CMO49" s="1305"/>
      <c r="CMP49" s="1305"/>
      <c r="CMQ49" s="1305"/>
      <c r="CMR49" s="1305"/>
      <c r="CMS49" s="1305"/>
      <c r="CMT49" s="1305"/>
      <c r="CMU49" s="1305"/>
      <c r="CMV49" s="1305"/>
      <c r="CMW49" s="1305"/>
      <c r="CMX49" s="1305"/>
      <c r="CMY49" s="1305"/>
      <c r="CMZ49" s="1305"/>
      <c r="CNA49" s="1305"/>
      <c r="CNB49" s="1305"/>
      <c r="CNC49" s="1305"/>
      <c r="CND49" s="1305"/>
      <c r="CNE49" s="1305"/>
      <c r="CNF49" s="1305"/>
      <c r="CNG49" s="1305"/>
      <c r="CNH49" s="1305"/>
      <c r="CNI49" s="1305"/>
      <c r="CNJ49" s="1305"/>
      <c r="CNK49" s="1305"/>
      <c r="CNL49" s="1305"/>
      <c r="CNM49" s="1305"/>
      <c r="CNN49" s="1305"/>
      <c r="CNO49" s="1305"/>
      <c r="CNP49" s="1305"/>
      <c r="CNQ49" s="1305"/>
      <c r="CNR49" s="1305"/>
      <c r="CNS49" s="1305"/>
      <c r="CNT49" s="1305"/>
      <c r="CNU49" s="1305"/>
      <c r="CNV49" s="1305"/>
      <c r="CNW49" s="1305"/>
      <c r="CNX49" s="1305"/>
      <c r="CNY49" s="1305"/>
      <c r="CNZ49" s="1305"/>
      <c r="COA49" s="1305"/>
      <c r="COB49" s="1305"/>
      <c r="COC49" s="1305"/>
      <c r="COD49" s="1305"/>
      <c r="COE49" s="1305"/>
      <c r="COF49" s="1305"/>
      <c r="COG49" s="1305"/>
      <c r="COH49" s="1305"/>
      <c r="COI49" s="1305"/>
      <c r="COJ49" s="1305"/>
      <c r="COK49" s="1305"/>
      <c r="COL49" s="1305"/>
      <c r="COM49" s="1305"/>
      <c r="CON49" s="1305"/>
      <c r="COO49" s="1305"/>
      <c r="COP49" s="1305"/>
      <c r="COQ49" s="1305"/>
      <c r="COR49" s="1305"/>
      <c r="COS49" s="1305"/>
      <c r="COT49" s="1305"/>
      <c r="COU49" s="1305"/>
      <c r="COV49" s="1305"/>
      <c r="COW49" s="1305"/>
      <c r="COX49" s="1305"/>
      <c r="COY49" s="1305"/>
      <c r="COZ49" s="1305"/>
      <c r="CPA49" s="1305"/>
      <c r="CPB49" s="1305"/>
      <c r="CPC49" s="1305"/>
      <c r="CPD49" s="1305"/>
      <c r="CPE49" s="1305"/>
      <c r="CPF49" s="1305"/>
      <c r="CPG49" s="1305"/>
      <c r="CPH49" s="1305"/>
      <c r="CPI49" s="1305"/>
      <c r="CPJ49" s="1305"/>
      <c r="CPK49" s="1305"/>
      <c r="CPL49" s="1305"/>
      <c r="CPM49" s="1305"/>
      <c r="CPN49" s="1305"/>
      <c r="CPO49" s="1305"/>
      <c r="CPP49" s="1305"/>
      <c r="CPQ49" s="1305"/>
      <c r="CPR49" s="1305"/>
      <c r="CPS49" s="1305"/>
      <c r="CPT49" s="1305"/>
      <c r="CPU49" s="1305"/>
      <c r="CPV49" s="1305"/>
      <c r="CPW49" s="1305"/>
      <c r="CPX49" s="1305"/>
      <c r="CPY49" s="1305"/>
      <c r="CPZ49" s="1305"/>
      <c r="CQA49" s="1305"/>
      <c r="CQB49" s="1305"/>
      <c r="CQC49" s="1305"/>
      <c r="CQD49" s="1305"/>
      <c r="CQE49" s="1305"/>
      <c r="CQF49" s="1305"/>
      <c r="CQG49" s="1305"/>
      <c r="CQH49" s="1305"/>
      <c r="CQI49" s="1305"/>
      <c r="CQJ49" s="1305"/>
      <c r="CQK49" s="1305"/>
      <c r="CQL49" s="1305"/>
      <c r="CQM49" s="1305"/>
      <c r="CQN49" s="1305"/>
      <c r="CQO49" s="1305"/>
      <c r="CQP49" s="1305"/>
      <c r="CQQ49" s="1305"/>
      <c r="CQR49" s="1305"/>
      <c r="CQS49" s="1305"/>
      <c r="CQT49" s="1305"/>
      <c r="CQU49" s="1305"/>
      <c r="CQV49" s="1305"/>
      <c r="CQW49" s="1305"/>
      <c r="CQX49" s="1305"/>
      <c r="CQY49" s="1305"/>
      <c r="CQZ49" s="1305"/>
      <c r="CRA49" s="1305"/>
      <c r="CRB49" s="1305"/>
      <c r="CRC49" s="1305"/>
      <c r="CRD49" s="1305"/>
      <c r="CRE49" s="1305"/>
      <c r="CRF49" s="1305"/>
      <c r="CRG49" s="1305"/>
      <c r="CRH49" s="1305"/>
      <c r="CRI49" s="1305"/>
      <c r="CRJ49" s="1305"/>
      <c r="CRK49" s="1305"/>
      <c r="CRL49" s="1305"/>
      <c r="CRM49" s="1305"/>
      <c r="CRN49" s="1305"/>
      <c r="CRO49" s="1305"/>
      <c r="CRP49" s="1305"/>
      <c r="CRQ49" s="1305"/>
      <c r="CRR49" s="1305"/>
      <c r="CRS49" s="1305"/>
      <c r="CRT49" s="1305"/>
      <c r="CRU49" s="1305"/>
      <c r="CRV49" s="1305"/>
      <c r="CRW49" s="1305"/>
      <c r="CRX49" s="1305"/>
      <c r="CRY49" s="1305"/>
      <c r="CRZ49" s="1305"/>
      <c r="CSA49" s="1305"/>
      <c r="CSB49" s="1305"/>
      <c r="CSC49" s="1305"/>
      <c r="CSD49" s="1305"/>
      <c r="CSE49" s="1305"/>
      <c r="CSF49" s="1305"/>
      <c r="CSG49" s="1305"/>
      <c r="CSH49" s="1305"/>
      <c r="CSI49" s="1305"/>
      <c r="CSJ49" s="1305"/>
      <c r="CSK49" s="1305"/>
      <c r="CSL49" s="1305"/>
      <c r="CSM49" s="1305"/>
      <c r="CSN49" s="1305"/>
      <c r="CSO49" s="1305"/>
      <c r="CSP49" s="1305"/>
      <c r="CSQ49" s="1305"/>
      <c r="CSR49" s="1305"/>
      <c r="CSS49" s="1305"/>
      <c r="CST49" s="1305"/>
      <c r="CSU49" s="1305"/>
      <c r="CSV49" s="1305"/>
      <c r="CSW49" s="1305"/>
      <c r="CSX49" s="1305"/>
      <c r="CSY49" s="1305"/>
      <c r="CSZ49" s="1305"/>
      <c r="CTA49" s="1305"/>
      <c r="CTB49" s="1305"/>
      <c r="CTC49" s="1305"/>
      <c r="CTD49" s="1305"/>
      <c r="CTE49" s="1305"/>
      <c r="CTF49" s="1305"/>
      <c r="CTG49" s="1305"/>
      <c r="CTH49" s="1305"/>
      <c r="CTI49" s="1305"/>
      <c r="CTJ49" s="1305"/>
      <c r="CTK49" s="1305"/>
      <c r="CTL49" s="1305"/>
      <c r="CTM49" s="1305"/>
      <c r="CTN49" s="1305"/>
      <c r="CTO49" s="1305"/>
      <c r="CTP49" s="1305"/>
      <c r="CTQ49" s="1305"/>
      <c r="CTR49" s="1305"/>
      <c r="CTS49" s="1305"/>
      <c r="CTT49" s="1305"/>
      <c r="CTU49" s="1305"/>
      <c r="CTV49" s="1305"/>
      <c r="CTW49" s="1305"/>
      <c r="CTX49" s="1305"/>
      <c r="CTY49" s="1305"/>
      <c r="CTZ49" s="1305"/>
      <c r="CUA49" s="1305"/>
      <c r="CUB49" s="1305"/>
      <c r="CUC49" s="1305"/>
      <c r="CUD49" s="1305"/>
      <c r="CUE49" s="1305"/>
      <c r="CUF49" s="1305"/>
      <c r="CUG49" s="1305"/>
      <c r="CUH49" s="1305"/>
      <c r="CUI49" s="1305"/>
      <c r="CUJ49" s="1305"/>
      <c r="CUK49" s="1305"/>
      <c r="CUL49" s="1305"/>
      <c r="CUM49" s="1305"/>
      <c r="CUN49" s="1305"/>
      <c r="CUO49" s="1305"/>
      <c r="CUP49" s="1305"/>
      <c r="CUQ49" s="1305"/>
      <c r="CUR49" s="1305"/>
      <c r="CUS49" s="1305"/>
      <c r="CUT49" s="1305"/>
      <c r="CUU49" s="1305"/>
      <c r="CUV49" s="1305"/>
      <c r="CUW49" s="1305"/>
      <c r="CUX49" s="1305"/>
      <c r="CUY49" s="1305"/>
      <c r="CUZ49" s="1305"/>
      <c r="CVA49" s="1305"/>
      <c r="CVB49" s="1305"/>
      <c r="CVC49" s="1305"/>
      <c r="CVD49" s="1305"/>
      <c r="CVE49" s="1305"/>
      <c r="CVF49" s="1305"/>
      <c r="CVG49" s="1305"/>
      <c r="CVH49" s="1305"/>
      <c r="CVI49" s="1305"/>
      <c r="CVJ49" s="1305"/>
      <c r="CVK49" s="1305"/>
      <c r="CVL49" s="1305"/>
      <c r="CVM49" s="1305"/>
      <c r="CVN49" s="1305"/>
      <c r="CVO49" s="1305"/>
      <c r="CVP49" s="1305"/>
      <c r="CVQ49" s="1305"/>
      <c r="CVR49" s="1305"/>
      <c r="CVS49" s="1305"/>
      <c r="CVT49" s="1305"/>
      <c r="CVU49" s="1305"/>
      <c r="CVV49" s="1305"/>
      <c r="CVW49" s="1305"/>
      <c r="CVX49" s="1305"/>
      <c r="CVY49" s="1305"/>
      <c r="CVZ49" s="1305"/>
      <c r="CWA49" s="1305"/>
      <c r="CWB49" s="1305"/>
      <c r="CWC49" s="1305"/>
      <c r="CWD49" s="1305"/>
      <c r="CWE49" s="1305"/>
      <c r="CWF49" s="1305"/>
      <c r="CWG49" s="1305"/>
      <c r="CWH49" s="1305"/>
      <c r="CWI49" s="1305"/>
      <c r="CWJ49" s="1305"/>
      <c r="CWK49" s="1305"/>
      <c r="CWL49" s="1305"/>
      <c r="CWM49" s="1305"/>
      <c r="CWN49" s="1305"/>
      <c r="CWO49" s="1305"/>
      <c r="CWP49" s="1305"/>
      <c r="CWQ49" s="1305"/>
      <c r="CWR49" s="1305"/>
      <c r="CWS49" s="1305"/>
      <c r="CWT49" s="1305"/>
      <c r="CWU49" s="1305"/>
      <c r="CWV49" s="1305"/>
      <c r="CWW49" s="1305"/>
      <c r="CWX49" s="1305"/>
      <c r="CWY49" s="1305"/>
      <c r="CWZ49" s="1305"/>
      <c r="CXA49" s="1305"/>
      <c r="CXB49" s="1305"/>
      <c r="CXC49" s="1305"/>
      <c r="CXD49" s="1305"/>
      <c r="CXE49" s="1305"/>
      <c r="CXF49" s="1305"/>
      <c r="CXG49" s="1305"/>
      <c r="CXH49" s="1305"/>
      <c r="CXI49" s="1305"/>
      <c r="CXJ49" s="1305"/>
      <c r="CXK49" s="1305"/>
      <c r="CXL49" s="1305"/>
      <c r="CXM49" s="1305"/>
      <c r="CXN49" s="1305"/>
      <c r="CXO49" s="1305"/>
      <c r="CXP49" s="1305"/>
      <c r="CXQ49" s="1305"/>
      <c r="CXR49" s="1305"/>
      <c r="CXS49" s="1305"/>
      <c r="CXT49" s="1305"/>
      <c r="CXU49" s="1305"/>
      <c r="CXV49" s="1305"/>
      <c r="CXW49" s="1305"/>
      <c r="CXX49" s="1305"/>
      <c r="CXY49" s="1305"/>
      <c r="CXZ49" s="1305"/>
      <c r="CYA49" s="1305"/>
      <c r="CYB49" s="1305"/>
      <c r="CYC49" s="1305"/>
      <c r="CYD49" s="1305"/>
      <c r="CYE49" s="1305"/>
      <c r="CYF49" s="1305"/>
      <c r="CYG49" s="1305"/>
      <c r="CYH49" s="1305"/>
      <c r="CYI49" s="1305"/>
      <c r="CYJ49" s="1305"/>
      <c r="CYK49" s="1305"/>
      <c r="CYL49" s="1305"/>
      <c r="CYM49" s="1305"/>
      <c r="CYN49" s="1305"/>
      <c r="CYO49" s="1305"/>
      <c r="CYP49" s="1305"/>
      <c r="CYQ49" s="1305"/>
      <c r="CYR49" s="1305"/>
      <c r="CYS49" s="1305"/>
      <c r="CYT49" s="1305"/>
      <c r="CYU49" s="1305"/>
      <c r="CYV49" s="1305"/>
      <c r="CYW49" s="1305"/>
      <c r="CYX49" s="1305"/>
      <c r="CYY49" s="1305"/>
      <c r="CYZ49" s="1305"/>
      <c r="CZA49" s="1305"/>
      <c r="CZB49" s="1305"/>
      <c r="CZC49" s="1305"/>
      <c r="CZD49" s="1305"/>
      <c r="CZE49" s="1305"/>
      <c r="CZF49" s="1305"/>
      <c r="CZG49" s="1305"/>
      <c r="CZH49" s="1305"/>
      <c r="CZI49" s="1305"/>
      <c r="CZJ49" s="1305"/>
      <c r="CZK49" s="1305"/>
      <c r="CZL49" s="1305"/>
      <c r="CZM49" s="1305"/>
      <c r="CZN49" s="1305"/>
      <c r="CZO49" s="1305"/>
      <c r="CZP49" s="1305"/>
      <c r="CZQ49" s="1305"/>
      <c r="CZR49" s="1305"/>
      <c r="CZS49" s="1305"/>
      <c r="CZT49" s="1305"/>
      <c r="CZU49" s="1305"/>
      <c r="CZV49" s="1305"/>
      <c r="CZW49" s="1305"/>
      <c r="CZX49" s="1305"/>
      <c r="CZY49" s="1305"/>
      <c r="CZZ49" s="1305"/>
      <c r="DAA49" s="1305"/>
      <c r="DAB49" s="1305"/>
      <c r="DAC49" s="1305"/>
      <c r="DAD49" s="1305"/>
      <c r="DAE49" s="1305"/>
      <c r="DAF49" s="1305"/>
      <c r="DAG49" s="1305"/>
      <c r="DAH49" s="1305"/>
      <c r="DAI49" s="1305"/>
      <c r="DAJ49" s="1305"/>
      <c r="DAK49" s="1305"/>
      <c r="DAL49" s="1305"/>
      <c r="DAM49" s="1305"/>
      <c r="DAN49" s="1305"/>
      <c r="DAO49" s="1305"/>
      <c r="DAP49" s="1305"/>
      <c r="DAQ49" s="1305"/>
      <c r="DAR49" s="1305"/>
      <c r="DAS49" s="1305"/>
      <c r="DAT49" s="1305"/>
      <c r="DAU49" s="1305"/>
      <c r="DAV49" s="1305"/>
      <c r="DAW49" s="1305"/>
      <c r="DAX49" s="1305"/>
      <c r="DAY49" s="1305"/>
      <c r="DAZ49" s="1305"/>
      <c r="DBA49" s="1305"/>
      <c r="DBB49" s="1305"/>
      <c r="DBC49" s="1305"/>
      <c r="DBD49" s="1305"/>
      <c r="DBE49" s="1305"/>
      <c r="DBF49" s="1305"/>
      <c r="DBG49" s="1305"/>
      <c r="DBH49" s="1305"/>
      <c r="DBI49" s="1305"/>
      <c r="DBJ49" s="1305"/>
      <c r="DBK49" s="1305"/>
      <c r="DBL49" s="1305"/>
      <c r="DBM49" s="1305"/>
      <c r="DBN49" s="1305"/>
      <c r="DBO49" s="1305"/>
      <c r="DBP49" s="1305"/>
      <c r="DBQ49" s="1305"/>
      <c r="DBR49" s="1305"/>
      <c r="DBS49" s="1305"/>
      <c r="DBT49" s="1305"/>
      <c r="DBU49" s="1305"/>
      <c r="DBV49" s="1305"/>
      <c r="DBW49" s="1305"/>
      <c r="DBX49" s="1305"/>
      <c r="DBY49" s="1305"/>
      <c r="DBZ49" s="1305"/>
      <c r="DCA49" s="1305"/>
      <c r="DCB49" s="1305"/>
      <c r="DCC49" s="1305"/>
      <c r="DCD49" s="1305"/>
      <c r="DCE49" s="1305"/>
      <c r="DCF49" s="1305"/>
      <c r="DCG49" s="1305"/>
      <c r="DCH49" s="1305"/>
      <c r="DCI49" s="1305"/>
      <c r="DCJ49" s="1305"/>
      <c r="DCK49" s="1305"/>
      <c r="DCL49" s="1305"/>
      <c r="DCM49" s="1305"/>
      <c r="DCN49" s="1305"/>
      <c r="DCO49" s="1305"/>
      <c r="DCP49" s="1305"/>
      <c r="DCQ49" s="1305"/>
      <c r="DCR49" s="1305"/>
      <c r="DCS49" s="1305"/>
      <c r="DCT49" s="1305"/>
      <c r="DCU49" s="1305"/>
      <c r="DCV49" s="1305"/>
      <c r="DCW49" s="1305"/>
      <c r="DCX49" s="1305"/>
      <c r="DCY49" s="1305"/>
      <c r="DCZ49" s="1305"/>
      <c r="DDA49" s="1305"/>
      <c r="DDB49" s="1305"/>
      <c r="DDC49" s="1305"/>
      <c r="DDD49" s="1305"/>
      <c r="DDE49" s="1305"/>
      <c r="DDF49" s="1305"/>
      <c r="DDG49" s="1305"/>
      <c r="DDH49" s="1305"/>
      <c r="DDI49" s="1305"/>
      <c r="DDJ49" s="1305"/>
      <c r="DDK49" s="1305"/>
      <c r="DDL49" s="1305"/>
      <c r="DDM49" s="1305"/>
      <c r="DDN49" s="1305"/>
      <c r="DDO49" s="1305"/>
      <c r="DDP49" s="1305"/>
      <c r="DDQ49" s="1305"/>
      <c r="DDR49" s="1305"/>
      <c r="DDS49" s="1305"/>
      <c r="DDT49" s="1305"/>
      <c r="DDU49" s="1305"/>
      <c r="DDV49" s="1305"/>
      <c r="DDW49" s="1305"/>
      <c r="DDX49" s="1305"/>
      <c r="DDY49" s="1305"/>
      <c r="DDZ49" s="1305"/>
      <c r="DEA49" s="1305"/>
      <c r="DEB49" s="1305"/>
      <c r="DEC49" s="1305"/>
      <c r="DED49" s="1305"/>
      <c r="DEE49" s="1305"/>
      <c r="DEF49" s="1305"/>
      <c r="DEG49" s="1305"/>
      <c r="DEH49" s="1305"/>
      <c r="DEI49" s="1305"/>
      <c r="DEJ49" s="1305"/>
      <c r="DEK49" s="1305"/>
      <c r="DEL49" s="1305"/>
      <c r="DEM49" s="1305"/>
      <c r="DEN49" s="1305"/>
      <c r="DEO49" s="1305"/>
      <c r="DEP49" s="1305"/>
      <c r="DEQ49" s="1305"/>
      <c r="DER49" s="1305"/>
      <c r="DES49" s="1305"/>
      <c r="DET49" s="1305"/>
      <c r="DEU49" s="1305"/>
      <c r="DEV49" s="1305"/>
      <c r="DEW49" s="1305"/>
      <c r="DEX49" s="1305"/>
      <c r="DEY49" s="1305"/>
      <c r="DEZ49" s="1305"/>
      <c r="DFA49" s="1305"/>
      <c r="DFB49" s="1305"/>
      <c r="DFC49" s="1305"/>
      <c r="DFD49" s="1305"/>
      <c r="DFE49" s="1305"/>
      <c r="DFF49" s="1305"/>
      <c r="DFG49" s="1305"/>
      <c r="DFH49" s="1305"/>
      <c r="DFI49" s="1305"/>
      <c r="DFJ49" s="1305"/>
      <c r="DFK49" s="1305"/>
      <c r="DFL49" s="1305"/>
      <c r="DFM49" s="1305"/>
      <c r="DFN49" s="1305"/>
      <c r="DFO49" s="1305"/>
      <c r="DFP49" s="1305"/>
      <c r="DFQ49" s="1305"/>
      <c r="DFR49" s="1305"/>
      <c r="DFS49" s="1305"/>
      <c r="DFT49" s="1305"/>
      <c r="DFU49" s="1305"/>
      <c r="DFV49" s="1305"/>
      <c r="DFW49" s="1305"/>
      <c r="DFX49" s="1305"/>
      <c r="DFY49" s="1305"/>
      <c r="DFZ49" s="1305"/>
      <c r="DGA49" s="1305"/>
      <c r="DGB49" s="1305"/>
      <c r="DGC49" s="1305"/>
      <c r="DGD49" s="1305"/>
      <c r="DGE49" s="1305"/>
      <c r="DGF49" s="1305"/>
      <c r="DGG49" s="1305"/>
      <c r="DGH49" s="1305"/>
      <c r="DGI49" s="1305"/>
      <c r="DGJ49" s="1305"/>
      <c r="DGK49" s="1305"/>
      <c r="DGL49" s="1305"/>
      <c r="DGM49" s="1305"/>
      <c r="DGN49" s="1305"/>
      <c r="DGO49" s="1305"/>
      <c r="DGP49" s="1305"/>
      <c r="DGQ49" s="1305"/>
      <c r="DGR49" s="1305"/>
      <c r="DGS49" s="1305"/>
      <c r="DGT49" s="1305"/>
      <c r="DGU49" s="1305"/>
      <c r="DGV49" s="1305"/>
      <c r="DGW49" s="1305"/>
      <c r="DGX49" s="1305"/>
      <c r="DGY49" s="1305"/>
      <c r="DGZ49" s="1305"/>
      <c r="DHA49" s="1305"/>
      <c r="DHB49" s="1305"/>
      <c r="DHC49" s="1305"/>
      <c r="DHD49" s="1305"/>
      <c r="DHE49" s="1305"/>
      <c r="DHF49" s="1305"/>
      <c r="DHG49" s="1305"/>
      <c r="DHH49" s="1305"/>
      <c r="DHI49" s="1305"/>
      <c r="DHJ49" s="1305"/>
      <c r="DHK49" s="1305"/>
      <c r="DHL49" s="1305"/>
      <c r="DHM49" s="1305"/>
      <c r="DHN49" s="1305"/>
      <c r="DHO49" s="1305"/>
      <c r="DHP49" s="1305"/>
      <c r="DHQ49" s="1305"/>
      <c r="DHR49" s="1305"/>
      <c r="DHS49" s="1305"/>
      <c r="DHT49" s="1305"/>
      <c r="DHU49" s="1305"/>
      <c r="DHV49" s="1305"/>
      <c r="DHW49" s="1305"/>
      <c r="DHX49" s="1305"/>
      <c r="DHY49" s="1305"/>
      <c r="DHZ49" s="1305"/>
      <c r="DIA49" s="1305"/>
      <c r="DIB49" s="1305"/>
      <c r="DIC49" s="1305"/>
      <c r="DID49" s="1305"/>
      <c r="DIE49" s="1305"/>
      <c r="DIF49" s="1305"/>
      <c r="DIG49" s="1305"/>
      <c r="DIH49" s="1305"/>
      <c r="DII49" s="1305"/>
      <c r="DIJ49" s="1305"/>
      <c r="DIK49" s="1305"/>
      <c r="DIL49" s="1305"/>
      <c r="DIM49" s="1305"/>
      <c r="DIN49" s="1305"/>
      <c r="DIO49" s="1305"/>
      <c r="DIP49" s="1305"/>
      <c r="DIQ49" s="1305"/>
      <c r="DIR49" s="1305"/>
      <c r="DIS49" s="1305"/>
      <c r="DIT49" s="1305"/>
      <c r="DIU49" s="1305"/>
      <c r="DIV49" s="1305"/>
      <c r="DIW49" s="1305"/>
      <c r="DIX49" s="1305"/>
      <c r="DIY49" s="1305"/>
      <c r="DIZ49" s="1305"/>
      <c r="DJA49" s="1305"/>
      <c r="DJB49" s="1305"/>
      <c r="DJC49" s="1305"/>
      <c r="DJD49" s="1305"/>
      <c r="DJE49" s="1305"/>
      <c r="DJF49" s="1305"/>
      <c r="DJG49" s="1305"/>
      <c r="DJH49" s="1305"/>
      <c r="DJI49" s="1305"/>
      <c r="DJJ49" s="1305"/>
      <c r="DJK49" s="1305"/>
      <c r="DJL49" s="1305"/>
      <c r="DJM49" s="1305"/>
      <c r="DJN49" s="1305"/>
      <c r="DJO49" s="1305"/>
      <c r="DJP49" s="1305"/>
      <c r="DJQ49" s="1305"/>
      <c r="DJR49" s="1305"/>
      <c r="DJS49" s="1305"/>
      <c r="DJT49" s="1305"/>
      <c r="DJU49" s="1305"/>
      <c r="DJV49" s="1305"/>
      <c r="DJW49" s="1305"/>
      <c r="DJX49" s="1305"/>
      <c r="DJY49" s="1305"/>
      <c r="DJZ49" s="1305"/>
      <c r="DKA49" s="1305"/>
      <c r="DKB49" s="1305"/>
      <c r="DKC49" s="1305"/>
      <c r="DKD49" s="1305"/>
      <c r="DKE49" s="1305"/>
      <c r="DKF49" s="1305"/>
      <c r="DKG49" s="1305"/>
      <c r="DKH49" s="1305"/>
      <c r="DKI49" s="1305"/>
      <c r="DKJ49" s="1305"/>
      <c r="DKK49" s="1305"/>
      <c r="DKL49" s="1305"/>
      <c r="DKM49" s="1305"/>
      <c r="DKN49" s="1305"/>
      <c r="DKO49" s="1305"/>
      <c r="DKP49" s="1305"/>
      <c r="DKQ49" s="1305"/>
      <c r="DKR49" s="1305"/>
      <c r="DKS49" s="1305"/>
      <c r="DKT49" s="1305"/>
      <c r="DKU49" s="1305"/>
      <c r="DKV49" s="1305"/>
      <c r="DKW49" s="1305"/>
      <c r="DKX49" s="1305"/>
      <c r="DKY49" s="1305"/>
      <c r="DKZ49" s="1305"/>
      <c r="DLA49" s="1305"/>
      <c r="DLB49" s="1305"/>
      <c r="DLC49" s="1305"/>
      <c r="DLD49" s="1305"/>
      <c r="DLE49" s="1305"/>
      <c r="DLF49" s="1305"/>
      <c r="DLG49" s="1305"/>
      <c r="DLH49" s="1305"/>
      <c r="DLI49" s="1305"/>
      <c r="DLJ49" s="1305"/>
      <c r="DLK49" s="1305"/>
      <c r="DLL49" s="1305"/>
      <c r="DLM49" s="1305"/>
      <c r="DLN49" s="1305"/>
      <c r="DLO49" s="1305"/>
      <c r="DLP49" s="1305"/>
      <c r="DLQ49" s="1305"/>
      <c r="DLR49" s="1305"/>
      <c r="DLS49" s="1305"/>
      <c r="DLT49" s="1305"/>
      <c r="DLU49" s="1305"/>
      <c r="DLV49" s="1305"/>
      <c r="DLW49" s="1305"/>
      <c r="DLX49" s="1305"/>
      <c r="DLY49" s="1305"/>
      <c r="DLZ49" s="1305"/>
      <c r="DMA49" s="1305"/>
      <c r="DMB49" s="1305"/>
      <c r="DMC49" s="1305"/>
      <c r="DMD49" s="1305"/>
      <c r="DME49" s="1305"/>
      <c r="DMF49" s="1305"/>
      <c r="DMG49" s="1305"/>
      <c r="DMH49" s="1305"/>
      <c r="DMI49" s="1305"/>
      <c r="DMJ49" s="1305"/>
      <c r="DMK49" s="1305"/>
      <c r="DML49" s="1305"/>
      <c r="DMM49" s="1305"/>
      <c r="DMN49" s="1305"/>
      <c r="DMO49" s="1305"/>
      <c r="DMP49" s="1305"/>
      <c r="DMQ49" s="1305"/>
      <c r="DMR49" s="1305"/>
      <c r="DMS49" s="1305"/>
      <c r="DMT49" s="1305"/>
      <c r="DMU49" s="1305"/>
      <c r="DMV49" s="1305"/>
      <c r="DMW49" s="1305"/>
      <c r="DMX49" s="1305"/>
      <c r="DMY49" s="1305"/>
      <c r="DMZ49" s="1305"/>
      <c r="DNA49" s="1305"/>
      <c r="DNB49" s="1305"/>
      <c r="DNC49" s="1305"/>
      <c r="DND49" s="1305"/>
      <c r="DNE49" s="1305"/>
      <c r="DNF49" s="1305"/>
      <c r="DNG49" s="1305"/>
      <c r="DNH49" s="1305"/>
      <c r="DNI49" s="1305"/>
      <c r="DNJ49" s="1305"/>
      <c r="DNK49" s="1305"/>
      <c r="DNL49" s="1305"/>
      <c r="DNM49" s="1305"/>
      <c r="DNN49" s="1305"/>
      <c r="DNO49" s="1305"/>
      <c r="DNP49" s="1305"/>
      <c r="DNQ49" s="1305"/>
      <c r="DNR49" s="1305"/>
      <c r="DNS49" s="1305"/>
      <c r="DNT49" s="1305"/>
      <c r="DNU49" s="1305"/>
      <c r="DNV49" s="1305"/>
      <c r="DNW49" s="1305"/>
      <c r="DNX49" s="1305"/>
      <c r="DNY49" s="1305"/>
      <c r="DNZ49" s="1305"/>
      <c r="DOA49" s="1305"/>
      <c r="DOB49" s="1305"/>
      <c r="DOC49" s="1305"/>
      <c r="DOD49" s="1305"/>
      <c r="DOE49" s="1305"/>
      <c r="DOF49" s="1305"/>
      <c r="DOG49" s="1305"/>
      <c r="DOH49" s="1305"/>
      <c r="DOI49" s="1305"/>
      <c r="DOJ49" s="1305"/>
      <c r="DOK49" s="1305"/>
      <c r="DOL49" s="1305"/>
      <c r="DOM49" s="1305"/>
      <c r="DON49" s="1305"/>
      <c r="DOO49" s="1305"/>
      <c r="DOP49" s="1305"/>
      <c r="DOQ49" s="1305"/>
      <c r="DOR49" s="1305"/>
      <c r="DOS49" s="1305"/>
      <c r="DOT49" s="1305"/>
      <c r="DOU49" s="1305"/>
      <c r="DOV49" s="1305"/>
      <c r="DOW49" s="1305"/>
      <c r="DOX49" s="1305"/>
      <c r="DOY49" s="1305"/>
      <c r="DOZ49" s="1305"/>
      <c r="DPA49" s="1305"/>
      <c r="DPB49" s="1305"/>
      <c r="DPC49" s="1305"/>
      <c r="DPD49" s="1305"/>
      <c r="DPE49" s="1305"/>
      <c r="DPF49" s="1305"/>
      <c r="DPG49" s="1305"/>
      <c r="DPH49" s="1305"/>
      <c r="DPI49" s="1305"/>
      <c r="DPJ49" s="1305"/>
      <c r="DPK49" s="1305"/>
      <c r="DPL49" s="1305"/>
      <c r="DPM49" s="1305"/>
      <c r="DPN49" s="1305"/>
      <c r="DPO49" s="1305"/>
      <c r="DPP49" s="1305"/>
      <c r="DPQ49" s="1305"/>
      <c r="DPR49" s="1305"/>
      <c r="DPS49" s="1305"/>
      <c r="DPT49" s="1305"/>
      <c r="DPU49" s="1305"/>
      <c r="DPV49" s="1305"/>
      <c r="DPW49" s="1305"/>
      <c r="DPX49" s="1305"/>
      <c r="DPY49" s="1305"/>
      <c r="DPZ49" s="1305"/>
      <c r="DQA49" s="1305"/>
      <c r="DQB49" s="1305"/>
      <c r="DQC49" s="1305"/>
      <c r="DQD49" s="1305"/>
      <c r="DQE49" s="1305"/>
      <c r="DQF49" s="1305"/>
      <c r="DQG49" s="1305"/>
      <c r="DQH49" s="1305"/>
      <c r="DQI49" s="1305"/>
      <c r="DQJ49" s="1305"/>
      <c r="DQK49" s="1305"/>
      <c r="DQL49" s="1305"/>
      <c r="DQM49" s="1305"/>
      <c r="DQN49" s="1305"/>
      <c r="DQO49" s="1305"/>
      <c r="DQP49" s="1305"/>
      <c r="DQQ49" s="1305"/>
      <c r="DQR49" s="1305"/>
      <c r="DQS49" s="1305"/>
      <c r="DQT49" s="1305"/>
      <c r="DQU49" s="1305"/>
      <c r="DQV49" s="1305"/>
      <c r="DQW49" s="1305"/>
      <c r="DQX49" s="1305"/>
      <c r="DQY49" s="1305"/>
      <c r="DQZ49" s="1305"/>
      <c r="DRA49" s="1305"/>
      <c r="DRB49" s="1305"/>
      <c r="DRC49" s="1305"/>
      <c r="DRD49" s="1305"/>
      <c r="DRE49" s="1305"/>
      <c r="DRF49" s="1305"/>
      <c r="DRG49" s="1305"/>
      <c r="DRH49" s="1305"/>
      <c r="DRI49" s="1305"/>
      <c r="DRJ49" s="1305"/>
      <c r="DRK49" s="1305"/>
      <c r="DRL49" s="1305"/>
      <c r="DRM49" s="1305"/>
      <c r="DRN49" s="1305"/>
      <c r="DRO49" s="1305"/>
      <c r="DRP49" s="1305"/>
      <c r="DRQ49" s="1305"/>
      <c r="DRR49" s="1305"/>
      <c r="DRS49" s="1305"/>
      <c r="DRT49" s="1305"/>
      <c r="DRU49" s="1305"/>
      <c r="DRV49" s="1305"/>
      <c r="DRW49" s="1305"/>
      <c r="DRX49" s="1305"/>
      <c r="DRY49" s="1305"/>
      <c r="DRZ49" s="1305"/>
      <c r="DSA49" s="1305"/>
      <c r="DSB49" s="1305"/>
      <c r="DSC49" s="1305"/>
      <c r="DSD49" s="1305"/>
      <c r="DSE49" s="1305"/>
      <c r="DSF49" s="1305"/>
      <c r="DSG49" s="1305"/>
      <c r="DSH49" s="1305"/>
      <c r="DSI49" s="1305"/>
      <c r="DSJ49" s="1305"/>
      <c r="DSK49" s="1305"/>
      <c r="DSL49" s="1305"/>
      <c r="DSM49" s="1305"/>
      <c r="DSN49" s="1305"/>
      <c r="DSO49" s="1305"/>
      <c r="DSP49" s="1305"/>
      <c r="DSQ49" s="1305"/>
      <c r="DSR49" s="1305"/>
      <c r="DSS49" s="1305"/>
      <c r="DST49" s="1305"/>
      <c r="DSU49" s="1305"/>
      <c r="DSV49" s="1305"/>
      <c r="DSW49" s="1305"/>
      <c r="DSX49" s="1305"/>
      <c r="DSY49" s="1305"/>
      <c r="DSZ49" s="1305"/>
      <c r="DTA49" s="1305"/>
      <c r="DTB49" s="1305"/>
      <c r="DTC49" s="1305"/>
      <c r="DTD49" s="1305"/>
      <c r="DTE49" s="1305"/>
      <c r="DTF49" s="1305"/>
      <c r="DTG49" s="1305"/>
      <c r="DTH49" s="1305"/>
      <c r="DTI49" s="1305"/>
      <c r="DTJ49" s="1305"/>
      <c r="DTK49" s="1305"/>
      <c r="DTL49" s="1305"/>
      <c r="DTM49" s="1305"/>
      <c r="DTN49" s="1305"/>
      <c r="DTO49" s="1305"/>
      <c r="DTP49" s="1305"/>
      <c r="DTQ49" s="1305"/>
      <c r="DTR49" s="1305"/>
      <c r="DTS49" s="1305"/>
      <c r="DTT49" s="1305"/>
      <c r="DTU49" s="1305"/>
      <c r="DTV49" s="1305"/>
      <c r="DTW49" s="1305"/>
      <c r="DTX49" s="1305"/>
      <c r="DTY49" s="1305"/>
      <c r="DTZ49" s="1305"/>
      <c r="DUA49" s="1305"/>
      <c r="DUB49" s="1305"/>
      <c r="DUC49" s="1305"/>
      <c r="DUD49" s="1305"/>
      <c r="DUE49" s="1305"/>
      <c r="DUF49" s="1305"/>
      <c r="DUG49" s="1305"/>
      <c r="DUH49" s="1305"/>
      <c r="DUI49" s="1305"/>
      <c r="DUJ49" s="1305"/>
      <c r="DUK49" s="1305"/>
      <c r="DUL49" s="1305"/>
      <c r="DUM49" s="1305"/>
      <c r="DUN49" s="1305"/>
      <c r="DUO49" s="1305"/>
      <c r="DUP49" s="1305"/>
      <c r="DUQ49" s="1305"/>
      <c r="DUR49" s="1305"/>
      <c r="DUS49" s="1305"/>
      <c r="DUT49" s="1305"/>
      <c r="DUU49" s="1305"/>
      <c r="DUV49" s="1305"/>
      <c r="DUW49" s="1305"/>
      <c r="DUX49" s="1305"/>
      <c r="DUY49" s="1305"/>
      <c r="DUZ49" s="1305"/>
      <c r="DVA49" s="1305"/>
      <c r="DVB49" s="1305"/>
      <c r="DVC49" s="1305"/>
      <c r="DVD49" s="1305"/>
      <c r="DVE49" s="1305"/>
      <c r="DVF49" s="1305"/>
      <c r="DVG49" s="1305"/>
      <c r="DVH49" s="1305"/>
      <c r="DVI49" s="1305"/>
      <c r="DVJ49" s="1305"/>
      <c r="DVK49" s="1305"/>
      <c r="DVL49" s="1305"/>
      <c r="DVM49" s="1305"/>
      <c r="DVN49" s="1305"/>
      <c r="DVO49" s="1305"/>
      <c r="DVP49" s="1305"/>
      <c r="DVQ49" s="1305"/>
      <c r="DVR49" s="1305"/>
      <c r="DVS49" s="1305"/>
      <c r="DVT49" s="1305"/>
      <c r="DVU49" s="1305"/>
      <c r="DVV49" s="1305"/>
      <c r="DVW49" s="1305"/>
      <c r="DVX49" s="1305"/>
      <c r="DVY49" s="1305"/>
      <c r="DVZ49" s="1305"/>
      <c r="DWA49" s="1305"/>
      <c r="DWB49" s="1305"/>
      <c r="DWC49" s="1305"/>
      <c r="DWD49" s="1305"/>
      <c r="DWE49" s="1305"/>
      <c r="DWF49" s="1305"/>
      <c r="DWG49" s="1305"/>
      <c r="DWH49" s="1305"/>
      <c r="DWI49" s="1305"/>
      <c r="DWJ49" s="1305"/>
      <c r="DWK49" s="1305"/>
      <c r="DWL49" s="1305"/>
      <c r="DWM49" s="1305"/>
      <c r="DWN49" s="1305"/>
      <c r="DWO49" s="1305"/>
      <c r="DWP49" s="1305"/>
      <c r="DWQ49" s="1305"/>
      <c r="DWR49" s="1305"/>
      <c r="DWS49" s="1305"/>
      <c r="DWT49" s="1305"/>
      <c r="DWU49" s="1305"/>
      <c r="DWV49" s="1305"/>
      <c r="DWW49" s="1305"/>
      <c r="DWX49" s="1305"/>
      <c r="DWY49" s="1305"/>
      <c r="DWZ49" s="1305"/>
      <c r="DXA49" s="1305"/>
      <c r="DXB49" s="1305"/>
      <c r="DXC49" s="1305"/>
      <c r="DXD49" s="1305"/>
      <c r="DXE49" s="1305"/>
      <c r="DXF49" s="1305"/>
      <c r="DXG49" s="1305"/>
      <c r="DXH49" s="1305"/>
      <c r="DXI49" s="1305"/>
      <c r="DXJ49" s="1305"/>
      <c r="DXK49" s="1305"/>
      <c r="DXL49" s="1305"/>
      <c r="DXM49" s="1305"/>
      <c r="DXN49" s="1305"/>
      <c r="DXO49" s="1305"/>
      <c r="DXP49" s="1305"/>
      <c r="DXQ49" s="1305"/>
      <c r="DXR49" s="1305"/>
      <c r="DXS49" s="1305"/>
      <c r="DXT49" s="1305"/>
      <c r="DXU49" s="1305"/>
      <c r="DXV49" s="1305"/>
      <c r="DXW49" s="1305"/>
      <c r="DXX49" s="1305"/>
      <c r="DXY49" s="1305"/>
      <c r="DXZ49" s="1305"/>
      <c r="DYA49" s="1305"/>
      <c r="DYB49" s="1305"/>
      <c r="DYC49" s="1305"/>
      <c r="DYD49" s="1305"/>
      <c r="DYE49" s="1305"/>
      <c r="DYF49" s="1305"/>
      <c r="DYG49" s="1305"/>
      <c r="DYH49" s="1305"/>
      <c r="DYI49" s="1305"/>
      <c r="DYJ49" s="1305"/>
      <c r="DYK49" s="1305"/>
      <c r="DYL49" s="1305"/>
      <c r="DYM49" s="1305"/>
      <c r="DYN49" s="1305"/>
      <c r="DYO49" s="1305"/>
      <c r="DYP49" s="1305"/>
      <c r="DYQ49" s="1305"/>
      <c r="DYR49" s="1305"/>
      <c r="DYS49" s="1305"/>
      <c r="DYT49" s="1305"/>
      <c r="DYU49" s="1305"/>
      <c r="DYV49" s="1305"/>
      <c r="DYW49" s="1305"/>
      <c r="DYX49" s="1305"/>
      <c r="DYY49" s="1305"/>
      <c r="DYZ49" s="1305"/>
      <c r="DZA49" s="1305"/>
      <c r="DZB49" s="1305"/>
      <c r="DZC49" s="1305"/>
      <c r="DZD49" s="1305"/>
      <c r="DZE49" s="1305"/>
      <c r="DZF49" s="1305"/>
      <c r="DZG49" s="1305"/>
      <c r="DZH49" s="1305"/>
      <c r="DZI49" s="1305"/>
      <c r="DZJ49" s="1305"/>
      <c r="DZK49" s="1305"/>
      <c r="DZL49" s="1305"/>
      <c r="DZM49" s="1305"/>
      <c r="DZN49" s="1305"/>
      <c r="DZO49" s="1305"/>
      <c r="DZP49" s="1305"/>
      <c r="DZQ49" s="1305"/>
      <c r="DZR49" s="1305"/>
      <c r="DZS49" s="1305"/>
      <c r="DZT49" s="1305"/>
      <c r="DZU49" s="1305"/>
      <c r="DZV49" s="1305"/>
      <c r="DZW49" s="1305"/>
      <c r="DZX49" s="1305"/>
      <c r="DZY49" s="1305"/>
      <c r="DZZ49" s="1305"/>
      <c r="EAA49" s="1305"/>
      <c r="EAB49" s="1305"/>
      <c r="EAC49" s="1305"/>
      <c r="EAD49" s="1305"/>
      <c r="EAE49" s="1305"/>
      <c r="EAF49" s="1305"/>
      <c r="EAG49" s="1305"/>
      <c r="EAH49" s="1305"/>
      <c r="EAI49" s="1305"/>
      <c r="EAJ49" s="1305"/>
      <c r="EAK49" s="1305"/>
      <c r="EAL49" s="1305"/>
      <c r="EAM49" s="1305"/>
      <c r="EAN49" s="1305"/>
      <c r="EAO49" s="1305"/>
      <c r="EAP49" s="1305"/>
      <c r="EAQ49" s="1305"/>
      <c r="EAR49" s="1305"/>
      <c r="EAS49" s="1305"/>
      <c r="EAT49" s="1305"/>
      <c r="EAU49" s="1305"/>
      <c r="EAV49" s="1305"/>
      <c r="EAW49" s="1305"/>
      <c r="EAX49" s="1305"/>
      <c r="EAY49" s="1305"/>
      <c r="EAZ49" s="1305"/>
      <c r="EBA49" s="1305"/>
      <c r="EBB49" s="1305"/>
      <c r="EBC49" s="1305"/>
      <c r="EBD49" s="1305"/>
      <c r="EBE49" s="1305"/>
      <c r="EBF49" s="1305"/>
      <c r="EBG49" s="1305"/>
      <c r="EBH49" s="1305"/>
      <c r="EBI49" s="1305"/>
      <c r="EBJ49" s="1305"/>
      <c r="EBK49" s="1305"/>
      <c r="EBL49" s="1305"/>
      <c r="EBM49" s="1305"/>
      <c r="EBN49" s="1305"/>
      <c r="EBO49" s="1305"/>
      <c r="EBP49" s="1305"/>
      <c r="EBQ49" s="1305"/>
      <c r="EBR49" s="1305"/>
      <c r="EBS49" s="1305"/>
      <c r="EBT49" s="1305"/>
      <c r="EBU49" s="1305"/>
      <c r="EBV49" s="1305"/>
      <c r="EBW49" s="1305"/>
      <c r="EBX49" s="1305"/>
      <c r="EBY49" s="1305"/>
      <c r="EBZ49" s="1305"/>
      <c r="ECA49" s="1305"/>
      <c r="ECB49" s="1305"/>
      <c r="ECC49" s="1305"/>
      <c r="ECD49" s="1305"/>
      <c r="ECE49" s="1305"/>
      <c r="ECF49" s="1305"/>
      <c r="ECG49" s="1305"/>
      <c r="ECH49" s="1305"/>
      <c r="ECI49" s="1305"/>
      <c r="ECJ49" s="1305"/>
      <c r="ECK49" s="1305"/>
      <c r="ECL49" s="1305"/>
      <c r="ECM49" s="1305"/>
      <c r="ECN49" s="1305"/>
      <c r="ECO49" s="1305"/>
      <c r="ECP49" s="1305"/>
      <c r="ECQ49" s="1305"/>
      <c r="ECR49" s="1305"/>
      <c r="ECS49" s="1305"/>
      <c r="ECT49" s="1305"/>
      <c r="ECU49" s="1305"/>
      <c r="ECV49" s="1305"/>
      <c r="ECW49" s="1305"/>
      <c r="ECX49" s="1305"/>
      <c r="ECY49" s="1305"/>
      <c r="ECZ49" s="1305"/>
      <c r="EDA49" s="1305"/>
      <c r="EDB49" s="1305"/>
      <c r="EDC49" s="1305"/>
      <c r="EDD49" s="1305"/>
      <c r="EDE49" s="1305"/>
      <c r="EDF49" s="1305"/>
      <c r="EDG49" s="1305"/>
      <c r="EDH49" s="1305"/>
      <c r="EDI49" s="1305"/>
      <c r="EDJ49" s="1305"/>
      <c r="EDK49" s="1305"/>
      <c r="EDL49" s="1305"/>
      <c r="EDM49" s="1305"/>
      <c r="EDN49" s="1305"/>
      <c r="EDO49" s="1305"/>
      <c r="EDP49" s="1305"/>
      <c r="EDQ49" s="1305"/>
      <c r="EDR49" s="1305"/>
      <c r="EDS49" s="1305"/>
      <c r="EDT49" s="1305"/>
      <c r="EDU49" s="1305"/>
      <c r="EDV49" s="1305"/>
      <c r="EDW49" s="1305"/>
      <c r="EDX49" s="1305"/>
      <c r="EDY49" s="1305"/>
      <c r="EDZ49" s="1305"/>
      <c r="EEA49" s="1305"/>
      <c r="EEB49" s="1305"/>
      <c r="EEC49" s="1305"/>
      <c r="EED49" s="1305"/>
      <c r="EEE49" s="1305"/>
      <c r="EEF49" s="1305"/>
      <c r="EEG49" s="1305"/>
      <c r="EEH49" s="1305"/>
      <c r="EEI49" s="1305"/>
      <c r="EEJ49" s="1305"/>
      <c r="EEK49" s="1305"/>
      <c r="EEL49" s="1305"/>
      <c r="EEM49" s="1305"/>
      <c r="EEN49" s="1305"/>
      <c r="EEO49" s="1305"/>
      <c r="EEP49" s="1305"/>
      <c r="EEQ49" s="1305"/>
      <c r="EER49" s="1305"/>
      <c r="EES49" s="1305"/>
      <c r="EET49" s="1305"/>
      <c r="EEU49" s="1305"/>
      <c r="EEV49" s="1305"/>
      <c r="EEW49" s="1305"/>
      <c r="EEX49" s="1305"/>
      <c r="EEY49" s="1305"/>
      <c r="EEZ49" s="1305"/>
      <c r="EFA49" s="1305"/>
      <c r="EFB49" s="1305"/>
      <c r="EFC49" s="1305"/>
      <c r="EFD49" s="1305"/>
      <c r="EFE49" s="1305"/>
      <c r="EFF49" s="1305"/>
      <c r="EFG49" s="1305"/>
      <c r="EFH49" s="1305"/>
      <c r="EFI49" s="1305"/>
      <c r="EFJ49" s="1305"/>
      <c r="EFK49" s="1305"/>
      <c r="EFL49" s="1305"/>
      <c r="EFM49" s="1305"/>
      <c r="EFN49" s="1305"/>
      <c r="EFO49" s="1305"/>
      <c r="EFP49" s="1305"/>
      <c r="EFQ49" s="1305"/>
      <c r="EFR49" s="1305"/>
      <c r="EFS49" s="1305"/>
      <c r="EFT49" s="1305"/>
      <c r="EFU49" s="1305"/>
      <c r="EFV49" s="1305"/>
      <c r="EFW49" s="1305"/>
      <c r="EFX49" s="1305"/>
      <c r="EFY49" s="1305"/>
      <c r="EFZ49" s="1305"/>
      <c r="EGA49" s="1305"/>
      <c r="EGB49" s="1305"/>
      <c r="EGC49" s="1305"/>
      <c r="EGD49" s="1305"/>
      <c r="EGE49" s="1305"/>
      <c r="EGF49" s="1305"/>
      <c r="EGG49" s="1305"/>
      <c r="EGH49" s="1305"/>
      <c r="EGI49" s="1305"/>
      <c r="EGJ49" s="1305"/>
      <c r="EGK49" s="1305"/>
      <c r="EGL49" s="1305"/>
      <c r="EGM49" s="1305"/>
      <c r="EGN49" s="1305"/>
      <c r="EGO49" s="1305"/>
      <c r="EGP49" s="1305"/>
      <c r="EGQ49" s="1305"/>
      <c r="EGR49" s="1305"/>
      <c r="EGS49" s="1305"/>
      <c r="EGT49" s="1305"/>
      <c r="EGU49" s="1305"/>
      <c r="EGV49" s="1305"/>
      <c r="EGW49" s="1305"/>
      <c r="EGX49" s="1305"/>
      <c r="EGY49" s="1305"/>
      <c r="EGZ49" s="1305"/>
      <c r="EHA49" s="1305"/>
      <c r="EHB49" s="1305"/>
      <c r="EHC49" s="1305"/>
      <c r="EHD49" s="1305"/>
      <c r="EHE49" s="1305"/>
      <c r="EHF49" s="1305"/>
      <c r="EHG49" s="1305"/>
      <c r="EHH49" s="1305"/>
      <c r="EHI49" s="1305"/>
      <c r="EHJ49" s="1305"/>
      <c r="EHK49" s="1305"/>
      <c r="EHL49" s="1305"/>
      <c r="EHM49" s="1305"/>
      <c r="EHN49" s="1305"/>
      <c r="EHO49" s="1305"/>
      <c r="EHP49" s="1305"/>
      <c r="EHQ49" s="1305"/>
      <c r="EHR49" s="1305"/>
      <c r="EHS49" s="1305"/>
      <c r="EHT49" s="1305"/>
      <c r="EHU49" s="1305"/>
      <c r="EHV49" s="1305"/>
      <c r="EHW49" s="1305"/>
      <c r="EHX49" s="1305"/>
      <c r="EHY49" s="1305"/>
      <c r="EHZ49" s="1305"/>
      <c r="EIA49" s="1305"/>
      <c r="EIB49" s="1305"/>
      <c r="EIC49" s="1305"/>
      <c r="EID49" s="1305"/>
      <c r="EIE49" s="1305"/>
      <c r="EIF49" s="1305"/>
      <c r="EIG49" s="1305"/>
      <c r="EIH49" s="1305"/>
      <c r="EII49" s="1305"/>
      <c r="EIJ49" s="1305"/>
      <c r="EIK49" s="1305"/>
      <c r="EIL49" s="1305"/>
      <c r="EIM49" s="1305"/>
      <c r="EIN49" s="1305"/>
      <c r="EIO49" s="1305"/>
      <c r="EIP49" s="1305"/>
      <c r="EIQ49" s="1305"/>
      <c r="EIR49" s="1305"/>
      <c r="EIS49" s="1305"/>
      <c r="EIT49" s="1305"/>
      <c r="EIU49" s="1305"/>
      <c r="EIV49" s="1305"/>
      <c r="EIW49" s="1305"/>
      <c r="EIX49" s="1305"/>
      <c r="EIY49" s="1305"/>
      <c r="EIZ49" s="1305"/>
      <c r="EJA49" s="1305"/>
      <c r="EJB49" s="1305"/>
      <c r="EJC49" s="1305"/>
      <c r="EJD49" s="1305"/>
      <c r="EJE49" s="1305"/>
      <c r="EJF49" s="1305"/>
      <c r="EJG49" s="1305"/>
      <c r="EJH49" s="1305"/>
      <c r="EJI49" s="1305"/>
      <c r="EJJ49" s="1305"/>
      <c r="EJK49" s="1305"/>
      <c r="EJL49" s="1305"/>
      <c r="EJM49" s="1305"/>
      <c r="EJN49" s="1305"/>
      <c r="EJO49" s="1305"/>
      <c r="EJP49" s="1305"/>
      <c r="EJQ49" s="1305"/>
      <c r="EJR49" s="1305"/>
      <c r="EJS49" s="1305"/>
      <c r="EJT49" s="1305"/>
      <c r="EJU49" s="1305"/>
      <c r="EJV49" s="1305"/>
      <c r="EJW49" s="1305"/>
      <c r="EJX49" s="1305"/>
      <c r="EJY49" s="1305"/>
      <c r="EJZ49" s="1305"/>
      <c r="EKA49" s="1305"/>
      <c r="EKB49" s="1305"/>
      <c r="EKC49" s="1305"/>
      <c r="EKD49" s="1305"/>
      <c r="EKE49" s="1305"/>
      <c r="EKF49" s="1305"/>
      <c r="EKG49" s="1305"/>
      <c r="EKH49" s="1305"/>
      <c r="EKI49" s="1305"/>
      <c r="EKJ49" s="1305"/>
      <c r="EKK49" s="1305"/>
      <c r="EKL49" s="1305"/>
      <c r="EKM49" s="1305"/>
      <c r="EKN49" s="1305"/>
      <c r="EKO49" s="1305"/>
      <c r="EKP49" s="1305"/>
      <c r="EKQ49" s="1305"/>
      <c r="EKR49" s="1305"/>
      <c r="EKS49" s="1305"/>
      <c r="EKT49" s="1305"/>
      <c r="EKU49" s="1305"/>
      <c r="EKV49" s="1305"/>
      <c r="EKW49" s="1305"/>
      <c r="EKX49" s="1305"/>
      <c r="EKY49" s="1305"/>
      <c r="EKZ49" s="1305"/>
      <c r="ELA49" s="1305"/>
      <c r="ELB49" s="1305"/>
      <c r="ELC49" s="1305"/>
      <c r="ELD49" s="1305"/>
      <c r="ELE49" s="1305"/>
      <c r="ELF49" s="1305"/>
      <c r="ELG49" s="1305"/>
      <c r="ELH49" s="1305"/>
      <c r="ELI49" s="1305"/>
      <c r="ELJ49" s="1305"/>
      <c r="ELK49" s="1305"/>
      <c r="ELL49" s="1305"/>
      <c r="ELM49" s="1305"/>
      <c r="ELN49" s="1305"/>
      <c r="ELO49" s="1305"/>
      <c r="ELP49" s="1305"/>
      <c r="ELQ49" s="1305"/>
      <c r="ELR49" s="1305"/>
      <c r="ELS49" s="1305"/>
      <c r="ELT49" s="1305"/>
      <c r="ELU49" s="1305"/>
      <c r="ELV49" s="1305"/>
      <c r="ELW49" s="1305"/>
      <c r="ELX49" s="1305"/>
      <c r="ELY49" s="1305"/>
      <c r="ELZ49" s="1305"/>
      <c r="EMA49" s="1305"/>
      <c r="EMB49" s="1305"/>
      <c r="EMC49" s="1305"/>
      <c r="EMD49" s="1305"/>
      <c r="EME49" s="1305"/>
      <c r="EMF49" s="1305"/>
      <c r="EMG49" s="1305"/>
      <c r="EMH49" s="1305"/>
      <c r="EMI49" s="1305"/>
      <c r="EMJ49" s="1305"/>
      <c r="EMK49" s="1305"/>
      <c r="EML49" s="1305"/>
      <c r="EMM49" s="1305"/>
      <c r="EMN49" s="1305"/>
      <c r="EMO49" s="1305"/>
      <c r="EMP49" s="1305"/>
      <c r="EMQ49" s="1305"/>
      <c r="EMR49" s="1305"/>
      <c r="EMS49" s="1305"/>
      <c r="EMT49" s="1305"/>
      <c r="EMU49" s="1305"/>
      <c r="EMV49" s="1305"/>
      <c r="EMW49" s="1305"/>
      <c r="EMX49" s="1305"/>
      <c r="EMY49" s="1305"/>
      <c r="EMZ49" s="1305"/>
      <c r="ENA49" s="1305"/>
      <c r="ENB49" s="1305"/>
      <c r="ENC49" s="1305"/>
      <c r="END49" s="1305"/>
      <c r="ENE49" s="1305"/>
      <c r="ENF49" s="1305"/>
      <c r="ENG49" s="1305"/>
      <c r="ENH49" s="1305"/>
      <c r="ENI49" s="1305"/>
      <c r="ENJ49" s="1305"/>
      <c r="ENK49" s="1305"/>
      <c r="ENL49" s="1305"/>
      <c r="ENM49" s="1305"/>
      <c r="ENN49" s="1305"/>
      <c r="ENO49" s="1305"/>
      <c r="ENP49" s="1305"/>
      <c r="ENQ49" s="1305"/>
      <c r="ENR49" s="1305"/>
      <c r="ENS49" s="1305"/>
      <c r="ENT49" s="1305"/>
      <c r="ENU49" s="1305"/>
      <c r="ENV49" s="1305"/>
      <c r="ENW49" s="1305"/>
      <c r="ENX49" s="1305"/>
      <c r="ENY49" s="1305"/>
      <c r="ENZ49" s="1305"/>
      <c r="EOA49" s="1305"/>
      <c r="EOB49" s="1305"/>
      <c r="EOC49" s="1305"/>
      <c r="EOD49" s="1305"/>
      <c r="EOE49" s="1305"/>
      <c r="EOF49" s="1305"/>
      <c r="EOG49" s="1305"/>
      <c r="EOH49" s="1305"/>
      <c r="EOI49" s="1305"/>
      <c r="EOJ49" s="1305"/>
      <c r="EOK49" s="1305"/>
      <c r="EOL49" s="1305"/>
      <c r="EOM49" s="1305"/>
      <c r="EON49" s="1305"/>
      <c r="EOO49" s="1305"/>
      <c r="EOP49" s="1305"/>
      <c r="EOQ49" s="1305"/>
      <c r="EOR49" s="1305"/>
      <c r="EOS49" s="1305"/>
      <c r="EOT49" s="1305"/>
      <c r="EOU49" s="1305"/>
      <c r="EOV49" s="1305"/>
      <c r="EOW49" s="1305"/>
      <c r="EOX49" s="1305"/>
      <c r="EOY49" s="1305"/>
      <c r="EOZ49" s="1305"/>
      <c r="EPA49" s="1305"/>
      <c r="EPB49" s="1305"/>
      <c r="EPC49" s="1305"/>
      <c r="EPD49" s="1305"/>
      <c r="EPE49" s="1305"/>
      <c r="EPF49" s="1305"/>
      <c r="EPG49" s="1305"/>
      <c r="EPH49" s="1305"/>
      <c r="EPI49" s="1305"/>
      <c r="EPJ49" s="1305"/>
      <c r="EPK49" s="1305"/>
      <c r="EPL49" s="1305"/>
      <c r="EPM49" s="1305"/>
      <c r="EPN49" s="1305"/>
      <c r="EPO49" s="1305"/>
      <c r="EPP49" s="1305"/>
      <c r="EPQ49" s="1305"/>
      <c r="EPR49" s="1305"/>
      <c r="EPS49" s="1305"/>
      <c r="EPT49" s="1305"/>
      <c r="EPU49" s="1305"/>
      <c r="EPV49" s="1305"/>
      <c r="EPW49" s="1305"/>
      <c r="EPX49" s="1305"/>
      <c r="EPY49" s="1305"/>
      <c r="EPZ49" s="1305"/>
      <c r="EQA49" s="1305"/>
      <c r="EQB49" s="1305"/>
      <c r="EQC49" s="1305"/>
      <c r="EQD49" s="1305"/>
      <c r="EQE49" s="1305"/>
      <c r="EQF49" s="1305"/>
      <c r="EQG49" s="1305"/>
      <c r="EQH49" s="1305"/>
      <c r="EQI49" s="1305"/>
      <c r="EQJ49" s="1305"/>
      <c r="EQK49" s="1305"/>
      <c r="EQL49" s="1305"/>
      <c r="EQM49" s="1305"/>
      <c r="EQN49" s="1305"/>
      <c r="EQO49" s="1305"/>
      <c r="EQP49" s="1305"/>
      <c r="EQQ49" s="1305"/>
      <c r="EQR49" s="1305"/>
      <c r="EQS49" s="1305"/>
      <c r="EQT49" s="1305"/>
      <c r="EQU49" s="1305"/>
      <c r="EQV49" s="1305"/>
      <c r="EQW49" s="1305"/>
      <c r="EQX49" s="1305"/>
      <c r="EQY49" s="1305"/>
      <c r="EQZ49" s="1305"/>
      <c r="ERA49" s="1305"/>
      <c r="ERB49" s="1305"/>
      <c r="ERC49" s="1305"/>
      <c r="ERD49" s="1305"/>
      <c r="ERE49" s="1305"/>
      <c r="ERF49" s="1305"/>
      <c r="ERG49" s="1305"/>
      <c r="ERH49" s="1305"/>
      <c r="ERI49" s="1305"/>
      <c r="ERJ49" s="1305"/>
      <c r="ERK49" s="1305"/>
      <c r="ERL49" s="1305"/>
      <c r="ERM49" s="1305"/>
      <c r="ERN49" s="1305"/>
      <c r="ERO49" s="1305"/>
      <c r="ERP49" s="1305"/>
      <c r="ERQ49" s="1305"/>
      <c r="ERR49" s="1305"/>
      <c r="ERS49" s="1305"/>
      <c r="ERT49" s="1305"/>
      <c r="ERU49" s="1305"/>
      <c r="ERV49" s="1305"/>
      <c r="ERW49" s="1305"/>
      <c r="ERX49" s="1305"/>
      <c r="ERY49" s="1305"/>
      <c r="ERZ49" s="1305"/>
      <c r="ESA49" s="1305"/>
      <c r="ESB49" s="1305"/>
      <c r="ESC49" s="1305"/>
      <c r="ESD49" s="1305"/>
      <c r="ESE49" s="1305"/>
      <c r="ESF49" s="1305"/>
      <c r="ESG49" s="1305"/>
      <c r="ESH49" s="1305"/>
      <c r="ESI49" s="1305"/>
      <c r="ESJ49" s="1305"/>
      <c r="ESK49" s="1305"/>
      <c r="ESL49" s="1305"/>
      <c r="ESM49" s="1305"/>
      <c r="ESN49" s="1305"/>
      <c r="ESO49" s="1305"/>
      <c r="ESP49" s="1305"/>
      <c r="ESQ49" s="1305"/>
      <c r="ESR49" s="1305"/>
      <c r="ESS49" s="1305"/>
      <c r="EST49" s="1305"/>
      <c r="ESU49" s="1305"/>
      <c r="ESV49" s="1305"/>
      <c r="ESW49" s="1305"/>
      <c r="ESX49" s="1305"/>
      <c r="ESY49" s="1305"/>
      <c r="ESZ49" s="1305"/>
      <c r="ETA49" s="1305"/>
      <c r="ETB49" s="1305"/>
      <c r="ETC49" s="1305"/>
      <c r="ETD49" s="1305"/>
      <c r="ETE49" s="1305"/>
      <c r="ETF49" s="1305"/>
      <c r="ETG49" s="1305"/>
      <c r="ETH49" s="1305"/>
      <c r="ETI49" s="1305"/>
      <c r="ETJ49" s="1305"/>
      <c r="ETK49" s="1305"/>
      <c r="ETL49" s="1305"/>
      <c r="ETM49" s="1305"/>
      <c r="ETN49" s="1305"/>
      <c r="ETO49" s="1305"/>
      <c r="ETP49" s="1305"/>
      <c r="ETQ49" s="1305"/>
      <c r="ETR49" s="1305"/>
      <c r="ETS49" s="1305"/>
      <c r="ETT49" s="1305"/>
      <c r="ETU49" s="1305"/>
      <c r="ETV49" s="1305"/>
      <c r="ETW49" s="1305"/>
      <c r="ETX49" s="1305"/>
      <c r="ETY49" s="1305"/>
      <c r="ETZ49" s="1305"/>
      <c r="EUA49" s="1305"/>
      <c r="EUB49" s="1305"/>
      <c r="EUC49" s="1305"/>
      <c r="EUD49" s="1305"/>
      <c r="EUE49" s="1305"/>
      <c r="EUF49" s="1305"/>
      <c r="EUG49" s="1305"/>
      <c r="EUH49" s="1305"/>
      <c r="EUI49" s="1305"/>
      <c r="EUJ49" s="1305"/>
      <c r="EUK49" s="1305"/>
      <c r="EUL49" s="1305"/>
      <c r="EUM49" s="1305"/>
      <c r="EUN49" s="1305"/>
      <c r="EUO49" s="1305"/>
      <c r="EUP49" s="1305"/>
      <c r="EUQ49" s="1305"/>
      <c r="EUR49" s="1305"/>
      <c r="EUS49" s="1305"/>
      <c r="EUT49" s="1305"/>
      <c r="EUU49" s="1305"/>
      <c r="EUV49" s="1305"/>
      <c r="EUW49" s="1305"/>
      <c r="EUX49" s="1305"/>
      <c r="EUY49" s="1305"/>
      <c r="EUZ49" s="1305"/>
      <c r="EVA49" s="1305"/>
      <c r="EVB49" s="1305"/>
      <c r="EVC49" s="1305"/>
      <c r="EVD49" s="1305"/>
      <c r="EVE49" s="1305"/>
      <c r="EVF49" s="1305"/>
      <c r="EVG49" s="1305"/>
      <c r="EVH49" s="1305"/>
      <c r="EVI49" s="1305"/>
      <c r="EVJ49" s="1305"/>
      <c r="EVK49" s="1305"/>
      <c r="EVL49" s="1305"/>
      <c r="EVM49" s="1305"/>
      <c r="EVN49" s="1305"/>
      <c r="EVO49" s="1305"/>
      <c r="EVP49" s="1305"/>
      <c r="EVQ49" s="1305"/>
      <c r="EVR49" s="1305"/>
      <c r="EVS49" s="1305"/>
      <c r="EVT49" s="1305"/>
      <c r="EVU49" s="1305"/>
      <c r="EVV49" s="1305"/>
      <c r="EVW49" s="1305"/>
      <c r="EVX49" s="1305"/>
      <c r="EVY49" s="1305"/>
      <c r="EVZ49" s="1305"/>
      <c r="EWA49" s="1305"/>
      <c r="EWB49" s="1305"/>
      <c r="EWC49" s="1305"/>
      <c r="EWD49" s="1305"/>
      <c r="EWE49" s="1305"/>
      <c r="EWF49" s="1305"/>
      <c r="EWG49" s="1305"/>
      <c r="EWH49" s="1305"/>
      <c r="EWI49" s="1305"/>
      <c r="EWJ49" s="1305"/>
      <c r="EWK49" s="1305"/>
      <c r="EWL49" s="1305"/>
      <c r="EWM49" s="1305"/>
      <c r="EWN49" s="1305"/>
      <c r="EWO49" s="1305"/>
      <c r="EWP49" s="1305"/>
      <c r="EWQ49" s="1305"/>
      <c r="EWR49" s="1305"/>
      <c r="EWS49" s="1305"/>
      <c r="EWT49" s="1305"/>
      <c r="EWU49" s="1305"/>
      <c r="EWV49" s="1305"/>
      <c r="EWW49" s="1305"/>
      <c r="EWX49" s="1305"/>
      <c r="EWY49" s="1305"/>
      <c r="EWZ49" s="1305"/>
      <c r="EXA49" s="1305"/>
      <c r="EXB49" s="1305"/>
      <c r="EXC49" s="1305"/>
      <c r="EXD49" s="1305"/>
      <c r="EXE49" s="1305"/>
      <c r="EXF49" s="1305"/>
      <c r="EXG49" s="1305"/>
      <c r="EXH49" s="1305"/>
      <c r="EXI49" s="1305"/>
      <c r="EXJ49" s="1305"/>
      <c r="EXK49" s="1305"/>
      <c r="EXL49" s="1305"/>
      <c r="EXM49" s="1305"/>
      <c r="EXN49" s="1305"/>
      <c r="EXO49" s="1305"/>
      <c r="EXP49" s="1305"/>
      <c r="EXQ49" s="1305"/>
      <c r="EXR49" s="1305"/>
      <c r="EXS49" s="1305"/>
      <c r="EXT49" s="1305"/>
      <c r="EXU49" s="1305"/>
      <c r="EXV49" s="1305"/>
      <c r="EXW49" s="1305"/>
      <c r="EXX49" s="1305"/>
      <c r="EXY49" s="1305"/>
      <c r="EXZ49" s="1305"/>
      <c r="EYA49" s="1305"/>
      <c r="EYB49" s="1305"/>
      <c r="EYC49" s="1305"/>
      <c r="EYD49" s="1305"/>
      <c r="EYE49" s="1305"/>
      <c r="EYF49" s="1305"/>
      <c r="EYG49" s="1305"/>
      <c r="EYH49" s="1305"/>
      <c r="EYI49" s="1305"/>
      <c r="EYJ49" s="1305"/>
      <c r="EYK49" s="1305"/>
      <c r="EYL49" s="1305"/>
      <c r="EYM49" s="1305"/>
      <c r="EYN49" s="1305"/>
      <c r="EYO49" s="1305"/>
      <c r="EYP49" s="1305"/>
      <c r="EYQ49" s="1305"/>
      <c r="EYR49" s="1305"/>
      <c r="EYS49" s="1305"/>
      <c r="EYT49" s="1305"/>
      <c r="EYU49" s="1305"/>
      <c r="EYV49" s="1305"/>
      <c r="EYW49" s="1305"/>
      <c r="EYX49" s="1305"/>
      <c r="EYY49" s="1305"/>
      <c r="EYZ49" s="1305"/>
      <c r="EZA49" s="1305"/>
      <c r="EZB49" s="1305"/>
      <c r="EZC49" s="1305"/>
      <c r="EZD49" s="1305"/>
      <c r="EZE49" s="1305"/>
      <c r="EZF49" s="1305"/>
      <c r="EZG49" s="1305"/>
      <c r="EZH49" s="1305"/>
      <c r="EZI49" s="1305"/>
      <c r="EZJ49" s="1305"/>
      <c r="EZK49" s="1305"/>
      <c r="EZL49" s="1305"/>
      <c r="EZM49" s="1305"/>
      <c r="EZN49" s="1305"/>
      <c r="EZO49" s="1305"/>
      <c r="EZP49" s="1305"/>
      <c r="EZQ49" s="1305"/>
      <c r="EZR49" s="1305"/>
      <c r="EZS49" s="1305"/>
      <c r="EZT49" s="1305"/>
      <c r="EZU49" s="1305"/>
      <c r="EZV49" s="1305"/>
      <c r="EZW49" s="1305"/>
      <c r="EZX49" s="1305"/>
      <c r="EZY49" s="1305"/>
      <c r="EZZ49" s="1305"/>
      <c r="FAA49" s="1305"/>
      <c r="FAB49" s="1305"/>
      <c r="FAC49" s="1305"/>
      <c r="FAD49" s="1305"/>
      <c r="FAE49" s="1305"/>
      <c r="FAF49" s="1305"/>
      <c r="FAG49" s="1305"/>
      <c r="FAH49" s="1305"/>
      <c r="FAI49" s="1305"/>
      <c r="FAJ49" s="1305"/>
      <c r="FAK49" s="1305"/>
      <c r="FAL49" s="1305"/>
      <c r="FAM49" s="1305"/>
      <c r="FAN49" s="1305"/>
      <c r="FAO49" s="1305"/>
      <c r="FAP49" s="1305"/>
      <c r="FAQ49" s="1305"/>
      <c r="FAR49" s="1305"/>
      <c r="FAS49" s="1305"/>
      <c r="FAT49" s="1305"/>
      <c r="FAU49" s="1305"/>
      <c r="FAV49" s="1305"/>
      <c r="FAW49" s="1305"/>
      <c r="FAX49" s="1305"/>
      <c r="FAY49" s="1305"/>
      <c r="FAZ49" s="1305"/>
      <c r="FBA49" s="1305"/>
      <c r="FBB49" s="1305"/>
      <c r="FBC49" s="1305"/>
      <c r="FBD49" s="1305"/>
      <c r="FBE49" s="1305"/>
      <c r="FBF49" s="1305"/>
      <c r="FBG49" s="1305"/>
      <c r="FBH49" s="1305"/>
      <c r="FBI49" s="1305"/>
      <c r="FBJ49" s="1305"/>
      <c r="FBK49" s="1305"/>
      <c r="FBL49" s="1305"/>
      <c r="FBM49" s="1305"/>
      <c r="FBN49" s="1305"/>
      <c r="FBO49" s="1305"/>
      <c r="FBP49" s="1305"/>
      <c r="FBQ49" s="1305"/>
      <c r="FBR49" s="1305"/>
      <c r="FBS49" s="1305"/>
      <c r="FBT49" s="1305"/>
      <c r="FBU49" s="1305"/>
      <c r="FBV49" s="1305"/>
      <c r="FBW49" s="1305"/>
      <c r="FBX49" s="1305"/>
      <c r="FBY49" s="1305"/>
      <c r="FBZ49" s="1305"/>
      <c r="FCA49" s="1305"/>
      <c r="FCB49" s="1305"/>
      <c r="FCC49" s="1305"/>
      <c r="FCD49" s="1305"/>
      <c r="FCE49" s="1305"/>
      <c r="FCF49" s="1305"/>
      <c r="FCG49" s="1305"/>
      <c r="FCH49" s="1305"/>
      <c r="FCI49" s="1305"/>
      <c r="FCJ49" s="1305"/>
      <c r="FCK49" s="1305"/>
      <c r="FCL49" s="1305"/>
      <c r="FCM49" s="1305"/>
      <c r="FCN49" s="1305"/>
      <c r="FCO49" s="1305"/>
      <c r="FCP49" s="1305"/>
      <c r="FCQ49" s="1305"/>
      <c r="FCR49" s="1305"/>
      <c r="FCS49" s="1305"/>
      <c r="FCT49" s="1305"/>
      <c r="FCU49" s="1305"/>
      <c r="FCV49" s="1305"/>
      <c r="FCW49" s="1305"/>
      <c r="FCX49" s="1305"/>
      <c r="FCY49" s="1305"/>
      <c r="FCZ49" s="1305"/>
      <c r="FDA49" s="1305"/>
      <c r="FDB49" s="1305"/>
      <c r="FDC49" s="1305"/>
      <c r="FDD49" s="1305"/>
      <c r="FDE49" s="1305"/>
      <c r="FDF49" s="1305"/>
      <c r="FDG49" s="1305"/>
      <c r="FDH49" s="1305"/>
      <c r="FDI49" s="1305"/>
      <c r="FDJ49" s="1305"/>
      <c r="FDK49" s="1305"/>
      <c r="FDL49" s="1305"/>
      <c r="FDM49" s="1305"/>
      <c r="FDN49" s="1305"/>
      <c r="FDO49" s="1305"/>
      <c r="FDP49" s="1305"/>
      <c r="FDQ49" s="1305"/>
      <c r="FDR49" s="1305"/>
      <c r="FDS49" s="1305"/>
      <c r="FDT49" s="1305"/>
      <c r="FDU49" s="1305"/>
      <c r="FDV49" s="1305"/>
      <c r="FDW49" s="1305"/>
      <c r="FDX49" s="1305"/>
      <c r="FDY49" s="1305"/>
      <c r="FDZ49" s="1305"/>
      <c r="FEA49" s="1305"/>
      <c r="FEB49" s="1305"/>
      <c r="FEC49" s="1305"/>
      <c r="FED49" s="1305"/>
      <c r="FEE49" s="1305"/>
      <c r="FEF49" s="1305"/>
      <c r="FEG49" s="1305"/>
      <c r="FEH49" s="1305"/>
      <c r="FEI49" s="1305"/>
      <c r="FEJ49" s="1305"/>
      <c r="FEK49" s="1305"/>
      <c r="FEL49" s="1305"/>
      <c r="FEM49" s="1305"/>
      <c r="FEN49" s="1305"/>
      <c r="FEO49" s="1305"/>
      <c r="FEP49" s="1305"/>
      <c r="FEQ49" s="1305"/>
      <c r="FER49" s="1305"/>
      <c r="FES49" s="1305"/>
      <c r="FET49" s="1305"/>
      <c r="FEU49" s="1305"/>
      <c r="FEV49" s="1305"/>
      <c r="FEW49" s="1305"/>
      <c r="FEX49" s="1305"/>
      <c r="FEY49" s="1305"/>
      <c r="FEZ49" s="1305"/>
      <c r="FFA49" s="1305"/>
      <c r="FFB49" s="1305"/>
      <c r="FFC49" s="1305"/>
      <c r="FFD49" s="1305"/>
      <c r="FFE49" s="1305"/>
      <c r="FFF49" s="1305"/>
      <c r="FFG49" s="1305"/>
      <c r="FFH49" s="1305"/>
      <c r="FFI49" s="1305"/>
      <c r="FFJ49" s="1305"/>
      <c r="FFK49" s="1305"/>
      <c r="FFL49" s="1305"/>
      <c r="FFM49" s="1305"/>
      <c r="FFN49" s="1305"/>
      <c r="FFO49" s="1305"/>
      <c r="FFP49" s="1305"/>
      <c r="FFQ49" s="1305"/>
      <c r="FFR49" s="1305"/>
      <c r="FFS49" s="1305"/>
      <c r="FFT49" s="1305"/>
      <c r="FFU49" s="1305"/>
      <c r="FFV49" s="1305"/>
      <c r="FFW49" s="1305"/>
      <c r="FFX49" s="1305"/>
      <c r="FFY49" s="1305"/>
      <c r="FFZ49" s="1305"/>
      <c r="FGA49" s="1305"/>
      <c r="FGB49" s="1305"/>
      <c r="FGC49" s="1305"/>
      <c r="FGD49" s="1305"/>
      <c r="FGE49" s="1305"/>
      <c r="FGF49" s="1305"/>
      <c r="FGG49" s="1305"/>
      <c r="FGH49" s="1305"/>
      <c r="FGI49" s="1305"/>
      <c r="FGJ49" s="1305"/>
      <c r="FGK49" s="1305"/>
      <c r="FGL49" s="1305"/>
      <c r="FGM49" s="1305"/>
      <c r="FGN49" s="1305"/>
      <c r="FGO49" s="1305"/>
      <c r="FGP49" s="1305"/>
      <c r="FGQ49" s="1305"/>
      <c r="FGR49" s="1305"/>
      <c r="FGS49" s="1305"/>
      <c r="FGT49" s="1305"/>
      <c r="FGU49" s="1305"/>
      <c r="FGV49" s="1305"/>
      <c r="FGW49" s="1305"/>
      <c r="FGX49" s="1305"/>
      <c r="FGY49" s="1305"/>
      <c r="FGZ49" s="1305"/>
      <c r="FHA49" s="1305"/>
      <c r="FHB49" s="1305"/>
      <c r="FHC49" s="1305"/>
      <c r="FHD49" s="1305"/>
      <c r="FHE49" s="1305"/>
      <c r="FHF49" s="1305"/>
      <c r="FHG49" s="1305"/>
      <c r="FHH49" s="1305"/>
      <c r="FHI49" s="1305"/>
      <c r="FHJ49" s="1305"/>
      <c r="FHK49" s="1305"/>
      <c r="FHL49" s="1305"/>
      <c r="FHM49" s="1305"/>
      <c r="FHN49" s="1305"/>
      <c r="FHO49" s="1305"/>
      <c r="FHP49" s="1305"/>
      <c r="FHQ49" s="1305"/>
      <c r="FHR49" s="1305"/>
      <c r="FHS49" s="1305"/>
      <c r="FHT49" s="1305"/>
      <c r="FHU49" s="1305"/>
      <c r="FHV49" s="1305"/>
      <c r="FHW49" s="1305"/>
      <c r="FHX49" s="1305"/>
      <c r="FHY49" s="1305"/>
      <c r="FHZ49" s="1305"/>
      <c r="FIA49" s="1305"/>
      <c r="FIB49" s="1305"/>
      <c r="FIC49" s="1305"/>
      <c r="FID49" s="1305"/>
      <c r="FIE49" s="1305"/>
      <c r="FIF49" s="1305"/>
      <c r="FIG49" s="1305"/>
      <c r="FIH49" s="1305"/>
      <c r="FII49" s="1305"/>
      <c r="FIJ49" s="1305"/>
      <c r="FIK49" s="1305"/>
      <c r="FIL49" s="1305"/>
      <c r="FIM49" s="1305"/>
      <c r="FIN49" s="1305"/>
      <c r="FIO49" s="1305"/>
      <c r="FIP49" s="1305"/>
      <c r="FIQ49" s="1305"/>
      <c r="FIR49" s="1305"/>
      <c r="FIS49" s="1305"/>
      <c r="FIT49" s="1305"/>
      <c r="FIU49" s="1305"/>
      <c r="FIV49" s="1305"/>
      <c r="FIW49" s="1305"/>
      <c r="FIX49" s="1305"/>
      <c r="FIY49" s="1305"/>
      <c r="FIZ49" s="1305"/>
      <c r="FJA49" s="1305"/>
      <c r="FJB49" s="1305"/>
      <c r="FJC49" s="1305"/>
      <c r="FJD49" s="1305"/>
      <c r="FJE49" s="1305"/>
      <c r="FJF49" s="1305"/>
      <c r="FJG49" s="1305"/>
      <c r="FJH49" s="1305"/>
      <c r="FJI49" s="1305"/>
      <c r="FJJ49" s="1305"/>
      <c r="FJK49" s="1305"/>
      <c r="FJL49" s="1305"/>
      <c r="FJM49" s="1305"/>
      <c r="FJN49" s="1305"/>
      <c r="FJO49" s="1305"/>
      <c r="FJP49" s="1305"/>
      <c r="FJQ49" s="1305"/>
      <c r="FJR49" s="1305"/>
      <c r="FJS49" s="1305"/>
      <c r="FJT49" s="1305"/>
      <c r="FJU49" s="1305"/>
      <c r="FJV49" s="1305"/>
      <c r="FJW49" s="1305"/>
      <c r="FJX49" s="1305"/>
      <c r="FJY49" s="1305"/>
      <c r="FJZ49" s="1305"/>
      <c r="FKA49" s="1305"/>
      <c r="FKB49" s="1305"/>
      <c r="FKC49" s="1305"/>
      <c r="FKD49" s="1305"/>
      <c r="FKE49" s="1305"/>
      <c r="FKF49" s="1305"/>
      <c r="FKG49" s="1305"/>
      <c r="FKH49" s="1305"/>
      <c r="FKI49" s="1305"/>
      <c r="FKJ49" s="1305"/>
      <c r="FKK49" s="1305"/>
      <c r="FKL49" s="1305"/>
      <c r="FKM49" s="1305"/>
      <c r="FKN49" s="1305"/>
      <c r="FKO49" s="1305"/>
      <c r="FKP49" s="1305"/>
      <c r="FKQ49" s="1305"/>
      <c r="FKR49" s="1305"/>
      <c r="FKS49" s="1305"/>
      <c r="FKT49" s="1305"/>
      <c r="FKU49" s="1305"/>
      <c r="FKV49" s="1305"/>
      <c r="FKW49" s="1305"/>
      <c r="FKX49" s="1305"/>
      <c r="FKY49" s="1305"/>
      <c r="FKZ49" s="1305"/>
      <c r="FLA49" s="1305"/>
      <c r="FLB49" s="1305"/>
      <c r="FLC49" s="1305"/>
      <c r="FLD49" s="1305"/>
      <c r="FLE49" s="1305"/>
      <c r="FLF49" s="1305"/>
      <c r="FLG49" s="1305"/>
      <c r="FLH49" s="1305"/>
      <c r="FLI49" s="1305"/>
      <c r="FLJ49" s="1305"/>
      <c r="FLK49" s="1305"/>
      <c r="FLL49" s="1305"/>
      <c r="FLM49" s="1305"/>
      <c r="FLN49" s="1305"/>
      <c r="FLO49" s="1305"/>
      <c r="FLP49" s="1305"/>
      <c r="FLQ49" s="1305"/>
      <c r="FLR49" s="1305"/>
      <c r="FLS49" s="1305"/>
      <c r="FLT49" s="1305"/>
      <c r="FLU49" s="1305"/>
      <c r="FLV49" s="1305"/>
      <c r="FLW49" s="1305"/>
      <c r="FLX49" s="1305"/>
      <c r="FLY49" s="1305"/>
      <c r="FLZ49" s="1305"/>
      <c r="FMA49" s="1305"/>
      <c r="FMB49" s="1305"/>
      <c r="FMC49" s="1305"/>
      <c r="FMD49" s="1305"/>
      <c r="FME49" s="1305"/>
      <c r="FMF49" s="1305"/>
      <c r="FMG49" s="1305"/>
      <c r="FMH49" s="1305"/>
      <c r="FMI49" s="1305"/>
      <c r="FMJ49" s="1305"/>
      <c r="FMK49" s="1305"/>
      <c r="FML49" s="1305"/>
      <c r="FMM49" s="1305"/>
      <c r="FMN49" s="1305"/>
      <c r="FMO49" s="1305"/>
      <c r="FMP49" s="1305"/>
      <c r="FMQ49" s="1305"/>
      <c r="FMR49" s="1305"/>
      <c r="FMS49" s="1305"/>
      <c r="FMT49" s="1305"/>
      <c r="FMU49" s="1305"/>
      <c r="FMV49" s="1305"/>
      <c r="FMW49" s="1305"/>
      <c r="FMX49" s="1305"/>
      <c r="FMY49" s="1305"/>
      <c r="FMZ49" s="1305"/>
      <c r="FNA49" s="1305"/>
      <c r="FNB49" s="1305"/>
      <c r="FNC49" s="1305"/>
      <c r="FND49" s="1305"/>
      <c r="FNE49" s="1305"/>
      <c r="FNF49" s="1305"/>
      <c r="FNG49" s="1305"/>
      <c r="FNH49" s="1305"/>
      <c r="FNI49" s="1305"/>
      <c r="FNJ49" s="1305"/>
      <c r="FNK49" s="1305"/>
      <c r="FNL49" s="1305"/>
      <c r="FNM49" s="1305"/>
      <c r="FNN49" s="1305"/>
      <c r="FNO49" s="1305"/>
      <c r="FNP49" s="1305"/>
      <c r="FNQ49" s="1305"/>
      <c r="FNR49" s="1305"/>
      <c r="FNS49" s="1305"/>
      <c r="FNT49" s="1305"/>
      <c r="FNU49" s="1305"/>
      <c r="FNV49" s="1305"/>
      <c r="FNW49" s="1305"/>
      <c r="FNX49" s="1305"/>
      <c r="FNY49" s="1305"/>
      <c r="FNZ49" s="1305"/>
      <c r="FOA49" s="1305"/>
      <c r="FOB49" s="1305"/>
      <c r="FOC49" s="1305"/>
      <c r="FOD49" s="1305"/>
      <c r="FOE49" s="1305"/>
      <c r="FOF49" s="1305"/>
      <c r="FOG49" s="1305"/>
      <c r="FOH49" s="1305"/>
      <c r="FOI49" s="1305"/>
      <c r="FOJ49" s="1305"/>
      <c r="FOK49" s="1305"/>
      <c r="FOL49" s="1305"/>
      <c r="FOM49" s="1305"/>
      <c r="FON49" s="1305"/>
      <c r="FOO49" s="1305"/>
      <c r="FOP49" s="1305"/>
      <c r="FOQ49" s="1305"/>
      <c r="FOR49" s="1305"/>
      <c r="FOS49" s="1305"/>
      <c r="FOT49" s="1305"/>
      <c r="FOU49" s="1305"/>
      <c r="FOV49" s="1305"/>
      <c r="FOW49" s="1305"/>
      <c r="FOX49" s="1305"/>
      <c r="FOY49" s="1305"/>
      <c r="FOZ49" s="1305"/>
      <c r="FPA49" s="1305"/>
      <c r="FPB49" s="1305"/>
      <c r="FPC49" s="1305"/>
      <c r="FPD49" s="1305"/>
      <c r="FPE49" s="1305"/>
      <c r="FPF49" s="1305"/>
      <c r="FPG49" s="1305"/>
      <c r="FPH49" s="1305"/>
      <c r="FPI49" s="1305"/>
      <c r="FPJ49" s="1305"/>
      <c r="FPK49" s="1305"/>
      <c r="FPL49" s="1305"/>
      <c r="FPM49" s="1305"/>
      <c r="FPN49" s="1305"/>
      <c r="FPO49" s="1305"/>
      <c r="FPP49" s="1305"/>
      <c r="FPQ49" s="1305"/>
      <c r="FPR49" s="1305"/>
      <c r="FPS49" s="1305"/>
      <c r="FPT49" s="1305"/>
      <c r="FPU49" s="1305"/>
      <c r="FPV49" s="1305"/>
      <c r="FPW49" s="1305"/>
      <c r="FPX49" s="1305"/>
      <c r="FPY49" s="1305"/>
      <c r="FPZ49" s="1305"/>
      <c r="FQA49" s="1305"/>
      <c r="FQB49" s="1305"/>
      <c r="FQC49" s="1305"/>
      <c r="FQD49" s="1305"/>
      <c r="FQE49" s="1305"/>
      <c r="FQF49" s="1305"/>
      <c r="FQG49" s="1305"/>
      <c r="FQH49" s="1305"/>
      <c r="FQI49" s="1305"/>
      <c r="FQJ49" s="1305"/>
      <c r="FQK49" s="1305"/>
      <c r="FQL49" s="1305"/>
      <c r="FQM49" s="1305"/>
      <c r="FQN49" s="1305"/>
      <c r="FQO49" s="1305"/>
      <c r="FQP49" s="1305"/>
      <c r="FQQ49" s="1305"/>
      <c r="FQR49" s="1305"/>
      <c r="FQS49" s="1305"/>
      <c r="FQT49" s="1305"/>
      <c r="FQU49" s="1305"/>
      <c r="FQV49" s="1305"/>
      <c r="FQW49" s="1305"/>
      <c r="FQX49" s="1305"/>
      <c r="FQY49" s="1305"/>
      <c r="FQZ49" s="1305"/>
      <c r="FRA49" s="1305"/>
      <c r="FRB49" s="1305"/>
      <c r="FRC49" s="1305"/>
      <c r="FRD49" s="1305"/>
      <c r="FRE49" s="1305"/>
      <c r="FRF49" s="1305"/>
      <c r="FRG49" s="1305"/>
      <c r="FRH49" s="1305"/>
      <c r="FRI49" s="1305"/>
      <c r="FRJ49" s="1305"/>
      <c r="FRK49" s="1305"/>
      <c r="FRL49" s="1305"/>
      <c r="FRM49" s="1305"/>
      <c r="FRN49" s="1305"/>
      <c r="FRO49" s="1305"/>
      <c r="FRP49" s="1305"/>
      <c r="FRQ49" s="1305"/>
      <c r="FRR49" s="1305"/>
      <c r="FRS49" s="1305"/>
      <c r="FRT49" s="1305"/>
      <c r="FRU49" s="1305"/>
      <c r="FRV49" s="1305"/>
      <c r="FRW49" s="1305"/>
      <c r="FRX49" s="1305"/>
      <c r="FRY49" s="1305"/>
      <c r="FRZ49" s="1305"/>
      <c r="FSA49" s="1305"/>
      <c r="FSB49" s="1305"/>
      <c r="FSC49" s="1305"/>
      <c r="FSD49" s="1305"/>
      <c r="FSE49" s="1305"/>
      <c r="FSF49" s="1305"/>
      <c r="FSG49" s="1305"/>
      <c r="FSH49" s="1305"/>
      <c r="FSI49" s="1305"/>
      <c r="FSJ49" s="1305"/>
      <c r="FSK49" s="1305"/>
      <c r="FSL49" s="1305"/>
      <c r="FSM49" s="1305"/>
      <c r="FSN49" s="1305"/>
      <c r="FSO49" s="1305"/>
      <c r="FSP49" s="1305"/>
      <c r="FSQ49" s="1305"/>
      <c r="FSR49" s="1305"/>
      <c r="FSS49" s="1305"/>
      <c r="FST49" s="1305"/>
      <c r="FSU49" s="1305"/>
      <c r="FSV49" s="1305"/>
      <c r="FSW49" s="1305"/>
      <c r="FSX49" s="1305"/>
      <c r="FSY49" s="1305"/>
      <c r="FSZ49" s="1305"/>
      <c r="FTA49" s="1305"/>
      <c r="FTB49" s="1305"/>
      <c r="FTC49" s="1305"/>
      <c r="FTD49" s="1305"/>
      <c r="FTE49" s="1305"/>
      <c r="FTF49" s="1305"/>
      <c r="FTG49" s="1305"/>
      <c r="FTH49" s="1305"/>
      <c r="FTI49" s="1305"/>
      <c r="FTJ49" s="1305"/>
      <c r="FTK49" s="1305"/>
      <c r="FTL49" s="1305"/>
      <c r="FTM49" s="1305"/>
      <c r="FTN49" s="1305"/>
      <c r="FTO49" s="1305"/>
      <c r="FTP49" s="1305"/>
      <c r="FTQ49" s="1305"/>
      <c r="FTR49" s="1305"/>
      <c r="FTS49" s="1305"/>
      <c r="FTT49" s="1305"/>
      <c r="FTU49" s="1305"/>
      <c r="FTV49" s="1305"/>
      <c r="FTW49" s="1305"/>
      <c r="FTX49" s="1305"/>
      <c r="FTY49" s="1305"/>
      <c r="FTZ49" s="1305"/>
      <c r="FUA49" s="1305"/>
      <c r="FUB49" s="1305"/>
      <c r="FUC49" s="1305"/>
      <c r="FUD49" s="1305"/>
      <c r="FUE49" s="1305"/>
      <c r="FUF49" s="1305"/>
      <c r="FUG49" s="1305"/>
      <c r="FUH49" s="1305"/>
      <c r="FUI49" s="1305"/>
      <c r="FUJ49" s="1305"/>
      <c r="FUK49" s="1305"/>
      <c r="FUL49" s="1305"/>
      <c r="FUM49" s="1305"/>
      <c r="FUN49" s="1305"/>
      <c r="FUO49" s="1305"/>
      <c r="FUP49" s="1305"/>
      <c r="FUQ49" s="1305"/>
      <c r="FUR49" s="1305"/>
      <c r="FUS49" s="1305"/>
      <c r="FUT49" s="1305"/>
      <c r="FUU49" s="1305"/>
      <c r="FUV49" s="1305"/>
      <c r="FUW49" s="1305"/>
      <c r="FUX49" s="1305"/>
      <c r="FUY49" s="1305"/>
      <c r="FUZ49" s="1305"/>
      <c r="FVA49" s="1305"/>
      <c r="FVB49" s="1305"/>
      <c r="FVC49" s="1305"/>
      <c r="FVD49" s="1305"/>
      <c r="FVE49" s="1305"/>
      <c r="FVF49" s="1305"/>
      <c r="FVG49" s="1305"/>
      <c r="FVH49" s="1305"/>
      <c r="FVI49" s="1305"/>
      <c r="FVJ49" s="1305"/>
      <c r="FVK49" s="1305"/>
      <c r="FVL49" s="1305"/>
      <c r="FVM49" s="1305"/>
      <c r="FVN49" s="1305"/>
      <c r="FVO49" s="1305"/>
      <c r="FVP49" s="1305"/>
      <c r="FVQ49" s="1305"/>
      <c r="FVR49" s="1305"/>
      <c r="FVS49" s="1305"/>
      <c r="FVT49" s="1305"/>
      <c r="FVU49" s="1305"/>
      <c r="FVV49" s="1305"/>
      <c r="FVW49" s="1305"/>
      <c r="FVX49" s="1305"/>
      <c r="FVY49" s="1305"/>
      <c r="FVZ49" s="1305"/>
      <c r="FWA49" s="1305"/>
      <c r="FWB49" s="1305"/>
      <c r="FWC49" s="1305"/>
      <c r="FWD49" s="1305"/>
      <c r="FWE49" s="1305"/>
      <c r="FWF49" s="1305"/>
      <c r="FWG49" s="1305"/>
      <c r="FWH49" s="1305"/>
      <c r="FWI49" s="1305"/>
      <c r="FWJ49" s="1305"/>
      <c r="FWK49" s="1305"/>
      <c r="FWL49" s="1305"/>
      <c r="FWM49" s="1305"/>
      <c r="FWN49" s="1305"/>
      <c r="FWO49" s="1305"/>
      <c r="FWP49" s="1305"/>
      <c r="FWQ49" s="1305"/>
      <c r="FWR49" s="1305"/>
      <c r="FWS49" s="1305"/>
      <c r="FWT49" s="1305"/>
      <c r="FWU49" s="1305"/>
      <c r="FWV49" s="1305"/>
      <c r="FWW49" s="1305"/>
      <c r="FWX49" s="1305"/>
      <c r="FWY49" s="1305"/>
      <c r="FWZ49" s="1305"/>
      <c r="FXA49" s="1305"/>
      <c r="FXB49" s="1305"/>
      <c r="FXC49" s="1305"/>
      <c r="FXD49" s="1305"/>
      <c r="FXE49" s="1305"/>
      <c r="FXF49" s="1305"/>
      <c r="FXG49" s="1305"/>
      <c r="FXH49" s="1305"/>
      <c r="FXI49" s="1305"/>
      <c r="FXJ49" s="1305"/>
      <c r="FXK49" s="1305"/>
      <c r="FXL49" s="1305"/>
      <c r="FXM49" s="1305"/>
      <c r="FXN49" s="1305"/>
      <c r="FXO49" s="1305"/>
      <c r="FXP49" s="1305"/>
      <c r="FXQ49" s="1305"/>
      <c r="FXR49" s="1305"/>
      <c r="FXS49" s="1305"/>
      <c r="FXT49" s="1305"/>
      <c r="FXU49" s="1305"/>
      <c r="FXV49" s="1305"/>
      <c r="FXW49" s="1305"/>
      <c r="FXX49" s="1305"/>
      <c r="FXY49" s="1305"/>
      <c r="FXZ49" s="1305"/>
      <c r="FYA49" s="1305"/>
      <c r="FYB49" s="1305"/>
      <c r="FYC49" s="1305"/>
      <c r="FYD49" s="1305"/>
      <c r="FYE49" s="1305"/>
      <c r="FYF49" s="1305"/>
      <c r="FYG49" s="1305"/>
      <c r="FYH49" s="1305"/>
      <c r="FYI49" s="1305"/>
      <c r="FYJ49" s="1305"/>
      <c r="FYK49" s="1305"/>
      <c r="FYL49" s="1305"/>
      <c r="FYM49" s="1305"/>
      <c r="FYN49" s="1305"/>
      <c r="FYO49" s="1305"/>
      <c r="FYP49" s="1305"/>
      <c r="FYQ49" s="1305"/>
      <c r="FYR49" s="1305"/>
      <c r="FYS49" s="1305"/>
      <c r="FYT49" s="1305"/>
      <c r="FYU49" s="1305"/>
      <c r="FYV49" s="1305"/>
      <c r="FYW49" s="1305"/>
      <c r="FYX49" s="1305"/>
      <c r="FYY49" s="1305"/>
      <c r="FYZ49" s="1305"/>
      <c r="FZA49" s="1305"/>
      <c r="FZB49" s="1305"/>
      <c r="FZC49" s="1305"/>
      <c r="FZD49" s="1305"/>
      <c r="FZE49" s="1305"/>
      <c r="FZF49" s="1305"/>
      <c r="FZG49" s="1305"/>
      <c r="FZH49" s="1305"/>
      <c r="FZI49" s="1305"/>
      <c r="FZJ49" s="1305"/>
      <c r="FZK49" s="1305"/>
      <c r="FZL49" s="1305"/>
      <c r="FZM49" s="1305"/>
      <c r="FZN49" s="1305"/>
      <c r="FZO49" s="1305"/>
      <c r="FZP49" s="1305"/>
      <c r="FZQ49" s="1305"/>
      <c r="FZR49" s="1305"/>
      <c r="FZS49" s="1305"/>
      <c r="FZT49" s="1305"/>
      <c r="FZU49" s="1305"/>
      <c r="FZV49" s="1305"/>
      <c r="FZW49" s="1305"/>
      <c r="FZX49" s="1305"/>
      <c r="FZY49" s="1305"/>
      <c r="FZZ49" s="1305"/>
      <c r="GAA49" s="1305"/>
      <c r="GAB49" s="1305"/>
      <c r="GAC49" s="1305"/>
      <c r="GAD49" s="1305"/>
      <c r="GAE49" s="1305"/>
      <c r="GAF49" s="1305"/>
      <c r="GAG49" s="1305"/>
      <c r="GAH49" s="1305"/>
      <c r="GAI49" s="1305"/>
      <c r="GAJ49" s="1305"/>
      <c r="GAK49" s="1305"/>
      <c r="GAL49" s="1305"/>
      <c r="GAM49" s="1305"/>
      <c r="GAN49" s="1305"/>
      <c r="GAO49" s="1305"/>
      <c r="GAP49" s="1305"/>
      <c r="GAQ49" s="1305"/>
      <c r="GAR49" s="1305"/>
      <c r="GAS49" s="1305"/>
      <c r="GAT49" s="1305"/>
      <c r="GAU49" s="1305"/>
      <c r="GAV49" s="1305"/>
      <c r="GAW49" s="1305"/>
      <c r="GAX49" s="1305"/>
      <c r="GAY49" s="1305"/>
      <c r="GAZ49" s="1305"/>
      <c r="GBA49" s="1305"/>
      <c r="GBB49" s="1305"/>
      <c r="GBC49" s="1305"/>
      <c r="GBD49" s="1305"/>
      <c r="GBE49" s="1305"/>
      <c r="GBF49" s="1305"/>
      <c r="GBG49" s="1305"/>
      <c r="GBH49" s="1305"/>
      <c r="GBI49" s="1305"/>
      <c r="GBJ49" s="1305"/>
      <c r="GBK49" s="1305"/>
      <c r="GBL49" s="1305"/>
      <c r="GBM49" s="1305"/>
      <c r="GBN49" s="1305"/>
      <c r="GBO49" s="1305"/>
      <c r="GBP49" s="1305"/>
      <c r="GBQ49" s="1305"/>
      <c r="GBR49" s="1305"/>
      <c r="GBS49" s="1305"/>
      <c r="GBT49" s="1305"/>
      <c r="GBU49" s="1305"/>
      <c r="GBV49" s="1305"/>
      <c r="GBW49" s="1305"/>
      <c r="GBX49" s="1305"/>
      <c r="GBY49" s="1305"/>
      <c r="GBZ49" s="1305"/>
      <c r="GCA49" s="1305"/>
      <c r="GCB49" s="1305"/>
      <c r="GCC49" s="1305"/>
      <c r="GCD49" s="1305"/>
      <c r="GCE49" s="1305"/>
      <c r="GCF49" s="1305"/>
      <c r="GCG49" s="1305"/>
      <c r="GCH49" s="1305"/>
      <c r="GCI49" s="1305"/>
      <c r="GCJ49" s="1305"/>
      <c r="GCK49" s="1305"/>
      <c r="GCL49" s="1305"/>
      <c r="GCM49" s="1305"/>
      <c r="GCN49" s="1305"/>
      <c r="GCO49" s="1305"/>
      <c r="GCP49" s="1305"/>
      <c r="GCQ49" s="1305"/>
      <c r="GCR49" s="1305"/>
      <c r="GCS49" s="1305"/>
      <c r="GCT49" s="1305"/>
      <c r="GCU49" s="1305"/>
      <c r="GCV49" s="1305"/>
      <c r="GCW49" s="1305"/>
      <c r="GCX49" s="1305"/>
      <c r="GCY49" s="1305"/>
      <c r="GCZ49" s="1305"/>
      <c r="GDA49" s="1305"/>
      <c r="GDB49" s="1305"/>
      <c r="GDC49" s="1305"/>
      <c r="GDD49" s="1305"/>
      <c r="GDE49" s="1305"/>
      <c r="GDF49" s="1305"/>
      <c r="GDG49" s="1305"/>
      <c r="GDH49" s="1305"/>
      <c r="GDI49" s="1305"/>
      <c r="GDJ49" s="1305"/>
      <c r="GDK49" s="1305"/>
      <c r="GDL49" s="1305"/>
      <c r="GDM49" s="1305"/>
      <c r="GDN49" s="1305"/>
      <c r="GDO49" s="1305"/>
      <c r="GDP49" s="1305"/>
      <c r="GDQ49" s="1305"/>
      <c r="GDR49" s="1305"/>
      <c r="GDS49" s="1305"/>
      <c r="GDT49" s="1305"/>
      <c r="GDU49" s="1305"/>
      <c r="GDV49" s="1305"/>
      <c r="GDW49" s="1305"/>
      <c r="GDX49" s="1305"/>
      <c r="GDY49" s="1305"/>
      <c r="GDZ49" s="1305"/>
      <c r="GEA49" s="1305"/>
      <c r="GEB49" s="1305"/>
      <c r="GEC49" s="1305"/>
      <c r="GED49" s="1305"/>
      <c r="GEE49" s="1305"/>
      <c r="GEF49" s="1305"/>
      <c r="GEG49" s="1305"/>
      <c r="GEH49" s="1305"/>
      <c r="GEI49" s="1305"/>
      <c r="GEJ49" s="1305"/>
      <c r="GEK49" s="1305"/>
      <c r="GEL49" s="1305"/>
      <c r="GEM49" s="1305"/>
      <c r="GEN49" s="1305"/>
      <c r="GEO49" s="1305"/>
      <c r="GEP49" s="1305"/>
      <c r="GEQ49" s="1305"/>
      <c r="GER49" s="1305"/>
      <c r="GES49" s="1305"/>
      <c r="GET49" s="1305"/>
      <c r="GEU49" s="1305"/>
      <c r="GEV49" s="1305"/>
      <c r="GEW49" s="1305"/>
      <c r="GEX49" s="1305"/>
      <c r="GEY49" s="1305"/>
      <c r="GEZ49" s="1305"/>
      <c r="GFA49" s="1305"/>
      <c r="GFB49" s="1305"/>
      <c r="GFC49" s="1305"/>
      <c r="GFD49" s="1305"/>
      <c r="GFE49" s="1305"/>
      <c r="GFF49" s="1305"/>
      <c r="GFG49" s="1305"/>
      <c r="GFH49" s="1305"/>
      <c r="GFI49" s="1305"/>
      <c r="GFJ49" s="1305"/>
      <c r="GFK49" s="1305"/>
      <c r="GFL49" s="1305"/>
      <c r="GFM49" s="1305"/>
      <c r="GFN49" s="1305"/>
      <c r="GFO49" s="1305"/>
      <c r="GFP49" s="1305"/>
      <c r="GFQ49" s="1305"/>
      <c r="GFR49" s="1305"/>
      <c r="GFS49" s="1305"/>
      <c r="GFT49" s="1305"/>
      <c r="GFU49" s="1305"/>
      <c r="GFV49" s="1305"/>
      <c r="GFW49" s="1305"/>
      <c r="GFX49" s="1305"/>
      <c r="GFY49" s="1305"/>
      <c r="GFZ49" s="1305"/>
      <c r="GGA49" s="1305"/>
      <c r="GGB49" s="1305"/>
      <c r="GGC49" s="1305"/>
      <c r="GGD49" s="1305"/>
      <c r="GGE49" s="1305"/>
      <c r="GGF49" s="1305"/>
      <c r="GGG49" s="1305"/>
      <c r="GGH49" s="1305"/>
      <c r="GGI49" s="1305"/>
      <c r="GGJ49" s="1305"/>
      <c r="GGK49" s="1305"/>
      <c r="GGL49" s="1305"/>
      <c r="GGM49" s="1305"/>
      <c r="GGN49" s="1305"/>
      <c r="GGO49" s="1305"/>
      <c r="GGP49" s="1305"/>
      <c r="GGQ49" s="1305"/>
      <c r="GGR49" s="1305"/>
      <c r="GGS49" s="1305"/>
      <c r="GGT49" s="1305"/>
      <c r="GGU49" s="1305"/>
      <c r="GGV49" s="1305"/>
      <c r="GGW49" s="1305"/>
      <c r="GGX49" s="1305"/>
      <c r="GGY49" s="1305"/>
      <c r="GGZ49" s="1305"/>
      <c r="GHA49" s="1305"/>
      <c r="GHB49" s="1305"/>
      <c r="GHC49" s="1305"/>
      <c r="GHD49" s="1305"/>
      <c r="GHE49" s="1305"/>
      <c r="GHF49" s="1305"/>
      <c r="GHG49" s="1305"/>
      <c r="GHH49" s="1305"/>
      <c r="GHI49" s="1305"/>
      <c r="GHJ49" s="1305"/>
      <c r="GHK49" s="1305"/>
      <c r="GHL49" s="1305"/>
      <c r="GHM49" s="1305"/>
      <c r="GHN49" s="1305"/>
      <c r="GHO49" s="1305"/>
      <c r="GHP49" s="1305"/>
      <c r="GHQ49" s="1305"/>
      <c r="GHR49" s="1305"/>
      <c r="GHS49" s="1305"/>
      <c r="GHT49" s="1305"/>
      <c r="GHU49" s="1305"/>
      <c r="GHV49" s="1305"/>
      <c r="GHW49" s="1305"/>
      <c r="GHX49" s="1305"/>
      <c r="GHY49" s="1305"/>
      <c r="GHZ49" s="1305"/>
      <c r="GIA49" s="1305"/>
      <c r="GIB49" s="1305"/>
      <c r="GIC49" s="1305"/>
      <c r="GID49" s="1305"/>
      <c r="GIE49" s="1305"/>
      <c r="GIF49" s="1305"/>
      <c r="GIG49" s="1305"/>
      <c r="GIH49" s="1305"/>
      <c r="GII49" s="1305"/>
      <c r="GIJ49" s="1305"/>
      <c r="GIK49" s="1305"/>
      <c r="GIL49" s="1305"/>
      <c r="GIM49" s="1305"/>
      <c r="GIN49" s="1305"/>
      <c r="GIO49" s="1305"/>
      <c r="GIP49" s="1305"/>
      <c r="GIQ49" s="1305"/>
      <c r="GIR49" s="1305"/>
      <c r="GIS49" s="1305"/>
      <c r="GIT49" s="1305"/>
      <c r="GIU49" s="1305"/>
      <c r="GIV49" s="1305"/>
      <c r="GIW49" s="1305"/>
      <c r="GIX49" s="1305"/>
      <c r="GIY49" s="1305"/>
      <c r="GIZ49" s="1305"/>
      <c r="GJA49" s="1305"/>
      <c r="GJB49" s="1305"/>
      <c r="GJC49" s="1305"/>
      <c r="GJD49" s="1305"/>
      <c r="GJE49" s="1305"/>
      <c r="GJF49" s="1305"/>
      <c r="GJG49" s="1305"/>
      <c r="GJH49" s="1305"/>
      <c r="GJI49" s="1305"/>
      <c r="GJJ49" s="1305"/>
      <c r="GJK49" s="1305"/>
      <c r="GJL49" s="1305"/>
      <c r="GJM49" s="1305"/>
      <c r="GJN49" s="1305"/>
      <c r="GJO49" s="1305"/>
      <c r="GJP49" s="1305"/>
      <c r="GJQ49" s="1305"/>
      <c r="GJR49" s="1305"/>
      <c r="GJS49" s="1305"/>
      <c r="GJT49" s="1305"/>
      <c r="GJU49" s="1305"/>
      <c r="GJV49" s="1305"/>
      <c r="GJW49" s="1305"/>
      <c r="GJX49" s="1305"/>
      <c r="GJY49" s="1305"/>
      <c r="GJZ49" s="1305"/>
      <c r="GKA49" s="1305"/>
      <c r="GKB49" s="1305"/>
      <c r="GKC49" s="1305"/>
      <c r="GKD49" s="1305"/>
      <c r="GKE49" s="1305"/>
      <c r="GKF49" s="1305"/>
      <c r="GKG49" s="1305"/>
      <c r="GKH49" s="1305"/>
      <c r="GKI49" s="1305"/>
      <c r="GKJ49" s="1305"/>
      <c r="GKK49" s="1305"/>
      <c r="GKL49" s="1305"/>
      <c r="GKM49" s="1305"/>
      <c r="GKN49" s="1305"/>
      <c r="GKO49" s="1305"/>
      <c r="GKP49" s="1305"/>
      <c r="GKQ49" s="1305"/>
      <c r="GKR49" s="1305"/>
      <c r="GKS49" s="1305"/>
      <c r="GKT49" s="1305"/>
      <c r="GKU49" s="1305"/>
      <c r="GKV49" s="1305"/>
      <c r="GKW49" s="1305"/>
      <c r="GKX49" s="1305"/>
      <c r="GKY49" s="1305"/>
      <c r="GKZ49" s="1305"/>
      <c r="GLA49" s="1305"/>
      <c r="GLB49" s="1305"/>
      <c r="GLC49" s="1305"/>
      <c r="GLD49" s="1305"/>
      <c r="GLE49" s="1305"/>
      <c r="GLF49" s="1305"/>
      <c r="GLG49" s="1305"/>
      <c r="GLH49" s="1305"/>
      <c r="GLI49" s="1305"/>
      <c r="GLJ49" s="1305"/>
      <c r="GLK49" s="1305"/>
      <c r="GLL49" s="1305"/>
      <c r="GLM49" s="1305"/>
      <c r="GLN49" s="1305"/>
      <c r="GLO49" s="1305"/>
      <c r="GLP49" s="1305"/>
      <c r="GLQ49" s="1305"/>
      <c r="GLR49" s="1305"/>
      <c r="GLS49" s="1305"/>
      <c r="GLT49" s="1305"/>
      <c r="GLU49" s="1305"/>
      <c r="GLV49" s="1305"/>
      <c r="GLW49" s="1305"/>
      <c r="GLX49" s="1305"/>
      <c r="GLY49" s="1305"/>
      <c r="GLZ49" s="1305"/>
      <c r="GMA49" s="1305"/>
      <c r="GMB49" s="1305"/>
      <c r="GMC49" s="1305"/>
      <c r="GMD49" s="1305"/>
      <c r="GME49" s="1305"/>
      <c r="GMF49" s="1305"/>
      <c r="GMG49" s="1305"/>
      <c r="GMH49" s="1305"/>
      <c r="GMI49" s="1305"/>
      <c r="GMJ49" s="1305"/>
      <c r="GMK49" s="1305"/>
      <c r="GML49" s="1305"/>
      <c r="GMM49" s="1305"/>
      <c r="GMN49" s="1305"/>
      <c r="GMO49" s="1305"/>
      <c r="GMP49" s="1305"/>
      <c r="GMQ49" s="1305"/>
      <c r="GMR49" s="1305"/>
      <c r="GMS49" s="1305"/>
      <c r="GMT49" s="1305"/>
      <c r="GMU49" s="1305"/>
      <c r="GMV49" s="1305"/>
      <c r="GMW49" s="1305"/>
      <c r="GMX49" s="1305"/>
      <c r="GMY49" s="1305"/>
      <c r="GMZ49" s="1305"/>
      <c r="GNA49" s="1305"/>
      <c r="GNB49" s="1305"/>
      <c r="GNC49" s="1305"/>
      <c r="GND49" s="1305"/>
      <c r="GNE49" s="1305"/>
      <c r="GNF49" s="1305"/>
      <c r="GNG49" s="1305"/>
      <c r="GNH49" s="1305"/>
      <c r="GNI49" s="1305"/>
      <c r="GNJ49" s="1305"/>
      <c r="GNK49" s="1305"/>
      <c r="GNL49" s="1305"/>
      <c r="GNM49" s="1305"/>
      <c r="GNN49" s="1305"/>
      <c r="GNO49" s="1305"/>
      <c r="GNP49" s="1305"/>
      <c r="GNQ49" s="1305"/>
      <c r="GNR49" s="1305"/>
      <c r="GNS49" s="1305"/>
      <c r="GNT49" s="1305"/>
      <c r="GNU49" s="1305"/>
      <c r="GNV49" s="1305"/>
      <c r="GNW49" s="1305"/>
      <c r="GNX49" s="1305"/>
      <c r="GNY49" s="1305"/>
      <c r="GNZ49" s="1305"/>
      <c r="GOA49" s="1305"/>
      <c r="GOB49" s="1305"/>
      <c r="GOC49" s="1305"/>
      <c r="GOD49" s="1305"/>
      <c r="GOE49" s="1305"/>
      <c r="GOF49" s="1305"/>
      <c r="GOG49" s="1305"/>
      <c r="GOH49" s="1305"/>
      <c r="GOI49" s="1305"/>
      <c r="GOJ49" s="1305"/>
      <c r="GOK49" s="1305"/>
      <c r="GOL49" s="1305"/>
      <c r="GOM49" s="1305"/>
      <c r="GON49" s="1305"/>
      <c r="GOO49" s="1305"/>
      <c r="GOP49" s="1305"/>
      <c r="GOQ49" s="1305"/>
      <c r="GOR49" s="1305"/>
      <c r="GOS49" s="1305"/>
      <c r="GOT49" s="1305"/>
      <c r="GOU49" s="1305"/>
      <c r="GOV49" s="1305"/>
      <c r="GOW49" s="1305"/>
      <c r="GOX49" s="1305"/>
      <c r="GOY49" s="1305"/>
      <c r="GOZ49" s="1305"/>
      <c r="GPA49" s="1305"/>
      <c r="GPB49" s="1305"/>
      <c r="GPC49" s="1305"/>
      <c r="GPD49" s="1305"/>
      <c r="GPE49" s="1305"/>
      <c r="GPF49" s="1305"/>
      <c r="GPG49" s="1305"/>
      <c r="GPH49" s="1305"/>
      <c r="GPI49" s="1305"/>
      <c r="GPJ49" s="1305"/>
      <c r="GPK49" s="1305"/>
      <c r="GPL49" s="1305"/>
      <c r="GPM49" s="1305"/>
      <c r="GPN49" s="1305"/>
      <c r="GPO49" s="1305"/>
      <c r="GPP49" s="1305"/>
      <c r="GPQ49" s="1305"/>
      <c r="GPR49" s="1305"/>
      <c r="GPS49" s="1305"/>
      <c r="GPT49" s="1305"/>
      <c r="GPU49" s="1305"/>
      <c r="GPV49" s="1305"/>
      <c r="GPW49" s="1305"/>
      <c r="GPX49" s="1305"/>
      <c r="GPY49" s="1305"/>
      <c r="GPZ49" s="1305"/>
      <c r="GQA49" s="1305"/>
      <c r="GQB49" s="1305"/>
      <c r="GQC49" s="1305"/>
      <c r="GQD49" s="1305"/>
      <c r="GQE49" s="1305"/>
      <c r="GQF49" s="1305"/>
      <c r="GQG49" s="1305"/>
      <c r="GQH49" s="1305"/>
      <c r="GQI49" s="1305"/>
      <c r="GQJ49" s="1305"/>
      <c r="GQK49" s="1305"/>
      <c r="GQL49" s="1305"/>
      <c r="GQM49" s="1305"/>
      <c r="GQN49" s="1305"/>
      <c r="GQO49" s="1305"/>
      <c r="GQP49" s="1305"/>
      <c r="GQQ49" s="1305"/>
      <c r="GQR49" s="1305"/>
      <c r="GQS49" s="1305"/>
      <c r="GQT49" s="1305"/>
      <c r="GQU49" s="1305"/>
      <c r="GQV49" s="1305"/>
      <c r="GQW49" s="1305"/>
      <c r="GQX49" s="1305"/>
      <c r="GQY49" s="1305"/>
      <c r="GQZ49" s="1305"/>
      <c r="GRA49" s="1305"/>
      <c r="GRB49" s="1305"/>
      <c r="GRC49" s="1305"/>
      <c r="GRD49" s="1305"/>
      <c r="GRE49" s="1305"/>
      <c r="GRF49" s="1305"/>
      <c r="GRG49" s="1305"/>
      <c r="GRH49" s="1305"/>
      <c r="GRI49" s="1305"/>
      <c r="GRJ49" s="1305"/>
      <c r="GRK49" s="1305"/>
      <c r="GRL49" s="1305"/>
      <c r="GRM49" s="1305"/>
      <c r="GRN49" s="1305"/>
      <c r="GRO49" s="1305"/>
      <c r="GRP49" s="1305"/>
      <c r="GRQ49" s="1305"/>
      <c r="GRR49" s="1305"/>
      <c r="GRS49" s="1305"/>
      <c r="GRT49" s="1305"/>
      <c r="GRU49" s="1305"/>
      <c r="GRV49" s="1305"/>
      <c r="GRW49" s="1305"/>
      <c r="GRX49" s="1305"/>
      <c r="GRY49" s="1305"/>
      <c r="GRZ49" s="1305"/>
      <c r="GSA49" s="1305"/>
      <c r="GSB49" s="1305"/>
      <c r="GSC49" s="1305"/>
      <c r="GSD49" s="1305"/>
      <c r="GSE49" s="1305"/>
      <c r="GSF49" s="1305"/>
      <c r="GSG49" s="1305"/>
      <c r="GSH49" s="1305"/>
      <c r="GSI49" s="1305"/>
      <c r="GSJ49" s="1305"/>
      <c r="GSK49" s="1305"/>
      <c r="GSL49" s="1305"/>
      <c r="GSM49" s="1305"/>
      <c r="GSN49" s="1305"/>
      <c r="GSO49" s="1305"/>
      <c r="GSP49" s="1305"/>
      <c r="GSQ49" s="1305"/>
      <c r="GSR49" s="1305"/>
      <c r="GSS49" s="1305"/>
      <c r="GST49" s="1305"/>
      <c r="GSU49" s="1305"/>
      <c r="GSV49" s="1305"/>
      <c r="GSW49" s="1305"/>
      <c r="GSX49" s="1305"/>
      <c r="GSY49" s="1305"/>
      <c r="GSZ49" s="1305"/>
      <c r="GTA49" s="1305"/>
      <c r="GTB49" s="1305"/>
      <c r="GTC49" s="1305"/>
      <c r="GTD49" s="1305"/>
      <c r="GTE49" s="1305"/>
      <c r="GTF49" s="1305"/>
      <c r="GTG49" s="1305"/>
      <c r="GTH49" s="1305"/>
      <c r="GTI49" s="1305"/>
      <c r="GTJ49" s="1305"/>
      <c r="GTK49" s="1305"/>
      <c r="GTL49" s="1305"/>
      <c r="GTM49" s="1305"/>
      <c r="GTN49" s="1305"/>
      <c r="GTO49" s="1305"/>
      <c r="GTP49" s="1305"/>
      <c r="GTQ49" s="1305"/>
      <c r="GTR49" s="1305"/>
      <c r="GTS49" s="1305"/>
      <c r="GTT49" s="1305"/>
      <c r="GTU49" s="1305"/>
      <c r="GTV49" s="1305"/>
      <c r="GTW49" s="1305"/>
      <c r="GTX49" s="1305"/>
      <c r="GTY49" s="1305"/>
      <c r="GTZ49" s="1305"/>
      <c r="GUA49" s="1305"/>
      <c r="GUB49" s="1305"/>
      <c r="GUC49" s="1305"/>
      <c r="GUD49" s="1305"/>
      <c r="GUE49" s="1305"/>
      <c r="GUF49" s="1305"/>
      <c r="GUG49" s="1305"/>
      <c r="GUH49" s="1305"/>
      <c r="GUI49" s="1305"/>
      <c r="GUJ49" s="1305"/>
      <c r="GUK49" s="1305"/>
      <c r="GUL49" s="1305"/>
      <c r="GUM49" s="1305"/>
      <c r="GUN49" s="1305"/>
      <c r="GUO49" s="1305"/>
      <c r="GUP49" s="1305"/>
      <c r="GUQ49" s="1305"/>
      <c r="GUR49" s="1305"/>
      <c r="GUS49" s="1305"/>
      <c r="GUT49" s="1305"/>
      <c r="GUU49" s="1305"/>
      <c r="GUV49" s="1305"/>
      <c r="GUW49" s="1305"/>
      <c r="GUX49" s="1305"/>
      <c r="GUY49" s="1305"/>
      <c r="GUZ49" s="1305"/>
      <c r="GVA49" s="1305"/>
      <c r="GVB49" s="1305"/>
      <c r="GVC49" s="1305"/>
      <c r="GVD49" s="1305"/>
      <c r="GVE49" s="1305"/>
      <c r="GVF49" s="1305"/>
      <c r="GVG49" s="1305"/>
      <c r="GVH49" s="1305"/>
      <c r="GVI49" s="1305"/>
      <c r="GVJ49" s="1305"/>
      <c r="GVK49" s="1305"/>
      <c r="GVL49" s="1305"/>
      <c r="GVM49" s="1305"/>
      <c r="GVN49" s="1305"/>
      <c r="GVO49" s="1305"/>
      <c r="GVP49" s="1305"/>
      <c r="GVQ49" s="1305"/>
      <c r="GVR49" s="1305"/>
      <c r="GVS49" s="1305"/>
      <c r="GVT49" s="1305"/>
      <c r="GVU49" s="1305"/>
      <c r="GVV49" s="1305"/>
      <c r="GVW49" s="1305"/>
      <c r="GVX49" s="1305"/>
      <c r="GVY49" s="1305"/>
      <c r="GVZ49" s="1305"/>
      <c r="GWA49" s="1305"/>
      <c r="GWB49" s="1305"/>
      <c r="GWC49" s="1305"/>
      <c r="GWD49" s="1305"/>
      <c r="GWE49" s="1305"/>
      <c r="GWF49" s="1305"/>
      <c r="GWG49" s="1305"/>
      <c r="GWH49" s="1305"/>
      <c r="GWI49" s="1305"/>
      <c r="GWJ49" s="1305"/>
      <c r="GWK49" s="1305"/>
      <c r="GWL49" s="1305"/>
      <c r="GWM49" s="1305"/>
      <c r="GWN49" s="1305"/>
      <c r="GWO49" s="1305"/>
      <c r="GWP49" s="1305"/>
      <c r="GWQ49" s="1305"/>
      <c r="GWR49" s="1305"/>
      <c r="GWS49" s="1305"/>
      <c r="GWT49" s="1305"/>
      <c r="GWU49" s="1305"/>
      <c r="GWV49" s="1305"/>
      <c r="GWW49" s="1305"/>
      <c r="GWX49" s="1305"/>
      <c r="GWY49" s="1305"/>
      <c r="GWZ49" s="1305"/>
      <c r="GXA49" s="1305"/>
      <c r="GXB49" s="1305"/>
      <c r="GXC49" s="1305"/>
      <c r="GXD49" s="1305"/>
      <c r="GXE49" s="1305"/>
      <c r="GXF49" s="1305"/>
      <c r="GXG49" s="1305"/>
      <c r="GXH49" s="1305"/>
      <c r="GXI49" s="1305"/>
      <c r="GXJ49" s="1305"/>
      <c r="GXK49" s="1305"/>
      <c r="GXL49" s="1305"/>
      <c r="GXM49" s="1305"/>
      <c r="GXN49" s="1305"/>
      <c r="GXO49" s="1305"/>
      <c r="GXP49" s="1305"/>
      <c r="GXQ49" s="1305"/>
      <c r="GXR49" s="1305"/>
      <c r="GXS49" s="1305"/>
      <c r="GXT49" s="1305"/>
      <c r="GXU49" s="1305"/>
      <c r="GXV49" s="1305"/>
      <c r="GXW49" s="1305"/>
      <c r="GXX49" s="1305"/>
      <c r="GXY49" s="1305"/>
      <c r="GXZ49" s="1305"/>
      <c r="GYA49" s="1305"/>
      <c r="GYB49" s="1305"/>
      <c r="GYC49" s="1305"/>
      <c r="GYD49" s="1305"/>
      <c r="GYE49" s="1305"/>
      <c r="GYF49" s="1305"/>
      <c r="GYG49" s="1305"/>
      <c r="GYH49" s="1305"/>
      <c r="GYI49" s="1305"/>
      <c r="GYJ49" s="1305"/>
      <c r="GYK49" s="1305"/>
      <c r="GYL49" s="1305"/>
      <c r="GYM49" s="1305"/>
      <c r="GYN49" s="1305"/>
      <c r="GYO49" s="1305"/>
      <c r="GYP49" s="1305"/>
      <c r="GYQ49" s="1305"/>
      <c r="GYR49" s="1305"/>
      <c r="GYS49" s="1305"/>
      <c r="GYT49" s="1305"/>
      <c r="GYU49" s="1305"/>
      <c r="GYV49" s="1305"/>
      <c r="GYW49" s="1305"/>
      <c r="GYX49" s="1305"/>
      <c r="GYY49" s="1305"/>
      <c r="GYZ49" s="1305"/>
      <c r="GZA49" s="1305"/>
      <c r="GZB49" s="1305"/>
      <c r="GZC49" s="1305"/>
      <c r="GZD49" s="1305"/>
      <c r="GZE49" s="1305"/>
      <c r="GZF49" s="1305"/>
      <c r="GZG49" s="1305"/>
      <c r="GZH49" s="1305"/>
      <c r="GZI49" s="1305"/>
      <c r="GZJ49" s="1305"/>
      <c r="GZK49" s="1305"/>
      <c r="GZL49" s="1305"/>
      <c r="GZM49" s="1305"/>
      <c r="GZN49" s="1305"/>
      <c r="GZO49" s="1305"/>
      <c r="GZP49" s="1305"/>
      <c r="GZQ49" s="1305"/>
      <c r="GZR49" s="1305"/>
      <c r="GZS49" s="1305"/>
      <c r="GZT49" s="1305"/>
      <c r="GZU49" s="1305"/>
      <c r="GZV49" s="1305"/>
      <c r="GZW49" s="1305"/>
      <c r="GZX49" s="1305"/>
      <c r="GZY49" s="1305"/>
      <c r="GZZ49" s="1305"/>
      <c r="HAA49" s="1305"/>
      <c r="HAB49" s="1305"/>
      <c r="HAC49" s="1305"/>
      <c r="HAD49" s="1305"/>
      <c r="HAE49" s="1305"/>
      <c r="HAF49" s="1305"/>
      <c r="HAG49" s="1305"/>
      <c r="HAH49" s="1305"/>
      <c r="HAI49" s="1305"/>
      <c r="HAJ49" s="1305"/>
      <c r="HAK49" s="1305"/>
      <c r="HAL49" s="1305"/>
      <c r="HAM49" s="1305"/>
      <c r="HAN49" s="1305"/>
      <c r="HAO49" s="1305"/>
      <c r="HAP49" s="1305"/>
      <c r="HAQ49" s="1305"/>
      <c r="HAR49" s="1305"/>
      <c r="HAS49" s="1305"/>
      <c r="HAT49" s="1305"/>
      <c r="HAU49" s="1305"/>
      <c r="HAV49" s="1305"/>
      <c r="HAW49" s="1305"/>
      <c r="HAX49" s="1305"/>
      <c r="HAY49" s="1305"/>
      <c r="HAZ49" s="1305"/>
      <c r="HBA49" s="1305"/>
      <c r="HBB49" s="1305"/>
      <c r="HBC49" s="1305"/>
      <c r="HBD49" s="1305"/>
      <c r="HBE49" s="1305"/>
      <c r="HBF49" s="1305"/>
      <c r="HBG49" s="1305"/>
      <c r="HBH49" s="1305"/>
      <c r="HBI49" s="1305"/>
      <c r="HBJ49" s="1305"/>
      <c r="HBK49" s="1305"/>
      <c r="HBL49" s="1305"/>
      <c r="HBM49" s="1305"/>
      <c r="HBN49" s="1305"/>
      <c r="HBO49" s="1305"/>
      <c r="HBP49" s="1305"/>
      <c r="HBQ49" s="1305"/>
      <c r="HBR49" s="1305"/>
      <c r="HBS49" s="1305"/>
      <c r="HBT49" s="1305"/>
      <c r="HBU49" s="1305"/>
      <c r="HBV49" s="1305"/>
      <c r="HBW49" s="1305"/>
      <c r="HBX49" s="1305"/>
      <c r="HBY49" s="1305"/>
      <c r="HBZ49" s="1305"/>
      <c r="HCA49" s="1305"/>
      <c r="HCB49" s="1305"/>
      <c r="HCC49" s="1305"/>
      <c r="HCD49" s="1305"/>
      <c r="HCE49" s="1305"/>
      <c r="HCF49" s="1305"/>
      <c r="HCG49" s="1305"/>
      <c r="HCH49" s="1305"/>
      <c r="HCI49" s="1305"/>
      <c r="HCJ49" s="1305"/>
      <c r="HCK49" s="1305"/>
      <c r="HCL49" s="1305"/>
      <c r="HCM49" s="1305"/>
      <c r="HCN49" s="1305"/>
      <c r="HCO49" s="1305"/>
      <c r="HCP49" s="1305"/>
      <c r="HCQ49" s="1305"/>
      <c r="HCR49" s="1305"/>
      <c r="HCS49" s="1305"/>
      <c r="HCT49" s="1305"/>
      <c r="HCU49" s="1305"/>
      <c r="HCV49" s="1305"/>
      <c r="HCW49" s="1305"/>
      <c r="HCX49" s="1305"/>
      <c r="HCY49" s="1305"/>
      <c r="HCZ49" s="1305"/>
      <c r="HDA49" s="1305"/>
      <c r="HDB49" s="1305"/>
      <c r="HDC49" s="1305"/>
      <c r="HDD49" s="1305"/>
      <c r="HDE49" s="1305"/>
      <c r="HDF49" s="1305"/>
      <c r="HDG49" s="1305"/>
      <c r="HDH49" s="1305"/>
      <c r="HDI49" s="1305"/>
      <c r="HDJ49" s="1305"/>
      <c r="HDK49" s="1305"/>
      <c r="HDL49" s="1305"/>
      <c r="HDM49" s="1305"/>
      <c r="HDN49" s="1305"/>
      <c r="HDO49" s="1305"/>
      <c r="HDP49" s="1305"/>
      <c r="HDQ49" s="1305"/>
      <c r="HDR49" s="1305"/>
      <c r="HDS49" s="1305"/>
      <c r="HDT49" s="1305"/>
      <c r="HDU49" s="1305"/>
      <c r="HDV49" s="1305"/>
      <c r="HDW49" s="1305"/>
      <c r="HDX49" s="1305"/>
      <c r="HDY49" s="1305"/>
      <c r="HDZ49" s="1305"/>
      <c r="HEA49" s="1305"/>
      <c r="HEB49" s="1305"/>
      <c r="HEC49" s="1305"/>
      <c r="HED49" s="1305"/>
      <c r="HEE49" s="1305"/>
      <c r="HEF49" s="1305"/>
      <c r="HEG49" s="1305"/>
      <c r="HEH49" s="1305"/>
      <c r="HEI49" s="1305"/>
      <c r="HEJ49" s="1305"/>
      <c r="HEK49" s="1305"/>
      <c r="HEL49" s="1305"/>
      <c r="HEM49" s="1305"/>
      <c r="HEN49" s="1305"/>
      <c r="HEO49" s="1305"/>
      <c r="HEP49" s="1305"/>
      <c r="HEQ49" s="1305"/>
      <c r="HER49" s="1305"/>
      <c r="HES49" s="1305"/>
      <c r="HET49" s="1305"/>
      <c r="HEU49" s="1305"/>
      <c r="HEV49" s="1305"/>
      <c r="HEW49" s="1305"/>
      <c r="HEX49" s="1305"/>
      <c r="HEY49" s="1305"/>
      <c r="HEZ49" s="1305"/>
      <c r="HFA49" s="1305"/>
      <c r="HFB49" s="1305"/>
      <c r="HFC49" s="1305"/>
      <c r="HFD49" s="1305"/>
      <c r="HFE49" s="1305"/>
      <c r="HFF49" s="1305"/>
      <c r="HFG49" s="1305"/>
      <c r="HFH49" s="1305"/>
      <c r="HFI49" s="1305"/>
      <c r="HFJ49" s="1305"/>
      <c r="HFK49" s="1305"/>
      <c r="HFL49" s="1305"/>
      <c r="HFM49" s="1305"/>
      <c r="HFN49" s="1305"/>
      <c r="HFO49" s="1305"/>
      <c r="HFP49" s="1305"/>
      <c r="HFQ49" s="1305"/>
      <c r="HFR49" s="1305"/>
      <c r="HFS49" s="1305"/>
      <c r="HFT49" s="1305"/>
      <c r="HFU49" s="1305"/>
      <c r="HFV49" s="1305"/>
      <c r="HFW49" s="1305"/>
      <c r="HFX49" s="1305"/>
      <c r="HFY49" s="1305"/>
      <c r="HFZ49" s="1305"/>
      <c r="HGA49" s="1305"/>
      <c r="HGB49" s="1305"/>
      <c r="HGC49" s="1305"/>
      <c r="HGD49" s="1305"/>
      <c r="HGE49" s="1305"/>
      <c r="HGF49" s="1305"/>
      <c r="HGG49" s="1305"/>
      <c r="HGH49" s="1305"/>
      <c r="HGI49" s="1305"/>
      <c r="HGJ49" s="1305"/>
      <c r="HGK49" s="1305"/>
      <c r="HGL49" s="1305"/>
      <c r="HGM49" s="1305"/>
      <c r="HGN49" s="1305"/>
      <c r="HGO49" s="1305"/>
      <c r="HGP49" s="1305"/>
      <c r="HGQ49" s="1305"/>
      <c r="HGR49" s="1305"/>
      <c r="HGS49" s="1305"/>
      <c r="HGT49" s="1305"/>
      <c r="HGU49" s="1305"/>
      <c r="HGV49" s="1305"/>
      <c r="HGW49" s="1305"/>
      <c r="HGX49" s="1305"/>
      <c r="HGY49" s="1305"/>
      <c r="HGZ49" s="1305"/>
      <c r="HHA49" s="1305"/>
      <c r="HHB49" s="1305"/>
      <c r="HHC49" s="1305"/>
      <c r="HHD49" s="1305"/>
      <c r="HHE49" s="1305"/>
      <c r="HHF49" s="1305"/>
      <c r="HHG49" s="1305"/>
      <c r="HHH49" s="1305"/>
      <c r="HHI49" s="1305"/>
      <c r="HHJ49" s="1305"/>
      <c r="HHK49" s="1305"/>
      <c r="HHL49" s="1305"/>
      <c r="HHM49" s="1305"/>
      <c r="HHN49" s="1305"/>
      <c r="HHO49" s="1305"/>
      <c r="HHP49" s="1305"/>
      <c r="HHQ49" s="1305"/>
      <c r="HHR49" s="1305"/>
      <c r="HHS49" s="1305"/>
      <c r="HHT49" s="1305"/>
      <c r="HHU49" s="1305"/>
      <c r="HHV49" s="1305"/>
      <c r="HHW49" s="1305"/>
      <c r="HHX49" s="1305"/>
      <c r="HHY49" s="1305"/>
      <c r="HHZ49" s="1305"/>
      <c r="HIA49" s="1305"/>
      <c r="HIB49" s="1305"/>
      <c r="HIC49" s="1305"/>
      <c r="HID49" s="1305"/>
      <c r="HIE49" s="1305"/>
      <c r="HIF49" s="1305"/>
      <c r="HIG49" s="1305"/>
      <c r="HIH49" s="1305"/>
      <c r="HII49" s="1305"/>
      <c r="HIJ49" s="1305"/>
      <c r="HIK49" s="1305"/>
      <c r="HIL49" s="1305"/>
      <c r="HIM49" s="1305"/>
      <c r="HIN49" s="1305"/>
      <c r="HIO49" s="1305"/>
      <c r="HIP49" s="1305"/>
      <c r="HIQ49" s="1305"/>
      <c r="HIR49" s="1305"/>
      <c r="HIS49" s="1305"/>
      <c r="HIT49" s="1305"/>
      <c r="HIU49" s="1305"/>
      <c r="HIV49" s="1305"/>
      <c r="HIW49" s="1305"/>
      <c r="HIX49" s="1305"/>
      <c r="HIY49" s="1305"/>
      <c r="HIZ49" s="1305"/>
      <c r="HJA49" s="1305"/>
      <c r="HJB49" s="1305"/>
      <c r="HJC49" s="1305"/>
      <c r="HJD49" s="1305"/>
      <c r="HJE49" s="1305"/>
      <c r="HJF49" s="1305"/>
      <c r="HJG49" s="1305"/>
      <c r="HJH49" s="1305"/>
      <c r="HJI49" s="1305"/>
      <c r="HJJ49" s="1305"/>
      <c r="HJK49" s="1305"/>
      <c r="HJL49" s="1305"/>
      <c r="HJM49" s="1305"/>
      <c r="HJN49" s="1305"/>
      <c r="HJO49" s="1305"/>
      <c r="HJP49" s="1305"/>
      <c r="HJQ49" s="1305"/>
      <c r="HJR49" s="1305"/>
      <c r="HJS49" s="1305"/>
      <c r="HJT49" s="1305"/>
      <c r="HJU49" s="1305"/>
      <c r="HJV49" s="1305"/>
      <c r="HJW49" s="1305"/>
      <c r="HJX49" s="1305"/>
      <c r="HJY49" s="1305"/>
      <c r="HJZ49" s="1305"/>
      <c r="HKA49" s="1305"/>
      <c r="HKB49" s="1305"/>
      <c r="HKC49" s="1305"/>
      <c r="HKD49" s="1305"/>
      <c r="HKE49" s="1305"/>
      <c r="HKF49" s="1305"/>
      <c r="HKG49" s="1305"/>
      <c r="HKH49" s="1305"/>
      <c r="HKI49" s="1305"/>
      <c r="HKJ49" s="1305"/>
      <c r="HKK49" s="1305"/>
      <c r="HKL49" s="1305"/>
      <c r="HKM49" s="1305"/>
      <c r="HKN49" s="1305"/>
      <c r="HKO49" s="1305"/>
      <c r="HKP49" s="1305"/>
      <c r="HKQ49" s="1305"/>
      <c r="HKR49" s="1305"/>
      <c r="HKS49" s="1305"/>
      <c r="HKT49" s="1305"/>
      <c r="HKU49" s="1305"/>
      <c r="HKV49" s="1305"/>
      <c r="HKW49" s="1305"/>
      <c r="HKX49" s="1305"/>
      <c r="HKY49" s="1305"/>
      <c r="HKZ49" s="1305"/>
      <c r="HLA49" s="1305"/>
      <c r="HLB49" s="1305"/>
      <c r="HLC49" s="1305"/>
      <c r="HLD49" s="1305"/>
      <c r="HLE49" s="1305"/>
      <c r="HLF49" s="1305"/>
      <c r="HLG49" s="1305"/>
      <c r="HLH49" s="1305"/>
      <c r="HLI49" s="1305"/>
      <c r="HLJ49" s="1305"/>
      <c r="HLK49" s="1305"/>
      <c r="HLL49" s="1305"/>
      <c r="HLM49" s="1305"/>
      <c r="HLN49" s="1305"/>
      <c r="HLO49" s="1305"/>
      <c r="HLP49" s="1305"/>
      <c r="HLQ49" s="1305"/>
      <c r="HLR49" s="1305"/>
      <c r="HLS49" s="1305"/>
      <c r="HLT49" s="1305"/>
      <c r="HLU49" s="1305"/>
      <c r="HLV49" s="1305"/>
      <c r="HLW49" s="1305"/>
      <c r="HLX49" s="1305"/>
      <c r="HLY49" s="1305"/>
      <c r="HLZ49" s="1305"/>
      <c r="HMA49" s="1305"/>
      <c r="HMB49" s="1305"/>
      <c r="HMC49" s="1305"/>
      <c r="HMD49" s="1305"/>
      <c r="HME49" s="1305"/>
      <c r="HMF49" s="1305"/>
      <c r="HMG49" s="1305"/>
      <c r="HMH49" s="1305"/>
      <c r="HMI49" s="1305"/>
      <c r="HMJ49" s="1305"/>
      <c r="HMK49" s="1305"/>
      <c r="HML49" s="1305"/>
      <c r="HMM49" s="1305"/>
      <c r="HMN49" s="1305"/>
      <c r="HMO49" s="1305"/>
      <c r="HMP49" s="1305"/>
      <c r="HMQ49" s="1305"/>
      <c r="HMR49" s="1305"/>
      <c r="HMS49" s="1305"/>
      <c r="HMT49" s="1305"/>
      <c r="HMU49" s="1305"/>
      <c r="HMV49" s="1305"/>
      <c r="HMW49" s="1305"/>
      <c r="HMX49" s="1305"/>
      <c r="HMY49" s="1305"/>
      <c r="HMZ49" s="1305"/>
      <c r="HNA49" s="1305"/>
      <c r="HNB49" s="1305"/>
      <c r="HNC49" s="1305"/>
      <c r="HND49" s="1305"/>
      <c r="HNE49" s="1305"/>
      <c r="HNF49" s="1305"/>
      <c r="HNG49" s="1305"/>
      <c r="HNH49" s="1305"/>
      <c r="HNI49" s="1305"/>
      <c r="HNJ49" s="1305"/>
      <c r="HNK49" s="1305"/>
      <c r="HNL49" s="1305"/>
      <c r="HNM49" s="1305"/>
      <c r="HNN49" s="1305"/>
      <c r="HNO49" s="1305"/>
      <c r="HNP49" s="1305"/>
      <c r="HNQ49" s="1305"/>
      <c r="HNR49" s="1305"/>
      <c r="HNS49" s="1305"/>
      <c r="HNT49" s="1305"/>
      <c r="HNU49" s="1305"/>
      <c r="HNV49" s="1305"/>
      <c r="HNW49" s="1305"/>
      <c r="HNX49" s="1305"/>
      <c r="HNY49" s="1305"/>
      <c r="HNZ49" s="1305"/>
      <c r="HOA49" s="1305"/>
      <c r="HOB49" s="1305"/>
      <c r="HOC49" s="1305"/>
      <c r="HOD49" s="1305"/>
      <c r="HOE49" s="1305"/>
      <c r="HOF49" s="1305"/>
      <c r="HOG49" s="1305"/>
      <c r="HOH49" s="1305"/>
      <c r="HOI49" s="1305"/>
      <c r="HOJ49" s="1305"/>
      <c r="HOK49" s="1305"/>
      <c r="HOL49" s="1305"/>
      <c r="HOM49" s="1305"/>
      <c r="HON49" s="1305"/>
      <c r="HOO49" s="1305"/>
      <c r="HOP49" s="1305"/>
      <c r="HOQ49" s="1305"/>
      <c r="HOR49" s="1305"/>
      <c r="HOS49" s="1305"/>
      <c r="HOT49" s="1305"/>
      <c r="HOU49" s="1305"/>
      <c r="HOV49" s="1305"/>
      <c r="HOW49" s="1305"/>
      <c r="HOX49" s="1305"/>
      <c r="HOY49" s="1305"/>
      <c r="HOZ49" s="1305"/>
      <c r="HPA49" s="1305"/>
      <c r="HPB49" s="1305"/>
      <c r="HPC49" s="1305"/>
      <c r="HPD49" s="1305"/>
      <c r="HPE49" s="1305"/>
      <c r="HPF49" s="1305"/>
      <c r="HPG49" s="1305"/>
      <c r="HPH49" s="1305"/>
      <c r="HPI49" s="1305"/>
      <c r="HPJ49" s="1305"/>
      <c r="HPK49" s="1305"/>
      <c r="HPL49" s="1305"/>
      <c r="HPM49" s="1305"/>
      <c r="HPN49" s="1305"/>
      <c r="HPO49" s="1305"/>
      <c r="HPP49" s="1305"/>
      <c r="HPQ49" s="1305"/>
      <c r="HPR49" s="1305"/>
      <c r="HPS49" s="1305"/>
      <c r="HPT49" s="1305"/>
      <c r="HPU49" s="1305"/>
      <c r="HPV49" s="1305"/>
      <c r="HPW49" s="1305"/>
      <c r="HPX49" s="1305"/>
      <c r="HPY49" s="1305"/>
      <c r="HPZ49" s="1305"/>
      <c r="HQA49" s="1305"/>
      <c r="HQB49" s="1305"/>
      <c r="HQC49" s="1305"/>
      <c r="HQD49" s="1305"/>
      <c r="HQE49" s="1305"/>
      <c r="HQF49" s="1305"/>
      <c r="HQG49" s="1305"/>
      <c r="HQH49" s="1305"/>
      <c r="HQI49" s="1305"/>
      <c r="HQJ49" s="1305"/>
      <c r="HQK49" s="1305"/>
      <c r="HQL49" s="1305"/>
      <c r="HQM49" s="1305"/>
      <c r="HQN49" s="1305"/>
      <c r="HQO49" s="1305"/>
      <c r="HQP49" s="1305"/>
      <c r="HQQ49" s="1305"/>
      <c r="HQR49" s="1305"/>
      <c r="HQS49" s="1305"/>
      <c r="HQT49" s="1305"/>
      <c r="HQU49" s="1305"/>
      <c r="HQV49" s="1305"/>
      <c r="HQW49" s="1305"/>
      <c r="HQX49" s="1305"/>
      <c r="HQY49" s="1305"/>
      <c r="HQZ49" s="1305"/>
      <c r="HRA49" s="1305"/>
      <c r="HRB49" s="1305"/>
      <c r="HRC49" s="1305"/>
      <c r="HRD49" s="1305"/>
      <c r="HRE49" s="1305"/>
      <c r="HRF49" s="1305"/>
      <c r="HRG49" s="1305"/>
      <c r="HRH49" s="1305"/>
      <c r="HRI49" s="1305"/>
      <c r="HRJ49" s="1305"/>
      <c r="HRK49" s="1305"/>
      <c r="HRL49" s="1305"/>
      <c r="HRM49" s="1305"/>
      <c r="HRN49" s="1305"/>
      <c r="HRO49" s="1305"/>
      <c r="HRP49" s="1305"/>
      <c r="HRQ49" s="1305"/>
      <c r="HRR49" s="1305"/>
      <c r="HRS49" s="1305"/>
      <c r="HRT49" s="1305"/>
      <c r="HRU49" s="1305"/>
      <c r="HRV49" s="1305"/>
      <c r="HRW49" s="1305"/>
      <c r="HRX49" s="1305"/>
      <c r="HRY49" s="1305"/>
      <c r="HRZ49" s="1305"/>
      <c r="HSA49" s="1305"/>
      <c r="HSB49" s="1305"/>
      <c r="HSC49" s="1305"/>
      <c r="HSD49" s="1305"/>
      <c r="HSE49" s="1305"/>
      <c r="HSF49" s="1305"/>
      <c r="HSG49" s="1305"/>
      <c r="HSH49" s="1305"/>
      <c r="HSI49" s="1305"/>
      <c r="HSJ49" s="1305"/>
      <c r="HSK49" s="1305"/>
      <c r="HSL49" s="1305"/>
      <c r="HSM49" s="1305"/>
      <c r="HSN49" s="1305"/>
      <c r="HSO49" s="1305"/>
      <c r="HSP49" s="1305"/>
      <c r="HSQ49" s="1305"/>
      <c r="HSR49" s="1305"/>
      <c r="HSS49" s="1305"/>
      <c r="HST49" s="1305"/>
      <c r="HSU49" s="1305"/>
      <c r="HSV49" s="1305"/>
      <c r="HSW49" s="1305"/>
      <c r="HSX49" s="1305"/>
      <c r="HSY49" s="1305"/>
      <c r="HSZ49" s="1305"/>
      <c r="HTA49" s="1305"/>
      <c r="HTB49" s="1305"/>
      <c r="HTC49" s="1305"/>
      <c r="HTD49" s="1305"/>
      <c r="HTE49" s="1305"/>
      <c r="HTF49" s="1305"/>
      <c r="HTG49" s="1305"/>
      <c r="HTH49" s="1305"/>
      <c r="HTI49" s="1305"/>
      <c r="HTJ49" s="1305"/>
      <c r="HTK49" s="1305"/>
      <c r="HTL49" s="1305"/>
      <c r="HTM49" s="1305"/>
      <c r="HTN49" s="1305"/>
      <c r="HTO49" s="1305"/>
      <c r="HTP49" s="1305"/>
      <c r="HTQ49" s="1305"/>
      <c r="HTR49" s="1305"/>
      <c r="HTS49" s="1305"/>
      <c r="HTT49" s="1305"/>
      <c r="HTU49" s="1305"/>
      <c r="HTV49" s="1305"/>
      <c r="HTW49" s="1305"/>
      <c r="HTX49" s="1305"/>
      <c r="HTY49" s="1305"/>
      <c r="HTZ49" s="1305"/>
      <c r="HUA49" s="1305"/>
      <c r="HUB49" s="1305"/>
      <c r="HUC49" s="1305"/>
      <c r="HUD49" s="1305"/>
      <c r="HUE49" s="1305"/>
      <c r="HUF49" s="1305"/>
      <c r="HUG49" s="1305"/>
      <c r="HUH49" s="1305"/>
      <c r="HUI49" s="1305"/>
      <c r="HUJ49" s="1305"/>
      <c r="HUK49" s="1305"/>
      <c r="HUL49" s="1305"/>
      <c r="HUM49" s="1305"/>
      <c r="HUN49" s="1305"/>
      <c r="HUO49" s="1305"/>
      <c r="HUP49" s="1305"/>
      <c r="HUQ49" s="1305"/>
      <c r="HUR49" s="1305"/>
      <c r="HUS49" s="1305"/>
      <c r="HUT49" s="1305"/>
      <c r="HUU49" s="1305"/>
      <c r="HUV49" s="1305"/>
      <c r="HUW49" s="1305"/>
      <c r="HUX49" s="1305"/>
      <c r="HUY49" s="1305"/>
      <c r="HUZ49" s="1305"/>
      <c r="HVA49" s="1305"/>
      <c r="HVB49" s="1305"/>
      <c r="HVC49" s="1305"/>
      <c r="HVD49" s="1305"/>
      <c r="HVE49" s="1305"/>
      <c r="HVF49" s="1305"/>
      <c r="HVG49" s="1305"/>
      <c r="HVH49" s="1305"/>
      <c r="HVI49" s="1305"/>
      <c r="HVJ49" s="1305"/>
      <c r="HVK49" s="1305"/>
      <c r="HVL49" s="1305"/>
      <c r="HVM49" s="1305"/>
      <c r="HVN49" s="1305"/>
      <c r="HVO49" s="1305"/>
      <c r="HVP49" s="1305"/>
      <c r="HVQ49" s="1305"/>
      <c r="HVR49" s="1305"/>
      <c r="HVS49" s="1305"/>
      <c r="HVT49" s="1305"/>
      <c r="HVU49" s="1305"/>
      <c r="HVV49" s="1305"/>
      <c r="HVW49" s="1305"/>
      <c r="HVX49" s="1305"/>
      <c r="HVY49" s="1305"/>
      <c r="HVZ49" s="1305"/>
      <c r="HWA49" s="1305"/>
      <c r="HWB49" s="1305"/>
      <c r="HWC49" s="1305"/>
      <c r="HWD49" s="1305"/>
      <c r="HWE49" s="1305"/>
      <c r="HWF49" s="1305"/>
      <c r="HWG49" s="1305"/>
      <c r="HWH49" s="1305"/>
      <c r="HWI49" s="1305"/>
      <c r="HWJ49" s="1305"/>
      <c r="HWK49" s="1305"/>
      <c r="HWL49" s="1305"/>
      <c r="HWM49" s="1305"/>
      <c r="HWN49" s="1305"/>
      <c r="HWO49" s="1305"/>
      <c r="HWP49" s="1305"/>
      <c r="HWQ49" s="1305"/>
      <c r="HWR49" s="1305"/>
      <c r="HWS49" s="1305"/>
      <c r="HWT49" s="1305"/>
      <c r="HWU49" s="1305"/>
      <c r="HWV49" s="1305"/>
      <c r="HWW49" s="1305"/>
      <c r="HWX49" s="1305"/>
      <c r="HWY49" s="1305"/>
      <c r="HWZ49" s="1305"/>
      <c r="HXA49" s="1305"/>
      <c r="HXB49" s="1305"/>
      <c r="HXC49" s="1305"/>
      <c r="HXD49" s="1305"/>
      <c r="HXE49" s="1305"/>
      <c r="HXF49" s="1305"/>
      <c r="HXG49" s="1305"/>
      <c r="HXH49" s="1305"/>
      <c r="HXI49" s="1305"/>
      <c r="HXJ49" s="1305"/>
      <c r="HXK49" s="1305"/>
      <c r="HXL49" s="1305"/>
      <c r="HXM49" s="1305"/>
      <c r="HXN49" s="1305"/>
      <c r="HXO49" s="1305"/>
      <c r="HXP49" s="1305"/>
      <c r="HXQ49" s="1305"/>
      <c r="HXR49" s="1305"/>
      <c r="HXS49" s="1305"/>
      <c r="HXT49" s="1305"/>
      <c r="HXU49" s="1305"/>
      <c r="HXV49" s="1305"/>
      <c r="HXW49" s="1305"/>
      <c r="HXX49" s="1305"/>
      <c r="HXY49" s="1305"/>
      <c r="HXZ49" s="1305"/>
      <c r="HYA49" s="1305"/>
      <c r="HYB49" s="1305"/>
      <c r="HYC49" s="1305"/>
      <c r="HYD49" s="1305"/>
      <c r="HYE49" s="1305"/>
      <c r="HYF49" s="1305"/>
      <c r="HYG49" s="1305"/>
      <c r="HYH49" s="1305"/>
      <c r="HYI49" s="1305"/>
      <c r="HYJ49" s="1305"/>
      <c r="HYK49" s="1305"/>
      <c r="HYL49" s="1305"/>
      <c r="HYM49" s="1305"/>
      <c r="HYN49" s="1305"/>
      <c r="HYO49" s="1305"/>
      <c r="HYP49" s="1305"/>
      <c r="HYQ49" s="1305"/>
      <c r="HYR49" s="1305"/>
      <c r="HYS49" s="1305"/>
      <c r="HYT49" s="1305"/>
      <c r="HYU49" s="1305"/>
      <c r="HYV49" s="1305"/>
      <c r="HYW49" s="1305"/>
      <c r="HYX49" s="1305"/>
      <c r="HYY49" s="1305"/>
      <c r="HYZ49" s="1305"/>
      <c r="HZA49" s="1305"/>
      <c r="HZB49" s="1305"/>
      <c r="HZC49" s="1305"/>
      <c r="HZD49" s="1305"/>
      <c r="HZE49" s="1305"/>
      <c r="HZF49" s="1305"/>
      <c r="HZG49" s="1305"/>
      <c r="HZH49" s="1305"/>
      <c r="HZI49" s="1305"/>
      <c r="HZJ49" s="1305"/>
      <c r="HZK49" s="1305"/>
      <c r="HZL49" s="1305"/>
      <c r="HZM49" s="1305"/>
      <c r="HZN49" s="1305"/>
      <c r="HZO49" s="1305"/>
      <c r="HZP49" s="1305"/>
      <c r="HZQ49" s="1305"/>
      <c r="HZR49" s="1305"/>
      <c r="HZS49" s="1305"/>
      <c r="HZT49" s="1305"/>
      <c r="HZU49" s="1305"/>
      <c r="HZV49" s="1305"/>
      <c r="HZW49" s="1305"/>
      <c r="HZX49" s="1305"/>
      <c r="HZY49" s="1305"/>
      <c r="HZZ49" s="1305"/>
      <c r="IAA49" s="1305"/>
      <c r="IAB49" s="1305"/>
      <c r="IAC49" s="1305"/>
      <c r="IAD49" s="1305"/>
      <c r="IAE49" s="1305"/>
      <c r="IAF49" s="1305"/>
      <c r="IAG49" s="1305"/>
      <c r="IAH49" s="1305"/>
      <c r="IAI49" s="1305"/>
      <c r="IAJ49" s="1305"/>
      <c r="IAK49" s="1305"/>
      <c r="IAL49" s="1305"/>
      <c r="IAM49" s="1305"/>
      <c r="IAN49" s="1305"/>
      <c r="IAO49" s="1305"/>
      <c r="IAP49" s="1305"/>
      <c r="IAQ49" s="1305"/>
      <c r="IAR49" s="1305"/>
      <c r="IAS49" s="1305"/>
      <c r="IAT49" s="1305"/>
      <c r="IAU49" s="1305"/>
      <c r="IAV49" s="1305"/>
      <c r="IAW49" s="1305"/>
      <c r="IAX49" s="1305"/>
      <c r="IAY49" s="1305"/>
      <c r="IAZ49" s="1305"/>
      <c r="IBA49" s="1305"/>
      <c r="IBB49" s="1305"/>
      <c r="IBC49" s="1305"/>
      <c r="IBD49" s="1305"/>
      <c r="IBE49" s="1305"/>
      <c r="IBF49" s="1305"/>
      <c r="IBG49" s="1305"/>
      <c r="IBH49" s="1305"/>
      <c r="IBI49" s="1305"/>
      <c r="IBJ49" s="1305"/>
      <c r="IBK49" s="1305"/>
      <c r="IBL49" s="1305"/>
      <c r="IBM49" s="1305"/>
      <c r="IBN49" s="1305"/>
      <c r="IBO49" s="1305"/>
      <c r="IBP49" s="1305"/>
      <c r="IBQ49" s="1305"/>
      <c r="IBR49" s="1305"/>
      <c r="IBS49" s="1305"/>
      <c r="IBT49" s="1305"/>
      <c r="IBU49" s="1305"/>
      <c r="IBV49" s="1305"/>
      <c r="IBW49" s="1305"/>
      <c r="IBX49" s="1305"/>
      <c r="IBY49" s="1305"/>
      <c r="IBZ49" s="1305"/>
      <c r="ICA49" s="1305"/>
      <c r="ICB49" s="1305"/>
      <c r="ICC49" s="1305"/>
      <c r="ICD49" s="1305"/>
      <c r="ICE49" s="1305"/>
      <c r="ICF49" s="1305"/>
      <c r="ICG49" s="1305"/>
      <c r="ICH49" s="1305"/>
      <c r="ICI49" s="1305"/>
      <c r="ICJ49" s="1305"/>
      <c r="ICK49" s="1305"/>
      <c r="ICL49" s="1305"/>
      <c r="ICM49" s="1305"/>
      <c r="ICN49" s="1305"/>
      <c r="ICO49" s="1305"/>
      <c r="ICP49" s="1305"/>
      <c r="ICQ49" s="1305"/>
      <c r="ICR49" s="1305"/>
      <c r="ICS49" s="1305"/>
      <c r="ICT49" s="1305"/>
      <c r="ICU49" s="1305"/>
      <c r="ICV49" s="1305"/>
      <c r="ICW49" s="1305"/>
      <c r="ICX49" s="1305"/>
      <c r="ICY49" s="1305"/>
      <c r="ICZ49" s="1305"/>
      <c r="IDA49" s="1305"/>
      <c r="IDB49" s="1305"/>
      <c r="IDC49" s="1305"/>
      <c r="IDD49" s="1305"/>
      <c r="IDE49" s="1305"/>
      <c r="IDF49" s="1305"/>
      <c r="IDG49" s="1305"/>
      <c r="IDH49" s="1305"/>
      <c r="IDI49" s="1305"/>
      <c r="IDJ49" s="1305"/>
      <c r="IDK49" s="1305"/>
      <c r="IDL49" s="1305"/>
      <c r="IDM49" s="1305"/>
      <c r="IDN49" s="1305"/>
      <c r="IDO49" s="1305"/>
      <c r="IDP49" s="1305"/>
      <c r="IDQ49" s="1305"/>
      <c r="IDR49" s="1305"/>
      <c r="IDS49" s="1305"/>
      <c r="IDT49" s="1305"/>
      <c r="IDU49" s="1305"/>
      <c r="IDV49" s="1305"/>
      <c r="IDW49" s="1305"/>
      <c r="IDX49" s="1305"/>
      <c r="IDY49" s="1305"/>
      <c r="IDZ49" s="1305"/>
      <c r="IEA49" s="1305"/>
      <c r="IEB49" s="1305"/>
      <c r="IEC49" s="1305"/>
      <c r="IED49" s="1305"/>
      <c r="IEE49" s="1305"/>
      <c r="IEF49" s="1305"/>
      <c r="IEG49" s="1305"/>
      <c r="IEH49" s="1305"/>
      <c r="IEI49" s="1305"/>
      <c r="IEJ49" s="1305"/>
      <c r="IEK49" s="1305"/>
      <c r="IEL49" s="1305"/>
      <c r="IEM49" s="1305"/>
      <c r="IEN49" s="1305"/>
      <c r="IEO49" s="1305"/>
      <c r="IEP49" s="1305"/>
      <c r="IEQ49" s="1305"/>
      <c r="IER49" s="1305"/>
      <c r="IES49" s="1305"/>
      <c r="IET49" s="1305"/>
      <c r="IEU49" s="1305"/>
      <c r="IEV49" s="1305"/>
      <c r="IEW49" s="1305"/>
      <c r="IEX49" s="1305"/>
      <c r="IEY49" s="1305"/>
      <c r="IEZ49" s="1305"/>
      <c r="IFA49" s="1305"/>
      <c r="IFB49" s="1305"/>
      <c r="IFC49" s="1305"/>
      <c r="IFD49" s="1305"/>
      <c r="IFE49" s="1305"/>
      <c r="IFF49" s="1305"/>
      <c r="IFG49" s="1305"/>
      <c r="IFH49" s="1305"/>
      <c r="IFI49" s="1305"/>
      <c r="IFJ49" s="1305"/>
      <c r="IFK49" s="1305"/>
      <c r="IFL49" s="1305"/>
      <c r="IFM49" s="1305"/>
      <c r="IFN49" s="1305"/>
      <c r="IFO49" s="1305"/>
      <c r="IFP49" s="1305"/>
      <c r="IFQ49" s="1305"/>
      <c r="IFR49" s="1305"/>
      <c r="IFS49" s="1305"/>
      <c r="IFT49" s="1305"/>
      <c r="IFU49" s="1305"/>
      <c r="IFV49" s="1305"/>
      <c r="IFW49" s="1305"/>
      <c r="IFX49" s="1305"/>
      <c r="IFY49" s="1305"/>
      <c r="IFZ49" s="1305"/>
      <c r="IGA49" s="1305"/>
      <c r="IGB49" s="1305"/>
      <c r="IGC49" s="1305"/>
      <c r="IGD49" s="1305"/>
      <c r="IGE49" s="1305"/>
      <c r="IGF49" s="1305"/>
      <c r="IGG49" s="1305"/>
      <c r="IGH49" s="1305"/>
      <c r="IGI49" s="1305"/>
      <c r="IGJ49" s="1305"/>
      <c r="IGK49" s="1305"/>
      <c r="IGL49" s="1305"/>
      <c r="IGM49" s="1305"/>
      <c r="IGN49" s="1305"/>
      <c r="IGO49" s="1305"/>
      <c r="IGP49" s="1305"/>
      <c r="IGQ49" s="1305"/>
      <c r="IGR49" s="1305"/>
      <c r="IGS49" s="1305"/>
      <c r="IGT49" s="1305"/>
      <c r="IGU49" s="1305"/>
      <c r="IGV49" s="1305"/>
      <c r="IGW49" s="1305"/>
      <c r="IGX49" s="1305"/>
      <c r="IGY49" s="1305"/>
      <c r="IGZ49" s="1305"/>
      <c r="IHA49" s="1305"/>
      <c r="IHB49" s="1305"/>
      <c r="IHC49" s="1305"/>
      <c r="IHD49" s="1305"/>
      <c r="IHE49" s="1305"/>
      <c r="IHF49" s="1305"/>
      <c r="IHG49" s="1305"/>
      <c r="IHH49" s="1305"/>
      <c r="IHI49" s="1305"/>
      <c r="IHJ49" s="1305"/>
      <c r="IHK49" s="1305"/>
      <c r="IHL49" s="1305"/>
      <c r="IHM49" s="1305"/>
      <c r="IHN49" s="1305"/>
      <c r="IHO49" s="1305"/>
      <c r="IHP49" s="1305"/>
      <c r="IHQ49" s="1305"/>
      <c r="IHR49" s="1305"/>
      <c r="IHS49" s="1305"/>
      <c r="IHT49" s="1305"/>
      <c r="IHU49" s="1305"/>
      <c r="IHV49" s="1305"/>
      <c r="IHW49" s="1305"/>
      <c r="IHX49" s="1305"/>
      <c r="IHY49" s="1305"/>
      <c r="IHZ49" s="1305"/>
      <c r="IIA49" s="1305"/>
      <c r="IIB49" s="1305"/>
      <c r="IIC49" s="1305"/>
      <c r="IID49" s="1305"/>
      <c r="IIE49" s="1305"/>
      <c r="IIF49" s="1305"/>
      <c r="IIG49" s="1305"/>
      <c r="IIH49" s="1305"/>
      <c r="III49" s="1305"/>
      <c r="IIJ49" s="1305"/>
      <c r="IIK49" s="1305"/>
      <c r="IIL49" s="1305"/>
      <c r="IIM49" s="1305"/>
      <c r="IIN49" s="1305"/>
      <c r="IIO49" s="1305"/>
      <c r="IIP49" s="1305"/>
      <c r="IIQ49" s="1305"/>
      <c r="IIR49" s="1305"/>
      <c r="IIS49" s="1305"/>
      <c r="IIT49" s="1305"/>
      <c r="IIU49" s="1305"/>
      <c r="IIV49" s="1305"/>
      <c r="IIW49" s="1305"/>
      <c r="IIX49" s="1305"/>
      <c r="IIY49" s="1305"/>
      <c r="IIZ49" s="1305"/>
      <c r="IJA49" s="1305"/>
      <c r="IJB49" s="1305"/>
      <c r="IJC49" s="1305"/>
      <c r="IJD49" s="1305"/>
      <c r="IJE49" s="1305"/>
      <c r="IJF49" s="1305"/>
      <c r="IJG49" s="1305"/>
      <c r="IJH49" s="1305"/>
      <c r="IJI49" s="1305"/>
      <c r="IJJ49" s="1305"/>
      <c r="IJK49" s="1305"/>
      <c r="IJL49" s="1305"/>
      <c r="IJM49" s="1305"/>
      <c r="IJN49" s="1305"/>
      <c r="IJO49" s="1305"/>
      <c r="IJP49" s="1305"/>
      <c r="IJQ49" s="1305"/>
      <c r="IJR49" s="1305"/>
      <c r="IJS49" s="1305"/>
      <c r="IJT49" s="1305"/>
      <c r="IJU49" s="1305"/>
      <c r="IJV49" s="1305"/>
      <c r="IJW49" s="1305"/>
      <c r="IJX49" s="1305"/>
      <c r="IJY49" s="1305"/>
      <c r="IJZ49" s="1305"/>
      <c r="IKA49" s="1305"/>
      <c r="IKB49" s="1305"/>
      <c r="IKC49" s="1305"/>
      <c r="IKD49" s="1305"/>
      <c r="IKE49" s="1305"/>
      <c r="IKF49" s="1305"/>
      <c r="IKG49" s="1305"/>
      <c r="IKH49" s="1305"/>
      <c r="IKI49" s="1305"/>
      <c r="IKJ49" s="1305"/>
      <c r="IKK49" s="1305"/>
      <c r="IKL49" s="1305"/>
      <c r="IKM49" s="1305"/>
      <c r="IKN49" s="1305"/>
      <c r="IKO49" s="1305"/>
      <c r="IKP49" s="1305"/>
      <c r="IKQ49" s="1305"/>
      <c r="IKR49" s="1305"/>
      <c r="IKS49" s="1305"/>
      <c r="IKT49" s="1305"/>
      <c r="IKU49" s="1305"/>
      <c r="IKV49" s="1305"/>
      <c r="IKW49" s="1305"/>
      <c r="IKX49" s="1305"/>
      <c r="IKY49" s="1305"/>
      <c r="IKZ49" s="1305"/>
      <c r="ILA49" s="1305"/>
      <c r="ILB49" s="1305"/>
      <c r="ILC49" s="1305"/>
      <c r="ILD49" s="1305"/>
      <c r="ILE49" s="1305"/>
      <c r="ILF49" s="1305"/>
      <c r="ILG49" s="1305"/>
      <c r="ILH49" s="1305"/>
      <c r="ILI49" s="1305"/>
      <c r="ILJ49" s="1305"/>
      <c r="ILK49" s="1305"/>
      <c r="ILL49" s="1305"/>
      <c r="ILM49" s="1305"/>
      <c r="ILN49" s="1305"/>
      <c r="ILO49" s="1305"/>
      <c r="ILP49" s="1305"/>
      <c r="ILQ49" s="1305"/>
      <c r="ILR49" s="1305"/>
      <c r="ILS49" s="1305"/>
      <c r="ILT49" s="1305"/>
      <c r="ILU49" s="1305"/>
      <c r="ILV49" s="1305"/>
      <c r="ILW49" s="1305"/>
      <c r="ILX49" s="1305"/>
      <c r="ILY49" s="1305"/>
      <c r="ILZ49" s="1305"/>
      <c r="IMA49" s="1305"/>
      <c r="IMB49" s="1305"/>
      <c r="IMC49" s="1305"/>
      <c r="IMD49" s="1305"/>
      <c r="IME49" s="1305"/>
      <c r="IMF49" s="1305"/>
      <c r="IMG49" s="1305"/>
      <c r="IMH49" s="1305"/>
      <c r="IMI49" s="1305"/>
      <c r="IMJ49" s="1305"/>
      <c r="IMK49" s="1305"/>
      <c r="IML49" s="1305"/>
      <c r="IMM49" s="1305"/>
      <c r="IMN49" s="1305"/>
      <c r="IMO49" s="1305"/>
      <c r="IMP49" s="1305"/>
      <c r="IMQ49" s="1305"/>
      <c r="IMR49" s="1305"/>
      <c r="IMS49" s="1305"/>
      <c r="IMT49" s="1305"/>
      <c r="IMU49" s="1305"/>
      <c r="IMV49" s="1305"/>
      <c r="IMW49" s="1305"/>
      <c r="IMX49" s="1305"/>
      <c r="IMY49" s="1305"/>
      <c r="IMZ49" s="1305"/>
      <c r="INA49" s="1305"/>
      <c r="INB49" s="1305"/>
      <c r="INC49" s="1305"/>
      <c r="IND49" s="1305"/>
      <c r="INE49" s="1305"/>
      <c r="INF49" s="1305"/>
      <c r="ING49" s="1305"/>
      <c r="INH49" s="1305"/>
      <c r="INI49" s="1305"/>
      <c r="INJ49" s="1305"/>
      <c r="INK49" s="1305"/>
      <c r="INL49" s="1305"/>
      <c r="INM49" s="1305"/>
      <c r="INN49" s="1305"/>
      <c r="INO49" s="1305"/>
      <c r="INP49" s="1305"/>
      <c r="INQ49" s="1305"/>
      <c r="INR49" s="1305"/>
      <c r="INS49" s="1305"/>
      <c r="INT49" s="1305"/>
      <c r="INU49" s="1305"/>
      <c r="INV49" s="1305"/>
      <c r="INW49" s="1305"/>
      <c r="INX49" s="1305"/>
      <c r="INY49" s="1305"/>
      <c r="INZ49" s="1305"/>
      <c r="IOA49" s="1305"/>
      <c r="IOB49" s="1305"/>
      <c r="IOC49" s="1305"/>
      <c r="IOD49" s="1305"/>
      <c r="IOE49" s="1305"/>
      <c r="IOF49" s="1305"/>
      <c r="IOG49" s="1305"/>
      <c r="IOH49" s="1305"/>
      <c r="IOI49" s="1305"/>
      <c r="IOJ49" s="1305"/>
      <c r="IOK49" s="1305"/>
      <c r="IOL49" s="1305"/>
      <c r="IOM49" s="1305"/>
      <c r="ION49" s="1305"/>
      <c r="IOO49" s="1305"/>
      <c r="IOP49" s="1305"/>
      <c r="IOQ49" s="1305"/>
      <c r="IOR49" s="1305"/>
      <c r="IOS49" s="1305"/>
      <c r="IOT49" s="1305"/>
      <c r="IOU49" s="1305"/>
      <c r="IOV49" s="1305"/>
      <c r="IOW49" s="1305"/>
      <c r="IOX49" s="1305"/>
      <c r="IOY49" s="1305"/>
      <c r="IOZ49" s="1305"/>
      <c r="IPA49" s="1305"/>
      <c r="IPB49" s="1305"/>
      <c r="IPC49" s="1305"/>
      <c r="IPD49" s="1305"/>
      <c r="IPE49" s="1305"/>
      <c r="IPF49" s="1305"/>
      <c r="IPG49" s="1305"/>
      <c r="IPH49" s="1305"/>
      <c r="IPI49" s="1305"/>
      <c r="IPJ49" s="1305"/>
      <c r="IPK49" s="1305"/>
      <c r="IPL49" s="1305"/>
      <c r="IPM49" s="1305"/>
      <c r="IPN49" s="1305"/>
      <c r="IPO49" s="1305"/>
      <c r="IPP49" s="1305"/>
      <c r="IPQ49" s="1305"/>
      <c r="IPR49" s="1305"/>
      <c r="IPS49" s="1305"/>
      <c r="IPT49" s="1305"/>
      <c r="IPU49" s="1305"/>
      <c r="IPV49" s="1305"/>
      <c r="IPW49" s="1305"/>
      <c r="IPX49" s="1305"/>
      <c r="IPY49" s="1305"/>
      <c r="IPZ49" s="1305"/>
      <c r="IQA49" s="1305"/>
      <c r="IQB49" s="1305"/>
      <c r="IQC49" s="1305"/>
      <c r="IQD49" s="1305"/>
      <c r="IQE49" s="1305"/>
      <c r="IQF49" s="1305"/>
      <c r="IQG49" s="1305"/>
      <c r="IQH49" s="1305"/>
      <c r="IQI49" s="1305"/>
      <c r="IQJ49" s="1305"/>
      <c r="IQK49" s="1305"/>
      <c r="IQL49" s="1305"/>
      <c r="IQM49" s="1305"/>
      <c r="IQN49" s="1305"/>
      <c r="IQO49" s="1305"/>
      <c r="IQP49" s="1305"/>
      <c r="IQQ49" s="1305"/>
      <c r="IQR49" s="1305"/>
      <c r="IQS49" s="1305"/>
      <c r="IQT49" s="1305"/>
      <c r="IQU49" s="1305"/>
      <c r="IQV49" s="1305"/>
      <c r="IQW49" s="1305"/>
      <c r="IQX49" s="1305"/>
      <c r="IQY49" s="1305"/>
      <c r="IQZ49" s="1305"/>
      <c r="IRA49" s="1305"/>
      <c r="IRB49" s="1305"/>
      <c r="IRC49" s="1305"/>
      <c r="IRD49" s="1305"/>
      <c r="IRE49" s="1305"/>
      <c r="IRF49" s="1305"/>
      <c r="IRG49" s="1305"/>
      <c r="IRH49" s="1305"/>
      <c r="IRI49" s="1305"/>
      <c r="IRJ49" s="1305"/>
      <c r="IRK49" s="1305"/>
      <c r="IRL49" s="1305"/>
      <c r="IRM49" s="1305"/>
      <c r="IRN49" s="1305"/>
      <c r="IRO49" s="1305"/>
      <c r="IRP49" s="1305"/>
      <c r="IRQ49" s="1305"/>
      <c r="IRR49" s="1305"/>
      <c r="IRS49" s="1305"/>
      <c r="IRT49" s="1305"/>
      <c r="IRU49" s="1305"/>
      <c r="IRV49" s="1305"/>
      <c r="IRW49" s="1305"/>
      <c r="IRX49" s="1305"/>
      <c r="IRY49" s="1305"/>
      <c r="IRZ49" s="1305"/>
      <c r="ISA49" s="1305"/>
      <c r="ISB49" s="1305"/>
      <c r="ISC49" s="1305"/>
      <c r="ISD49" s="1305"/>
      <c r="ISE49" s="1305"/>
      <c r="ISF49" s="1305"/>
      <c r="ISG49" s="1305"/>
      <c r="ISH49" s="1305"/>
      <c r="ISI49" s="1305"/>
      <c r="ISJ49" s="1305"/>
      <c r="ISK49" s="1305"/>
      <c r="ISL49" s="1305"/>
      <c r="ISM49" s="1305"/>
      <c r="ISN49" s="1305"/>
      <c r="ISO49" s="1305"/>
      <c r="ISP49" s="1305"/>
      <c r="ISQ49" s="1305"/>
      <c r="ISR49" s="1305"/>
      <c r="ISS49" s="1305"/>
      <c r="IST49" s="1305"/>
      <c r="ISU49" s="1305"/>
      <c r="ISV49" s="1305"/>
      <c r="ISW49" s="1305"/>
      <c r="ISX49" s="1305"/>
      <c r="ISY49" s="1305"/>
      <c r="ISZ49" s="1305"/>
      <c r="ITA49" s="1305"/>
      <c r="ITB49" s="1305"/>
      <c r="ITC49" s="1305"/>
      <c r="ITD49" s="1305"/>
      <c r="ITE49" s="1305"/>
      <c r="ITF49" s="1305"/>
      <c r="ITG49" s="1305"/>
      <c r="ITH49" s="1305"/>
      <c r="ITI49" s="1305"/>
      <c r="ITJ49" s="1305"/>
      <c r="ITK49" s="1305"/>
      <c r="ITL49" s="1305"/>
      <c r="ITM49" s="1305"/>
      <c r="ITN49" s="1305"/>
      <c r="ITO49" s="1305"/>
      <c r="ITP49" s="1305"/>
      <c r="ITQ49" s="1305"/>
      <c r="ITR49" s="1305"/>
      <c r="ITS49" s="1305"/>
      <c r="ITT49" s="1305"/>
      <c r="ITU49" s="1305"/>
      <c r="ITV49" s="1305"/>
      <c r="ITW49" s="1305"/>
      <c r="ITX49" s="1305"/>
      <c r="ITY49" s="1305"/>
      <c r="ITZ49" s="1305"/>
      <c r="IUA49" s="1305"/>
      <c r="IUB49" s="1305"/>
      <c r="IUC49" s="1305"/>
      <c r="IUD49" s="1305"/>
      <c r="IUE49" s="1305"/>
      <c r="IUF49" s="1305"/>
      <c r="IUG49" s="1305"/>
      <c r="IUH49" s="1305"/>
      <c r="IUI49" s="1305"/>
      <c r="IUJ49" s="1305"/>
      <c r="IUK49" s="1305"/>
      <c r="IUL49" s="1305"/>
      <c r="IUM49" s="1305"/>
      <c r="IUN49" s="1305"/>
      <c r="IUO49" s="1305"/>
      <c r="IUP49" s="1305"/>
      <c r="IUQ49" s="1305"/>
      <c r="IUR49" s="1305"/>
      <c r="IUS49" s="1305"/>
      <c r="IUT49" s="1305"/>
      <c r="IUU49" s="1305"/>
      <c r="IUV49" s="1305"/>
      <c r="IUW49" s="1305"/>
      <c r="IUX49" s="1305"/>
      <c r="IUY49" s="1305"/>
      <c r="IUZ49" s="1305"/>
      <c r="IVA49" s="1305"/>
      <c r="IVB49" s="1305"/>
      <c r="IVC49" s="1305"/>
      <c r="IVD49" s="1305"/>
      <c r="IVE49" s="1305"/>
      <c r="IVF49" s="1305"/>
      <c r="IVG49" s="1305"/>
      <c r="IVH49" s="1305"/>
      <c r="IVI49" s="1305"/>
      <c r="IVJ49" s="1305"/>
      <c r="IVK49" s="1305"/>
      <c r="IVL49" s="1305"/>
      <c r="IVM49" s="1305"/>
      <c r="IVN49" s="1305"/>
      <c r="IVO49" s="1305"/>
      <c r="IVP49" s="1305"/>
      <c r="IVQ49" s="1305"/>
      <c r="IVR49" s="1305"/>
      <c r="IVS49" s="1305"/>
      <c r="IVT49" s="1305"/>
      <c r="IVU49" s="1305"/>
      <c r="IVV49" s="1305"/>
      <c r="IVW49" s="1305"/>
      <c r="IVX49" s="1305"/>
      <c r="IVY49" s="1305"/>
      <c r="IVZ49" s="1305"/>
      <c r="IWA49" s="1305"/>
      <c r="IWB49" s="1305"/>
      <c r="IWC49" s="1305"/>
      <c r="IWD49" s="1305"/>
      <c r="IWE49" s="1305"/>
      <c r="IWF49" s="1305"/>
      <c r="IWG49" s="1305"/>
      <c r="IWH49" s="1305"/>
      <c r="IWI49" s="1305"/>
      <c r="IWJ49" s="1305"/>
      <c r="IWK49" s="1305"/>
      <c r="IWL49" s="1305"/>
      <c r="IWM49" s="1305"/>
      <c r="IWN49" s="1305"/>
      <c r="IWO49" s="1305"/>
      <c r="IWP49" s="1305"/>
      <c r="IWQ49" s="1305"/>
      <c r="IWR49" s="1305"/>
      <c r="IWS49" s="1305"/>
      <c r="IWT49" s="1305"/>
      <c r="IWU49" s="1305"/>
      <c r="IWV49" s="1305"/>
      <c r="IWW49" s="1305"/>
      <c r="IWX49" s="1305"/>
      <c r="IWY49" s="1305"/>
      <c r="IWZ49" s="1305"/>
      <c r="IXA49" s="1305"/>
      <c r="IXB49" s="1305"/>
      <c r="IXC49" s="1305"/>
      <c r="IXD49" s="1305"/>
      <c r="IXE49" s="1305"/>
      <c r="IXF49" s="1305"/>
      <c r="IXG49" s="1305"/>
      <c r="IXH49" s="1305"/>
      <c r="IXI49" s="1305"/>
      <c r="IXJ49" s="1305"/>
      <c r="IXK49" s="1305"/>
      <c r="IXL49" s="1305"/>
      <c r="IXM49" s="1305"/>
      <c r="IXN49" s="1305"/>
      <c r="IXO49" s="1305"/>
      <c r="IXP49" s="1305"/>
      <c r="IXQ49" s="1305"/>
      <c r="IXR49" s="1305"/>
      <c r="IXS49" s="1305"/>
      <c r="IXT49" s="1305"/>
      <c r="IXU49" s="1305"/>
      <c r="IXV49" s="1305"/>
      <c r="IXW49" s="1305"/>
      <c r="IXX49" s="1305"/>
      <c r="IXY49" s="1305"/>
      <c r="IXZ49" s="1305"/>
      <c r="IYA49" s="1305"/>
      <c r="IYB49" s="1305"/>
      <c r="IYC49" s="1305"/>
      <c r="IYD49" s="1305"/>
      <c r="IYE49" s="1305"/>
      <c r="IYF49" s="1305"/>
      <c r="IYG49" s="1305"/>
      <c r="IYH49" s="1305"/>
      <c r="IYI49" s="1305"/>
      <c r="IYJ49" s="1305"/>
      <c r="IYK49" s="1305"/>
      <c r="IYL49" s="1305"/>
      <c r="IYM49" s="1305"/>
      <c r="IYN49" s="1305"/>
      <c r="IYO49" s="1305"/>
      <c r="IYP49" s="1305"/>
      <c r="IYQ49" s="1305"/>
      <c r="IYR49" s="1305"/>
      <c r="IYS49" s="1305"/>
      <c r="IYT49" s="1305"/>
      <c r="IYU49" s="1305"/>
      <c r="IYV49" s="1305"/>
      <c r="IYW49" s="1305"/>
      <c r="IYX49" s="1305"/>
      <c r="IYY49" s="1305"/>
      <c r="IYZ49" s="1305"/>
      <c r="IZA49" s="1305"/>
      <c r="IZB49" s="1305"/>
      <c r="IZC49" s="1305"/>
      <c r="IZD49" s="1305"/>
      <c r="IZE49" s="1305"/>
      <c r="IZF49" s="1305"/>
      <c r="IZG49" s="1305"/>
      <c r="IZH49" s="1305"/>
      <c r="IZI49" s="1305"/>
      <c r="IZJ49" s="1305"/>
      <c r="IZK49" s="1305"/>
      <c r="IZL49" s="1305"/>
      <c r="IZM49" s="1305"/>
      <c r="IZN49" s="1305"/>
      <c r="IZO49" s="1305"/>
      <c r="IZP49" s="1305"/>
      <c r="IZQ49" s="1305"/>
      <c r="IZR49" s="1305"/>
      <c r="IZS49" s="1305"/>
      <c r="IZT49" s="1305"/>
      <c r="IZU49" s="1305"/>
      <c r="IZV49" s="1305"/>
      <c r="IZW49" s="1305"/>
      <c r="IZX49" s="1305"/>
      <c r="IZY49" s="1305"/>
      <c r="IZZ49" s="1305"/>
      <c r="JAA49" s="1305"/>
      <c r="JAB49" s="1305"/>
      <c r="JAC49" s="1305"/>
      <c r="JAD49" s="1305"/>
      <c r="JAE49" s="1305"/>
      <c r="JAF49" s="1305"/>
      <c r="JAG49" s="1305"/>
      <c r="JAH49" s="1305"/>
      <c r="JAI49" s="1305"/>
      <c r="JAJ49" s="1305"/>
      <c r="JAK49" s="1305"/>
      <c r="JAL49" s="1305"/>
      <c r="JAM49" s="1305"/>
      <c r="JAN49" s="1305"/>
      <c r="JAO49" s="1305"/>
      <c r="JAP49" s="1305"/>
      <c r="JAQ49" s="1305"/>
      <c r="JAR49" s="1305"/>
      <c r="JAS49" s="1305"/>
      <c r="JAT49" s="1305"/>
      <c r="JAU49" s="1305"/>
      <c r="JAV49" s="1305"/>
      <c r="JAW49" s="1305"/>
      <c r="JAX49" s="1305"/>
      <c r="JAY49" s="1305"/>
      <c r="JAZ49" s="1305"/>
      <c r="JBA49" s="1305"/>
      <c r="JBB49" s="1305"/>
      <c r="JBC49" s="1305"/>
      <c r="JBD49" s="1305"/>
      <c r="JBE49" s="1305"/>
      <c r="JBF49" s="1305"/>
      <c r="JBG49" s="1305"/>
      <c r="JBH49" s="1305"/>
      <c r="JBI49" s="1305"/>
      <c r="JBJ49" s="1305"/>
      <c r="JBK49" s="1305"/>
      <c r="JBL49" s="1305"/>
      <c r="JBM49" s="1305"/>
      <c r="JBN49" s="1305"/>
      <c r="JBO49" s="1305"/>
      <c r="JBP49" s="1305"/>
      <c r="JBQ49" s="1305"/>
      <c r="JBR49" s="1305"/>
      <c r="JBS49" s="1305"/>
      <c r="JBT49" s="1305"/>
      <c r="JBU49" s="1305"/>
      <c r="JBV49" s="1305"/>
      <c r="JBW49" s="1305"/>
      <c r="JBX49" s="1305"/>
      <c r="JBY49" s="1305"/>
      <c r="JBZ49" s="1305"/>
      <c r="JCA49" s="1305"/>
      <c r="JCB49" s="1305"/>
      <c r="JCC49" s="1305"/>
      <c r="JCD49" s="1305"/>
      <c r="JCE49" s="1305"/>
      <c r="JCF49" s="1305"/>
      <c r="JCG49" s="1305"/>
      <c r="JCH49" s="1305"/>
      <c r="JCI49" s="1305"/>
      <c r="JCJ49" s="1305"/>
      <c r="JCK49" s="1305"/>
      <c r="JCL49" s="1305"/>
      <c r="JCM49" s="1305"/>
      <c r="JCN49" s="1305"/>
      <c r="JCO49" s="1305"/>
      <c r="JCP49" s="1305"/>
      <c r="JCQ49" s="1305"/>
      <c r="JCR49" s="1305"/>
      <c r="JCS49" s="1305"/>
      <c r="JCT49" s="1305"/>
      <c r="JCU49" s="1305"/>
      <c r="JCV49" s="1305"/>
      <c r="JCW49" s="1305"/>
      <c r="JCX49" s="1305"/>
      <c r="JCY49" s="1305"/>
      <c r="JCZ49" s="1305"/>
      <c r="JDA49" s="1305"/>
      <c r="JDB49" s="1305"/>
      <c r="JDC49" s="1305"/>
      <c r="JDD49" s="1305"/>
      <c r="JDE49" s="1305"/>
      <c r="JDF49" s="1305"/>
      <c r="JDG49" s="1305"/>
      <c r="JDH49" s="1305"/>
      <c r="JDI49" s="1305"/>
      <c r="JDJ49" s="1305"/>
      <c r="JDK49" s="1305"/>
      <c r="JDL49" s="1305"/>
      <c r="JDM49" s="1305"/>
      <c r="JDN49" s="1305"/>
      <c r="JDO49" s="1305"/>
      <c r="JDP49" s="1305"/>
      <c r="JDQ49" s="1305"/>
      <c r="JDR49" s="1305"/>
      <c r="JDS49" s="1305"/>
      <c r="JDT49" s="1305"/>
      <c r="JDU49" s="1305"/>
      <c r="JDV49" s="1305"/>
      <c r="JDW49" s="1305"/>
      <c r="JDX49" s="1305"/>
      <c r="JDY49" s="1305"/>
      <c r="JDZ49" s="1305"/>
      <c r="JEA49" s="1305"/>
      <c r="JEB49" s="1305"/>
      <c r="JEC49" s="1305"/>
      <c r="JED49" s="1305"/>
      <c r="JEE49" s="1305"/>
      <c r="JEF49" s="1305"/>
      <c r="JEG49" s="1305"/>
      <c r="JEH49" s="1305"/>
      <c r="JEI49" s="1305"/>
      <c r="JEJ49" s="1305"/>
      <c r="JEK49" s="1305"/>
      <c r="JEL49" s="1305"/>
      <c r="JEM49" s="1305"/>
      <c r="JEN49" s="1305"/>
      <c r="JEO49" s="1305"/>
      <c r="JEP49" s="1305"/>
      <c r="JEQ49" s="1305"/>
      <c r="JER49" s="1305"/>
      <c r="JES49" s="1305"/>
      <c r="JET49" s="1305"/>
      <c r="JEU49" s="1305"/>
      <c r="JEV49" s="1305"/>
      <c r="JEW49" s="1305"/>
      <c r="JEX49" s="1305"/>
      <c r="JEY49" s="1305"/>
      <c r="JEZ49" s="1305"/>
      <c r="JFA49" s="1305"/>
      <c r="JFB49" s="1305"/>
      <c r="JFC49" s="1305"/>
      <c r="JFD49" s="1305"/>
      <c r="JFE49" s="1305"/>
      <c r="JFF49" s="1305"/>
      <c r="JFG49" s="1305"/>
      <c r="JFH49" s="1305"/>
      <c r="JFI49" s="1305"/>
      <c r="JFJ49" s="1305"/>
      <c r="JFK49" s="1305"/>
      <c r="JFL49" s="1305"/>
      <c r="JFM49" s="1305"/>
      <c r="JFN49" s="1305"/>
      <c r="JFO49" s="1305"/>
      <c r="JFP49" s="1305"/>
      <c r="JFQ49" s="1305"/>
      <c r="JFR49" s="1305"/>
      <c r="JFS49" s="1305"/>
      <c r="JFT49" s="1305"/>
      <c r="JFU49" s="1305"/>
      <c r="JFV49" s="1305"/>
      <c r="JFW49" s="1305"/>
      <c r="JFX49" s="1305"/>
      <c r="JFY49" s="1305"/>
      <c r="JFZ49" s="1305"/>
      <c r="JGA49" s="1305"/>
      <c r="JGB49" s="1305"/>
      <c r="JGC49" s="1305"/>
      <c r="JGD49" s="1305"/>
      <c r="JGE49" s="1305"/>
      <c r="JGF49" s="1305"/>
      <c r="JGG49" s="1305"/>
      <c r="JGH49" s="1305"/>
      <c r="JGI49" s="1305"/>
      <c r="JGJ49" s="1305"/>
      <c r="JGK49" s="1305"/>
      <c r="JGL49" s="1305"/>
      <c r="JGM49" s="1305"/>
      <c r="JGN49" s="1305"/>
      <c r="JGO49" s="1305"/>
      <c r="JGP49" s="1305"/>
      <c r="JGQ49" s="1305"/>
      <c r="JGR49" s="1305"/>
      <c r="JGS49" s="1305"/>
      <c r="JGT49" s="1305"/>
      <c r="JGU49" s="1305"/>
      <c r="JGV49" s="1305"/>
      <c r="JGW49" s="1305"/>
      <c r="JGX49" s="1305"/>
      <c r="JGY49" s="1305"/>
      <c r="JGZ49" s="1305"/>
      <c r="JHA49" s="1305"/>
      <c r="JHB49" s="1305"/>
      <c r="JHC49" s="1305"/>
      <c r="JHD49" s="1305"/>
      <c r="JHE49" s="1305"/>
      <c r="JHF49" s="1305"/>
      <c r="JHG49" s="1305"/>
      <c r="JHH49" s="1305"/>
      <c r="JHI49" s="1305"/>
      <c r="JHJ49" s="1305"/>
      <c r="JHK49" s="1305"/>
      <c r="JHL49" s="1305"/>
      <c r="JHM49" s="1305"/>
      <c r="JHN49" s="1305"/>
      <c r="JHO49" s="1305"/>
      <c r="JHP49" s="1305"/>
      <c r="JHQ49" s="1305"/>
      <c r="JHR49" s="1305"/>
      <c r="JHS49" s="1305"/>
      <c r="JHT49" s="1305"/>
      <c r="JHU49" s="1305"/>
      <c r="JHV49" s="1305"/>
      <c r="JHW49" s="1305"/>
      <c r="JHX49" s="1305"/>
      <c r="JHY49" s="1305"/>
      <c r="JHZ49" s="1305"/>
      <c r="JIA49" s="1305"/>
      <c r="JIB49" s="1305"/>
      <c r="JIC49" s="1305"/>
      <c r="JID49" s="1305"/>
      <c r="JIE49" s="1305"/>
      <c r="JIF49" s="1305"/>
      <c r="JIG49" s="1305"/>
      <c r="JIH49" s="1305"/>
      <c r="JII49" s="1305"/>
      <c r="JIJ49" s="1305"/>
      <c r="JIK49" s="1305"/>
      <c r="JIL49" s="1305"/>
      <c r="JIM49" s="1305"/>
      <c r="JIN49" s="1305"/>
      <c r="JIO49" s="1305"/>
      <c r="JIP49" s="1305"/>
      <c r="JIQ49" s="1305"/>
      <c r="JIR49" s="1305"/>
      <c r="JIS49" s="1305"/>
      <c r="JIT49" s="1305"/>
      <c r="JIU49" s="1305"/>
      <c r="JIV49" s="1305"/>
      <c r="JIW49" s="1305"/>
      <c r="JIX49" s="1305"/>
      <c r="JIY49" s="1305"/>
      <c r="JIZ49" s="1305"/>
      <c r="JJA49" s="1305"/>
      <c r="JJB49" s="1305"/>
      <c r="JJC49" s="1305"/>
      <c r="JJD49" s="1305"/>
      <c r="JJE49" s="1305"/>
      <c r="JJF49" s="1305"/>
      <c r="JJG49" s="1305"/>
      <c r="JJH49" s="1305"/>
      <c r="JJI49" s="1305"/>
      <c r="JJJ49" s="1305"/>
      <c r="JJK49" s="1305"/>
      <c r="JJL49" s="1305"/>
      <c r="JJM49" s="1305"/>
      <c r="JJN49" s="1305"/>
      <c r="JJO49" s="1305"/>
      <c r="JJP49" s="1305"/>
      <c r="JJQ49" s="1305"/>
      <c r="JJR49" s="1305"/>
      <c r="JJS49" s="1305"/>
      <c r="JJT49" s="1305"/>
      <c r="JJU49" s="1305"/>
      <c r="JJV49" s="1305"/>
      <c r="JJW49" s="1305"/>
      <c r="JJX49" s="1305"/>
      <c r="JJY49" s="1305"/>
      <c r="JJZ49" s="1305"/>
      <c r="JKA49" s="1305"/>
      <c r="JKB49" s="1305"/>
      <c r="JKC49" s="1305"/>
      <c r="JKD49" s="1305"/>
      <c r="JKE49" s="1305"/>
      <c r="JKF49" s="1305"/>
      <c r="JKG49" s="1305"/>
      <c r="JKH49" s="1305"/>
      <c r="JKI49" s="1305"/>
      <c r="JKJ49" s="1305"/>
      <c r="JKK49" s="1305"/>
      <c r="JKL49" s="1305"/>
      <c r="JKM49" s="1305"/>
      <c r="JKN49" s="1305"/>
      <c r="JKO49" s="1305"/>
      <c r="JKP49" s="1305"/>
      <c r="JKQ49" s="1305"/>
      <c r="JKR49" s="1305"/>
      <c r="JKS49" s="1305"/>
      <c r="JKT49" s="1305"/>
      <c r="JKU49" s="1305"/>
      <c r="JKV49" s="1305"/>
      <c r="JKW49" s="1305"/>
      <c r="JKX49" s="1305"/>
      <c r="JKY49" s="1305"/>
      <c r="JKZ49" s="1305"/>
      <c r="JLA49" s="1305"/>
      <c r="JLB49" s="1305"/>
      <c r="JLC49" s="1305"/>
      <c r="JLD49" s="1305"/>
      <c r="JLE49" s="1305"/>
      <c r="JLF49" s="1305"/>
      <c r="JLG49" s="1305"/>
      <c r="JLH49" s="1305"/>
      <c r="JLI49" s="1305"/>
      <c r="JLJ49" s="1305"/>
      <c r="JLK49" s="1305"/>
      <c r="JLL49" s="1305"/>
      <c r="JLM49" s="1305"/>
      <c r="JLN49" s="1305"/>
      <c r="JLO49" s="1305"/>
      <c r="JLP49" s="1305"/>
      <c r="JLQ49" s="1305"/>
      <c r="JLR49" s="1305"/>
      <c r="JLS49" s="1305"/>
      <c r="JLT49" s="1305"/>
      <c r="JLU49" s="1305"/>
      <c r="JLV49" s="1305"/>
      <c r="JLW49" s="1305"/>
      <c r="JLX49" s="1305"/>
      <c r="JLY49" s="1305"/>
      <c r="JLZ49" s="1305"/>
      <c r="JMA49" s="1305"/>
      <c r="JMB49" s="1305"/>
      <c r="JMC49" s="1305"/>
      <c r="JMD49" s="1305"/>
      <c r="JME49" s="1305"/>
      <c r="JMF49" s="1305"/>
      <c r="JMG49" s="1305"/>
      <c r="JMH49" s="1305"/>
      <c r="JMI49" s="1305"/>
      <c r="JMJ49" s="1305"/>
      <c r="JMK49" s="1305"/>
      <c r="JML49" s="1305"/>
      <c r="JMM49" s="1305"/>
      <c r="JMN49" s="1305"/>
      <c r="JMO49" s="1305"/>
      <c r="JMP49" s="1305"/>
      <c r="JMQ49" s="1305"/>
      <c r="JMR49" s="1305"/>
      <c r="JMS49" s="1305"/>
      <c r="JMT49" s="1305"/>
      <c r="JMU49" s="1305"/>
      <c r="JMV49" s="1305"/>
      <c r="JMW49" s="1305"/>
      <c r="JMX49" s="1305"/>
      <c r="JMY49" s="1305"/>
      <c r="JMZ49" s="1305"/>
      <c r="JNA49" s="1305"/>
      <c r="JNB49" s="1305"/>
      <c r="JNC49" s="1305"/>
      <c r="JND49" s="1305"/>
      <c r="JNE49" s="1305"/>
      <c r="JNF49" s="1305"/>
      <c r="JNG49" s="1305"/>
      <c r="JNH49" s="1305"/>
      <c r="JNI49" s="1305"/>
      <c r="JNJ49" s="1305"/>
      <c r="JNK49" s="1305"/>
      <c r="JNL49" s="1305"/>
      <c r="JNM49" s="1305"/>
      <c r="JNN49" s="1305"/>
      <c r="JNO49" s="1305"/>
      <c r="JNP49" s="1305"/>
      <c r="JNQ49" s="1305"/>
      <c r="JNR49" s="1305"/>
      <c r="JNS49" s="1305"/>
      <c r="JNT49" s="1305"/>
      <c r="JNU49" s="1305"/>
      <c r="JNV49" s="1305"/>
      <c r="JNW49" s="1305"/>
      <c r="JNX49" s="1305"/>
      <c r="JNY49" s="1305"/>
      <c r="JNZ49" s="1305"/>
      <c r="JOA49" s="1305"/>
      <c r="JOB49" s="1305"/>
      <c r="JOC49" s="1305"/>
      <c r="JOD49" s="1305"/>
      <c r="JOE49" s="1305"/>
      <c r="JOF49" s="1305"/>
      <c r="JOG49" s="1305"/>
      <c r="JOH49" s="1305"/>
      <c r="JOI49" s="1305"/>
      <c r="JOJ49" s="1305"/>
      <c r="JOK49" s="1305"/>
      <c r="JOL49" s="1305"/>
      <c r="JOM49" s="1305"/>
      <c r="JON49" s="1305"/>
      <c r="JOO49" s="1305"/>
      <c r="JOP49" s="1305"/>
      <c r="JOQ49" s="1305"/>
      <c r="JOR49" s="1305"/>
      <c r="JOS49" s="1305"/>
      <c r="JOT49" s="1305"/>
      <c r="JOU49" s="1305"/>
      <c r="JOV49" s="1305"/>
      <c r="JOW49" s="1305"/>
      <c r="JOX49" s="1305"/>
      <c r="JOY49" s="1305"/>
      <c r="JOZ49" s="1305"/>
      <c r="JPA49" s="1305"/>
      <c r="JPB49" s="1305"/>
      <c r="JPC49" s="1305"/>
      <c r="JPD49" s="1305"/>
      <c r="JPE49" s="1305"/>
      <c r="JPF49" s="1305"/>
      <c r="JPG49" s="1305"/>
      <c r="JPH49" s="1305"/>
      <c r="JPI49" s="1305"/>
      <c r="JPJ49" s="1305"/>
      <c r="JPK49" s="1305"/>
      <c r="JPL49" s="1305"/>
      <c r="JPM49" s="1305"/>
      <c r="JPN49" s="1305"/>
      <c r="JPO49" s="1305"/>
      <c r="JPP49" s="1305"/>
      <c r="JPQ49" s="1305"/>
      <c r="JPR49" s="1305"/>
      <c r="JPS49" s="1305"/>
      <c r="JPT49" s="1305"/>
      <c r="JPU49" s="1305"/>
      <c r="JPV49" s="1305"/>
      <c r="JPW49" s="1305"/>
      <c r="JPX49" s="1305"/>
      <c r="JPY49" s="1305"/>
      <c r="JPZ49" s="1305"/>
      <c r="JQA49" s="1305"/>
      <c r="JQB49" s="1305"/>
      <c r="JQC49" s="1305"/>
      <c r="JQD49" s="1305"/>
      <c r="JQE49" s="1305"/>
      <c r="JQF49" s="1305"/>
      <c r="JQG49" s="1305"/>
      <c r="JQH49" s="1305"/>
      <c r="JQI49" s="1305"/>
      <c r="JQJ49" s="1305"/>
      <c r="JQK49" s="1305"/>
      <c r="JQL49" s="1305"/>
      <c r="JQM49" s="1305"/>
      <c r="JQN49" s="1305"/>
      <c r="JQO49" s="1305"/>
      <c r="JQP49" s="1305"/>
      <c r="JQQ49" s="1305"/>
      <c r="JQR49" s="1305"/>
      <c r="JQS49" s="1305"/>
      <c r="JQT49" s="1305"/>
      <c r="JQU49" s="1305"/>
      <c r="JQV49" s="1305"/>
      <c r="JQW49" s="1305"/>
      <c r="JQX49" s="1305"/>
      <c r="JQY49" s="1305"/>
      <c r="JQZ49" s="1305"/>
      <c r="JRA49" s="1305"/>
      <c r="JRB49" s="1305"/>
      <c r="JRC49" s="1305"/>
      <c r="JRD49" s="1305"/>
      <c r="JRE49" s="1305"/>
      <c r="JRF49" s="1305"/>
      <c r="JRG49" s="1305"/>
      <c r="JRH49" s="1305"/>
      <c r="JRI49" s="1305"/>
      <c r="JRJ49" s="1305"/>
      <c r="JRK49" s="1305"/>
      <c r="JRL49" s="1305"/>
      <c r="JRM49" s="1305"/>
      <c r="JRN49" s="1305"/>
      <c r="JRO49" s="1305"/>
      <c r="JRP49" s="1305"/>
      <c r="JRQ49" s="1305"/>
      <c r="JRR49" s="1305"/>
      <c r="JRS49" s="1305"/>
      <c r="JRT49" s="1305"/>
      <c r="JRU49" s="1305"/>
      <c r="JRV49" s="1305"/>
      <c r="JRW49" s="1305"/>
      <c r="JRX49" s="1305"/>
      <c r="JRY49" s="1305"/>
      <c r="JRZ49" s="1305"/>
      <c r="JSA49" s="1305"/>
      <c r="JSB49" s="1305"/>
      <c r="JSC49" s="1305"/>
      <c r="JSD49" s="1305"/>
      <c r="JSE49" s="1305"/>
      <c r="JSF49" s="1305"/>
      <c r="JSG49" s="1305"/>
      <c r="JSH49" s="1305"/>
      <c r="JSI49" s="1305"/>
      <c r="JSJ49" s="1305"/>
      <c r="JSK49" s="1305"/>
      <c r="JSL49" s="1305"/>
      <c r="JSM49" s="1305"/>
      <c r="JSN49" s="1305"/>
      <c r="JSO49" s="1305"/>
      <c r="JSP49" s="1305"/>
      <c r="JSQ49" s="1305"/>
      <c r="JSR49" s="1305"/>
      <c r="JSS49" s="1305"/>
      <c r="JST49" s="1305"/>
      <c r="JSU49" s="1305"/>
      <c r="JSV49" s="1305"/>
      <c r="JSW49" s="1305"/>
      <c r="JSX49" s="1305"/>
      <c r="JSY49" s="1305"/>
      <c r="JSZ49" s="1305"/>
      <c r="JTA49" s="1305"/>
      <c r="JTB49" s="1305"/>
      <c r="JTC49" s="1305"/>
      <c r="JTD49" s="1305"/>
      <c r="JTE49" s="1305"/>
      <c r="JTF49" s="1305"/>
      <c r="JTG49" s="1305"/>
      <c r="JTH49" s="1305"/>
      <c r="JTI49" s="1305"/>
      <c r="JTJ49" s="1305"/>
      <c r="JTK49" s="1305"/>
      <c r="JTL49" s="1305"/>
      <c r="JTM49" s="1305"/>
      <c r="JTN49" s="1305"/>
      <c r="JTO49" s="1305"/>
      <c r="JTP49" s="1305"/>
      <c r="JTQ49" s="1305"/>
      <c r="JTR49" s="1305"/>
      <c r="JTS49" s="1305"/>
      <c r="JTT49" s="1305"/>
      <c r="JTU49" s="1305"/>
      <c r="JTV49" s="1305"/>
      <c r="JTW49" s="1305"/>
      <c r="JTX49" s="1305"/>
      <c r="JTY49" s="1305"/>
      <c r="JTZ49" s="1305"/>
      <c r="JUA49" s="1305"/>
      <c r="JUB49" s="1305"/>
      <c r="JUC49" s="1305"/>
      <c r="JUD49" s="1305"/>
      <c r="JUE49" s="1305"/>
      <c r="JUF49" s="1305"/>
      <c r="JUG49" s="1305"/>
      <c r="JUH49" s="1305"/>
      <c r="JUI49" s="1305"/>
      <c r="JUJ49" s="1305"/>
      <c r="JUK49" s="1305"/>
      <c r="JUL49" s="1305"/>
      <c r="JUM49" s="1305"/>
      <c r="JUN49" s="1305"/>
      <c r="JUO49" s="1305"/>
      <c r="JUP49" s="1305"/>
      <c r="JUQ49" s="1305"/>
      <c r="JUR49" s="1305"/>
      <c r="JUS49" s="1305"/>
      <c r="JUT49" s="1305"/>
      <c r="JUU49" s="1305"/>
      <c r="JUV49" s="1305"/>
      <c r="JUW49" s="1305"/>
      <c r="JUX49" s="1305"/>
      <c r="JUY49" s="1305"/>
      <c r="JUZ49" s="1305"/>
      <c r="JVA49" s="1305"/>
      <c r="JVB49" s="1305"/>
      <c r="JVC49" s="1305"/>
      <c r="JVD49" s="1305"/>
      <c r="JVE49" s="1305"/>
      <c r="JVF49" s="1305"/>
      <c r="JVG49" s="1305"/>
      <c r="JVH49" s="1305"/>
      <c r="JVI49" s="1305"/>
      <c r="JVJ49" s="1305"/>
      <c r="JVK49" s="1305"/>
      <c r="JVL49" s="1305"/>
      <c r="JVM49" s="1305"/>
      <c r="JVN49" s="1305"/>
      <c r="JVO49" s="1305"/>
      <c r="JVP49" s="1305"/>
      <c r="JVQ49" s="1305"/>
      <c r="JVR49" s="1305"/>
      <c r="JVS49" s="1305"/>
      <c r="JVT49" s="1305"/>
      <c r="JVU49" s="1305"/>
      <c r="JVV49" s="1305"/>
      <c r="JVW49" s="1305"/>
      <c r="JVX49" s="1305"/>
      <c r="JVY49" s="1305"/>
      <c r="JVZ49" s="1305"/>
      <c r="JWA49" s="1305"/>
      <c r="JWB49" s="1305"/>
      <c r="JWC49" s="1305"/>
      <c r="JWD49" s="1305"/>
      <c r="JWE49" s="1305"/>
      <c r="JWF49" s="1305"/>
      <c r="JWG49" s="1305"/>
      <c r="JWH49" s="1305"/>
      <c r="JWI49" s="1305"/>
      <c r="JWJ49" s="1305"/>
      <c r="JWK49" s="1305"/>
      <c r="JWL49" s="1305"/>
      <c r="JWM49" s="1305"/>
      <c r="JWN49" s="1305"/>
      <c r="JWO49" s="1305"/>
      <c r="JWP49" s="1305"/>
      <c r="JWQ49" s="1305"/>
      <c r="JWR49" s="1305"/>
      <c r="JWS49" s="1305"/>
      <c r="JWT49" s="1305"/>
      <c r="JWU49" s="1305"/>
      <c r="JWV49" s="1305"/>
      <c r="JWW49" s="1305"/>
      <c r="JWX49" s="1305"/>
      <c r="JWY49" s="1305"/>
      <c r="JWZ49" s="1305"/>
      <c r="JXA49" s="1305"/>
      <c r="JXB49" s="1305"/>
      <c r="JXC49" s="1305"/>
      <c r="JXD49" s="1305"/>
      <c r="JXE49" s="1305"/>
      <c r="JXF49" s="1305"/>
      <c r="JXG49" s="1305"/>
      <c r="JXH49" s="1305"/>
      <c r="JXI49" s="1305"/>
      <c r="JXJ49" s="1305"/>
      <c r="JXK49" s="1305"/>
      <c r="JXL49" s="1305"/>
      <c r="JXM49" s="1305"/>
      <c r="JXN49" s="1305"/>
      <c r="JXO49" s="1305"/>
      <c r="JXP49" s="1305"/>
      <c r="JXQ49" s="1305"/>
      <c r="JXR49" s="1305"/>
      <c r="JXS49" s="1305"/>
      <c r="JXT49" s="1305"/>
      <c r="JXU49" s="1305"/>
      <c r="JXV49" s="1305"/>
      <c r="JXW49" s="1305"/>
      <c r="JXX49" s="1305"/>
      <c r="JXY49" s="1305"/>
      <c r="JXZ49" s="1305"/>
      <c r="JYA49" s="1305"/>
      <c r="JYB49" s="1305"/>
      <c r="JYC49" s="1305"/>
      <c r="JYD49" s="1305"/>
      <c r="JYE49" s="1305"/>
      <c r="JYF49" s="1305"/>
      <c r="JYG49" s="1305"/>
      <c r="JYH49" s="1305"/>
      <c r="JYI49" s="1305"/>
      <c r="JYJ49" s="1305"/>
      <c r="JYK49" s="1305"/>
      <c r="JYL49" s="1305"/>
      <c r="JYM49" s="1305"/>
      <c r="JYN49" s="1305"/>
      <c r="JYO49" s="1305"/>
      <c r="JYP49" s="1305"/>
      <c r="JYQ49" s="1305"/>
      <c r="JYR49" s="1305"/>
      <c r="JYS49" s="1305"/>
      <c r="JYT49" s="1305"/>
      <c r="JYU49" s="1305"/>
      <c r="JYV49" s="1305"/>
      <c r="JYW49" s="1305"/>
      <c r="JYX49" s="1305"/>
      <c r="JYY49" s="1305"/>
      <c r="JYZ49" s="1305"/>
      <c r="JZA49" s="1305"/>
      <c r="JZB49" s="1305"/>
      <c r="JZC49" s="1305"/>
      <c r="JZD49" s="1305"/>
      <c r="JZE49" s="1305"/>
      <c r="JZF49" s="1305"/>
      <c r="JZG49" s="1305"/>
      <c r="JZH49" s="1305"/>
      <c r="JZI49" s="1305"/>
      <c r="JZJ49" s="1305"/>
      <c r="JZK49" s="1305"/>
      <c r="JZL49" s="1305"/>
      <c r="JZM49" s="1305"/>
      <c r="JZN49" s="1305"/>
      <c r="JZO49" s="1305"/>
      <c r="JZP49" s="1305"/>
      <c r="JZQ49" s="1305"/>
      <c r="JZR49" s="1305"/>
      <c r="JZS49" s="1305"/>
      <c r="JZT49" s="1305"/>
      <c r="JZU49" s="1305"/>
      <c r="JZV49" s="1305"/>
      <c r="JZW49" s="1305"/>
      <c r="JZX49" s="1305"/>
      <c r="JZY49" s="1305"/>
      <c r="JZZ49" s="1305"/>
      <c r="KAA49" s="1305"/>
      <c r="KAB49" s="1305"/>
      <c r="KAC49" s="1305"/>
      <c r="KAD49" s="1305"/>
      <c r="KAE49" s="1305"/>
      <c r="KAF49" s="1305"/>
      <c r="KAG49" s="1305"/>
      <c r="KAH49" s="1305"/>
      <c r="KAI49" s="1305"/>
      <c r="KAJ49" s="1305"/>
      <c r="KAK49" s="1305"/>
      <c r="KAL49" s="1305"/>
      <c r="KAM49" s="1305"/>
      <c r="KAN49" s="1305"/>
      <c r="KAO49" s="1305"/>
      <c r="KAP49" s="1305"/>
      <c r="KAQ49" s="1305"/>
      <c r="KAR49" s="1305"/>
      <c r="KAS49" s="1305"/>
      <c r="KAT49" s="1305"/>
      <c r="KAU49" s="1305"/>
      <c r="KAV49" s="1305"/>
      <c r="KAW49" s="1305"/>
      <c r="KAX49" s="1305"/>
      <c r="KAY49" s="1305"/>
      <c r="KAZ49" s="1305"/>
      <c r="KBA49" s="1305"/>
      <c r="KBB49" s="1305"/>
      <c r="KBC49" s="1305"/>
      <c r="KBD49" s="1305"/>
      <c r="KBE49" s="1305"/>
      <c r="KBF49" s="1305"/>
      <c r="KBG49" s="1305"/>
      <c r="KBH49" s="1305"/>
      <c r="KBI49" s="1305"/>
      <c r="KBJ49" s="1305"/>
      <c r="KBK49" s="1305"/>
      <c r="KBL49" s="1305"/>
      <c r="KBM49" s="1305"/>
      <c r="KBN49" s="1305"/>
      <c r="KBO49" s="1305"/>
      <c r="KBP49" s="1305"/>
      <c r="KBQ49" s="1305"/>
      <c r="KBR49" s="1305"/>
      <c r="KBS49" s="1305"/>
      <c r="KBT49" s="1305"/>
      <c r="KBU49" s="1305"/>
      <c r="KBV49" s="1305"/>
      <c r="KBW49" s="1305"/>
      <c r="KBX49" s="1305"/>
      <c r="KBY49" s="1305"/>
      <c r="KBZ49" s="1305"/>
      <c r="KCA49" s="1305"/>
      <c r="KCB49" s="1305"/>
      <c r="KCC49" s="1305"/>
      <c r="KCD49" s="1305"/>
      <c r="KCE49" s="1305"/>
      <c r="KCF49" s="1305"/>
      <c r="KCG49" s="1305"/>
      <c r="KCH49" s="1305"/>
      <c r="KCI49" s="1305"/>
      <c r="KCJ49" s="1305"/>
      <c r="KCK49" s="1305"/>
      <c r="KCL49" s="1305"/>
      <c r="KCM49" s="1305"/>
      <c r="KCN49" s="1305"/>
      <c r="KCO49" s="1305"/>
      <c r="KCP49" s="1305"/>
      <c r="KCQ49" s="1305"/>
      <c r="KCR49" s="1305"/>
      <c r="KCS49" s="1305"/>
      <c r="KCT49" s="1305"/>
      <c r="KCU49" s="1305"/>
      <c r="KCV49" s="1305"/>
      <c r="KCW49" s="1305"/>
      <c r="KCX49" s="1305"/>
      <c r="KCY49" s="1305"/>
      <c r="KCZ49" s="1305"/>
      <c r="KDA49" s="1305"/>
      <c r="KDB49" s="1305"/>
      <c r="KDC49" s="1305"/>
      <c r="KDD49" s="1305"/>
      <c r="KDE49" s="1305"/>
      <c r="KDF49" s="1305"/>
      <c r="KDG49" s="1305"/>
      <c r="KDH49" s="1305"/>
      <c r="KDI49" s="1305"/>
      <c r="KDJ49" s="1305"/>
      <c r="KDK49" s="1305"/>
      <c r="KDL49" s="1305"/>
      <c r="KDM49" s="1305"/>
      <c r="KDN49" s="1305"/>
      <c r="KDO49" s="1305"/>
      <c r="KDP49" s="1305"/>
      <c r="KDQ49" s="1305"/>
      <c r="KDR49" s="1305"/>
      <c r="KDS49" s="1305"/>
      <c r="KDT49" s="1305"/>
      <c r="KDU49" s="1305"/>
      <c r="KDV49" s="1305"/>
      <c r="KDW49" s="1305"/>
      <c r="KDX49" s="1305"/>
      <c r="KDY49" s="1305"/>
      <c r="KDZ49" s="1305"/>
      <c r="KEA49" s="1305"/>
      <c r="KEB49" s="1305"/>
      <c r="KEC49" s="1305"/>
      <c r="KED49" s="1305"/>
      <c r="KEE49" s="1305"/>
      <c r="KEF49" s="1305"/>
      <c r="KEG49" s="1305"/>
      <c r="KEH49" s="1305"/>
      <c r="KEI49" s="1305"/>
      <c r="KEJ49" s="1305"/>
      <c r="KEK49" s="1305"/>
      <c r="KEL49" s="1305"/>
      <c r="KEM49" s="1305"/>
      <c r="KEN49" s="1305"/>
      <c r="KEO49" s="1305"/>
      <c r="KEP49" s="1305"/>
      <c r="KEQ49" s="1305"/>
      <c r="KER49" s="1305"/>
      <c r="KES49" s="1305"/>
      <c r="KET49" s="1305"/>
      <c r="KEU49" s="1305"/>
      <c r="KEV49" s="1305"/>
      <c r="KEW49" s="1305"/>
      <c r="KEX49" s="1305"/>
      <c r="KEY49" s="1305"/>
      <c r="KEZ49" s="1305"/>
      <c r="KFA49" s="1305"/>
      <c r="KFB49" s="1305"/>
      <c r="KFC49" s="1305"/>
      <c r="KFD49" s="1305"/>
      <c r="KFE49" s="1305"/>
      <c r="KFF49" s="1305"/>
      <c r="KFG49" s="1305"/>
      <c r="KFH49" s="1305"/>
      <c r="KFI49" s="1305"/>
      <c r="KFJ49" s="1305"/>
      <c r="KFK49" s="1305"/>
      <c r="KFL49" s="1305"/>
      <c r="KFM49" s="1305"/>
      <c r="KFN49" s="1305"/>
      <c r="KFO49" s="1305"/>
      <c r="KFP49" s="1305"/>
      <c r="KFQ49" s="1305"/>
      <c r="KFR49" s="1305"/>
      <c r="KFS49" s="1305"/>
      <c r="KFT49" s="1305"/>
      <c r="KFU49" s="1305"/>
      <c r="KFV49" s="1305"/>
      <c r="KFW49" s="1305"/>
      <c r="KFX49" s="1305"/>
      <c r="KFY49" s="1305"/>
      <c r="KFZ49" s="1305"/>
      <c r="KGA49" s="1305"/>
      <c r="KGB49" s="1305"/>
      <c r="KGC49" s="1305"/>
      <c r="KGD49" s="1305"/>
      <c r="KGE49" s="1305"/>
      <c r="KGF49" s="1305"/>
      <c r="KGG49" s="1305"/>
      <c r="KGH49" s="1305"/>
      <c r="KGI49" s="1305"/>
      <c r="KGJ49" s="1305"/>
      <c r="KGK49" s="1305"/>
      <c r="KGL49" s="1305"/>
      <c r="KGM49" s="1305"/>
      <c r="KGN49" s="1305"/>
      <c r="KGO49" s="1305"/>
      <c r="KGP49" s="1305"/>
      <c r="KGQ49" s="1305"/>
      <c r="KGR49" s="1305"/>
      <c r="KGS49" s="1305"/>
      <c r="KGT49" s="1305"/>
      <c r="KGU49" s="1305"/>
      <c r="KGV49" s="1305"/>
      <c r="KGW49" s="1305"/>
      <c r="KGX49" s="1305"/>
      <c r="KGY49" s="1305"/>
      <c r="KGZ49" s="1305"/>
      <c r="KHA49" s="1305"/>
      <c r="KHB49" s="1305"/>
      <c r="KHC49" s="1305"/>
      <c r="KHD49" s="1305"/>
      <c r="KHE49" s="1305"/>
      <c r="KHF49" s="1305"/>
      <c r="KHG49" s="1305"/>
      <c r="KHH49" s="1305"/>
      <c r="KHI49" s="1305"/>
      <c r="KHJ49" s="1305"/>
      <c r="KHK49" s="1305"/>
      <c r="KHL49" s="1305"/>
      <c r="KHM49" s="1305"/>
      <c r="KHN49" s="1305"/>
      <c r="KHO49" s="1305"/>
      <c r="KHP49" s="1305"/>
      <c r="KHQ49" s="1305"/>
      <c r="KHR49" s="1305"/>
      <c r="KHS49" s="1305"/>
      <c r="KHT49" s="1305"/>
      <c r="KHU49" s="1305"/>
      <c r="KHV49" s="1305"/>
      <c r="KHW49" s="1305"/>
      <c r="KHX49" s="1305"/>
      <c r="KHY49" s="1305"/>
      <c r="KHZ49" s="1305"/>
      <c r="KIA49" s="1305"/>
      <c r="KIB49" s="1305"/>
      <c r="KIC49" s="1305"/>
      <c r="KID49" s="1305"/>
      <c r="KIE49" s="1305"/>
      <c r="KIF49" s="1305"/>
      <c r="KIG49" s="1305"/>
      <c r="KIH49" s="1305"/>
      <c r="KII49" s="1305"/>
      <c r="KIJ49" s="1305"/>
      <c r="KIK49" s="1305"/>
      <c r="KIL49" s="1305"/>
      <c r="KIM49" s="1305"/>
      <c r="KIN49" s="1305"/>
      <c r="KIO49" s="1305"/>
      <c r="KIP49" s="1305"/>
      <c r="KIQ49" s="1305"/>
      <c r="KIR49" s="1305"/>
      <c r="KIS49" s="1305"/>
      <c r="KIT49" s="1305"/>
      <c r="KIU49" s="1305"/>
      <c r="KIV49" s="1305"/>
      <c r="KIW49" s="1305"/>
      <c r="KIX49" s="1305"/>
      <c r="KIY49" s="1305"/>
      <c r="KIZ49" s="1305"/>
      <c r="KJA49" s="1305"/>
      <c r="KJB49" s="1305"/>
      <c r="KJC49" s="1305"/>
      <c r="KJD49" s="1305"/>
      <c r="KJE49" s="1305"/>
      <c r="KJF49" s="1305"/>
      <c r="KJG49" s="1305"/>
      <c r="KJH49" s="1305"/>
      <c r="KJI49" s="1305"/>
      <c r="KJJ49" s="1305"/>
      <c r="KJK49" s="1305"/>
      <c r="KJL49" s="1305"/>
      <c r="KJM49" s="1305"/>
      <c r="KJN49" s="1305"/>
      <c r="KJO49" s="1305"/>
      <c r="KJP49" s="1305"/>
      <c r="KJQ49" s="1305"/>
      <c r="KJR49" s="1305"/>
      <c r="KJS49" s="1305"/>
      <c r="KJT49" s="1305"/>
      <c r="KJU49" s="1305"/>
      <c r="KJV49" s="1305"/>
      <c r="KJW49" s="1305"/>
      <c r="KJX49" s="1305"/>
      <c r="KJY49" s="1305"/>
      <c r="KJZ49" s="1305"/>
      <c r="KKA49" s="1305"/>
      <c r="KKB49" s="1305"/>
      <c r="KKC49" s="1305"/>
      <c r="KKD49" s="1305"/>
      <c r="KKE49" s="1305"/>
      <c r="KKF49" s="1305"/>
      <c r="KKG49" s="1305"/>
      <c r="KKH49" s="1305"/>
      <c r="KKI49" s="1305"/>
      <c r="KKJ49" s="1305"/>
      <c r="KKK49" s="1305"/>
      <c r="KKL49" s="1305"/>
      <c r="KKM49" s="1305"/>
      <c r="KKN49" s="1305"/>
      <c r="KKO49" s="1305"/>
      <c r="KKP49" s="1305"/>
      <c r="KKQ49" s="1305"/>
      <c r="KKR49" s="1305"/>
      <c r="KKS49" s="1305"/>
      <c r="KKT49" s="1305"/>
      <c r="KKU49" s="1305"/>
      <c r="KKV49" s="1305"/>
      <c r="KKW49" s="1305"/>
      <c r="KKX49" s="1305"/>
      <c r="KKY49" s="1305"/>
      <c r="KKZ49" s="1305"/>
      <c r="KLA49" s="1305"/>
      <c r="KLB49" s="1305"/>
      <c r="KLC49" s="1305"/>
      <c r="KLD49" s="1305"/>
      <c r="KLE49" s="1305"/>
      <c r="KLF49" s="1305"/>
      <c r="KLG49" s="1305"/>
      <c r="KLH49" s="1305"/>
      <c r="KLI49" s="1305"/>
      <c r="KLJ49" s="1305"/>
      <c r="KLK49" s="1305"/>
      <c r="KLL49" s="1305"/>
      <c r="KLM49" s="1305"/>
      <c r="KLN49" s="1305"/>
      <c r="KLO49" s="1305"/>
      <c r="KLP49" s="1305"/>
      <c r="KLQ49" s="1305"/>
      <c r="KLR49" s="1305"/>
      <c r="KLS49" s="1305"/>
      <c r="KLT49" s="1305"/>
      <c r="KLU49" s="1305"/>
      <c r="KLV49" s="1305"/>
      <c r="KLW49" s="1305"/>
      <c r="KLX49" s="1305"/>
      <c r="KLY49" s="1305"/>
      <c r="KLZ49" s="1305"/>
      <c r="KMA49" s="1305"/>
      <c r="KMB49" s="1305"/>
      <c r="KMC49" s="1305"/>
      <c r="KMD49" s="1305"/>
      <c r="KME49" s="1305"/>
      <c r="KMF49" s="1305"/>
      <c r="KMG49" s="1305"/>
      <c r="KMH49" s="1305"/>
      <c r="KMI49" s="1305"/>
      <c r="KMJ49" s="1305"/>
      <c r="KMK49" s="1305"/>
      <c r="KML49" s="1305"/>
      <c r="KMM49" s="1305"/>
      <c r="KMN49" s="1305"/>
      <c r="KMO49" s="1305"/>
      <c r="KMP49" s="1305"/>
      <c r="KMQ49" s="1305"/>
      <c r="KMR49" s="1305"/>
      <c r="KMS49" s="1305"/>
      <c r="KMT49" s="1305"/>
      <c r="KMU49" s="1305"/>
      <c r="KMV49" s="1305"/>
      <c r="KMW49" s="1305"/>
      <c r="KMX49" s="1305"/>
      <c r="KMY49" s="1305"/>
      <c r="KMZ49" s="1305"/>
      <c r="KNA49" s="1305"/>
      <c r="KNB49" s="1305"/>
      <c r="KNC49" s="1305"/>
      <c r="KND49" s="1305"/>
      <c r="KNE49" s="1305"/>
      <c r="KNF49" s="1305"/>
      <c r="KNG49" s="1305"/>
      <c r="KNH49" s="1305"/>
      <c r="KNI49" s="1305"/>
      <c r="KNJ49" s="1305"/>
      <c r="KNK49" s="1305"/>
      <c r="KNL49" s="1305"/>
      <c r="KNM49" s="1305"/>
      <c r="KNN49" s="1305"/>
      <c r="KNO49" s="1305"/>
      <c r="KNP49" s="1305"/>
      <c r="KNQ49" s="1305"/>
      <c r="KNR49" s="1305"/>
      <c r="KNS49" s="1305"/>
      <c r="KNT49" s="1305"/>
      <c r="KNU49" s="1305"/>
      <c r="KNV49" s="1305"/>
      <c r="KNW49" s="1305"/>
      <c r="KNX49" s="1305"/>
      <c r="KNY49" s="1305"/>
      <c r="KNZ49" s="1305"/>
      <c r="KOA49" s="1305"/>
      <c r="KOB49" s="1305"/>
      <c r="KOC49" s="1305"/>
      <c r="KOD49" s="1305"/>
      <c r="KOE49" s="1305"/>
      <c r="KOF49" s="1305"/>
      <c r="KOG49" s="1305"/>
      <c r="KOH49" s="1305"/>
      <c r="KOI49" s="1305"/>
      <c r="KOJ49" s="1305"/>
      <c r="KOK49" s="1305"/>
      <c r="KOL49" s="1305"/>
      <c r="KOM49" s="1305"/>
      <c r="KON49" s="1305"/>
      <c r="KOO49" s="1305"/>
      <c r="KOP49" s="1305"/>
      <c r="KOQ49" s="1305"/>
      <c r="KOR49" s="1305"/>
      <c r="KOS49" s="1305"/>
      <c r="KOT49" s="1305"/>
      <c r="KOU49" s="1305"/>
      <c r="KOV49" s="1305"/>
      <c r="KOW49" s="1305"/>
      <c r="KOX49" s="1305"/>
      <c r="KOY49" s="1305"/>
      <c r="KOZ49" s="1305"/>
      <c r="KPA49" s="1305"/>
      <c r="KPB49" s="1305"/>
      <c r="KPC49" s="1305"/>
      <c r="KPD49" s="1305"/>
      <c r="KPE49" s="1305"/>
      <c r="KPF49" s="1305"/>
      <c r="KPG49" s="1305"/>
      <c r="KPH49" s="1305"/>
      <c r="KPI49" s="1305"/>
      <c r="KPJ49" s="1305"/>
      <c r="KPK49" s="1305"/>
      <c r="KPL49" s="1305"/>
      <c r="KPM49" s="1305"/>
      <c r="KPN49" s="1305"/>
      <c r="KPO49" s="1305"/>
      <c r="KPP49" s="1305"/>
      <c r="KPQ49" s="1305"/>
      <c r="KPR49" s="1305"/>
      <c r="KPS49" s="1305"/>
      <c r="KPT49" s="1305"/>
      <c r="KPU49" s="1305"/>
      <c r="KPV49" s="1305"/>
      <c r="KPW49" s="1305"/>
      <c r="KPX49" s="1305"/>
      <c r="KPY49" s="1305"/>
      <c r="KPZ49" s="1305"/>
      <c r="KQA49" s="1305"/>
      <c r="KQB49" s="1305"/>
      <c r="KQC49" s="1305"/>
      <c r="KQD49" s="1305"/>
      <c r="KQE49" s="1305"/>
      <c r="KQF49" s="1305"/>
      <c r="KQG49" s="1305"/>
      <c r="KQH49" s="1305"/>
      <c r="KQI49" s="1305"/>
      <c r="KQJ49" s="1305"/>
      <c r="KQK49" s="1305"/>
      <c r="KQL49" s="1305"/>
      <c r="KQM49" s="1305"/>
      <c r="KQN49" s="1305"/>
      <c r="KQO49" s="1305"/>
      <c r="KQP49" s="1305"/>
      <c r="KQQ49" s="1305"/>
      <c r="KQR49" s="1305"/>
      <c r="KQS49" s="1305"/>
      <c r="KQT49" s="1305"/>
      <c r="KQU49" s="1305"/>
      <c r="KQV49" s="1305"/>
      <c r="KQW49" s="1305"/>
      <c r="KQX49" s="1305"/>
      <c r="KQY49" s="1305"/>
      <c r="KQZ49" s="1305"/>
      <c r="KRA49" s="1305"/>
      <c r="KRB49" s="1305"/>
      <c r="KRC49" s="1305"/>
      <c r="KRD49" s="1305"/>
      <c r="KRE49" s="1305"/>
      <c r="KRF49" s="1305"/>
      <c r="KRG49" s="1305"/>
      <c r="KRH49" s="1305"/>
      <c r="KRI49" s="1305"/>
      <c r="KRJ49" s="1305"/>
      <c r="KRK49" s="1305"/>
      <c r="KRL49" s="1305"/>
      <c r="KRM49" s="1305"/>
      <c r="KRN49" s="1305"/>
      <c r="KRO49" s="1305"/>
      <c r="KRP49" s="1305"/>
      <c r="KRQ49" s="1305"/>
      <c r="KRR49" s="1305"/>
      <c r="KRS49" s="1305"/>
      <c r="KRT49" s="1305"/>
      <c r="KRU49" s="1305"/>
      <c r="KRV49" s="1305"/>
      <c r="KRW49" s="1305"/>
      <c r="KRX49" s="1305"/>
      <c r="KRY49" s="1305"/>
      <c r="KRZ49" s="1305"/>
      <c r="KSA49" s="1305"/>
      <c r="KSB49" s="1305"/>
      <c r="KSC49" s="1305"/>
      <c r="KSD49" s="1305"/>
      <c r="KSE49" s="1305"/>
      <c r="KSF49" s="1305"/>
      <c r="KSG49" s="1305"/>
      <c r="KSH49" s="1305"/>
      <c r="KSI49" s="1305"/>
      <c r="KSJ49" s="1305"/>
      <c r="KSK49" s="1305"/>
      <c r="KSL49" s="1305"/>
      <c r="KSM49" s="1305"/>
      <c r="KSN49" s="1305"/>
      <c r="KSO49" s="1305"/>
      <c r="KSP49" s="1305"/>
      <c r="KSQ49" s="1305"/>
      <c r="KSR49" s="1305"/>
      <c r="KSS49" s="1305"/>
      <c r="KST49" s="1305"/>
      <c r="KSU49" s="1305"/>
      <c r="KSV49" s="1305"/>
      <c r="KSW49" s="1305"/>
      <c r="KSX49" s="1305"/>
      <c r="KSY49" s="1305"/>
      <c r="KSZ49" s="1305"/>
      <c r="KTA49" s="1305"/>
      <c r="KTB49" s="1305"/>
      <c r="KTC49" s="1305"/>
      <c r="KTD49" s="1305"/>
      <c r="KTE49" s="1305"/>
      <c r="KTF49" s="1305"/>
      <c r="KTG49" s="1305"/>
      <c r="KTH49" s="1305"/>
      <c r="KTI49" s="1305"/>
      <c r="KTJ49" s="1305"/>
      <c r="KTK49" s="1305"/>
      <c r="KTL49" s="1305"/>
      <c r="KTM49" s="1305"/>
      <c r="KTN49" s="1305"/>
      <c r="KTO49" s="1305"/>
      <c r="KTP49" s="1305"/>
      <c r="KTQ49" s="1305"/>
      <c r="KTR49" s="1305"/>
      <c r="KTS49" s="1305"/>
      <c r="KTT49" s="1305"/>
      <c r="KTU49" s="1305"/>
      <c r="KTV49" s="1305"/>
      <c r="KTW49" s="1305"/>
      <c r="KTX49" s="1305"/>
      <c r="KTY49" s="1305"/>
      <c r="KTZ49" s="1305"/>
      <c r="KUA49" s="1305"/>
      <c r="KUB49" s="1305"/>
      <c r="KUC49" s="1305"/>
      <c r="KUD49" s="1305"/>
      <c r="KUE49" s="1305"/>
      <c r="KUF49" s="1305"/>
      <c r="KUG49" s="1305"/>
      <c r="KUH49" s="1305"/>
      <c r="KUI49" s="1305"/>
      <c r="KUJ49" s="1305"/>
      <c r="KUK49" s="1305"/>
      <c r="KUL49" s="1305"/>
      <c r="KUM49" s="1305"/>
      <c r="KUN49" s="1305"/>
      <c r="KUO49" s="1305"/>
      <c r="KUP49" s="1305"/>
      <c r="KUQ49" s="1305"/>
      <c r="KUR49" s="1305"/>
      <c r="KUS49" s="1305"/>
      <c r="KUT49" s="1305"/>
      <c r="KUU49" s="1305"/>
      <c r="KUV49" s="1305"/>
      <c r="KUW49" s="1305"/>
      <c r="KUX49" s="1305"/>
      <c r="KUY49" s="1305"/>
      <c r="KUZ49" s="1305"/>
      <c r="KVA49" s="1305"/>
      <c r="KVB49" s="1305"/>
      <c r="KVC49" s="1305"/>
      <c r="KVD49" s="1305"/>
      <c r="KVE49" s="1305"/>
      <c r="KVF49" s="1305"/>
      <c r="KVG49" s="1305"/>
      <c r="KVH49" s="1305"/>
      <c r="KVI49" s="1305"/>
      <c r="KVJ49" s="1305"/>
      <c r="KVK49" s="1305"/>
      <c r="KVL49" s="1305"/>
      <c r="KVM49" s="1305"/>
      <c r="KVN49" s="1305"/>
      <c r="KVO49" s="1305"/>
      <c r="KVP49" s="1305"/>
      <c r="KVQ49" s="1305"/>
      <c r="KVR49" s="1305"/>
      <c r="KVS49" s="1305"/>
      <c r="KVT49" s="1305"/>
      <c r="KVU49" s="1305"/>
      <c r="KVV49" s="1305"/>
      <c r="KVW49" s="1305"/>
      <c r="KVX49" s="1305"/>
      <c r="KVY49" s="1305"/>
      <c r="KVZ49" s="1305"/>
      <c r="KWA49" s="1305"/>
      <c r="KWB49" s="1305"/>
      <c r="KWC49" s="1305"/>
      <c r="KWD49" s="1305"/>
      <c r="KWE49" s="1305"/>
      <c r="KWF49" s="1305"/>
      <c r="KWG49" s="1305"/>
      <c r="KWH49" s="1305"/>
      <c r="KWI49" s="1305"/>
      <c r="KWJ49" s="1305"/>
      <c r="KWK49" s="1305"/>
      <c r="KWL49" s="1305"/>
      <c r="KWM49" s="1305"/>
      <c r="KWN49" s="1305"/>
      <c r="KWO49" s="1305"/>
      <c r="KWP49" s="1305"/>
      <c r="KWQ49" s="1305"/>
      <c r="KWR49" s="1305"/>
      <c r="KWS49" s="1305"/>
      <c r="KWT49" s="1305"/>
      <c r="KWU49" s="1305"/>
      <c r="KWV49" s="1305"/>
      <c r="KWW49" s="1305"/>
      <c r="KWX49" s="1305"/>
      <c r="KWY49" s="1305"/>
      <c r="KWZ49" s="1305"/>
      <c r="KXA49" s="1305"/>
      <c r="KXB49" s="1305"/>
      <c r="KXC49" s="1305"/>
      <c r="KXD49" s="1305"/>
      <c r="KXE49" s="1305"/>
      <c r="KXF49" s="1305"/>
      <c r="KXG49" s="1305"/>
      <c r="KXH49" s="1305"/>
      <c r="KXI49" s="1305"/>
      <c r="KXJ49" s="1305"/>
      <c r="KXK49" s="1305"/>
      <c r="KXL49" s="1305"/>
      <c r="KXM49" s="1305"/>
      <c r="KXN49" s="1305"/>
      <c r="KXO49" s="1305"/>
      <c r="KXP49" s="1305"/>
      <c r="KXQ49" s="1305"/>
      <c r="KXR49" s="1305"/>
      <c r="KXS49" s="1305"/>
      <c r="KXT49" s="1305"/>
      <c r="KXU49" s="1305"/>
      <c r="KXV49" s="1305"/>
      <c r="KXW49" s="1305"/>
      <c r="KXX49" s="1305"/>
      <c r="KXY49" s="1305"/>
      <c r="KXZ49" s="1305"/>
      <c r="KYA49" s="1305"/>
      <c r="KYB49" s="1305"/>
      <c r="KYC49" s="1305"/>
      <c r="KYD49" s="1305"/>
      <c r="KYE49" s="1305"/>
      <c r="KYF49" s="1305"/>
      <c r="KYG49" s="1305"/>
      <c r="KYH49" s="1305"/>
      <c r="KYI49" s="1305"/>
      <c r="KYJ49" s="1305"/>
      <c r="KYK49" s="1305"/>
      <c r="KYL49" s="1305"/>
      <c r="KYM49" s="1305"/>
      <c r="KYN49" s="1305"/>
      <c r="KYO49" s="1305"/>
      <c r="KYP49" s="1305"/>
      <c r="KYQ49" s="1305"/>
      <c r="KYR49" s="1305"/>
      <c r="KYS49" s="1305"/>
      <c r="KYT49" s="1305"/>
      <c r="KYU49" s="1305"/>
      <c r="KYV49" s="1305"/>
      <c r="KYW49" s="1305"/>
      <c r="KYX49" s="1305"/>
      <c r="KYY49" s="1305"/>
      <c r="KYZ49" s="1305"/>
      <c r="KZA49" s="1305"/>
      <c r="KZB49" s="1305"/>
      <c r="KZC49" s="1305"/>
      <c r="KZD49" s="1305"/>
      <c r="KZE49" s="1305"/>
      <c r="KZF49" s="1305"/>
      <c r="KZG49" s="1305"/>
      <c r="KZH49" s="1305"/>
      <c r="KZI49" s="1305"/>
      <c r="KZJ49" s="1305"/>
      <c r="KZK49" s="1305"/>
      <c r="KZL49" s="1305"/>
      <c r="KZM49" s="1305"/>
      <c r="KZN49" s="1305"/>
      <c r="KZO49" s="1305"/>
      <c r="KZP49" s="1305"/>
      <c r="KZQ49" s="1305"/>
      <c r="KZR49" s="1305"/>
      <c r="KZS49" s="1305"/>
      <c r="KZT49" s="1305"/>
      <c r="KZU49" s="1305"/>
      <c r="KZV49" s="1305"/>
      <c r="KZW49" s="1305"/>
      <c r="KZX49" s="1305"/>
      <c r="KZY49" s="1305"/>
      <c r="KZZ49" s="1305"/>
      <c r="LAA49" s="1305"/>
      <c r="LAB49" s="1305"/>
      <c r="LAC49" s="1305"/>
      <c r="LAD49" s="1305"/>
      <c r="LAE49" s="1305"/>
      <c r="LAF49" s="1305"/>
      <c r="LAG49" s="1305"/>
      <c r="LAH49" s="1305"/>
      <c r="LAI49" s="1305"/>
      <c r="LAJ49" s="1305"/>
      <c r="LAK49" s="1305"/>
      <c r="LAL49" s="1305"/>
      <c r="LAM49" s="1305"/>
      <c r="LAN49" s="1305"/>
      <c r="LAO49" s="1305"/>
      <c r="LAP49" s="1305"/>
      <c r="LAQ49" s="1305"/>
      <c r="LAR49" s="1305"/>
      <c r="LAS49" s="1305"/>
      <c r="LAT49" s="1305"/>
      <c r="LAU49" s="1305"/>
      <c r="LAV49" s="1305"/>
      <c r="LAW49" s="1305"/>
      <c r="LAX49" s="1305"/>
      <c r="LAY49" s="1305"/>
      <c r="LAZ49" s="1305"/>
      <c r="LBA49" s="1305"/>
      <c r="LBB49" s="1305"/>
      <c r="LBC49" s="1305"/>
      <c r="LBD49" s="1305"/>
      <c r="LBE49" s="1305"/>
      <c r="LBF49" s="1305"/>
      <c r="LBG49" s="1305"/>
      <c r="LBH49" s="1305"/>
      <c r="LBI49" s="1305"/>
      <c r="LBJ49" s="1305"/>
      <c r="LBK49" s="1305"/>
      <c r="LBL49" s="1305"/>
      <c r="LBM49" s="1305"/>
      <c r="LBN49" s="1305"/>
      <c r="LBO49" s="1305"/>
      <c r="LBP49" s="1305"/>
      <c r="LBQ49" s="1305"/>
      <c r="LBR49" s="1305"/>
      <c r="LBS49" s="1305"/>
      <c r="LBT49" s="1305"/>
      <c r="LBU49" s="1305"/>
      <c r="LBV49" s="1305"/>
      <c r="LBW49" s="1305"/>
      <c r="LBX49" s="1305"/>
      <c r="LBY49" s="1305"/>
      <c r="LBZ49" s="1305"/>
      <c r="LCA49" s="1305"/>
      <c r="LCB49" s="1305"/>
      <c r="LCC49" s="1305"/>
      <c r="LCD49" s="1305"/>
      <c r="LCE49" s="1305"/>
      <c r="LCF49" s="1305"/>
      <c r="LCG49" s="1305"/>
      <c r="LCH49" s="1305"/>
      <c r="LCI49" s="1305"/>
      <c r="LCJ49" s="1305"/>
      <c r="LCK49" s="1305"/>
      <c r="LCL49" s="1305"/>
      <c r="LCM49" s="1305"/>
      <c r="LCN49" s="1305"/>
      <c r="LCO49" s="1305"/>
      <c r="LCP49" s="1305"/>
      <c r="LCQ49" s="1305"/>
      <c r="LCR49" s="1305"/>
      <c r="LCS49" s="1305"/>
      <c r="LCT49" s="1305"/>
      <c r="LCU49" s="1305"/>
      <c r="LCV49" s="1305"/>
      <c r="LCW49" s="1305"/>
      <c r="LCX49" s="1305"/>
      <c r="LCY49" s="1305"/>
      <c r="LCZ49" s="1305"/>
      <c r="LDA49" s="1305"/>
      <c r="LDB49" s="1305"/>
      <c r="LDC49" s="1305"/>
      <c r="LDD49" s="1305"/>
      <c r="LDE49" s="1305"/>
      <c r="LDF49" s="1305"/>
      <c r="LDG49" s="1305"/>
      <c r="LDH49" s="1305"/>
      <c r="LDI49" s="1305"/>
      <c r="LDJ49" s="1305"/>
      <c r="LDK49" s="1305"/>
      <c r="LDL49" s="1305"/>
      <c r="LDM49" s="1305"/>
      <c r="LDN49" s="1305"/>
      <c r="LDO49" s="1305"/>
      <c r="LDP49" s="1305"/>
      <c r="LDQ49" s="1305"/>
      <c r="LDR49" s="1305"/>
      <c r="LDS49" s="1305"/>
      <c r="LDT49" s="1305"/>
      <c r="LDU49" s="1305"/>
      <c r="LDV49" s="1305"/>
      <c r="LDW49" s="1305"/>
      <c r="LDX49" s="1305"/>
      <c r="LDY49" s="1305"/>
      <c r="LDZ49" s="1305"/>
      <c r="LEA49" s="1305"/>
      <c r="LEB49" s="1305"/>
      <c r="LEC49" s="1305"/>
      <c r="LED49" s="1305"/>
      <c r="LEE49" s="1305"/>
      <c r="LEF49" s="1305"/>
      <c r="LEG49" s="1305"/>
      <c r="LEH49" s="1305"/>
      <c r="LEI49" s="1305"/>
      <c r="LEJ49" s="1305"/>
      <c r="LEK49" s="1305"/>
      <c r="LEL49" s="1305"/>
      <c r="LEM49" s="1305"/>
      <c r="LEN49" s="1305"/>
      <c r="LEO49" s="1305"/>
      <c r="LEP49" s="1305"/>
      <c r="LEQ49" s="1305"/>
      <c r="LER49" s="1305"/>
      <c r="LES49" s="1305"/>
      <c r="LET49" s="1305"/>
      <c r="LEU49" s="1305"/>
      <c r="LEV49" s="1305"/>
      <c r="LEW49" s="1305"/>
      <c r="LEX49" s="1305"/>
      <c r="LEY49" s="1305"/>
      <c r="LEZ49" s="1305"/>
      <c r="LFA49" s="1305"/>
      <c r="LFB49" s="1305"/>
      <c r="LFC49" s="1305"/>
      <c r="LFD49" s="1305"/>
      <c r="LFE49" s="1305"/>
      <c r="LFF49" s="1305"/>
      <c r="LFG49" s="1305"/>
      <c r="LFH49" s="1305"/>
      <c r="LFI49" s="1305"/>
      <c r="LFJ49" s="1305"/>
      <c r="LFK49" s="1305"/>
      <c r="LFL49" s="1305"/>
      <c r="LFM49" s="1305"/>
      <c r="LFN49" s="1305"/>
      <c r="LFO49" s="1305"/>
      <c r="LFP49" s="1305"/>
      <c r="LFQ49" s="1305"/>
      <c r="LFR49" s="1305"/>
      <c r="LFS49" s="1305"/>
      <c r="LFT49" s="1305"/>
      <c r="LFU49" s="1305"/>
      <c r="LFV49" s="1305"/>
      <c r="LFW49" s="1305"/>
      <c r="LFX49" s="1305"/>
      <c r="LFY49" s="1305"/>
      <c r="LFZ49" s="1305"/>
      <c r="LGA49" s="1305"/>
      <c r="LGB49" s="1305"/>
      <c r="LGC49" s="1305"/>
      <c r="LGD49" s="1305"/>
      <c r="LGE49" s="1305"/>
      <c r="LGF49" s="1305"/>
      <c r="LGG49" s="1305"/>
      <c r="LGH49" s="1305"/>
      <c r="LGI49" s="1305"/>
      <c r="LGJ49" s="1305"/>
      <c r="LGK49" s="1305"/>
      <c r="LGL49" s="1305"/>
      <c r="LGM49" s="1305"/>
      <c r="LGN49" s="1305"/>
      <c r="LGO49" s="1305"/>
      <c r="LGP49" s="1305"/>
      <c r="LGQ49" s="1305"/>
      <c r="LGR49" s="1305"/>
      <c r="LGS49" s="1305"/>
      <c r="LGT49" s="1305"/>
      <c r="LGU49" s="1305"/>
      <c r="LGV49" s="1305"/>
      <c r="LGW49" s="1305"/>
      <c r="LGX49" s="1305"/>
      <c r="LGY49" s="1305"/>
      <c r="LGZ49" s="1305"/>
      <c r="LHA49" s="1305"/>
      <c r="LHB49" s="1305"/>
      <c r="LHC49" s="1305"/>
      <c r="LHD49" s="1305"/>
      <c r="LHE49" s="1305"/>
      <c r="LHF49" s="1305"/>
      <c r="LHG49" s="1305"/>
      <c r="LHH49" s="1305"/>
      <c r="LHI49" s="1305"/>
      <c r="LHJ49" s="1305"/>
      <c r="LHK49" s="1305"/>
      <c r="LHL49" s="1305"/>
      <c r="LHM49" s="1305"/>
      <c r="LHN49" s="1305"/>
      <c r="LHO49" s="1305"/>
      <c r="LHP49" s="1305"/>
      <c r="LHQ49" s="1305"/>
      <c r="LHR49" s="1305"/>
      <c r="LHS49" s="1305"/>
      <c r="LHT49" s="1305"/>
      <c r="LHU49" s="1305"/>
      <c r="LHV49" s="1305"/>
      <c r="LHW49" s="1305"/>
      <c r="LHX49" s="1305"/>
      <c r="LHY49" s="1305"/>
      <c r="LHZ49" s="1305"/>
      <c r="LIA49" s="1305"/>
      <c r="LIB49" s="1305"/>
      <c r="LIC49" s="1305"/>
      <c r="LID49" s="1305"/>
      <c r="LIE49" s="1305"/>
      <c r="LIF49" s="1305"/>
      <c r="LIG49" s="1305"/>
      <c r="LIH49" s="1305"/>
      <c r="LII49" s="1305"/>
      <c r="LIJ49" s="1305"/>
      <c r="LIK49" s="1305"/>
      <c r="LIL49" s="1305"/>
      <c r="LIM49" s="1305"/>
      <c r="LIN49" s="1305"/>
      <c r="LIO49" s="1305"/>
      <c r="LIP49" s="1305"/>
      <c r="LIQ49" s="1305"/>
      <c r="LIR49" s="1305"/>
      <c r="LIS49" s="1305"/>
      <c r="LIT49" s="1305"/>
      <c r="LIU49" s="1305"/>
      <c r="LIV49" s="1305"/>
      <c r="LIW49" s="1305"/>
      <c r="LIX49" s="1305"/>
      <c r="LIY49" s="1305"/>
      <c r="LIZ49" s="1305"/>
      <c r="LJA49" s="1305"/>
      <c r="LJB49" s="1305"/>
      <c r="LJC49" s="1305"/>
      <c r="LJD49" s="1305"/>
      <c r="LJE49" s="1305"/>
      <c r="LJF49" s="1305"/>
      <c r="LJG49" s="1305"/>
      <c r="LJH49" s="1305"/>
      <c r="LJI49" s="1305"/>
      <c r="LJJ49" s="1305"/>
      <c r="LJK49" s="1305"/>
      <c r="LJL49" s="1305"/>
      <c r="LJM49" s="1305"/>
      <c r="LJN49" s="1305"/>
      <c r="LJO49" s="1305"/>
      <c r="LJP49" s="1305"/>
      <c r="LJQ49" s="1305"/>
      <c r="LJR49" s="1305"/>
      <c r="LJS49" s="1305"/>
      <c r="LJT49" s="1305"/>
      <c r="LJU49" s="1305"/>
      <c r="LJV49" s="1305"/>
      <c r="LJW49" s="1305"/>
      <c r="LJX49" s="1305"/>
      <c r="LJY49" s="1305"/>
      <c r="LJZ49" s="1305"/>
      <c r="LKA49" s="1305"/>
      <c r="LKB49" s="1305"/>
      <c r="LKC49" s="1305"/>
      <c r="LKD49" s="1305"/>
      <c r="LKE49" s="1305"/>
      <c r="LKF49" s="1305"/>
      <c r="LKG49" s="1305"/>
      <c r="LKH49" s="1305"/>
      <c r="LKI49" s="1305"/>
      <c r="LKJ49" s="1305"/>
      <c r="LKK49" s="1305"/>
      <c r="LKL49" s="1305"/>
      <c r="LKM49" s="1305"/>
      <c r="LKN49" s="1305"/>
      <c r="LKO49" s="1305"/>
      <c r="LKP49" s="1305"/>
      <c r="LKQ49" s="1305"/>
      <c r="LKR49" s="1305"/>
      <c r="LKS49" s="1305"/>
      <c r="LKT49" s="1305"/>
      <c r="LKU49" s="1305"/>
      <c r="LKV49" s="1305"/>
      <c r="LKW49" s="1305"/>
      <c r="LKX49" s="1305"/>
      <c r="LKY49" s="1305"/>
      <c r="LKZ49" s="1305"/>
      <c r="LLA49" s="1305"/>
      <c r="LLB49" s="1305"/>
      <c r="LLC49" s="1305"/>
      <c r="LLD49" s="1305"/>
      <c r="LLE49" s="1305"/>
      <c r="LLF49" s="1305"/>
      <c r="LLG49" s="1305"/>
      <c r="LLH49" s="1305"/>
      <c r="LLI49" s="1305"/>
      <c r="LLJ49" s="1305"/>
      <c r="LLK49" s="1305"/>
      <c r="LLL49" s="1305"/>
      <c r="LLM49" s="1305"/>
      <c r="LLN49" s="1305"/>
      <c r="LLO49" s="1305"/>
      <c r="LLP49" s="1305"/>
      <c r="LLQ49" s="1305"/>
      <c r="LLR49" s="1305"/>
      <c r="LLS49" s="1305"/>
      <c r="LLT49" s="1305"/>
      <c r="LLU49" s="1305"/>
      <c r="LLV49" s="1305"/>
      <c r="LLW49" s="1305"/>
      <c r="LLX49" s="1305"/>
      <c r="LLY49" s="1305"/>
      <c r="LLZ49" s="1305"/>
      <c r="LMA49" s="1305"/>
      <c r="LMB49" s="1305"/>
      <c r="LMC49" s="1305"/>
      <c r="LMD49" s="1305"/>
      <c r="LME49" s="1305"/>
      <c r="LMF49" s="1305"/>
      <c r="LMG49" s="1305"/>
      <c r="LMH49" s="1305"/>
      <c r="LMI49" s="1305"/>
      <c r="LMJ49" s="1305"/>
      <c r="LMK49" s="1305"/>
      <c r="LML49" s="1305"/>
      <c r="LMM49" s="1305"/>
      <c r="LMN49" s="1305"/>
      <c r="LMO49" s="1305"/>
      <c r="LMP49" s="1305"/>
      <c r="LMQ49" s="1305"/>
      <c r="LMR49" s="1305"/>
      <c r="LMS49" s="1305"/>
      <c r="LMT49" s="1305"/>
      <c r="LMU49" s="1305"/>
      <c r="LMV49" s="1305"/>
      <c r="LMW49" s="1305"/>
      <c r="LMX49" s="1305"/>
      <c r="LMY49" s="1305"/>
      <c r="LMZ49" s="1305"/>
      <c r="LNA49" s="1305"/>
      <c r="LNB49" s="1305"/>
      <c r="LNC49" s="1305"/>
      <c r="LND49" s="1305"/>
      <c r="LNE49" s="1305"/>
      <c r="LNF49" s="1305"/>
      <c r="LNG49" s="1305"/>
      <c r="LNH49" s="1305"/>
      <c r="LNI49" s="1305"/>
      <c r="LNJ49" s="1305"/>
      <c r="LNK49" s="1305"/>
      <c r="LNL49" s="1305"/>
      <c r="LNM49" s="1305"/>
      <c r="LNN49" s="1305"/>
      <c r="LNO49" s="1305"/>
      <c r="LNP49" s="1305"/>
      <c r="LNQ49" s="1305"/>
      <c r="LNR49" s="1305"/>
      <c r="LNS49" s="1305"/>
      <c r="LNT49" s="1305"/>
      <c r="LNU49" s="1305"/>
      <c r="LNV49" s="1305"/>
      <c r="LNW49" s="1305"/>
      <c r="LNX49" s="1305"/>
      <c r="LNY49" s="1305"/>
      <c r="LNZ49" s="1305"/>
      <c r="LOA49" s="1305"/>
      <c r="LOB49" s="1305"/>
      <c r="LOC49" s="1305"/>
      <c r="LOD49" s="1305"/>
      <c r="LOE49" s="1305"/>
      <c r="LOF49" s="1305"/>
      <c r="LOG49" s="1305"/>
      <c r="LOH49" s="1305"/>
      <c r="LOI49" s="1305"/>
      <c r="LOJ49" s="1305"/>
      <c r="LOK49" s="1305"/>
      <c r="LOL49" s="1305"/>
      <c r="LOM49" s="1305"/>
      <c r="LON49" s="1305"/>
      <c r="LOO49" s="1305"/>
      <c r="LOP49" s="1305"/>
      <c r="LOQ49" s="1305"/>
      <c r="LOR49" s="1305"/>
      <c r="LOS49" s="1305"/>
      <c r="LOT49" s="1305"/>
      <c r="LOU49" s="1305"/>
      <c r="LOV49" s="1305"/>
      <c r="LOW49" s="1305"/>
      <c r="LOX49" s="1305"/>
      <c r="LOY49" s="1305"/>
      <c r="LOZ49" s="1305"/>
      <c r="LPA49" s="1305"/>
      <c r="LPB49" s="1305"/>
      <c r="LPC49" s="1305"/>
      <c r="LPD49" s="1305"/>
      <c r="LPE49" s="1305"/>
      <c r="LPF49" s="1305"/>
      <c r="LPG49" s="1305"/>
      <c r="LPH49" s="1305"/>
      <c r="LPI49" s="1305"/>
      <c r="LPJ49" s="1305"/>
      <c r="LPK49" s="1305"/>
      <c r="LPL49" s="1305"/>
      <c r="LPM49" s="1305"/>
      <c r="LPN49" s="1305"/>
      <c r="LPO49" s="1305"/>
      <c r="LPP49" s="1305"/>
      <c r="LPQ49" s="1305"/>
      <c r="LPR49" s="1305"/>
      <c r="LPS49" s="1305"/>
      <c r="LPT49" s="1305"/>
      <c r="LPU49" s="1305"/>
      <c r="LPV49" s="1305"/>
      <c r="LPW49" s="1305"/>
      <c r="LPX49" s="1305"/>
      <c r="LPY49" s="1305"/>
      <c r="LPZ49" s="1305"/>
      <c r="LQA49" s="1305"/>
      <c r="LQB49" s="1305"/>
      <c r="LQC49" s="1305"/>
      <c r="LQD49" s="1305"/>
      <c r="LQE49" s="1305"/>
      <c r="LQF49" s="1305"/>
      <c r="LQG49" s="1305"/>
      <c r="LQH49" s="1305"/>
      <c r="LQI49" s="1305"/>
      <c r="LQJ49" s="1305"/>
      <c r="LQK49" s="1305"/>
      <c r="LQL49" s="1305"/>
      <c r="LQM49" s="1305"/>
      <c r="LQN49" s="1305"/>
      <c r="LQO49" s="1305"/>
      <c r="LQP49" s="1305"/>
      <c r="LQQ49" s="1305"/>
      <c r="LQR49" s="1305"/>
      <c r="LQS49" s="1305"/>
      <c r="LQT49" s="1305"/>
      <c r="LQU49" s="1305"/>
      <c r="LQV49" s="1305"/>
      <c r="LQW49" s="1305"/>
      <c r="LQX49" s="1305"/>
      <c r="LQY49" s="1305"/>
      <c r="LQZ49" s="1305"/>
      <c r="LRA49" s="1305"/>
      <c r="LRB49" s="1305"/>
      <c r="LRC49" s="1305"/>
      <c r="LRD49" s="1305"/>
      <c r="LRE49" s="1305"/>
      <c r="LRF49" s="1305"/>
      <c r="LRG49" s="1305"/>
      <c r="LRH49" s="1305"/>
      <c r="LRI49" s="1305"/>
      <c r="LRJ49" s="1305"/>
      <c r="LRK49" s="1305"/>
      <c r="LRL49" s="1305"/>
      <c r="LRM49" s="1305"/>
      <c r="LRN49" s="1305"/>
      <c r="LRO49" s="1305"/>
      <c r="LRP49" s="1305"/>
      <c r="LRQ49" s="1305"/>
      <c r="LRR49" s="1305"/>
      <c r="LRS49" s="1305"/>
      <c r="LRT49" s="1305"/>
      <c r="LRU49" s="1305"/>
      <c r="LRV49" s="1305"/>
      <c r="LRW49" s="1305"/>
      <c r="LRX49" s="1305"/>
      <c r="LRY49" s="1305"/>
      <c r="LRZ49" s="1305"/>
      <c r="LSA49" s="1305"/>
      <c r="LSB49" s="1305"/>
      <c r="LSC49" s="1305"/>
      <c r="LSD49" s="1305"/>
      <c r="LSE49" s="1305"/>
      <c r="LSF49" s="1305"/>
      <c r="LSG49" s="1305"/>
      <c r="LSH49" s="1305"/>
      <c r="LSI49" s="1305"/>
      <c r="LSJ49" s="1305"/>
      <c r="LSK49" s="1305"/>
      <c r="LSL49" s="1305"/>
      <c r="LSM49" s="1305"/>
      <c r="LSN49" s="1305"/>
      <c r="LSO49" s="1305"/>
      <c r="LSP49" s="1305"/>
      <c r="LSQ49" s="1305"/>
      <c r="LSR49" s="1305"/>
      <c r="LSS49" s="1305"/>
      <c r="LST49" s="1305"/>
      <c r="LSU49" s="1305"/>
      <c r="LSV49" s="1305"/>
      <c r="LSW49" s="1305"/>
      <c r="LSX49" s="1305"/>
      <c r="LSY49" s="1305"/>
      <c r="LSZ49" s="1305"/>
      <c r="LTA49" s="1305"/>
      <c r="LTB49" s="1305"/>
      <c r="LTC49" s="1305"/>
      <c r="LTD49" s="1305"/>
      <c r="LTE49" s="1305"/>
      <c r="LTF49" s="1305"/>
      <c r="LTG49" s="1305"/>
      <c r="LTH49" s="1305"/>
      <c r="LTI49" s="1305"/>
      <c r="LTJ49" s="1305"/>
      <c r="LTK49" s="1305"/>
      <c r="LTL49" s="1305"/>
      <c r="LTM49" s="1305"/>
      <c r="LTN49" s="1305"/>
      <c r="LTO49" s="1305"/>
      <c r="LTP49" s="1305"/>
      <c r="LTQ49" s="1305"/>
      <c r="LTR49" s="1305"/>
      <c r="LTS49" s="1305"/>
      <c r="LTT49" s="1305"/>
      <c r="LTU49" s="1305"/>
      <c r="LTV49" s="1305"/>
      <c r="LTW49" s="1305"/>
      <c r="LTX49" s="1305"/>
      <c r="LTY49" s="1305"/>
      <c r="LTZ49" s="1305"/>
      <c r="LUA49" s="1305"/>
      <c r="LUB49" s="1305"/>
      <c r="LUC49" s="1305"/>
      <c r="LUD49" s="1305"/>
      <c r="LUE49" s="1305"/>
      <c r="LUF49" s="1305"/>
      <c r="LUG49" s="1305"/>
      <c r="LUH49" s="1305"/>
      <c r="LUI49" s="1305"/>
      <c r="LUJ49" s="1305"/>
      <c r="LUK49" s="1305"/>
      <c r="LUL49" s="1305"/>
      <c r="LUM49" s="1305"/>
      <c r="LUN49" s="1305"/>
      <c r="LUO49" s="1305"/>
      <c r="LUP49" s="1305"/>
      <c r="LUQ49" s="1305"/>
      <c r="LUR49" s="1305"/>
      <c r="LUS49" s="1305"/>
      <c r="LUT49" s="1305"/>
      <c r="LUU49" s="1305"/>
      <c r="LUV49" s="1305"/>
      <c r="LUW49" s="1305"/>
      <c r="LUX49" s="1305"/>
      <c r="LUY49" s="1305"/>
      <c r="LUZ49" s="1305"/>
      <c r="LVA49" s="1305"/>
      <c r="LVB49" s="1305"/>
      <c r="LVC49" s="1305"/>
      <c r="LVD49" s="1305"/>
      <c r="LVE49" s="1305"/>
      <c r="LVF49" s="1305"/>
      <c r="LVG49" s="1305"/>
      <c r="LVH49" s="1305"/>
      <c r="LVI49" s="1305"/>
      <c r="LVJ49" s="1305"/>
      <c r="LVK49" s="1305"/>
      <c r="LVL49" s="1305"/>
      <c r="LVM49" s="1305"/>
      <c r="LVN49" s="1305"/>
      <c r="LVO49" s="1305"/>
      <c r="LVP49" s="1305"/>
      <c r="LVQ49" s="1305"/>
      <c r="LVR49" s="1305"/>
      <c r="LVS49" s="1305"/>
      <c r="LVT49" s="1305"/>
      <c r="LVU49" s="1305"/>
      <c r="LVV49" s="1305"/>
      <c r="LVW49" s="1305"/>
      <c r="LVX49" s="1305"/>
      <c r="LVY49" s="1305"/>
      <c r="LVZ49" s="1305"/>
      <c r="LWA49" s="1305"/>
      <c r="LWB49" s="1305"/>
      <c r="LWC49" s="1305"/>
      <c r="LWD49" s="1305"/>
      <c r="LWE49" s="1305"/>
      <c r="LWF49" s="1305"/>
      <c r="LWG49" s="1305"/>
      <c r="LWH49" s="1305"/>
      <c r="LWI49" s="1305"/>
      <c r="LWJ49" s="1305"/>
      <c r="LWK49" s="1305"/>
      <c r="LWL49" s="1305"/>
      <c r="LWM49" s="1305"/>
      <c r="LWN49" s="1305"/>
      <c r="LWO49" s="1305"/>
      <c r="LWP49" s="1305"/>
      <c r="LWQ49" s="1305"/>
      <c r="LWR49" s="1305"/>
      <c r="LWS49" s="1305"/>
      <c r="LWT49" s="1305"/>
      <c r="LWU49" s="1305"/>
      <c r="LWV49" s="1305"/>
      <c r="LWW49" s="1305"/>
      <c r="LWX49" s="1305"/>
      <c r="LWY49" s="1305"/>
      <c r="LWZ49" s="1305"/>
      <c r="LXA49" s="1305"/>
      <c r="LXB49" s="1305"/>
      <c r="LXC49" s="1305"/>
      <c r="LXD49" s="1305"/>
      <c r="LXE49" s="1305"/>
      <c r="LXF49" s="1305"/>
      <c r="LXG49" s="1305"/>
      <c r="LXH49" s="1305"/>
      <c r="LXI49" s="1305"/>
      <c r="LXJ49" s="1305"/>
      <c r="LXK49" s="1305"/>
      <c r="LXL49" s="1305"/>
      <c r="LXM49" s="1305"/>
      <c r="LXN49" s="1305"/>
      <c r="LXO49" s="1305"/>
      <c r="LXP49" s="1305"/>
      <c r="LXQ49" s="1305"/>
      <c r="LXR49" s="1305"/>
      <c r="LXS49" s="1305"/>
      <c r="LXT49" s="1305"/>
      <c r="LXU49" s="1305"/>
      <c r="LXV49" s="1305"/>
      <c r="LXW49" s="1305"/>
      <c r="LXX49" s="1305"/>
      <c r="LXY49" s="1305"/>
      <c r="LXZ49" s="1305"/>
      <c r="LYA49" s="1305"/>
      <c r="LYB49" s="1305"/>
      <c r="LYC49" s="1305"/>
      <c r="LYD49" s="1305"/>
      <c r="LYE49" s="1305"/>
      <c r="LYF49" s="1305"/>
      <c r="LYG49" s="1305"/>
      <c r="LYH49" s="1305"/>
      <c r="LYI49" s="1305"/>
      <c r="LYJ49" s="1305"/>
      <c r="LYK49" s="1305"/>
      <c r="LYL49" s="1305"/>
      <c r="LYM49" s="1305"/>
      <c r="LYN49" s="1305"/>
      <c r="LYO49" s="1305"/>
      <c r="LYP49" s="1305"/>
      <c r="LYQ49" s="1305"/>
      <c r="LYR49" s="1305"/>
      <c r="LYS49" s="1305"/>
      <c r="LYT49" s="1305"/>
      <c r="LYU49" s="1305"/>
      <c r="LYV49" s="1305"/>
      <c r="LYW49" s="1305"/>
      <c r="LYX49" s="1305"/>
      <c r="LYY49" s="1305"/>
      <c r="LYZ49" s="1305"/>
      <c r="LZA49" s="1305"/>
      <c r="LZB49" s="1305"/>
      <c r="LZC49" s="1305"/>
      <c r="LZD49" s="1305"/>
      <c r="LZE49" s="1305"/>
      <c r="LZF49" s="1305"/>
      <c r="LZG49" s="1305"/>
      <c r="LZH49" s="1305"/>
      <c r="LZI49" s="1305"/>
      <c r="LZJ49" s="1305"/>
      <c r="LZK49" s="1305"/>
      <c r="LZL49" s="1305"/>
      <c r="LZM49" s="1305"/>
      <c r="LZN49" s="1305"/>
      <c r="LZO49" s="1305"/>
      <c r="LZP49" s="1305"/>
      <c r="LZQ49" s="1305"/>
      <c r="LZR49" s="1305"/>
      <c r="LZS49" s="1305"/>
      <c r="LZT49" s="1305"/>
      <c r="LZU49" s="1305"/>
      <c r="LZV49" s="1305"/>
      <c r="LZW49" s="1305"/>
      <c r="LZX49" s="1305"/>
      <c r="LZY49" s="1305"/>
      <c r="LZZ49" s="1305"/>
      <c r="MAA49" s="1305"/>
      <c r="MAB49" s="1305"/>
      <c r="MAC49" s="1305"/>
      <c r="MAD49" s="1305"/>
      <c r="MAE49" s="1305"/>
      <c r="MAF49" s="1305"/>
      <c r="MAG49" s="1305"/>
      <c r="MAH49" s="1305"/>
      <c r="MAI49" s="1305"/>
      <c r="MAJ49" s="1305"/>
      <c r="MAK49" s="1305"/>
      <c r="MAL49" s="1305"/>
      <c r="MAM49" s="1305"/>
      <c r="MAN49" s="1305"/>
      <c r="MAO49" s="1305"/>
      <c r="MAP49" s="1305"/>
      <c r="MAQ49" s="1305"/>
      <c r="MAR49" s="1305"/>
      <c r="MAS49" s="1305"/>
      <c r="MAT49" s="1305"/>
      <c r="MAU49" s="1305"/>
      <c r="MAV49" s="1305"/>
      <c r="MAW49" s="1305"/>
      <c r="MAX49" s="1305"/>
      <c r="MAY49" s="1305"/>
      <c r="MAZ49" s="1305"/>
      <c r="MBA49" s="1305"/>
      <c r="MBB49" s="1305"/>
      <c r="MBC49" s="1305"/>
      <c r="MBD49" s="1305"/>
      <c r="MBE49" s="1305"/>
      <c r="MBF49" s="1305"/>
      <c r="MBG49" s="1305"/>
      <c r="MBH49" s="1305"/>
      <c r="MBI49" s="1305"/>
      <c r="MBJ49" s="1305"/>
      <c r="MBK49" s="1305"/>
      <c r="MBL49" s="1305"/>
      <c r="MBM49" s="1305"/>
      <c r="MBN49" s="1305"/>
      <c r="MBO49" s="1305"/>
      <c r="MBP49" s="1305"/>
      <c r="MBQ49" s="1305"/>
      <c r="MBR49" s="1305"/>
      <c r="MBS49" s="1305"/>
      <c r="MBT49" s="1305"/>
      <c r="MBU49" s="1305"/>
      <c r="MBV49" s="1305"/>
      <c r="MBW49" s="1305"/>
      <c r="MBX49" s="1305"/>
      <c r="MBY49" s="1305"/>
      <c r="MBZ49" s="1305"/>
      <c r="MCA49" s="1305"/>
      <c r="MCB49" s="1305"/>
      <c r="MCC49" s="1305"/>
      <c r="MCD49" s="1305"/>
      <c r="MCE49" s="1305"/>
      <c r="MCF49" s="1305"/>
      <c r="MCG49" s="1305"/>
      <c r="MCH49" s="1305"/>
      <c r="MCI49" s="1305"/>
      <c r="MCJ49" s="1305"/>
      <c r="MCK49" s="1305"/>
      <c r="MCL49" s="1305"/>
      <c r="MCM49" s="1305"/>
      <c r="MCN49" s="1305"/>
      <c r="MCO49" s="1305"/>
      <c r="MCP49" s="1305"/>
      <c r="MCQ49" s="1305"/>
      <c r="MCR49" s="1305"/>
      <c r="MCS49" s="1305"/>
      <c r="MCT49" s="1305"/>
      <c r="MCU49" s="1305"/>
      <c r="MCV49" s="1305"/>
      <c r="MCW49" s="1305"/>
      <c r="MCX49" s="1305"/>
      <c r="MCY49" s="1305"/>
      <c r="MCZ49" s="1305"/>
      <c r="MDA49" s="1305"/>
      <c r="MDB49" s="1305"/>
      <c r="MDC49" s="1305"/>
      <c r="MDD49" s="1305"/>
      <c r="MDE49" s="1305"/>
      <c r="MDF49" s="1305"/>
      <c r="MDG49" s="1305"/>
      <c r="MDH49" s="1305"/>
      <c r="MDI49" s="1305"/>
      <c r="MDJ49" s="1305"/>
      <c r="MDK49" s="1305"/>
      <c r="MDL49" s="1305"/>
      <c r="MDM49" s="1305"/>
      <c r="MDN49" s="1305"/>
      <c r="MDO49" s="1305"/>
      <c r="MDP49" s="1305"/>
      <c r="MDQ49" s="1305"/>
      <c r="MDR49" s="1305"/>
      <c r="MDS49" s="1305"/>
      <c r="MDT49" s="1305"/>
      <c r="MDU49" s="1305"/>
      <c r="MDV49" s="1305"/>
      <c r="MDW49" s="1305"/>
      <c r="MDX49" s="1305"/>
      <c r="MDY49" s="1305"/>
      <c r="MDZ49" s="1305"/>
      <c r="MEA49" s="1305"/>
      <c r="MEB49" s="1305"/>
      <c r="MEC49" s="1305"/>
      <c r="MED49" s="1305"/>
      <c r="MEE49" s="1305"/>
      <c r="MEF49" s="1305"/>
      <c r="MEG49" s="1305"/>
      <c r="MEH49" s="1305"/>
      <c r="MEI49" s="1305"/>
      <c r="MEJ49" s="1305"/>
      <c r="MEK49" s="1305"/>
      <c r="MEL49" s="1305"/>
      <c r="MEM49" s="1305"/>
      <c r="MEN49" s="1305"/>
      <c r="MEO49" s="1305"/>
      <c r="MEP49" s="1305"/>
      <c r="MEQ49" s="1305"/>
      <c r="MER49" s="1305"/>
      <c r="MES49" s="1305"/>
      <c r="MET49" s="1305"/>
      <c r="MEU49" s="1305"/>
      <c r="MEV49" s="1305"/>
      <c r="MEW49" s="1305"/>
      <c r="MEX49" s="1305"/>
      <c r="MEY49" s="1305"/>
      <c r="MEZ49" s="1305"/>
      <c r="MFA49" s="1305"/>
      <c r="MFB49" s="1305"/>
      <c r="MFC49" s="1305"/>
      <c r="MFD49" s="1305"/>
      <c r="MFE49" s="1305"/>
      <c r="MFF49" s="1305"/>
      <c r="MFG49" s="1305"/>
      <c r="MFH49" s="1305"/>
      <c r="MFI49" s="1305"/>
      <c r="MFJ49" s="1305"/>
      <c r="MFK49" s="1305"/>
      <c r="MFL49" s="1305"/>
      <c r="MFM49" s="1305"/>
      <c r="MFN49" s="1305"/>
      <c r="MFO49" s="1305"/>
      <c r="MFP49" s="1305"/>
      <c r="MFQ49" s="1305"/>
      <c r="MFR49" s="1305"/>
      <c r="MFS49" s="1305"/>
      <c r="MFT49" s="1305"/>
      <c r="MFU49" s="1305"/>
      <c r="MFV49" s="1305"/>
      <c r="MFW49" s="1305"/>
      <c r="MFX49" s="1305"/>
      <c r="MFY49" s="1305"/>
      <c r="MFZ49" s="1305"/>
      <c r="MGA49" s="1305"/>
      <c r="MGB49" s="1305"/>
      <c r="MGC49" s="1305"/>
      <c r="MGD49" s="1305"/>
      <c r="MGE49" s="1305"/>
      <c r="MGF49" s="1305"/>
      <c r="MGG49" s="1305"/>
      <c r="MGH49" s="1305"/>
      <c r="MGI49" s="1305"/>
      <c r="MGJ49" s="1305"/>
      <c r="MGK49" s="1305"/>
      <c r="MGL49" s="1305"/>
      <c r="MGM49" s="1305"/>
      <c r="MGN49" s="1305"/>
      <c r="MGO49" s="1305"/>
      <c r="MGP49" s="1305"/>
      <c r="MGQ49" s="1305"/>
      <c r="MGR49" s="1305"/>
      <c r="MGS49" s="1305"/>
      <c r="MGT49" s="1305"/>
      <c r="MGU49" s="1305"/>
      <c r="MGV49" s="1305"/>
      <c r="MGW49" s="1305"/>
      <c r="MGX49" s="1305"/>
      <c r="MGY49" s="1305"/>
      <c r="MGZ49" s="1305"/>
      <c r="MHA49" s="1305"/>
      <c r="MHB49" s="1305"/>
      <c r="MHC49" s="1305"/>
      <c r="MHD49" s="1305"/>
      <c r="MHE49" s="1305"/>
      <c r="MHF49" s="1305"/>
      <c r="MHG49" s="1305"/>
      <c r="MHH49" s="1305"/>
      <c r="MHI49" s="1305"/>
      <c r="MHJ49" s="1305"/>
      <c r="MHK49" s="1305"/>
      <c r="MHL49" s="1305"/>
      <c r="MHM49" s="1305"/>
      <c r="MHN49" s="1305"/>
      <c r="MHO49" s="1305"/>
      <c r="MHP49" s="1305"/>
      <c r="MHQ49" s="1305"/>
      <c r="MHR49" s="1305"/>
      <c r="MHS49" s="1305"/>
      <c r="MHT49" s="1305"/>
      <c r="MHU49" s="1305"/>
      <c r="MHV49" s="1305"/>
      <c r="MHW49" s="1305"/>
      <c r="MHX49" s="1305"/>
      <c r="MHY49" s="1305"/>
      <c r="MHZ49" s="1305"/>
      <c r="MIA49" s="1305"/>
      <c r="MIB49" s="1305"/>
      <c r="MIC49" s="1305"/>
      <c r="MID49" s="1305"/>
      <c r="MIE49" s="1305"/>
      <c r="MIF49" s="1305"/>
      <c r="MIG49" s="1305"/>
      <c r="MIH49" s="1305"/>
      <c r="MII49" s="1305"/>
      <c r="MIJ49" s="1305"/>
      <c r="MIK49" s="1305"/>
      <c r="MIL49" s="1305"/>
      <c r="MIM49" s="1305"/>
      <c r="MIN49" s="1305"/>
      <c r="MIO49" s="1305"/>
      <c r="MIP49" s="1305"/>
      <c r="MIQ49" s="1305"/>
      <c r="MIR49" s="1305"/>
      <c r="MIS49" s="1305"/>
      <c r="MIT49" s="1305"/>
      <c r="MIU49" s="1305"/>
      <c r="MIV49" s="1305"/>
      <c r="MIW49" s="1305"/>
      <c r="MIX49" s="1305"/>
      <c r="MIY49" s="1305"/>
      <c r="MIZ49" s="1305"/>
      <c r="MJA49" s="1305"/>
      <c r="MJB49" s="1305"/>
      <c r="MJC49" s="1305"/>
      <c r="MJD49" s="1305"/>
      <c r="MJE49" s="1305"/>
      <c r="MJF49" s="1305"/>
      <c r="MJG49" s="1305"/>
      <c r="MJH49" s="1305"/>
      <c r="MJI49" s="1305"/>
      <c r="MJJ49" s="1305"/>
      <c r="MJK49" s="1305"/>
      <c r="MJL49" s="1305"/>
      <c r="MJM49" s="1305"/>
      <c r="MJN49" s="1305"/>
      <c r="MJO49" s="1305"/>
      <c r="MJP49" s="1305"/>
      <c r="MJQ49" s="1305"/>
      <c r="MJR49" s="1305"/>
      <c r="MJS49" s="1305"/>
      <c r="MJT49" s="1305"/>
      <c r="MJU49" s="1305"/>
      <c r="MJV49" s="1305"/>
      <c r="MJW49" s="1305"/>
      <c r="MJX49" s="1305"/>
      <c r="MJY49" s="1305"/>
      <c r="MJZ49" s="1305"/>
      <c r="MKA49" s="1305"/>
      <c r="MKB49" s="1305"/>
      <c r="MKC49" s="1305"/>
      <c r="MKD49" s="1305"/>
      <c r="MKE49" s="1305"/>
      <c r="MKF49" s="1305"/>
      <c r="MKG49" s="1305"/>
      <c r="MKH49" s="1305"/>
      <c r="MKI49" s="1305"/>
      <c r="MKJ49" s="1305"/>
      <c r="MKK49" s="1305"/>
      <c r="MKL49" s="1305"/>
      <c r="MKM49" s="1305"/>
      <c r="MKN49" s="1305"/>
      <c r="MKO49" s="1305"/>
      <c r="MKP49" s="1305"/>
      <c r="MKQ49" s="1305"/>
      <c r="MKR49" s="1305"/>
      <c r="MKS49" s="1305"/>
      <c r="MKT49" s="1305"/>
      <c r="MKU49" s="1305"/>
      <c r="MKV49" s="1305"/>
      <c r="MKW49" s="1305"/>
      <c r="MKX49" s="1305"/>
      <c r="MKY49" s="1305"/>
      <c r="MKZ49" s="1305"/>
      <c r="MLA49" s="1305"/>
      <c r="MLB49" s="1305"/>
      <c r="MLC49" s="1305"/>
      <c r="MLD49" s="1305"/>
      <c r="MLE49" s="1305"/>
      <c r="MLF49" s="1305"/>
      <c r="MLG49" s="1305"/>
      <c r="MLH49" s="1305"/>
      <c r="MLI49" s="1305"/>
      <c r="MLJ49" s="1305"/>
      <c r="MLK49" s="1305"/>
      <c r="MLL49" s="1305"/>
      <c r="MLM49" s="1305"/>
      <c r="MLN49" s="1305"/>
      <c r="MLO49" s="1305"/>
      <c r="MLP49" s="1305"/>
      <c r="MLQ49" s="1305"/>
      <c r="MLR49" s="1305"/>
      <c r="MLS49" s="1305"/>
      <c r="MLT49" s="1305"/>
      <c r="MLU49" s="1305"/>
      <c r="MLV49" s="1305"/>
      <c r="MLW49" s="1305"/>
      <c r="MLX49" s="1305"/>
      <c r="MLY49" s="1305"/>
      <c r="MLZ49" s="1305"/>
      <c r="MMA49" s="1305"/>
      <c r="MMB49" s="1305"/>
      <c r="MMC49" s="1305"/>
      <c r="MMD49" s="1305"/>
      <c r="MME49" s="1305"/>
      <c r="MMF49" s="1305"/>
      <c r="MMG49" s="1305"/>
      <c r="MMH49" s="1305"/>
      <c r="MMI49" s="1305"/>
      <c r="MMJ49" s="1305"/>
      <c r="MMK49" s="1305"/>
      <c r="MML49" s="1305"/>
      <c r="MMM49" s="1305"/>
      <c r="MMN49" s="1305"/>
      <c r="MMO49" s="1305"/>
      <c r="MMP49" s="1305"/>
      <c r="MMQ49" s="1305"/>
      <c r="MMR49" s="1305"/>
      <c r="MMS49" s="1305"/>
      <c r="MMT49" s="1305"/>
      <c r="MMU49" s="1305"/>
      <c r="MMV49" s="1305"/>
      <c r="MMW49" s="1305"/>
      <c r="MMX49" s="1305"/>
      <c r="MMY49" s="1305"/>
      <c r="MMZ49" s="1305"/>
      <c r="MNA49" s="1305"/>
      <c r="MNB49" s="1305"/>
      <c r="MNC49" s="1305"/>
      <c r="MND49" s="1305"/>
      <c r="MNE49" s="1305"/>
      <c r="MNF49" s="1305"/>
      <c r="MNG49" s="1305"/>
      <c r="MNH49" s="1305"/>
      <c r="MNI49" s="1305"/>
      <c r="MNJ49" s="1305"/>
      <c r="MNK49" s="1305"/>
      <c r="MNL49" s="1305"/>
      <c r="MNM49" s="1305"/>
      <c r="MNN49" s="1305"/>
      <c r="MNO49" s="1305"/>
      <c r="MNP49" s="1305"/>
      <c r="MNQ49" s="1305"/>
      <c r="MNR49" s="1305"/>
      <c r="MNS49" s="1305"/>
      <c r="MNT49" s="1305"/>
      <c r="MNU49" s="1305"/>
      <c r="MNV49" s="1305"/>
      <c r="MNW49" s="1305"/>
      <c r="MNX49" s="1305"/>
      <c r="MNY49" s="1305"/>
      <c r="MNZ49" s="1305"/>
      <c r="MOA49" s="1305"/>
      <c r="MOB49" s="1305"/>
      <c r="MOC49" s="1305"/>
      <c r="MOD49" s="1305"/>
      <c r="MOE49" s="1305"/>
      <c r="MOF49" s="1305"/>
      <c r="MOG49" s="1305"/>
      <c r="MOH49" s="1305"/>
      <c r="MOI49" s="1305"/>
      <c r="MOJ49" s="1305"/>
      <c r="MOK49" s="1305"/>
      <c r="MOL49" s="1305"/>
      <c r="MOM49" s="1305"/>
      <c r="MON49" s="1305"/>
      <c r="MOO49" s="1305"/>
      <c r="MOP49" s="1305"/>
      <c r="MOQ49" s="1305"/>
      <c r="MOR49" s="1305"/>
      <c r="MOS49" s="1305"/>
      <c r="MOT49" s="1305"/>
      <c r="MOU49" s="1305"/>
      <c r="MOV49" s="1305"/>
      <c r="MOW49" s="1305"/>
      <c r="MOX49" s="1305"/>
      <c r="MOY49" s="1305"/>
      <c r="MOZ49" s="1305"/>
      <c r="MPA49" s="1305"/>
      <c r="MPB49" s="1305"/>
      <c r="MPC49" s="1305"/>
      <c r="MPD49" s="1305"/>
      <c r="MPE49" s="1305"/>
      <c r="MPF49" s="1305"/>
      <c r="MPG49" s="1305"/>
      <c r="MPH49" s="1305"/>
      <c r="MPI49" s="1305"/>
      <c r="MPJ49" s="1305"/>
      <c r="MPK49" s="1305"/>
      <c r="MPL49" s="1305"/>
      <c r="MPM49" s="1305"/>
      <c r="MPN49" s="1305"/>
      <c r="MPO49" s="1305"/>
      <c r="MPP49" s="1305"/>
      <c r="MPQ49" s="1305"/>
      <c r="MPR49" s="1305"/>
      <c r="MPS49" s="1305"/>
      <c r="MPT49" s="1305"/>
      <c r="MPU49" s="1305"/>
      <c r="MPV49" s="1305"/>
      <c r="MPW49" s="1305"/>
      <c r="MPX49" s="1305"/>
      <c r="MPY49" s="1305"/>
      <c r="MPZ49" s="1305"/>
      <c r="MQA49" s="1305"/>
      <c r="MQB49" s="1305"/>
      <c r="MQC49" s="1305"/>
      <c r="MQD49" s="1305"/>
      <c r="MQE49" s="1305"/>
      <c r="MQF49" s="1305"/>
      <c r="MQG49" s="1305"/>
      <c r="MQH49" s="1305"/>
      <c r="MQI49" s="1305"/>
      <c r="MQJ49" s="1305"/>
      <c r="MQK49" s="1305"/>
      <c r="MQL49" s="1305"/>
      <c r="MQM49" s="1305"/>
      <c r="MQN49" s="1305"/>
      <c r="MQO49" s="1305"/>
      <c r="MQP49" s="1305"/>
      <c r="MQQ49" s="1305"/>
      <c r="MQR49" s="1305"/>
      <c r="MQS49" s="1305"/>
      <c r="MQT49" s="1305"/>
      <c r="MQU49" s="1305"/>
      <c r="MQV49" s="1305"/>
      <c r="MQW49" s="1305"/>
      <c r="MQX49" s="1305"/>
      <c r="MQY49" s="1305"/>
      <c r="MQZ49" s="1305"/>
      <c r="MRA49" s="1305"/>
      <c r="MRB49" s="1305"/>
      <c r="MRC49" s="1305"/>
      <c r="MRD49" s="1305"/>
      <c r="MRE49" s="1305"/>
      <c r="MRF49" s="1305"/>
      <c r="MRG49" s="1305"/>
      <c r="MRH49" s="1305"/>
      <c r="MRI49" s="1305"/>
      <c r="MRJ49" s="1305"/>
      <c r="MRK49" s="1305"/>
      <c r="MRL49" s="1305"/>
      <c r="MRM49" s="1305"/>
      <c r="MRN49" s="1305"/>
      <c r="MRO49" s="1305"/>
      <c r="MRP49" s="1305"/>
      <c r="MRQ49" s="1305"/>
      <c r="MRR49" s="1305"/>
      <c r="MRS49" s="1305"/>
      <c r="MRT49" s="1305"/>
      <c r="MRU49" s="1305"/>
      <c r="MRV49" s="1305"/>
      <c r="MRW49" s="1305"/>
      <c r="MRX49" s="1305"/>
      <c r="MRY49" s="1305"/>
      <c r="MRZ49" s="1305"/>
      <c r="MSA49" s="1305"/>
      <c r="MSB49" s="1305"/>
      <c r="MSC49" s="1305"/>
      <c r="MSD49" s="1305"/>
      <c r="MSE49" s="1305"/>
      <c r="MSF49" s="1305"/>
      <c r="MSG49" s="1305"/>
      <c r="MSH49" s="1305"/>
      <c r="MSI49" s="1305"/>
      <c r="MSJ49" s="1305"/>
      <c r="MSK49" s="1305"/>
      <c r="MSL49" s="1305"/>
      <c r="MSM49" s="1305"/>
      <c r="MSN49" s="1305"/>
      <c r="MSO49" s="1305"/>
      <c r="MSP49" s="1305"/>
      <c r="MSQ49" s="1305"/>
      <c r="MSR49" s="1305"/>
      <c r="MSS49" s="1305"/>
      <c r="MST49" s="1305"/>
      <c r="MSU49" s="1305"/>
      <c r="MSV49" s="1305"/>
      <c r="MSW49" s="1305"/>
      <c r="MSX49" s="1305"/>
      <c r="MSY49" s="1305"/>
      <c r="MSZ49" s="1305"/>
      <c r="MTA49" s="1305"/>
      <c r="MTB49" s="1305"/>
      <c r="MTC49" s="1305"/>
      <c r="MTD49" s="1305"/>
      <c r="MTE49" s="1305"/>
      <c r="MTF49" s="1305"/>
      <c r="MTG49" s="1305"/>
      <c r="MTH49" s="1305"/>
      <c r="MTI49" s="1305"/>
      <c r="MTJ49" s="1305"/>
      <c r="MTK49" s="1305"/>
      <c r="MTL49" s="1305"/>
      <c r="MTM49" s="1305"/>
      <c r="MTN49" s="1305"/>
      <c r="MTO49" s="1305"/>
      <c r="MTP49" s="1305"/>
      <c r="MTQ49" s="1305"/>
      <c r="MTR49" s="1305"/>
      <c r="MTS49" s="1305"/>
      <c r="MTT49" s="1305"/>
      <c r="MTU49" s="1305"/>
      <c r="MTV49" s="1305"/>
      <c r="MTW49" s="1305"/>
      <c r="MTX49" s="1305"/>
      <c r="MTY49" s="1305"/>
      <c r="MTZ49" s="1305"/>
      <c r="MUA49" s="1305"/>
      <c r="MUB49" s="1305"/>
      <c r="MUC49" s="1305"/>
      <c r="MUD49" s="1305"/>
      <c r="MUE49" s="1305"/>
      <c r="MUF49" s="1305"/>
      <c r="MUG49" s="1305"/>
      <c r="MUH49" s="1305"/>
      <c r="MUI49" s="1305"/>
      <c r="MUJ49" s="1305"/>
      <c r="MUK49" s="1305"/>
      <c r="MUL49" s="1305"/>
      <c r="MUM49" s="1305"/>
      <c r="MUN49" s="1305"/>
      <c r="MUO49" s="1305"/>
      <c r="MUP49" s="1305"/>
      <c r="MUQ49" s="1305"/>
      <c r="MUR49" s="1305"/>
      <c r="MUS49" s="1305"/>
      <c r="MUT49" s="1305"/>
      <c r="MUU49" s="1305"/>
      <c r="MUV49" s="1305"/>
      <c r="MUW49" s="1305"/>
      <c r="MUX49" s="1305"/>
      <c r="MUY49" s="1305"/>
      <c r="MUZ49" s="1305"/>
      <c r="MVA49" s="1305"/>
      <c r="MVB49" s="1305"/>
      <c r="MVC49" s="1305"/>
      <c r="MVD49" s="1305"/>
      <c r="MVE49" s="1305"/>
      <c r="MVF49" s="1305"/>
      <c r="MVG49" s="1305"/>
      <c r="MVH49" s="1305"/>
      <c r="MVI49" s="1305"/>
      <c r="MVJ49" s="1305"/>
      <c r="MVK49" s="1305"/>
      <c r="MVL49" s="1305"/>
      <c r="MVM49" s="1305"/>
      <c r="MVN49" s="1305"/>
      <c r="MVO49" s="1305"/>
      <c r="MVP49" s="1305"/>
      <c r="MVQ49" s="1305"/>
      <c r="MVR49" s="1305"/>
      <c r="MVS49" s="1305"/>
      <c r="MVT49" s="1305"/>
      <c r="MVU49" s="1305"/>
      <c r="MVV49" s="1305"/>
      <c r="MVW49" s="1305"/>
      <c r="MVX49" s="1305"/>
      <c r="MVY49" s="1305"/>
      <c r="MVZ49" s="1305"/>
      <c r="MWA49" s="1305"/>
      <c r="MWB49" s="1305"/>
      <c r="MWC49" s="1305"/>
      <c r="MWD49" s="1305"/>
      <c r="MWE49" s="1305"/>
      <c r="MWF49" s="1305"/>
      <c r="MWG49" s="1305"/>
      <c r="MWH49" s="1305"/>
      <c r="MWI49" s="1305"/>
      <c r="MWJ49" s="1305"/>
      <c r="MWK49" s="1305"/>
      <c r="MWL49" s="1305"/>
      <c r="MWM49" s="1305"/>
      <c r="MWN49" s="1305"/>
      <c r="MWO49" s="1305"/>
      <c r="MWP49" s="1305"/>
      <c r="MWQ49" s="1305"/>
      <c r="MWR49" s="1305"/>
      <c r="MWS49" s="1305"/>
      <c r="MWT49" s="1305"/>
      <c r="MWU49" s="1305"/>
      <c r="MWV49" s="1305"/>
      <c r="MWW49" s="1305"/>
      <c r="MWX49" s="1305"/>
      <c r="MWY49" s="1305"/>
      <c r="MWZ49" s="1305"/>
      <c r="MXA49" s="1305"/>
      <c r="MXB49" s="1305"/>
      <c r="MXC49" s="1305"/>
      <c r="MXD49" s="1305"/>
      <c r="MXE49" s="1305"/>
      <c r="MXF49" s="1305"/>
      <c r="MXG49" s="1305"/>
      <c r="MXH49" s="1305"/>
      <c r="MXI49" s="1305"/>
      <c r="MXJ49" s="1305"/>
      <c r="MXK49" s="1305"/>
      <c r="MXL49" s="1305"/>
      <c r="MXM49" s="1305"/>
      <c r="MXN49" s="1305"/>
      <c r="MXO49" s="1305"/>
      <c r="MXP49" s="1305"/>
      <c r="MXQ49" s="1305"/>
      <c r="MXR49" s="1305"/>
      <c r="MXS49" s="1305"/>
      <c r="MXT49" s="1305"/>
      <c r="MXU49" s="1305"/>
      <c r="MXV49" s="1305"/>
      <c r="MXW49" s="1305"/>
      <c r="MXX49" s="1305"/>
      <c r="MXY49" s="1305"/>
      <c r="MXZ49" s="1305"/>
      <c r="MYA49" s="1305"/>
      <c r="MYB49" s="1305"/>
      <c r="MYC49" s="1305"/>
      <c r="MYD49" s="1305"/>
      <c r="MYE49" s="1305"/>
      <c r="MYF49" s="1305"/>
      <c r="MYG49" s="1305"/>
      <c r="MYH49" s="1305"/>
      <c r="MYI49" s="1305"/>
      <c r="MYJ49" s="1305"/>
      <c r="MYK49" s="1305"/>
      <c r="MYL49" s="1305"/>
      <c r="MYM49" s="1305"/>
      <c r="MYN49" s="1305"/>
      <c r="MYO49" s="1305"/>
      <c r="MYP49" s="1305"/>
      <c r="MYQ49" s="1305"/>
      <c r="MYR49" s="1305"/>
      <c r="MYS49" s="1305"/>
      <c r="MYT49" s="1305"/>
      <c r="MYU49" s="1305"/>
      <c r="MYV49" s="1305"/>
      <c r="MYW49" s="1305"/>
      <c r="MYX49" s="1305"/>
      <c r="MYY49" s="1305"/>
      <c r="MYZ49" s="1305"/>
      <c r="MZA49" s="1305"/>
      <c r="MZB49" s="1305"/>
      <c r="MZC49" s="1305"/>
      <c r="MZD49" s="1305"/>
      <c r="MZE49" s="1305"/>
      <c r="MZF49" s="1305"/>
      <c r="MZG49" s="1305"/>
      <c r="MZH49" s="1305"/>
      <c r="MZI49" s="1305"/>
      <c r="MZJ49" s="1305"/>
      <c r="MZK49" s="1305"/>
      <c r="MZL49" s="1305"/>
      <c r="MZM49" s="1305"/>
      <c r="MZN49" s="1305"/>
      <c r="MZO49" s="1305"/>
      <c r="MZP49" s="1305"/>
      <c r="MZQ49" s="1305"/>
      <c r="MZR49" s="1305"/>
      <c r="MZS49" s="1305"/>
      <c r="MZT49" s="1305"/>
      <c r="MZU49" s="1305"/>
      <c r="MZV49" s="1305"/>
      <c r="MZW49" s="1305"/>
      <c r="MZX49" s="1305"/>
      <c r="MZY49" s="1305"/>
      <c r="MZZ49" s="1305"/>
      <c r="NAA49" s="1305"/>
      <c r="NAB49" s="1305"/>
      <c r="NAC49" s="1305"/>
      <c r="NAD49" s="1305"/>
      <c r="NAE49" s="1305"/>
      <c r="NAF49" s="1305"/>
      <c r="NAG49" s="1305"/>
      <c r="NAH49" s="1305"/>
      <c r="NAI49" s="1305"/>
      <c r="NAJ49" s="1305"/>
      <c r="NAK49" s="1305"/>
      <c r="NAL49" s="1305"/>
      <c r="NAM49" s="1305"/>
      <c r="NAN49" s="1305"/>
      <c r="NAO49" s="1305"/>
      <c r="NAP49" s="1305"/>
      <c r="NAQ49" s="1305"/>
      <c r="NAR49" s="1305"/>
      <c r="NAS49" s="1305"/>
      <c r="NAT49" s="1305"/>
      <c r="NAU49" s="1305"/>
      <c r="NAV49" s="1305"/>
      <c r="NAW49" s="1305"/>
      <c r="NAX49" s="1305"/>
      <c r="NAY49" s="1305"/>
      <c r="NAZ49" s="1305"/>
      <c r="NBA49" s="1305"/>
      <c r="NBB49" s="1305"/>
      <c r="NBC49" s="1305"/>
      <c r="NBD49" s="1305"/>
      <c r="NBE49" s="1305"/>
      <c r="NBF49" s="1305"/>
      <c r="NBG49" s="1305"/>
      <c r="NBH49" s="1305"/>
      <c r="NBI49" s="1305"/>
      <c r="NBJ49" s="1305"/>
      <c r="NBK49" s="1305"/>
      <c r="NBL49" s="1305"/>
      <c r="NBM49" s="1305"/>
      <c r="NBN49" s="1305"/>
      <c r="NBO49" s="1305"/>
      <c r="NBP49" s="1305"/>
      <c r="NBQ49" s="1305"/>
      <c r="NBR49" s="1305"/>
      <c r="NBS49" s="1305"/>
      <c r="NBT49" s="1305"/>
      <c r="NBU49" s="1305"/>
      <c r="NBV49" s="1305"/>
      <c r="NBW49" s="1305"/>
      <c r="NBX49" s="1305"/>
      <c r="NBY49" s="1305"/>
      <c r="NBZ49" s="1305"/>
      <c r="NCA49" s="1305"/>
      <c r="NCB49" s="1305"/>
      <c r="NCC49" s="1305"/>
      <c r="NCD49" s="1305"/>
      <c r="NCE49" s="1305"/>
      <c r="NCF49" s="1305"/>
      <c r="NCG49" s="1305"/>
      <c r="NCH49" s="1305"/>
      <c r="NCI49" s="1305"/>
      <c r="NCJ49" s="1305"/>
      <c r="NCK49" s="1305"/>
      <c r="NCL49" s="1305"/>
      <c r="NCM49" s="1305"/>
      <c r="NCN49" s="1305"/>
      <c r="NCO49" s="1305"/>
      <c r="NCP49" s="1305"/>
      <c r="NCQ49" s="1305"/>
      <c r="NCR49" s="1305"/>
      <c r="NCS49" s="1305"/>
      <c r="NCT49" s="1305"/>
      <c r="NCU49" s="1305"/>
      <c r="NCV49" s="1305"/>
      <c r="NCW49" s="1305"/>
      <c r="NCX49" s="1305"/>
      <c r="NCY49" s="1305"/>
      <c r="NCZ49" s="1305"/>
      <c r="NDA49" s="1305"/>
      <c r="NDB49" s="1305"/>
      <c r="NDC49" s="1305"/>
      <c r="NDD49" s="1305"/>
      <c r="NDE49" s="1305"/>
      <c r="NDF49" s="1305"/>
      <c r="NDG49" s="1305"/>
      <c r="NDH49" s="1305"/>
      <c r="NDI49" s="1305"/>
      <c r="NDJ49" s="1305"/>
      <c r="NDK49" s="1305"/>
      <c r="NDL49" s="1305"/>
      <c r="NDM49" s="1305"/>
      <c r="NDN49" s="1305"/>
      <c r="NDO49" s="1305"/>
      <c r="NDP49" s="1305"/>
      <c r="NDQ49" s="1305"/>
      <c r="NDR49" s="1305"/>
      <c r="NDS49" s="1305"/>
      <c r="NDT49" s="1305"/>
      <c r="NDU49" s="1305"/>
      <c r="NDV49" s="1305"/>
      <c r="NDW49" s="1305"/>
      <c r="NDX49" s="1305"/>
      <c r="NDY49" s="1305"/>
      <c r="NDZ49" s="1305"/>
      <c r="NEA49" s="1305"/>
      <c r="NEB49" s="1305"/>
      <c r="NEC49" s="1305"/>
      <c r="NED49" s="1305"/>
      <c r="NEE49" s="1305"/>
      <c r="NEF49" s="1305"/>
      <c r="NEG49" s="1305"/>
      <c r="NEH49" s="1305"/>
      <c r="NEI49" s="1305"/>
      <c r="NEJ49" s="1305"/>
      <c r="NEK49" s="1305"/>
      <c r="NEL49" s="1305"/>
      <c r="NEM49" s="1305"/>
      <c r="NEN49" s="1305"/>
      <c r="NEO49" s="1305"/>
      <c r="NEP49" s="1305"/>
      <c r="NEQ49" s="1305"/>
      <c r="NER49" s="1305"/>
      <c r="NES49" s="1305"/>
      <c r="NET49" s="1305"/>
      <c r="NEU49" s="1305"/>
      <c r="NEV49" s="1305"/>
      <c r="NEW49" s="1305"/>
      <c r="NEX49" s="1305"/>
      <c r="NEY49" s="1305"/>
      <c r="NEZ49" s="1305"/>
      <c r="NFA49" s="1305"/>
      <c r="NFB49" s="1305"/>
      <c r="NFC49" s="1305"/>
      <c r="NFD49" s="1305"/>
      <c r="NFE49" s="1305"/>
      <c r="NFF49" s="1305"/>
      <c r="NFG49" s="1305"/>
      <c r="NFH49" s="1305"/>
      <c r="NFI49" s="1305"/>
      <c r="NFJ49" s="1305"/>
      <c r="NFK49" s="1305"/>
      <c r="NFL49" s="1305"/>
      <c r="NFM49" s="1305"/>
      <c r="NFN49" s="1305"/>
      <c r="NFO49" s="1305"/>
      <c r="NFP49" s="1305"/>
      <c r="NFQ49" s="1305"/>
      <c r="NFR49" s="1305"/>
      <c r="NFS49" s="1305"/>
      <c r="NFT49" s="1305"/>
      <c r="NFU49" s="1305"/>
      <c r="NFV49" s="1305"/>
      <c r="NFW49" s="1305"/>
      <c r="NFX49" s="1305"/>
      <c r="NFY49" s="1305"/>
      <c r="NFZ49" s="1305"/>
      <c r="NGA49" s="1305"/>
      <c r="NGB49" s="1305"/>
      <c r="NGC49" s="1305"/>
      <c r="NGD49" s="1305"/>
      <c r="NGE49" s="1305"/>
      <c r="NGF49" s="1305"/>
      <c r="NGG49" s="1305"/>
      <c r="NGH49" s="1305"/>
      <c r="NGI49" s="1305"/>
      <c r="NGJ49" s="1305"/>
      <c r="NGK49" s="1305"/>
      <c r="NGL49" s="1305"/>
      <c r="NGM49" s="1305"/>
      <c r="NGN49" s="1305"/>
      <c r="NGO49" s="1305"/>
      <c r="NGP49" s="1305"/>
      <c r="NGQ49" s="1305"/>
      <c r="NGR49" s="1305"/>
      <c r="NGS49" s="1305"/>
      <c r="NGT49" s="1305"/>
      <c r="NGU49" s="1305"/>
      <c r="NGV49" s="1305"/>
      <c r="NGW49" s="1305"/>
      <c r="NGX49" s="1305"/>
      <c r="NGY49" s="1305"/>
      <c r="NGZ49" s="1305"/>
      <c r="NHA49" s="1305"/>
      <c r="NHB49" s="1305"/>
      <c r="NHC49" s="1305"/>
      <c r="NHD49" s="1305"/>
      <c r="NHE49" s="1305"/>
      <c r="NHF49" s="1305"/>
      <c r="NHG49" s="1305"/>
      <c r="NHH49" s="1305"/>
      <c r="NHI49" s="1305"/>
      <c r="NHJ49" s="1305"/>
      <c r="NHK49" s="1305"/>
      <c r="NHL49" s="1305"/>
      <c r="NHM49" s="1305"/>
      <c r="NHN49" s="1305"/>
      <c r="NHO49" s="1305"/>
      <c r="NHP49" s="1305"/>
      <c r="NHQ49" s="1305"/>
      <c r="NHR49" s="1305"/>
      <c r="NHS49" s="1305"/>
      <c r="NHT49" s="1305"/>
      <c r="NHU49" s="1305"/>
      <c r="NHV49" s="1305"/>
      <c r="NHW49" s="1305"/>
      <c r="NHX49" s="1305"/>
      <c r="NHY49" s="1305"/>
      <c r="NHZ49" s="1305"/>
      <c r="NIA49" s="1305"/>
      <c r="NIB49" s="1305"/>
      <c r="NIC49" s="1305"/>
      <c r="NID49" s="1305"/>
      <c r="NIE49" s="1305"/>
      <c r="NIF49" s="1305"/>
      <c r="NIG49" s="1305"/>
      <c r="NIH49" s="1305"/>
      <c r="NII49" s="1305"/>
      <c r="NIJ49" s="1305"/>
      <c r="NIK49" s="1305"/>
      <c r="NIL49" s="1305"/>
      <c r="NIM49" s="1305"/>
      <c r="NIN49" s="1305"/>
      <c r="NIO49" s="1305"/>
      <c r="NIP49" s="1305"/>
      <c r="NIQ49" s="1305"/>
      <c r="NIR49" s="1305"/>
      <c r="NIS49" s="1305"/>
      <c r="NIT49" s="1305"/>
      <c r="NIU49" s="1305"/>
      <c r="NIV49" s="1305"/>
      <c r="NIW49" s="1305"/>
      <c r="NIX49" s="1305"/>
      <c r="NIY49" s="1305"/>
      <c r="NIZ49" s="1305"/>
      <c r="NJA49" s="1305"/>
      <c r="NJB49" s="1305"/>
      <c r="NJC49" s="1305"/>
      <c r="NJD49" s="1305"/>
      <c r="NJE49" s="1305"/>
      <c r="NJF49" s="1305"/>
      <c r="NJG49" s="1305"/>
      <c r="NJH49" s="1305"/>
      <c r="NJI49" s="1305"/>
      <c r="NJJ49" s="1305"/>
      <c r="NJK49" s="1305"/>
      <c r="NJL49" s="1305"/>
      <c r="NJM49" s="1305"/>
      <c r="NJN49" s="1305"/>
      <c r="NJO49" s="1305"/>
      <c r="NJP49" s="1305"/>
      <c r="NJQ49" s="1305"/>
      <c r="NJR49" s="1305"/>
      <c r="NJS49" s="1305"/>
      <c r="NJT49" s="1305"/>
      <c r="NJU49" s="1305"/>
      <c r="NJV49" s="1305"/>
      <c r="NJW49" s="1305"/>
      <c r="NJX49" s="1305"/>
      <c r="NJY49" s="1305"/>
      <c r="NJZ49" s="1305"/>
      <c r="NKA49" s="1305"/>
      <c r="NKB49" s="1305"/>
      <c r="NKC49" s="1305"/>
      <c r="NKD49" s="1305"/>
      <c r="NKE49" s="1305"/>
      <c r="NKF49" s="1305"/>
      <c r="NKG49" s="1305"/>
      <c r="NKH49" s="1305"/>
      <c r="NKI49" s="1305"/>
      <c r="NKJ49" s="1305"/>
      <c r="NKK49" s="1305"/>
      <c r="NKL49" s="1305"/>
      <c r="NKM49" s="1305"/>
      <c r="NKN49" s="1305"/>
      <c r="NKO49" s="1305"/>
      <c r="NKP49" s="1305"/>
      <c r="NKQ49" s="1305"/>
      <c r="NKR49" s="1305"/>
      <c r="NKS49" s="1305"/>
      <c r="NKT49" s="1305"/>
      <c r="NKU49" s="1305"/>
      <c r="NKV49" s="1305"/>
      <c r="NKW49" s="1305"/>
      <c r="NKX49" s="1305"/>
      <c r="NKY49" s="1305"/>
      <c r="NKZ49" s="1305"/>
      <c r="NLA49" s="1305"/>
      <c r="NLB49" s="1305"/>
      <c r="NLC49" s="1305"/>
      <c r="NLD49" s="1305"/>
      <c r="NLE49" s="1305"/>
      <c r="NLF49" s="1305"/>
      <c r="NLG49" s="1305"/>
      <c r="NLH49" s="1305"/>
      <c r="NLI49" s="1305"/>
      <c r="NLJ49" s="1305"/>
      <c r="NLK49" s="1305"/>
      <c r="NLL49" s="1305"/>
      <c r="NLM49" s="1305"/>
      <c r="NLN49" s="1305"/>
      <c r="NLO49" s="1305"/>
      <c r="NLP49" s="1305"/>
      <c r="NLQ49" s="1305"/>
      <c r="NLR49" s="1305"/>
      <c r="NLS49" s="1305"/>
      <c r="NLT49" s="1305"/>
      <c r="NLU49" s="1305"/>
      <c r="NLV49" s="1305"/>
      <c r="NLW49" s="1305"/>
      <c r="NLX49" s="1305"/>
      <c r="NLY49" s="1305"/>
      <c r="NLZ49" s="1305"/>
      <c r="NMA49" s="1305"/>
      <c r="NMB49" s="1305"/>
      <c r="NMC49" s="1305"/>
      <c r="NMD49" s="1305"/>
      <c r="NME49" s="1305"/>
      <c r="NMF49" s="1305"/>
      <c r="NMG49" s="1305"/>
      <c r="NMH49" s="1305"/>
      <c r="NMI49" s="1305"/>
      <c r="NMJ49" s="1305"/>
      <c r="NMK49" s="1305"/>
      <c r="NML49" s="1305"/>
      <c r="NMM49" s="1305"/>
      <c r="NMN49" s="1305"/>
      <c r="NMO49" s="1305"/>
      <c r="NMP49" s="1305"/>
      <c r="NMQ49" s="1305"/>
      <c r="NMR49" s="1305"/>
      <c r="NMS49" s="1305"/>
      <c r="NMT49" s="1305"/>
      <c r="NMU49" s="1305"/>
      <c r="NMV49" s="1305"/>
      <c r="NMW49" s="1305"/>
      <c r="NMX49" s="1305"/>
      <c r="NMY49" s="1305"/>
      <c r="NMZ49" s="1305"/>
      <c r="NNA49" s="1305"/>
      <c r="NNB49" s="1305"/>
      <c r="NNC49" s="1305"/>
      <c r="NND49" s="1305"/>
      <c r="NNE49" s="1305"/>
      <c r="NNF49" s="1305"/>
      <c r="NNG49" s="1305"/>
      <c r="NNH49" s="1305"/>
      <c r="NNI49" s="1305"/>
      <c r="NNJ49" s="1305"/>
      <c r="NNK49" s="1305"/>
      <c r="NNL49" s="1305"/>
      <c r="NNM49" s="1305"/>
      <c r="NNN49" s="1305"/>
      <c r="NNO49" s="1305"/>
      <c r="NNP49" s="1305"/>
      <c r="NNQ49" s="1305"/>
      <c r="NNR49" s="1305"/>
      <c r="NNS49" s="1305"/>
      <c r="NNT49" s="1305"/>
      <c r="NNU49" s="1305"/>
      <c r="NNV49" s="1305"/>
      <c r="NNW49" s="1305"/>
      <c r="NNX49" s="1305"/>
      <c r="NNY49" s="1305"/>
      <c r="NNZ49" s="1305"/>
      <c r="NOA49" s="1305"/>
      <c r="NOB49" s="1305"/>
      <c r="NOC49" s="1305"/>
      <c r="NOD49" s="1305"/>
      <c r="NOE49" s="1305"/>
      <c r="NOF49" s="1305"/>
      <c r="NOG49" s="1305"/>
      <c r="NOH49" s="1305"/>
      <c r="NOI49" s="1305"/>
      <c r="NOJ49" s="1305"/>
      <c r="NOK49" s="1305"/>
      <c r="NOL49" s="1305"/>
      <c r="NOM49" s="1305"/>
      <c r="NON49" s="1305"/>
      <c r="NOO49" s="1305"/>
      <c r="NOP49" s="1305"/>
      <c r="NOQ49" s="1305"/>
      <c r="NOR49" s="1305"/>
      <c r="NOS49" s="1305"/>
      <c r="NOT49" s="1305"/>
      <c r="NOU49" s="1305"/>
      <c r="NOV49" s="1305"/>
      <c r="NOW49" s="1305"/>
      <c r="NOX49" s="1305"/>
      <c r="NOY49" s="1305"/>
      <c r="NOZ49" s="1305"/>
      <c r="NPA49" s="1305"/>
      <c r="NPB49" s="1305"/>
      <c r="NPC49" s="1305"/>
      <c r="NPD49" s="1305"/>
      <c r="NPE49" s="1305"/>
      <c r="NPF49" s="1305"/>
      <c r="NPG49" s="1305"/>
      <c r="NPH49" s="1305"/>
      <c r="NPI49" s="1305"/>
      <c r="NPJ49" s="1305"/>
      <c r="NPK49" s="1305"/>
      <c r="NPL49" s="1305"/>
      <c r="NPM49" s="1305"/>
      <c r="NPN49" s="1305"/>
      <c r="NPO49" s="1305"/>
      <c r="NPP49" s="1305"/>
      <c r="NPQ49" s="1305"/>
      <c r="NPR49" s="1305"/>
      <c r="NPS49" s="1305"/>
      <c r="NPT49" s="1305"/>
      <c r="NPU49" s="1305"/>
      <c r="NPV49" s="1305"/>
      <c r="NPW49" s="1305"/>
      <c r="NPX49" s="1305"/>
      <c r="NPY49" s="1305"/>
      <c r="NPZ49" s="1305"/>
      <c r="NQA49" s="1305"/>
      <c r="NQB49" s="1305"/>
      <c r="NQC49" s="1305"/>
      <c r="NQD49" s="1305"/>
      <c r="NQE49" s="1305"/>
      <c r="NQF49" s="1305"/>
      <c r="NQG49" s="1305"/>
      <c r="NQH49" s="1305"/>
      <c r="NQI49" s="1305"/>
      <c r="NQJ49" s="1305"/>
      <c r="NQK49" s="1305"/>
      <c r="NQL49" s="1305"/>
      <c r="NQM49" s="1305"/>
      <c r="NQN49" s="1305"/>
      <c r="NQO49" s="1305"/>
      <c r="NQP49" s="1305"/>
      <c r="NQQ49" s="1305"/>
      <c r="NQR49" s="1305"/>
      <c r="NQS49" s="1305"/>
      <c r="NQT49" s="1305"/>
      <c r="NQU49" s="1305"/>
      <c r="NQV49" s="1305"/>
      <c r="NQW49" s="1305"/>
      <c r="NQX49" s="1305"/>
      <c r="NQY49" s="1305"/>
      <c r="NQZ49" s="1305"/>
      <c r="NRA49" s="1305"/>
      <c r="NRB49" s="1305"/>
      <c r="NRC49" s="1305"/>
      <c r="NRD49" s="1305"/>
      <c r="NRE49" s="1305"/>
      <c r="NRF49" s="1305"/>
      <c r="NRG49" s="1305"/>
      <c r="NRH49" s="1305"/>
      <c r="NRI49" s="1305"/>
      <c r="NRJ49" s="1305"/>
      <c r="NRK49" s="1305"/>
      <c r="NRL49" s="1305"/>
      <c r="NRM49" s="1305"/>
      <c r="NRN49" s="1305"/>
      <c r="NRO49" s="1305"/>
      <c r="NRP49" s="1305"/>
      <c r="NRQ49" s="1305"/>
      <c r="NRR49" s="1305"/>
      <c r="NRS49" s="1305"/>
      <c r="NRT49" s="1305"/>
      <c r="NRU49" s="1305"/>
      <c r="NRV49" s="1305"/>
      <c r="NRW49" s="1305"/>
      <c r="NRX49" s="1305"/>
      <c r="NRY49" s="1305"/>
      <c r="NRZ49" s="1305"/>
      <c r="NSA49" s="1305"/>
      <c r="NSB49" s="1305"/>
      <c r="NSC49" s="1305"/>
      <c r="NSD49" s="1305"/>
      <c r="NSE49" s="1305"/>
      <c r="NSF49" s="1305"/>
      <c r="NSG49" s="1305"/>
      <c r="NSH49" s="1305"/>
      <c r="NSI49" s="1305"/>
      <c r="NSJ49" s="1305"/>
      <c r="NSK49" s="1305"/>
      <c r="NSL49" s="1305"/>
      <c r="NSM49" s="1305"/>
      <c r="NSN49" s="1305"/>
      <c r="NSO49" s="1305"/>
      <c r="NSP49" s="1305"/>
      <c r="NSQ49" s="1305"/>
      <c r="NSR49" s="1305"/>
      <c r="NSS49" s="1305"/>
      <c r="NST49" s="1305"/>
      <c r="NSU49" s="1305"/>
      <c r="NSV49" s="1305"/>
      <c r="NSW49" s="1305"/>
      <c r="NSX49" s="1305"/>
      <c r="NSY49" s="1305"/>
      <c r="NSZ49" s="1305"/>
      <c r="NTA49" s="1305"/>
      <c r="NTB49" s="1305"/>
      <c r="NTC49" s="1305"/>
      <c r="NTD49" s="1305"/>
      <c r="NTE49" s="1305"/>
      <c r="NTF49" s="1305"/>
      <c r="NTG49" s="1305"/>
      <c r="NTH49" s="1305"/>
      <c r="NTI49" s="1305"/>
      <c r="NTJ49" s="1305"/>
      <c r="NTK49" s="1305"/>
      <c r="NTL49" s="1305"/>
      <c r="NTM49" s="1305"/>
      <c r="NTN49" s="1305"/>
      <c r="NTO49" s="1305"/>
      <c r="NTP49" s="1305"/>
      <c r="NTQ49" s="1305"/>
      <c r="NTR49" s="1305"/>
      <c r="NTS49" s="1305"/>
      <c r="NTT49" s="1305"/>
      <c r="NTU49" s="1305"/>
      <c r="NTV49" s="1305"/>
      <c r="NTW49" s="1305"/>
      <c r="NTX49" s="1305"/>
      <c r="NTY49" s="1305"/>
      <c r="NTZ49" s="1305"/>
      <c r="NUA49" s="1305"/>
      <c r="NUB49" s="1305"/>
      <c r="NUC49" s="1305"/>
      <c r="NUD49" s="1305"/>
      <c r="NUE49" s="1305"/>
      <c r="NUF49" s="1305"/>
      <c r="NUG49" s="1305"/>
      <c r="NUH49" s="1305"/>
      <c r="NUI49" s="1305"/>
      <c r="NUJ49" s="1305"/>
      <c r="NUK49" s="1305"/>
      <c r="NUL49" s="1305"/>
      <c r="NUM49" s="1305"/>
      <c r="NUN49" s="1305"/>
      <c r="NUO49" s="1305"/>
      <c r="NUP49" s="1305"/>
      <c r="NUQ49" s="1305"/>
      <c r="NUR49" s="1305"/>
      <c r="NUS49" s="1305"/>
      <c r="NUT49" s="1305"/>
      <c r="NUU49" s="1305"/>
      <c r="NUV49" s="1305"/>
      <c r="NUW49" s="1305"/>
      <c r="NUX49" s="1305"/>
      <c r="NUY49" s="1305"/>
      <c r="NUZ49" s="1305"/>
      <c r="NVA49" s="1305"/>
      <c r="NVB49" s="1305"/>
      <c r="NVC49" s="1305"/>
      <c r="NVD49" s="1305"/>
      <c r="NVE49" s="1305"/>
      <c r="NVF49" s="1305"/>
      <c r="NVG49" s="1305"/>
      <c r="NVH49" s="1305"/>
      <c r="NVI49" s="1305"/>
      <c r="NVJ49" s="1305"/>
      <c r="NVK49" s="1305"/>
      <c r="NVL49" s="1305"/>
      <c r="NVM49" s="1305"/>
      <c r="NVN49" s="1305"/>
      <c r="NVO49" s="1305"/>
      <c r="NVP49" s="1305"/>
      <c r="NVQ49" s="1305"/>
      <c r="NVR49" s="1305"/>
      <c r="NVS49" s="1305"/>
      <c r="NVT49" s="1305"/>
      <c r="NVU49" s="1305"/>
      <c r="NVV49" s="1305"/>
      <c r="NVW49" s="1305"/>
      <c r="NVX49" s="1305"/>
      <c r="NVY49" s="1305"/>
      <c r="NVZ49" s="1305"/>
      <c r="NWA49" s="1305"/>
      <c r="NWB49" s="1305"/>
      <c r="NWC49" s="1305"/>
      <c r="NWD49" s="1305"/>
      <c r="NWE49" s="1305"/>
      <c r="NWF49" s="1305"/>
      <c r="NWG49" s="1305"/>
      <c r="NWH49" s="1305"/>
      <c r="NWI49" s="1305"/>
      <c r="NWJ49" s="1305"/>
      <c r="NWK49" s="1305"/>
      <c r="NWL49" s="1305"/>
      <c r="NWM49" s="1305"/>
      <c r="NWN49" s="1305"/>
      <c r="NWO49" s="1305"/>
      <c r="NWP49" s="1305"/>
      <c r="NWQ49" s="1305"/>
      <c r="NWR49" s="1305"/>
      <c r="NWS49" s="1305"/>
      <c r="NWT49" s="1305"/>
      <c r="NWU49" s="1305"/>
      <c r="NWV49" s="1305"/>
      <c r="NWW49" s="1305"/>
      <c r="NWX49" s="1305"/>
      <c r="NWY49" s="1305"/>
      <c r="NWZ49" s="1305"/>
      <c r="NXA49" s="1305"/>
      <c r="NXB49" s="1305"/>
      <c r="NXC49" s="1305"/>
      <c r="NXD49" s="1305"/>
      <c r="NXE49" s="1305"/>
      <c r="NXF49" s="1305"/>
      <c r="NXG49" s="1305"/>
      <c r="NXH49" s="1305"/>
      <c r="NXI49" s="1305"/>
      <c r="NXJ49" s="1305"/>
      <c r="NXK49" s="1305"/>
      <c r="NXL49" s="1305"/>
      <c r="NXM49" s="1305"/>
      <c r="NXN49" s="1305"/>
      <c r="NXO49" s="1305"/>
      <c r="NXP49" s="1305"/>
      <c r="NXQ49" s="1305"/>
      <c r="NXR49" s="1305"/>
      <c r="NXS49" s="1305"/>
      <c r="NXT49" s="1305"/>
      <c r="NXU49" s="1305"/>
      <c r="NXV49" s="1305"/>
      <c r="NXW49" s="1305"/>
      <c r="NXX49" s="1305"/>
      <c r="NXY49" s="1305"/>
      <c r="NXZ49" s="1305"/>
      <c r="NYA49" s="1305"/>
      <c r="NYB49" s="1305"/>
      <c r="NYC49" s="1305"/>
      <c r="NYD49" s="1305"/>
      <c r="NYE49" s="1305"/>
      <c r="NYF49" s="1305"/>
      <c r="NYG49" s="1305"/>
      <c r="NYH49" s="1305"/>
      <c r="NYI49" s="1305"/>
      <c r="NYJ49" s="1305"/>
      <c r="NYK49" s="1305"/>
      <c r="NYL49" s="1305"/>
      <c r="NYM49" s="1305"/>
      <c r="NYN49" s="1305"/>
      <c r="NYO49" s="1305"/>
      <c r="NYP49" s="1305"/>
      <c r="NYQ49" s="1305"/>
      <c r="NYR49" s="1305"/>
      <c r="NYS49" s="1305"/>
      <c r="NYT49" s="1305"/>
      <c r="NYU49" s="1305"/>
      <c r="NYV49" s="1305"/>
      <c r="NYW49" s="1305"/>
      <c r="NYX49" s="1305"/>
      <c r="NYY49" s="1305"/>
      <c r="NYZ49" s="1305"/>
      <c r="NZA49" s="1305"/>
      <c r="NZB49" s="1305"/>
      <c r="NZC49" s="1305"/>
      <c r="NZD49" s="1305"/>
      <c r="NZE49" s="1305"/>
      <c r="NZF49" s="1305"/>
      <c r="NZG49" s="1305"/>
      <c r="NZH49" s="1305"/>
      <c r="NZI49" s="1305"/>
      <c r="NZJ49" s="1305"/>
      <c r="NZK49" s="1305"/>
      <c r="NZL49" s="1305"/>
      <c r="NZM49" s="1305"/>
      <c r="NZN49" s="1305"/>
      <c r="NZO49" s="1305"/>
      <c r="NZP49" s="1305"/>
      <c r="NZQ49" s="1305"/>
      <c r="NZR49" s="1305"/>
      <c r="NZS49" s="1305"/>
      <c r="NZT49" s="1305"/>
      <c r="NZU49" s="1305"/>
      <c r="NZV49" s="1305"/>
      <c r="NZW49" s="1305"/>
      <c r="NZX49" s="1305"/>
      <c r="NZY49" s="1305"/>
      <c r="NZZ49" s="1305"/>
      <c r="OAA49" s="1305"/>
      <c r="OAB49" s="1305"/>
      <c r="OAC49" s="1305"/>
      <c r="OAD49" s="1305"/>
      <c r="OAE49" s="1305"/>
      <c r="OAF49" s="1305"/>
      <c r="OAG49" s="1305"/>
      <c r="OAH49" s="1305"/>
      <c r="OAI49" s="1305"/>
      <c r="OAJ49" s="1305"/>
      <c r="OAK49" s="1305"/>
      <c r="OAL49" s="1305"/>
      <c r="OAM49" s="1305"/>
      <c r="OAN49" s="1305"/>
      <c r="OAO49" s="1305"/>
      <c r="OAP49" s="1305"/>
      <c r="OAQ49" s="1305"/>
      <c r="OAR49" s="1305"/>
      <c r="OAS49" s="1305"/>
      <c r="OAT49" s="1305"/>
      <c r="OAU49" s="1305"/>
      <c r="OAV49" s="1305"/>
      <c r="OAW49" s="1305"/>
      <c r="OAX49" s="1305"/>
      <c r="OAY49" s="1305"/>
      <c r="OAZ49" s="1305"/>
      <c r="OBA49" s="1305"/>
      <c r="OBB49" s="1305"/>
      <c r="OBC49" s="1305"/>
      <c r="OBD49" s="1305"/>
      <c r="OBE49" s="1305"/>
      <c r="OBF49" s="1305"/>
      <c r="OBG49" s="1305"/>
      <c r="OBH49" s="1305"/>
      <c r="OBI49" s="1305"/>
      <c r="OBJ49" s="1305"/>
      <c r="OBK49" s="1305"/>
      <c r="OBL49" s="1305"/>
      <c r="OBM49" s="1305"/>
      <c r="OBN49" s="1305"/>
      <c r="OBO49" s="1305"/>
      <c r="OBP49" s="1305"/>
      <c r="OBQ49" s="1305"/>
      <c r="OBR49" s="1305"/>
      <c r="OBS49" s="1305"/>
      <c r="OBT49" s="1305"/>
      <c r="OBU49" s="1305"/>
      <c r="OBV49" s="1305"/>
      <c r="OBW49" s="1305"/>
      <c r="OBX49" s="1305"/>
      <c r="OBY49" s="1305"/>
      <c r="OBZ49" s="1305"/>
      <c r="OCA49" s="1305"/>
      <c r="OCB49" s="1305"/>
      <c r="OCC49" s="1305"/>
      <c r="OCD49" s="1305"/>
      <c r="OCE49" s="1305"/>
      <c r="OCF49" s="1305"/>
      <c r="OCG49" s="1305"/>
      <c r="OCH49" s="1305"/>
      <c r="OCI49" s="1305"/>
      <c r="OCJ49" s="1305"/>
      <c r="OCK49" s="1305"/>
      <c r="OCL49" s="1305"/>
      <c r="OCM49" s="1305"/>
      <c r="OCN49" s="1305"/>
      <c r="OCO49" s="1305"/>
      <c r="OCP49" s="1305"/>
      <c r="OCQ49" s="1305"/>
      <c r="OCR49" s="1305"/>
      <c r="OCS49" s="1305"/>
      <c r="OCT49" s="1305"/>
      <c r="OCU49" s="1305"/>
      <c r="OCV49" s="1305"/>
      <c r="OCW49" s="1305"/>
      <c r="OCX49" s="1305"/>
      <c r="OCY49" s="1305"/>
      <c r="OCZ49" s="1305"/>
      <c r="ODA49" s="1305"/>
      <c r="ODB49" s="1305"/>
      <c r="ODC49" s="1305"/>
      <c r="ODD49" s="1305"/>
      <c r="ODE49" s="1305"/>
      <c r="ODF49" s="1305"/>
      <c r="ODG49" s="1305"/>
      <c r="ODH49" s="1305"/>
      <c r="ODI49" s="1305"/>
      <c r="ODJ49" s="1305"/>
      <c r="ODK49" s="1305"/>
      <c r="ODL49" s="1305"/>
      <c r="ODM49" s="1305"/>
      <c r="ODN49" s="1305"/>
      <c r="ODO49" s="1305"/>
      <c r="ODP49" s="1305"/>
      <c r="ODQ49" s="1305"/>
      <c r="ODR49" s="1305"/>
      <c r="ODS49" s="1305"/>
      <c r="ODT49" s="1305"/>
      <c r="ODU49" s="1305"/>
      <c r="ODV49" s="1305"/>
      <c r="ODW49" s="1305"/>
      <c r="ODX49" s="1305"/>
      <c r="ODY49" s="1305"/>
      <c r="ODZ49" s="1305"/>
      <c r="OEA49" s="1305"/>
      <c r="OEB49" s="1305"/>
      <c r="OEC49" s="1305"/>
      <c r="OED49" s="1305"/>
      <c r="OEE49" s="1305"/>
      <c r="OEF49" s="1305"/>
      <c r="OEG49" s="1305"/>
      <c r="OEH49" s="1305"/>
      <c r="OEI49" s="1305"/>
      <c r="OEJ49" s="1305"/>
      <c r="OEK49" s="1305"/>
      <c r="OEL49" s="1305"/>
      <c r="OEM49" s="1305"/>
      <c r="OEN49" s="1305"/>
      <c r="OEO49" s="1305"/>
      <c r="OEP49" s="1305"/>
      <c r="OEQ49" s="1305"/>
      <c r="OER49" s="1305"/>
      <c r="OES49" s="1305"/>
      <c r="OET49" s="1305"/>
      <c r="OEU49" s="1305"/>
      <c r="OEV49" s="1305"/>
      <c r="OEW49" s="1305"/>
      <c r="OEX49" s="1305"/>
      <c r="OEY49" s="1305"/>
      <c r="OEZ49" s="1305"/>
      <c r="OFA49" s="1305"/>
      <c r="OFB49" s="1305"/>
      <c r="OFC49" s="1305"/>
      <c r="OFD49" s="1305"/>
      <c r="OFE49" s="1305"/>
      <c r="OFF49" s="1305"/>
      <c r="OFG49" s="1305"/>
      <c r="OFH49" s="1305"/>
      <c r="OFI49" s="1305"/>
      <c r="OFJ49" s="1305"/>
      <c r="OFK49" s="1305"/>
      <c r="OFL49" s="1305"/>
      <c r="OFM49" s="1305"/>
      <c r="OFN49" s="1305"/>
      <c r="OFO49" s="1305"/>
      <c r="OFP49" s="1305"/>
      <c r="OFQ49" s="1305"/>
      <c r="OFR49" s="1305"/>
      <c r="OFS49" s="1305"/>
      <c r="OFT49" s="1305"/>
      <c r="OFU49" s="1305"/>
      <c r="OFV49" s="1305"/>
      <c r="OFW49" s="1305"/>
      <c r="OFX49" s="1305"/>
      <c r="OFY49" s="1305"/>
      <c r="OFZ49" s="1305"/>
      <c r="OGA49" s="1305"/>
      <c r="OGB49" s="1305"/>
      <c r="OGC49" s="1305"/>
      <c r="OGD49" s="1305"/>
      <c r="OGE49" s="1305"/>
      <c r="OGF49" s="1305"/>
      <c r="OGG49" s="1305"/>
      <c r="OGH49" s="1305"/>
      <c r="OGI49" s="1305"/>
      <c r="OGJ49" s="1305"/>
      <c r="OGK49" s="1305"/>
      <c r="OGL49" s="1305"/>
      <c r="OGM49" s="1305"/>
      <c r="OGN49" s="1305"/>
      <c r="OGO49" s="1305"/>
      <c r="OGP49" s="1305"/>
      <c r="OGQ49" s="1305"/>
      <c r="OGR49" s="1305"/>
      <c r="OGS49" s="1305"/>
      <c r="OGT49" s="1305"/>
      <c r="OGU49" s="1305"/>
      <c r="OGV49" s="1305"/>
      <c r="OGW49" s="1305"/>
      <c r="OGX49" s="1305"/>
      <c r="OGY49" s="1305"/>
      <c r="OGZ49" s="1305"/>
      <c r="OHA49" s="1305"/>
      <c r="OHB49" s="1305"/>
      <c r="OHC49" s="1305"/>
      <c r="OHD49" s="1305"/>
      <c r="OHE49" s="1305"/>
      <c r="OHF49" s="1305"/>
      <c r="OHG49" s="1305"/>
      <c r="OHH49" s="1305"/>
      <c r="OHI49" s="1305"/>
      <c r="OHJ49" s="1305"/>
      <c r="OHK49" s="1305"/>
      <c r="OHL49" s="1305"/>
      <c r="OHM49" s="1305"/>
      <c r="OHN49" s="1305"/>
      <c r="OHO49" s="1305"/>
      <c r="OHP49" s="1305"/>
      <c r="OHQ49" s="1305"/>
      <c r="OHR49" s="1305"/>
      <c r="OHS49" s="1305"/>
      <c r="OHT49" s="1305"/>
      <c r="OHU49" s="1305"/>
      <c r="OHV49" s="1305"/>
      <c r="OHW49" s="1305"/>
      <c r="OHX49" s="1305"/>
      <c r="OHY49" s="1305"/>
      <c r="OHZ49" s="1305"/>
      <c r="OIA49" s="1305"/>
      <c r="OIB49" s="1305"/>
      <c r="OIC49" s="1305"/>
      <c r="OID49" s="1305"/>
      <c r="OIE49" s="1305"/>
      <c r="OIF49" s="1305"/>
      <c r="OIG49" s="1305"/>
      <c r="OIH49" s="1305"/>
      <c r="OII49" s="1305"/>
      <c r="OIJ49" s="1305"/>
      <c r="OIK49" s="1305"/>
      <c r="OIL49" s="1305"/>
      <c r="OIM49" s="1305"/>
      <c r="OIN49" s="1305"/>
      <c r="OIO49" s="1305"/>
      <c r="OIP49" s="1305"/>
      <c r="OIQ49" s="1305"/>
      <c r="OIR49" s="1305"/>
      <c r="OIS49" s="1305"/>
      <c r="OIT49" s="1305"/>
      <c r="OIU49" s="1305"/>
      <c r="OIV49" s="1305"/>
      <c r="OIW49" s="1305"/>
      <c r="OIX49" s="1305"/>
      <c r="OIY49" s="1305"/>
      <c r="OIZ49" s="1305"/>
      <c r="OJA49" s="1305"/>
      <c r="OJB49" s="1305"/>
      <c r="OJC49" s="1305"/>
      <c r="OJD49" s="1305"/>
      <c r="OJE49" s="1305"/>
      <c r="OJF49" s="1305"/>
      <c r="OJG49" s="1305"/>
      <c r="OJH49" s="1305"/>
      <c r="OJI49" s="1305"/>
      <c r="OJJ49" s="1305"/>
      <c r="OJK49" s="1305"/>
      <c r="OJL49" s="1305"/>
      <c r="OJM49" s="1305"/>
      <c r="OJN49" s="1305"/>
      <c r="OJO49" s="1305"/>
      <c r="OJP49" s="1305"/>
      <c r="OJQ49" s="1305"/>
      <c r="OJR49" s="1305"/>
      <c r="OJS49" s="1305"/>
      <c r="OJT49" s="1305"/>
      <c r="OJU49" s="1305"/>
      <c r="OJV49" s="1305"/>
      <c r="OJW49" s="1305"/>
      <c r="OJX49" s="1305"/>
      <c r="OJY49" s="1305"/>
      <c r="OJZ49" s="1305"/>
      <c r="OKA49" s="1305"/>
      <c r="OKB49" s="1305"/>
      <c r="OKC49" s="1305"/>
      <c r="OKD49" s="1305"/>
      <c r="OKE49" s="1305"/>
      <c r="OKF49" s="1305"/>
      <c r="OKG49" s="1305"/>
      <c r="OKH49" s="1305"/>
      <c r="OKI49" s="1305"/>
      <c r="OKJ49" s="1305"/>
      <c r="OKK49" s="1305"/>
      <c r="OKL49" s="1305"/>
      <c r="OKM49" s="1305"/>
      <c r="OKN49" s="1305"/>
      <c r="OKO49" s="1305"/>
      <c r="OKP49" s="1305"/>
      <c r="OKQ49" s="1305"/>
      <c r="OKR49" s="1305"/>
      <c r="OKS49" s="1305"/>
      <c r="OKT49" s="1305"/>
      <c r="OKU49" s="1305"/>
      <c r="OKV49" s="1305"/>
      <c r="OKW49" s="1305"/>
      <c r="OKX49" s="1305"/>
      <c r="OKY49" s="1305"/>
      <c r="OKZ49" s="1305"/>
      <c r="OLA49" s="1305"/>
      <c r="OLB49" s="1305"/>
      <c r="OLC49" s="1305"/>
      <c r="OLD49" s="1305"/>
      <c r="OLE49" s="1305"/>
      <c r="OLF49" s="1305"/>
      <c r="OLG49" s="1305"/>
      <c r="OLH49" s="1305"/>
      <c r="OLI49" s="1305"/>
      <c r="OLJ49" s="1305"/>
      <c r="OLK49" s="1305"/>
      <c r="OLL49" s="1305"/>
      <c r="OLM49" s="1305"/>
      <c r="OLN49" s="1305"/>
      <c r="OLO49" s="1305"/>
      <c r="OLP49" s="1305"/>
      <c r="OLQ49" s="1305"/>
      <c r="OLR49" s="1305"/>
      <c r="OLS49" s="1305"/>
      <c r="OLT49" s="1305"/>
      <c r="OLU49" s="1305"/>
      <c r="OLV49" s="1305"/>
      <c r="OLW49" s="1305"/>
      <c r="OLX49" s="1305"/>
      <c r="OLY49" s="1305"/>
      <c r="OLZ49" s="1305"/>
      <c r="OMA49" s="1305"/>
      <c r="OMB49" s="1305"/>
      <c r="OMC49" s="1305"/>
      <c r="OMD49" s="1305"/>
      <c r="OME49" s="1305"/>
      <c r="OMF49" s="1305"/>
      <c r="OMG49" s="1305"/>
      <c r="OMH49" s="1305"/>
      <c r="OMI49" s="1305"/>
      <c r="OMJ49" s="1305"/>
      <c r="OMK49" s="1305"/>
      <c r="OML49" s="1305"/>
      <c r="OMM49" s="1305"/>
      <c r="OMN49" s="1305"/>
      <c r="OMO49" s="1305"/>
      <c r="OMP49" s="1305"/>
      <c r="OMQ49" s="1305"/>
      <c r="OMR49" s="1305"/>
      <c r="OMS49" s="1305"/>
      <c r="OMT49" s="1305"/>
      <c r="OMU49" s="1305"/>
      <c r="OMV49" s="1305"/>
      <c r="OMW49" s="1305"/>
      <c r="OMX49" s="1305"/>
      <c r="OMY49" s="1305"/>
      <c r="OMZ49" s="1305"/>
      <c r="ONA49" s="1305"/>
      <c r="ONB49" s="1305"/>
      <c r="ONC49" s="1305"/>
      <c r="OND49" s="1305"/>
      <c r="ONE49" s="1305"/>
      <c r="ONF49" s="1305"/>
      <c r="ONG49" s="1305"/>
      <c r="ONH49" s="1305"/>
      <c r="ONI49" s="1305"/>
      <c r="ONJ49" s="1305"/>
      <c r="ONK49" s="1305"/>
      <c r="ONL49" s="1305"/>
      <c r="ONM49" s="1305"/>
      <c r="ONN49" s="1305"/>
      <c r="ONO49" s="1305"/>
      <c r="ONP49" s="1305"/>
      <c r="ONQ49" s="1305"/>
      <c r="ONR49" s="1305"/>
      <c r="ONS49" s="1305"/>
      <c r="ONT49" s="1305"/>
      <c r="ONU49" s="1305"/>
      <c r="ONV49" s="1305"/>
      <c r="ONW49" s="1305"/>
      <c r="ONX49" s="1305"/>
      <c r="ONY49" s="1305"/>
      <c r="ONZ49" s="1305"/>
      <c r="OOA49" s="1305"/>
      <c r="OOB49" s="1305"/>
      <c r="OOC49" s="1305"/>
      <c r="OOD49" s="1305"/>
      <c r="OOE49" s="1305"/>
      <c r="OOF49" s="1305"/>
      <c r="OOG49" s="1305"/>
      <c r="OOH49" s="1305"/>
      <c r="OOI49" s="1305"/>
      <c r="OOJ49" s="1305"/>
      <c r="OOK49" s="1305"/>
      <c r="OOL49" s="1305"/>
      <c r="OOM49" s="1305"/>
      <c r="OON49" s="1305"/>
      <c r="OOO49" s="1305"/>
      <c r="OOP49" s="1305"/>
      <c r="OOQ49" s="1305"/>
      <c r="OOR49" s="1305"/>
      <c r="OOS49" s="1305"/>
      <c r="OOT49" s="1305"/>
      <c r="OOU49" s="1305"/>
      <c r="OOV49" s="1305"/>
      <c r="OOW49" s="1305"/>
      <c r="OOX49" s="1305"/>
      <c r="OOY49" s="1305"/>
      <c r="OOZ49" s="1305"/>
      <c r="OPA49" s="1305"/>
      <c r="OPB49" s="1305"/>
      <c r="OPC49" s="1305"/>
      <c r="OPD49" s="1305"/>
      <c r="OPE49" s="1305"/>
      <c r="OPF49" s="1305"/>
      <c r="OPG49" s="1305"/>
      <c r="OPH49" s="1305"/>
      <c r="OPI49" s="1305"/>
      <c r="OPJ49" s="1305"/>
      <c r="OPK49" s="1305"/>
      <c r="OPL49" s="1305"/>
      <c r="OPM49" s="1305"/>
      <c r="OPN49" s="1305"/>
      <c r="OPO49" s="1305"/>
      <c r="OPP49" s="1305"/>
      <c r="OPQ49" s="1305"/>
      <c r="OPR49" s="1305"/>
      <c r="OPS49" s="1305"/>
      <c r="OPT49" s="1305"/>
      <c r="OPU49" s="1305"/>
      <c r="OPV49" s="1305"/>
      <c r="OPW49" s="1305"/>
      <c r="OPX49" s="1305"/>
      <c r="OPY49" s="1305"/>
      <c r="OPZ49" s="1305"/>
      <c r="OQA49" s="1305"/>
      <c r="OQB49" s="1305"/>
      <c r="OQC49" s="1305"/>
      <c r="OQD49" s="1305"/>
      <c r="OQE49" s="1305"/>
      <c r="OQF49" s="1305"/>
      <c r="OQG49" s="1305"/>
      <c r="OQH49" s="1305"/>
      <c r="OQI49" s="1305"/>
      <c r="OQJ49" s="1305"/>
      <c r="OQK49" s="1305"/>
      <c r="OQL49" s="1305"/>
      <c r="OQM49" s="1305"/>
      <c r="OQN49" s="1305"/>
      <c r="OQO49" s="1305"/>
      <c r="OQP49" s="1305"/>
      <c r="OQQ49" s="1305"/>
      <c r="OQR49" s="1305"/>
      <c r="OQS49" s="1305"/>
      <c r="OQT49" s="1305"/>
      <c r="OQU49" s="1305"/>
      <c r="OQV49" s="1305"/>
      <c r="OQW49" s="1305"/>
      <c r="OQX49" s="1305"/>
      <c r="OQY49" s="1305"/>
      <c r="OQZ49" s="1305"/>
      <c r="ORA49" s="1305"/>
      <c r="ORB49" s="1305"/>
      <c r="ORC49" s="1305"/>
      <c r="ORD49" s="1305"/>
      <c r="ORE49" s="1305"/>
      <c r="ORF49" s="1305"/>
      <c r="ORG49" s="1305"/>
      <c r="ORH49" s="1305"/>
      <c r="ORI49" s="1305"/>
      <c r="ORJ49" s="1305"/>
      <c r="ORK49" s="1305"/>
      <c r="ORL49" s="1305"/>
      <c r="ORM49" s="1305"/>
      <c r="ORN49" s="1305"/>
      <c r="ORO49" s="1305"/>
      <c r="ORP49" s="1305"/>
      <c r="ORQ49" s="1305"/>
      <c r="ORR49" s="1305"/>
      <c r="ORS49" s="1305"/>
      <c r="ORT49" s="1305"/>
      <c r="ORU49" s="1305"/>
      <c r="ORV49" s="1305"/>
      <c r="ORW49" s="1305"/>
      <c r="ORX49" s="1305"/>
      <c r="ORY49" s="1305"/>
      <c r="ORZ49" s="1305"/>
      <c r="OSA49" s="1305"/>
      <c r="OSB49" s="1305"/>
      <c r="OSC49" s="1305"/>
      <c r="OSD49" s="1305"/>
      <c r="OSE49" s="1305"/>
      <c r="OSF49" s="1305"/>
      <c r="OSG49" s="1305"/>
      <c r="OSH49" s="1305"/>
      <c r="OSI49" s="1305"/>
      <c r="OSJ49" s="1305"/>
      <c r="OSK49" s="1305"/>
      <c r="OSL49" s="1305"/>
      <c r="OSM49" s="1305"/>
      <c r="OSN49" s="1305"/>
      <c r="OSO49" s="1305"/>
      <c r="OSP49" s="1305"/>
      <c r="OSQ49" s="1305"/>
      <c r="OSR49" s="1305"/>
      <c r="OSS49" s="1305"/>
      <c r="OST49" s="1305"/>
      <c r="OSU49" s="1305"/>
      <c r="OSV49" s="1305"/>
      <c r="OSW49" s="1305"/>
      <c r="OSX49" s="1305"/>
      <c r="OSY49" s="1305"/>
      <c r="OSZ49" s="1305"/>
      <c r="OTA49" s="1305"/>
      <c r="OTB49" s="1305"/>
      <c r="OTC49" s="1305"/>
      <c r="OTD49" s="1305"/>
      <c r="OTE49" s="1305"/>
      <c r="OTF49" s="1305"/>
      <c r="OTG49" s="1305"/>
      <c r="OTH49" s="1305"/>
      <c r="OTI49" s="1305"/>
      <c r="OTJ49" s="1305"/>
      <c r="OTK49" s="1305"/>
      <c r="OTL49" s="1305"/>
      <c r="OTM49" s="1305"/>
      <c r="OTN49" s="1305"/>
      <c r="OTO49" s="1305"/>
      <c r="OTP49" s="1305"/>
      <c r="OTQ49" s="1305"/>
      <c r="OTR49" s="1305"/>
      <c r="OTS49" s="1305"/>
      <c r="OTT49" s="1305"/>
      <c r="OTU49" s="1305"/>
      <c r="OTV49" s="1305"/>
      <c r="OTW49" s="1305"/>
      <c r="OTX49" s="1305"/>
      <c r="OTY49" s="1305"/>
      <c r="OTZ49" s="1305"/>
      <c r="OUA49" s="1305"/>
      <c r="OUB49" s="1305"/>
      <c r="OUC49" s="1305"/>
      <c r="OUD49" s="1305"/>
      <c r="OUE49" s="1305"/>
      <c r="OUF49" s="1305"/>
      <c r="OUG49" s="1305"/>
      <c r="OUH49" s="1305"/>
      <c r="OUI49" s="1305"/>
      <c r="OUJ49" s="1305"/>
      <c r="OUK49" s="1305"/>
      <c r="OUL49" s="1305"/>
      <c r="OUM49" s="1305"/>
      <c r="OUN49" s="1305"/>
      <c r="OUO49" s="1305"/>
      <c r="OUP49" s="1305"/>
      <c r="OUQ49" s="1305"/>
      <c r="OUR49" s="1305"/>
      <c r="OUS49" s="1305"/>
      <c r="OUT49" s="1305"/>
      <c r="OUU49" s="1305"/>
      <c r="OUV49" s="1305"/>
      <c r="OUW49" s="1305"/>
      <c r="OUX49" s="1305"/>
      <c r="OUY49" s="1305"/>
      <c r="OUZ49" s="1305"/>
      <c r="OVA49" s="1305"/>
      <c r="OVB49" s="1305"/>
      <c r="OVC49" s="1305"/>
      <c r="OVD49" s="1305"/>
      <c r="OVE49" s="1305"/>
      <c r="OVF49" s="1305"/>
      <c r="OVG49" s="1305"/>
      <c r="OVH49" s="1305"/>
      <c r="OVI49" s="1305"/>
      <c r="OVJ49" s="1305"/>
      <c r="OVK49" s="1305"/>
      <c r="OVL49" s="1305"/>
      <c r="OVM49" s="1305"/>
      <c r="OVN49" s="1305"/>
      <c r="OVO49" s="1305"/>
      <c r="OVP49" s="1305"/>
      <c r="OVQ49" s="1305"/>
      <c r="OVR49" s="1305"/>
      <c r="OVS49" s="1305"/>
      <c r="OVT49" s="1305"/>
      <c r="OVU49" s="1305"/>
      <c r="OVV49" s="1305"/>
      <c r="OVW49" s="1305"/>
      <c r="OVX49" s="1305"/>
      <c r="OVY49" s="1305"/>
      <c r="OVZ49" s="1305"/>
      <c r="OWA49" s="1305"/>
      <c r="OWB49" s="1305"/>
      <c r="OWC49" s="1305"/>
      <c r="OWD49" s="1305"/>
      <c r="OWE49" s="1305"/>
      <c r="OWF49" s="1305"/>
      <c r="OWG49" s="1305"/>
      <c r="OWH49" s="1305"/>
      <c r="OWI49" s="1305"/>
      <c r="OWJ49" s="1305"/>
      <c r="OWK49" s="1305"/>
      <c r="OWL49" s="1305"/>
      <c r="OWM49" s="1305"/>
      <c r="OWN49" s="1305"/>
      <c r="OWO49" s="1305"/>
      <c r="OWP49" s="1305"/>
      <c r="OWQ49" s="1305"/>
      <c r="OWR49" s="1305"/>
      <c r="OWS49" s="1305"/>
      <c r="OWT49" s="1305"/>
      <c r="OWU49" s="1305"/>
      <c r="OWV49" s="1305"/>
      <c r="OWW49" s="1305"/>
      <c r="OWX49" s="1305"/>
      <c r="OWY49" s="1305"/>
      <c r="OWZ49" s="1305"/>
      <c r="OXA49" s="1305"/>
      <c r="OXB49" s="1305"/>
      <c r="OXC49" s="1305"/>
      <c r="OXD49" s="1305"/>
      <c r="OXE49" s="1305"/>
      <c r="OXF49" s="1305"/>
      <c r="OXG49" s="1305"/>
      <c r="OXH49" s="1305"/>
      <c r="OXI49" s="1305"/>
      <c r="OXJ49" s="1305"/>
      <c r="OXK49" s="1305"/>
      <c r="OXL49" s="1305"/>
      <c r="OXM49" s="1305"/>
      <c r="OXN49" s="1305"/>
      <c r="OXO49" s="1305"/>
      <c r="OXP49" s="1305"/>
      <c r="OXQ49" s="1305"/>
      <c r="OXR49" s="1305"/>
      <c r="OXS49" s="1305"/>
      <c r="OXT49" s="1305"/>
      <c r="OXU49" s="1305"/>
      <c r="OXV49" s="1305"/>
      <c r="OXW49" s="1305"/>
      <c r="OXX49" s="1305"/>
      <c r="OXY49" s="1305"/>
      <c r="OXZ49" s="1305"/>
      <c r="OYA49" s="1305"/>
      <c r="OYB49" s="1305"/>
      <c r="OYC49" s="1305"/>
      <c r="OYD49" s="1305"/>
      <c r="OYE49" s="1305"/>
      <c r="OYF49" s="1305"/>
      <c r="OYG49" s="1305"/>
      <c r="OYH49" s="1305"/>
      <c r="OYI49" s="1305"/>
      <c r="OYJ49" s="1305"/>
      <c r="OYK49" s="1305"/>
      <c r="OYL49" s="1305"/>
      <c r="OYM49" s="1305"/>
      <c r="OYN49" s="1305"/>
      <c r="OYO49" s="1305"/>
      <c r="OYP49" s="1305"/>
      <c r="OYQ49" s="1305"/>
      <c r="OYR49" s="1305"/>
      <c r="OYS49" s="1305"/>
      <c r="OYT49" s="1305"/>
      <c r="OYU49" s="1305"/>
      <c r="OYV49" s="1305"/>
      <c r="OYW49" s="1305"/>
      <c r="OYX49" s="1305"/>
      <c r="OYY49" s="1305"/>
      <c r="OYZ49" s="1305"/>
      <c r="OZA49" s="1305"/>
      <c r="OZB49" s="1305"/>
      <c r="OZC49" s="1305"/>
      <c r="OZD49" s="1305"/>
      <c r="OZE49" s="1305"/>
      <c r="OZF49" s="1305"/>
      <c r="OZG49" s="1305"/>
      <c r="OZH49" s="1305"/>
      <c r="OZI49" s="1305"/>
      <c r="OZJ49" s="1305"/>
      <c r="OZK49" s="1305"/>
      <c r="OZL49" s="1305"/>
      <c r="OZM49" s="1305"/>
      <c r="OZN49" s="1305"/>
      <c r="OZO49" s="1305"/>
      <c r="OZP49" s="1305"/>
      <c r="OZQ49" s="1305"/>
      <c r="OZR49" s="1305"/>
      <c r="OZS49" s="1305"/>
      <c r="OZT49" s="1305"/>
      <c r="OZU49" s="1305"/>
      <c r="OZV49" s="1305"/>
      <c r="OZW49" s="1305"/>
      <c r="OZX49" s="1305"/>
      <c r="OZY49" s="1305"/>
      <c r="OZZ49" s="1305"/>
      <c r="PAA49" s="1305"/>
      <c r="PAB49" s="1305"/>
      <c r="PAC49" s="1305"/>
      <c r="PAD49" s="1305"/>
      <c r="PAE49" s="1305"/>
      <c r="PAF49" s="1305"/>
      <c r="PAG49" s="1305"/>
      <c r="PAH49" s="1305"/>
      <c r="PAI49" s="1305"/>
      <c r="PAJ49" s="1305"/>
      <c r="PAK49" s="1305"/>
      <c r="PAL49" s="1305"/>
      <c r="PAM49" s="1305"/>
      <c r="PAN49" s="1305"/>
      <c r="PAO49" s="1305"/>
      <c r="PAP49" s="1305"/>
      <c r="PAQ49" s="1305"/>
      <c r="PAR49" s="1305"/>
      <c r="PAS49" s="1305"/>
      <c r="PAT49" s="1305"/>
      <c r="PAU49" s="1305"/>
      <c r="PAV49" s="1305"/>
      <c r="PAW49" s="1305"/>
      <c r="PAX49" s="1305"/>
      <c r="PAY49" s="1305"/>
      <c r="PAZ49" s="1305"/>
      <c r="PBA49" s="1305"/>
      <c r="PBB49" s="1305"/>
      <c r="PBC49" s="1305"/>
      <c r="PBD49" s="1305"/>
      <c r="PBE49" s="1305"/>
      <c r="PBF49" s="1305"/>
      <c r="PBG49" s="1305"/>
      <c r="PBH49" s="1305"/>
      <c r="PBI49" s="1305"/>
      <c r="PBJ49" s="1305"/>
      <c r="PBK49" s="1305"/>
      <c r="PBL49" s="1305"/>
      <c r="PBM49" s="1305"/>
      <c r="PBN49" s="1305"/>
      <c r="PBO49" s="1305"/>
      <c r="PBP49" s="1305"/>
      <c r="PBQ49" s="1305"/>
      <c r="PBR49" s="1305"/>
      <c r="PBS49" s="1305"/>
      <c r="PBT49" s="1305"/>
      <c r="PBU49" s="1305"/>
      <c r="PBV49" s="1305"/>
      <c r="PBW49" s="1305"/>
      <c r="PBX49" s="1305"/>
      <c r="PBY49" s="1305"/>
      <c r="PBZ49" s="1305"/>
      <c r="PCA49" s="1305"/>
      <c r="PCB49" s="1305"/>
      <c r="PCC49" s="1305"/>
      <c r="PCD49" s="1305"/>
      <c r="PCE49" s="1305"/>
      <c r="PCF49" s="1305"/>
      <c r="PCG49" s="1305"/>
      <c r="PCH49" s="1305"/>
      <c r="PCI49" s="1305"/>
      <c r="PCJ49" s="1305"/>
      <c r="PCK49" s="1305"/>
      <c r="PCL49" s="1305"/>
      <c r="PCM49" s="1305"/>
      <c r="PCN49" s="1305"/>
      <c r="PCO49" s="1305"/>
      <c r="PCP49" s="1305"/>
      <c r="PCQ49" s="1305"/>
      <c r="PCR49" s="1305"/>
      <c r="PCS49" s="1305"/>
      <c r="PCT49" s="1305"/>
      <c r="PCU49" s="1305"/>
      <c r="PCV49" s="1305"/>
      <c r="PCW49" s="1305"/>
      <c r="PCX49" s="1305"/>
      <c r="PCY49" s="1305"/>
      <c r="PCZ49" s="1305"/>
      <c r="PDA49" s="1305"/>
      <c r="PDB49" s="1305"/>
      <c r="PDC49" s="1305"/>
      <c r="PDD49" s="1305"/>
      <c r="PDE49" s="1305"/>
      <c r="PDF49" s="1305"/>
      <c r="PDG49" s="1305"/>
      <c r="PDH49" s="1305"/>
      <c r="PDI49" s="1305"/>
      <c r="PDJ49" s="1305"/>
      <c r="PDK49" s="1305"/>
      <c r="PDL49" s="1305"/>
      <c r="PDM49" s="1305"/>
      <c r="PDN49" s="1305"/>
      <c r="PDO49" s="1305"/>
      <c r="PDP49" s="1305"/>
      <c r="PDQ49" s="1305"/>
      <c r="PDR49" s="1305"/>
      <c r="PDS49" s="1305"/>
      <c r="PDT49" s="1305"/>
      <c r="PDU49" s="1305"/>
      <c r="PDV49" s="1305"/>
      <c r="PDW49" s="1305"/>
      <c r="PDX49" s="1305"/>
      <c r="PDY49" s="1305"/>
      <c r="PDZ49" s="1305"/>
      <c r="PEA49" s="1305"/>
      <c r="PEB49" s="1305"/>
      <c r="PEC49" s="1305"/>
      <c r="PED49" s="1305"/>
      <c r="PEE49" s="1305"/>
      <c r="PEF49" s="1305"/>
      <c r="PEG49" s="1305"/>
      <c r="PEH49" s="1305"/>
      <c r="PEI49" s="1305"/>
      <c r="PEJ49" s="1305"/>
      <c r="PEK49" s="1305"/>
      <c r="PEL49" s="1305"/>
      <c r="PEM49" s="1305"/>
      <c r="PEN49" s="1305"/>
      <c r="PEO49" s="1305"/>
      <c r="PEP49" s="1305"/>
      <c r="PEQ49" s="1305"/>
      <c r="PER49" s="1305"/>
      <c r="PES49" s="1305"/>
      <c r="PET49" s="1305"/>
      <c r="PEU49" s="1305"/>
      <c r="PEV49" s="1305"/>
      <c r="PEW49" s="1305"/>
      <c r="PEX49" s="1305"/>
      <c r="PEY49" s="1305"/>
      <c r="PEZ49" s="1305"/>
      <c r="PFA49" s="1305"/>
      <c r="PFB49" s="1305"/>
      <c r="PFC49" s="1305"/>
      <c r="PFD49" s="1305"/>
      <c r="PFE49" s="1305"/>
      <c r="PFF49" s="1305"/>
      <c r="PFG49" s="1305"/>
      <c r="PFH49" s="1305"/>
      <c r="PFI49" s="1305"/>
      <c r="PFJ49" s="1305"/>
      <c r="PFK49" s="1305"/>
      <c r="PFL49" s="1305"/>
      <c r="PFM49" s="1305"/>
      <c r="PFN49" s="1305"/>
      <c r="PFO49" s="1305"/>
      <c r="PFP49" s="1305"/>
      <c r="PFQ49" s="1305"/>
      <c r="PFR49" s="1305"/>
      <c r="PFS49" s="1305"/>
      <c r="PFT49" s="1305"/>
      <c r="PFU49" s="1305"/>
      <c r="PFV49" s="1305"/>
      <c r="PFW49" s="1305"/>
      <c r="PFX49" s="1305"/>
      <c r="PFY49" s="1305"/>
      <c r="PFZ49" s="1305"/>
      <c r="PGA49" s="1305"/>
      <c r="PGB49" s="1305"/>
      <c r="PGC49" s="1305"/>
      <c r="PGD49" s="1305"/>
      <c r="PGE49" s="1305"/>
      <c r="PGF49" s="1305"/>
      <c r="PGG49" s="1305"/>
      <c r="PGH49" s="1305"/>
      <c r="PGI49" s="1305"/>
      <c r="PGJ49" s="1305"/>
      <c r="PGK49" s="1305"/>
      <c r="PGL49" s="1305"/>
      <c r="PGM49" s="1305"/>
      <c r="PGN49" s="1305"/>
      <c r="PGO49" s="1305"/>
      <c r="PGP49" s="1305"/>
      <c r="PGQ49" s="1305"/>
      <c r="PGR49" s="1305"/>
      <c r="PGS49" s="1305"/>
      <c r="PGT49" s="1305"/>
      <c r="PGU49" s="1305"/>
      <c r="PGV49" s="1305"/>
      <c r="PGW49" s="1305"/>
      <c r="PGX49" s="1305"/>
      <c r="PGY49" s="1305"/>
      <c r="PGZ49" s="1305"/>
      <c r="PHA49" s="1305"/>
      <c r="PHB49" s="1305"/>
      <c r="PHC49" s="1305"/>
      <c r="PHD49" s="1305"/>
      <c r="PHE49" s="1305"/>
      <c r="PHF49" s="1305"/>
      <c r="PHG49" s="1305"/>
      <c r="PHH49" s="1305"/>
      <c r="PHI49" s="1305"/>
      <c r="PHJ49" s="1305"/>
      <c r="PHK49" s="1305"/>
      <c r="PHL49" s="1305"/>
      <c r="PHM49" s="1305"/>
      <c r="PHN49" s="1305"/>
      <c r="PHO49" s="1305"/>
      <c r="PHP49" s="1305"/>
      <c r="PHQ49" s="1305"/>
      <c r="PHR49" s="1305"/>
      <c r="PHS49" s="1305"/>
      <c r="PHT49" s="1305"/>
      <c r="PHU49" s="1305"/>
      <c r="PHV49" s="1305"/>
      <c r="PHW49" s="1305"/>
      <c r="PHX49" s="1305"/>
      <c r="PHY49" s="1305"/>
      <c r="PHZ49" s="1305"/>
      <c r="PIA49" s="1305"/>
      <c r="PIB49" s="1305"/>
      <c r="PIC49" s="1305"/>
      <c r="PID49" s="1305"/>
      <c r="PIE49" s="1305"/>
      <c r="PIF49" s="1305"/>
      <c r="PIG49" s="1305"/>
      <c r="PIH49" s="1305"/>
      <c r="PII49" s="1305"/>
      <c r="PIJ49" s="1305"/>
      <c r="PIK49" s="1305"/>
      <c r="PIL49" s="1305"/>
      <c r="PIM49" s="1305"/>
      <c r="PIN49" s="1305"/>
      <c r="PIO49" s="1305"/>
      <c r="PIP49" s="1305"/>
      <c r="PIQ49" s="1305"/>
      <c r="PIR49" s="1305"/>
      <c r="PIS49" s="1305"/>
      <c r="PIT49" s="1305"/>
      <c r="PIU49" s="1305"/>
      <c r="PIV49" s="1305"/>
      <c r="PIW49" s="1305"/>
      <c r="PIX49" s="1305"/>
      <c r="PIY49" s="1305"/>
      <c r="PIZ49" s="1305"/>
      <c r="PJA49" s="1305"/>
      <c r="PJB49" s="1305"/>
      <c r="PJC49" s="1305"/>
      <c r="PJD49" s="1305"/>
      <c r="PJE49" s="1305"/>
      <c r="PJF49" s="1305"/>
      <c r="PJG49" s="1305"/>
      <c r="PJH49" s="1305"/>
      <c r="PJI49" s="1305"/>
      <c r="PJJ49" s="1305"/>
      <c r="PJK49" s="1305"/>
      <c r="PJL49" s="1305"/>
      <c r="PJM49" s="1305"/>
      <c r="PJN49" s="1305"/>
      <c r="PJO49" s="1305"/>
      <c r="PJP49" s="1305"/>
      <c r="PJQ49" s="1305"/>
      <c r="PJR49" s="1305"/>
      <c r="PJS49" s="1305"/>
      <c r="PJT49" s="1305"/>
      <c r="PJU49" s="1305"/>
      <c r="PJV49" s="1305"/>
      <c r="PJW49" s="1305"/>
      <c r="PJX49" s="1305"/>
      <c r="PJY49" s="1305"/>
      <c r="PJZ49" s="1305"/>
      <c r="PKA49" s="1305"/>
      <c r="PKB49" s="1305"/>
      <c r="PKC49" s="1305"/>
      <c r="PKD49" s="1305"/>
      <c r="PKE49" s="1305"/>
      <c r="PKF49" s="1305"/>
      <c r="PKG49" s="1305"/>
      <c r="PKH49" s="1305"/>
      <c r="PKI49" s="1305"/>
      <c r="PKJ49" s="1305"/>
      <c r="PKK49" s="1305"/>
      <c r="PKL49" s="1305"/>
      <c r="PKM49" s="1305"/>
      <c r="PKN49" s="1305"/>
      <c r="PKO49" s="1305"/>
      <c r="PKP49" s="1305"/>
      <c r="PKQ49" s="1305"/>
      <c r="PKR49" s="1305"/>
      <c r="PKS49" s="1305"/>
      <c r="PKT49" s="1305"/>
      <c r="PKU49" s="1305"/>
      <c r="PKV49" s="1305"/>
      <c r="PKW49" s="1305"/>
      <c r="PKX49" s="1305"/>
      <c r="PKY49" s="1305"/>
      <c r="PKZ49" s="1305"/>
      <c r="PLA49" s="1305"/>
      <c r="PLB49" s="1305"/>
      <c r="PLC49" s="1305"/>
      <c r="PLD49" s="1305"/>
      <c r="PLE49" s="1305"/>
      <c r="PLF49" s="1305"/>
      <c r="PLG49" s="1305"/>
      <c r="PLH49" s="1305"/>
      <c r="PLI49" s="1305"/>
      <c r="PLJ49" s="1305"/>
      <c r="PLK49" s="1305"/>
      <c r="PLL49" s="1305"/>
      <c r="PLM49" s="1305"/>
      <c r="PLN49" s="1305"/>
      <c r="PLO49" s="1305"/>
      <c r="PLP49" s="1305"/>
      <c r="PLQ49" s="1305"/>
      <c r="PLR49" s="1305"/>
      <c r="PLS49" s="1305"/>
      <c r="PLT49" s="1305"/>
      <c r="PLU49" s="1305"/>
      <c r="PLV49" s="1305"/>
      <c r="PLW49" s="1305"/>
      <c r="PLX49" s="1305"/>
      <c r="PLY49" s="1305"/>
      <c r="PLZ49" s="1305"/>
      <c r="PMA49" s="1305"/>
      <c r="PMB49" s="1305"/>
      <c r="PMC49" s="1305"/>
      <c r="PMD49" s="1305"/>
      <c r="PME49" s="1305"/>
      <c r="PMF49" s="1305"/>
      <c r="PMG49" s="1305"/>
      <c r="PMH49" s="1305"/>
      <c r="PMI49" s="1305"/>
      <c r="PMJ49" s="1305"/>
      <c r="PMK49" s="1305"/>
      <c r="PML49" s="1305"/>
      <c r="PMM49" s="1305"/>
      <c r="PMN49" s="1305"/>
      <c r="PMO49" s="1305"/>
      <c r="PMP49" s="1305"/>
      <c r="PMQ49" s="1305"/>
      <c r="PMR49" s="1305"/>
      <c r="PMS49" s="1305"/>
      <c r="PMT49" s="1305"/>
      <c r="PMU49" s="1305"/>
      <c r="PMV49" s="1305"/>
      <c r="PMW49" s="1305"/>
      <c r="PMX49" s="1305"/>
      <c r="PMY49" s="1305"/>
      <c r="PMZ49" s="1305"/>
      <c r="PNA49" s="1305"/>
      <c r="PNB49" s="1305"/>
      <c r="PNC49" s="1305"/>
      <c r="PND49" s="1305"/>
      <c r="PNE49" s="1305"/>
      <c r="PNF49" s="1305"/>
      <c r="PNG49" s="1305"/>
      <c r="PNH49" s="1305"/>
      <c r="PNI49" s="1305"/>
      <c r="PNJ49" s="1305"/>
      <c r="PNK49" s="1305"/>
      <c r="PNL49" s="1305"/>
      <c r="PNM49" s="1305"/>
      <c r="PNN49" s="1305"/>
      <c r="PNO49" s="1305"/>
      <c r="PNP49" s="1305"/>
      <c r="PNQ49" s="1305"/>
      <c r="PNR49" s="1305"/>
      <c r="PNS49" s="1305"/>
      <c r="PNT49" s="1305"/>
      <c r="PNU49" s="1305"/>
      <c r="PNV49" s="1305"/>
      <c r="PNW49" s="1305"/>
      <c r="PNX49" s="1305"/>
      <c r="PNY49" s="1305"/>
      <c r="PNZ49" s="1305"/>
      <c r="POA49" s="1305"/>
      <c r="POB49" s="1305"/>
      <c r="POC49" s="1305"/>
      <c r="POD49" s="1305"/>
      <c r="POE49" s="1305"/>
      <c r="POF49" s="1305"/>
      <c r="POG49" s="1305"/>
      <c r="POH49" s="1305"/>
      <c r="POI49" s="1305"/>
      <c r="POJ49" s="1305"/>
      <c r="POK49" s="1305"/>
      <c r="POL49" s="1305"/>
      <c r="POM49" s="1305"/>
      <c r="PON49" s="1305"/>
      <c r="POO49" s="1305"/>
      <c r="POP49" s="1305"/>
      <c r="POQ49" s="1305"/>
      <c r="POR49" s="1305"/>
      <c r="POS49" s="1305"/>
      <c r="POT49" s="1305"/>
      <c r="POU49" s="1305"/>
      <c r="POV49" s="1305"/>
      <c r="POW49" s="1305"/>
      <c r="POX49" s="1305"/>
      <c r="POY49" s="1305"/>
      <c r="POZ49" s="1305"/>
      <c r="PPA49" s="1305"/>
      <c r="PPB49" s="1305"/>
      <c r="PPC49" s="1305"/>
      <c r="PPD49" s="1305"/>
      <c r="PPE49" s="1305"/>
      <c r="PPF49" s="1305"/>
      <c r="PPG49" s="1305"/>
      <c r="PPH49" s="1305"/>
      <c r="PPI49" s="1305"/>
      <c r="PPJ49" s="1305"/>
      <c r="PPK49" s="1305"/>
      <c r="PPL49" s="1305"/>
      <c r="PPM49" s="1305"/>
      <c r="PPN49" s="1305"/>
      <c r="PPO49" s="1305"/>
      <c r="PPP49" s="1305"/>
      <c r="PPQ49" s="1305"/>
      <c r="PPR49" s="1305"/>
      <c r="PPS49" s="1305"/>
      <c r="PPT49" s="1305"/>
      <c r="PPU49" s="1305"/>
      <c r="PPV49" s="1305"/>
      <c r="PPW49" s="1305"/>
      <c r="PPX49" s="1305"/>
      <c r="PPY49" s="1305"/>
      <c r="PPZ49" s="1305"/>
      <c r="PQA49" s="1305"/>
      <c r="PQB49" s="1305"/>
      <c r="PQC49" s="1305"/>
      <c r="PQD49" s="1305"/>
      <c r="PQE49" s="1305"/>
      <c r="PQF49" s="1305"/>
      <c r="PQG49" s="1305"/>
      <c r="PQH49" s="1305"/>
      <c r="PQI49" s="1305"/>
      <c r="PQJ49" s="1305"/>
      <c r="PQK49" s="1305"/>
      <c r="PQL49" s="1305"/>
      <c r="PQM49" s="1305"/>
      <c r="PQN49" s="1305"/>
      <c r="PQO49" s="1305"/>
      <c r="PQP49" s="1305"/>
      <c r="PQQ49" s="1305"/>
      <c r="PQR49" s="1305"/>
      <c r="PQS49" s="1305"/>
      <c r="PQT49" s="1305"/>
      <c r="PQU49" s="1305"/>
      <c r="PQV49" s="1305"/>
      <c r="PQW49" s="1305"/>
      <c r="PQX49" s="1305"/>
      <c r="PQY49" s="1305"/>
      <c r="PQZ49" s="1305"/>
      <c r="PRA49" s="1305"/>
      <c r="PRB49" s="1305"/>
      <c r="PRC49" s="1305"/>
      <c r="PRD49" s="1305"/>
      <c r="PRE49" s="1305"/>
      <c r="PRF49" s="1305"/>
      <c r="PRG49" s="1305"/>
      <c r="PRH49" s="1305"/>
      <c r="PRI49" s="1305"/>
      <c r="PRJ49" s="1305"/>
      <c r="PRK49" s="1305"/>
      <c r="PRL49" s="1305"/>
      <c r="PRM49" s="1305"/>
      <c r="PRN49" s="1305"/>
      <c r="PRO49" s="1305"/>
      <c r="PRP49" s="1305"/>
      <c r="PRQ49" s="1305"/>
      <c r="PRR49" s="1305"/>
      <c r="PRS49" s="1305"/>
      <c r="PRT49" s="1305"/>
      <c r="PRU49" s="1305"/>
      <c r="PRV49" s="1305"/>
      <c r="PRW49" s="1305"/>
      <c r="PRX49" s="1305"/>
      <c r="PRY49" s="1305"/>
      <c r="PRZ49" s="1305"/>
      <c r="PSA49" s="1305"/>
      <c r="PSB49" s="1305"/>
      <c r="PSC49" s="1305"/>
      <c r="PSD49" s="1305"/>
      <c r="PSE49" s="1305"/>
      <c r="PSF49" s="1305"/>
      <c r="PSG49" s="1305"/>
      <c r="PSH49" s="1305"/>
      <c r="PSI49" s="1305"/>
      <c r="PSJ49" s="1305"/>
      <c r="PSK49" s="1305"/>
      <c r="PSL49" s="1305"/>
      <c r="PSM49" s="1305"/>
      <c r="PSN49" s="1305"/>
      <c r="PSO49" s="1305"/>
      <c r="PSP49" s="1305"/>
      <c r="PSQ49" s="1305"/>
      <c r="PSR49" s="1305"/>
      <c r="PSS49" s="1305"/>
      <c r="PST49" s="1305"/>
      <c r="PSU49" s="1305"/>
      <c r="PSV49" s="1305"/>
      <c r="PSW49" s="1305"/>
      <c r="PSX49" s="1305"/>
      <c r="PSY49" s="1305"/>
      <c r="PSZ49" s="1305"/>
      <c r="PTA49" s="1305"/>
      <c r="PTB49" s="1305"/>
      <c r="PTC49" s="1305"/>
      <c r="PTD49" s="1305"/>
      <c r="PTE49" s="1305"/>
      <c r="PTF49" s="1305"/>
      <c r="PTG49" s="1305"/>
      <c r="PTH49" s="1305"/>
      <c r="PTI49" s="1305"/>
      <c r="PTJ49" s="1305"/>
      <c r="PTK49" s="1305"/>
      <c r="PTL49" s="1305"/>
      <c r="PTM49" s="1305"/>
      <c r="PTN49" s="1305"/>
      <c r="PTO49" s="1305"/>
      <c r="PTP49" s="1305"/>
      <c r="PTQ49" s="1305"/>
      <c r="PTR49" s="1305"/>
      <c r="PTS49" s="1305"/>
      <c r="PTT49" s="1305"/>
      <c r="PTU49" s="1305"/>
      <c r="PTV49" s="1305"/>
      <c r="PTW49" s="1305"/>
      <c r="PTX49" s="1305"/>
      <c r="PTY49" s="1305"/>
      <c r="PTZ49" s="1305"/>
      <c r="PUA49" s="1305"/>
      <c r="PUB49" s="1305"/>
      <c r="PUC49" s="1305"/>
      <c r="PUD49" s="1305"/>
      <c r="PUE49" s="1305"/>
      <c r="PUF49" s="1305"/>
      <c r="PUG49" s="1305"/>
      <c r="PUH49" s="1305"/>
      <c r="PUI49" s="1305"/>
      <c r="PUJ49" s="1305"/>
      <c r="PUK49" s="1305"/>
      <c r="PUL49" s="1305"/>
      <c r="PUM49" s="1305"/>
      <c r="PUN49" s="1305"/>
      <c r="PUO49" s="1305"/>
      <c r="PUP49" s="1305"/>
      <c r="PUQ49" s="1305"/>
      <c r="PUR49" s="1305"/>
      <c r="PUS49" s="1305"/>
      <c r="PUT49" s="1305"/>
      <c r="PUU49" s="1305"/>
      <c r="PUV49" s="1305"/>
      <c r="PUW49" s="1305"/>
      <c r="PUX49" s="1305"/>
      <c r="PUY49" s="1305"/>
      <c r="PUZ49" s="1305"/>
      <c r="PVA49" s="1305"/>
      <c r="PVB49" s="1305"/>
      <c r="PVC49" s="1305"/>
      <c r="PVD49" s="1305"/>
      <c r="PVE49" s="1305"/>
      <c r="PVF49" s="1305"/>
      <c r="PVG49" s="1305"/>
      <c r="PVH49" s="1305"/>
      <c r="PVI49" s="1305"/>
      <c r="PVJ49" s="1305"/>
      <c r="PVK49" s="1305"/>
      <c r="PVL49" s="1305"/>
      <c r="PVM49" s="1305"/>
      <c r="PVN49" s="1305"/>
      <c r="PVO49" s="1305"/>
      <c r="PVP49" s="1305"/>
      <c r="PVQ49" s="1305"/>
      <c r="PVR49" s="1305"/>
      <c r="PVS49" s="1305"/>
      <c r="PVT49" s="1305"/>
      <c r="PVU49" s="1305"/>
      <c r="PVV49" s="1305"/>
      <c r="PVW49" s="1305"/>
      <c r="PVX49" s="1305"/>
      <c r="PVY49" s="1305"/>
      <c r="PVZ49" s="1305"/>
      <c r="PWA49" s="1305"/>
      <c r="PWB49" s="1305"/>
      <c r="PWC49" s="1305"/>
      <c r="PWD49" s="1305"/>
      <c r="PWE49" s="1305"/>
      <c r="PWF49" s="1305"/>
      <c r="PWG49" s="1305"/>
      <c r="PWH49" s="1305"/>
      <c r="PWI49" s="1305"/>
      <c r="PWJ49" s="1305"/>
      <c r="PWK49" s="1305"/>
      <c r="PWL49" s="1305"/>
      <c r="PWM49" s="1305"/>
      <c r="PWN49" s="1305"/>
      <c r="PWO49" s="1305"/>
      <c r="PWP49" s="1305"/>
      <c r="PWQ49" s="1305"/>
      <c r="PWR49" s="1305"/>
      <c r="PWS49" s="1305"/>
      <c r="PWT49" s="1305"/>
      <c r="PWU49" s="1305"/>
      <c r="PWV49" s="1305"/>
      <c r="PWW49" s="1305"/>
      <c r="PWX49" s="1305"/>
      <c r="PWY49" s="1305"/>
      <c r="PWZ49" s="1305"/>
      <c r="PXA49" s="1305"/>
      <c r="PXB49" s="1305"/>
      <c r="PXC49" s="1305"/>
      <c r="PXD49" s="1305"/>
      <c r="PXE49" s="1305"/>
      <c r="PXF49" s="1305"/>
      <c r="PXG49" s="1305"/>
      <c r="PXH49" s="1305"/>
      <c r="PXI49" s="1305"/>
      <c r="PXJ49" s="1305"/>
      <c r="PXK49" s="1305"/>
      <c r="PXL49" s="1305"/>
      <c r="PXM49" s="1305"/>
      <c r="PXN49" s="1305"/>
      <c r="PXO49" s="1305"/>
      <c r="PXP49" s="1305"/>
      <c r="PXQ49" s="1305"/>
      <c r="PXR49" s="1305"/>
      <c r="PXS49" s="1305"/>
      <c r="PXT49" s="1305"/>
      <c r="PXU49" s="1305"/>
      <c r="PXV49" s="1305"/>
      <c r="PXW49" s="1305"/>
      <c r="PXX49" s="1305"/>
      <c r="PXY49" s="1305"/>
      <c r="PXZ49" s="1305"/>
      <c r="PYA49" s="1305"/>
      <c r="PYB49" s="1305"/>
      <c r="PYC49" s="1305"/>
      <c r="PYD49" s="1305"/>
      <c r="PYE49" s="1305"/>
      <c r="PYF49" s="1305"/>
      <c r="PYG49" s="1305"/>
      <c r="PYH49" s="1305"/>
      <c r="PYI49" s="1305"/>
      <c r="PYJ49" s="1305"/>
      <c r="PYK49" s="1305"/>
      <c r="PYL49" s="1305"/>
      <c r="PYM49" s="1305"/>
      <c r="PYN49" s="1305"/>
      <c r="PYO49" s="1305"/>
      <c r="PYP49" s="1305"/>
      <c r="PYQ49" s="1305"/>
      <c r="PYR49" s="1305"/>
      <c r="PYS49" s="1305"/>
      <c r="PYT49" s="1305"/>
      <c r="PYU49" s="1305"/>
      <c r="PYV49" s="1305"/>
      <c r="PYW49" s="1305"/>
      <c r="PYX49" s="1305"/>
      <c r="PYY49" s="1305"/>
      <c r="PYZ49" s="1305"/>
      <c r="PZA49" s="1305"/>
      <c r="PZB49" s="1305"/>
      <c r="PZC49" s="1305"/>
      <c r="PZD49" s="1305"/>
      <c r="PZE49" s="1305"/>
      <c r="PZF49" s="1305"/>
      <c r="PZG49" s="1305"/>
      <c r="PZH49" s="1305"/>
      <c r="PZI49" s="1305"/>
      <c r="PZJ49" s="1305"/>
      <c r="PZK49" s="1305"/>
      <c r="PZL49" s="1305"/>
      <c r="PZM49" s="1305"/>
      <c r="PZN49" s="1305"/>
      <c r="PZO49" s="1305"/>
      <c r="PZP49" s="1305"/>
      <c r="PZQ49" s="1305"/>
      <c r="PZR49" s="1305"/>
      <c r="PZS49" s="1305"/>
      <c r="PZT49" s="1305"/>
      <c r="PZU49" s="1305"/>
      <c r="PZV49" s="1305"/>
      <c r="PZW49" s="1305"/>
      <c r="PZX49" s="1305"/>
      <c r="PZY49" s="1305"/>
      <c r="PZZ49" s="1305"/>
      <c r="QAA49" s="1305"/>
      <c r="QAB49" s="1305"/>
      <c r="QAC49" s="1305"/>
      <c r="QAD49" s="1305"/>
      <c r="QAE49" s="1305"/>
      <c r="QAF49" s="1305"/>
      <c r="QAG49" s="1305"/>
      <c r="QAH49" s="1305"/>
      <c r="QAI49" s="1305"/>
      <c r="QAJ49" s="1305"/>
      <c r="QAK49" s="1305"/>
      <c r="QAL49" s="1305"/>
      <c r="QAM49" s="1305"/>
      <c r="QAN49" s="1305"/>
      <c r="QAO49" s="1305"/>
      <c r="QAP49" s="1305"/>
      <c r="QAQ49" s="1305"/>
      <c r="QAR49" s="1305"/>
      <c r="QAS49" s="1305"/>
      <c r="QAT49" s="1305"/>
      <c r="QAU49" s="1305"/>
      <c r="QAV49" s="1305"/>
      <c r="QAW49" s="1305"/>
      <c r="QAX49" s="1305"/>
      <c r="QAY49" s="1305"/>
      <c r="QAZ49" s="1305"/>
      <c r="QBA49" s="1305"/>
      <c r="QBB49" s="1305"/>
      <c r="QBC49" s="1305"/>
      <c r="QBD49" s="1305"/>
      <c r="QBE49" s="1305"/>
      <c r="QBF49" s="1305"/>
      <c r="QBG49" s="1305"/>
      <c r="QBH49" s="1305"/>
      <c r="QBI49" s="1305"/>
      <c r="QBJ49" s="1305"/>
      <c r="QBK49" s="1305"/>
      <c r="QBL49" s="1305"/>
      <c r="QBM49" s="1305"/>
      <c r="QBN49" s="1305"/>
      <c r="QBO49" s="1305"/>
      <c r="QBP49" s="1305"/>
      <c r="QBQ49" s="1305"/>
      <c r="QBR49" s="1305"/>
      <c r="QBS49" s="1305"/>
      <c r="QBT49" s="1305"/>
      <c r="QBU49" s="1305"/>
      <c r="QBV49" s="1305"/>
      <c r="QBW49" s="1305"/>
      <c r="QBX49" s="1305"/>
      <c r="QBY49" s="1305"/>
      <c r="QBZ49" s="1305"/>
      <c r="QCA49" s="1305"/>
      <c r="QCB49" s="1305"/>
      <c r="QCC49" s="1305"/>
      <c r="QCD49" s="1305"/>
      <c r="QCE49" s="1305"/>
      <c r="QCF49" s="1305"/>
      <c r="QCG49" s="1305"/>
      <c r="QCH49" s="1305"/>
      <c r="QCI49" s="1305"/>
      <c r="QCJ49" s="1305"/>
      <c r="QCK49" s="1305"/>
      <c r="QCL49" s="1305"/>
      <c r="QCM49" s="1305"/>
      <c r="QCN49" s="1305"/>
      <c r="QCO49" s="1305"/>
      <c r="QCP49" s="1305"/>
      <c r="QCQ49" s="1305"/>
      <c r="QCR49" s="1305"/>
      <c r="QCS49" s="1305"/>
      <c r="QCT49" s="1305"/>
      <c r="QCU49" s="1305"/>
      <c r="QCV49" s="1305"/>
      <c r="QCW49" s="1305"/>
      <c r="QCX49" s="1305"/>
      <c r="QCY49" s="1305"/>
      <c r="QCZ49" s="1305"/>
      <c r="QDA49" s="1305"/>
      <c r="QDB49" s="1305"/>
      <c r="QDC49" s="1305"/>
      <c r="QDD49" s="1305"/>
      <c r="QDE49" s="1305"/>
      <c r="QDF49" s="1305"/>
      <c r="QDG49" s="1305"/>
      <c r="QDH49" s="1305"/>
      <c r="QDI49" s="1305"/>
      <c r="QDJ49" s="1305"/>
      <c r="QDK49" s="1305"/>
      <c r="QDL49" s="1305"/>
      <c r="QDM49" s="1305"/>
      <c r="QDN49" s="1305"/>
      <c r="QDO49" s="1305"/>
      <c r="QDP49" s="1305"/>
      <c r="QDQ49" s="1305"/>
      <c r="QDR49" s="1305"/>
      <c r="QDS49" s="1305"/>
      <c r="QDT49" s="1305"/>
      <c r="QDU49" s="1305"/>
      <c r="QDV49" s="1305"/>
      <c r="QDW49" s="1305"/>
      <c r="QDX49" s="1305"/>
      <c r="QDY49" s="1305"/>
      <c r="QDZ49" s="1305"/>
      <c r="QEA49" s="1305"/>
      <c r="QEB49" s="1305"/>
      <c r="QEC49" s="1305"/>
      <c r="QED49" s="1305"/>
      <c r="QEE49" s="1305"/>
      <c r="QEF49" s="1305"/>
      <c r="QEG49" s="1305"/>
      <c r="QEH49" s="1305"/>
      <c r="QEI49" s="1305"/>
      <c r="QEJ49" s="1305"/>
      <c r="QEK49" s="1305"/>
      <c r="QEL49" s="1305"/>
      <c r="QEM49" s="1305"/>
      <c r="QEN49" s="1305"/>
      <c r="QEO49" s="1305"/>
      <c r="QEP49" s="1305"/>
      <c r="QEQ49" s="1305"/>
      <c r="QER49" s="1305"/>
      <c r="QES49" s="1305"/>
      <c r="QET49" s="1305"/>
      <c r="QEU49" s="1305"/>
      <c r="QEV49" s="1305"/>
      <c r="QEW49" s="1305"/>
      <c r="QEX49" s="1305"/>
      <c r="QEY49" s="1305"/>
      <c r="QEZ49" s="1305"/>
      <c r="QFA49" s="1305"/>
      <c r="QFB49" s="1305"/>
      <c r="QFC49" s="1305"/>
      <c r="QFD49" s="1305"/>
      <c r="QFE49" s="1305"/>
      <c r="QFF49" s="1305"/>
      <c r="QFG49" s="1305"/>
      <c r="QFH49" s="1305"/>
      <c r="QFI49" s="1305"/>
      <c r="QFJ49" s="1305"/>
      <c r="QFK49" s="1305"/>
      <c r="QFL49" s="1305"/>
      <c r="QFM49" s="1305"/>
      <c r="QFN49" s="1305"/>
      <c r="QFO49" s="1305"/>
      <c r="QFP49" s="1305"/>
      <c r="QFQ49" s="1305"/>
      <c r="QFR49" s="1305"/>
      <c r="QFS49" s="1305"/>
      <c r="QFT49" s="1305"/>
      <c r="QFU49" s="1305"/>
      <c r="QFV49" s="1305"/>
      <c r="QFW49" s="1305"/>
      <c r="QFX49" s="1305"/>
      <c r="QFY49" s="1305"/>
      <c r="QFZ49" s="1305"/>
      <c r="QGA49" s="1305"/>
      <c r="QGB49" s="1305"/>
      <c r="QGC49" s="1305"/>
      <c r="QGD49" s="1305"/>
      <c r="QGE49" s="1305"/>
      <c r="QGF49" s="1305"/>
      <c r="QGG49" s="1305"/>
      <c r="QGH49" s="1305"/>
      <c r="QGI49" s="1305"/>
      <c r="QGJ49" s="1305"/>
      <c r="QGK49" s="1305"/>
      <c r="QGL49" s="1305"/>
      <c r="QGM49" s="1305"/>
      <c r="QGN49" s="1305"/>
      <c r="QGO49" s="1305"/>
      <c r="QGP49" s="1305"/>
      <c r="QGQ49" s="1305"/>
      <c r="QGR49" s="1305"/>
      <c r="QGS49" s="1305"/>
      <c r="QGT49" s="1305"/>
      <c r="QGU49" s="1305"/>
      <c r="QGV49" s="1305"/>
      <c r="QGW49" s="1305"/>
      <c r="QGX49" s="1305"/>
      <c r="QGY49" s="1305"/>
      <c r="QGZ49" s="1305"/>
      <c r="QHA49" s="1305"/>
      <c r="QHB49" s="1305"/>
      <c r="QHC49" s="1305"/>
      <c r="QHD49" s="1305"/>
      <c r="QHE49" s="1305"/>
      <c r="QHF49" s="1305"/>
      <c r="QHG49" s="1305"/>
      <c r="QHH49" s="1305"/>
      <c r="QHI49" s="1305"/>
      <c r="QHJ49" s="1305"/>
      <c r="QHK49" s="1305"/>
      <c r="QHL49" s="1305"/>
      <c r="QHM49" s="1305"/>
      <c r="QHN49" s="1305"/>
      <c r="QHO49" s="1305"/>
      <c r="QHP49" s="1305"/>
      <c r="QHQ49" s="1305"/>
      <c r="QHR49" s="1305"/>
      <c r="QHS49" s="1305"/>
      <c r="QHT49" s="1305"/>
      <c r="QHU49" s="1305"/>
      <c r="QHV49" s="1305"/>
      <c r="QHW49" s="1305"/>
      <c r="QHX49" s="1305"/>
      <c r="QHY49" s="1305"/>
      <c r="QHZ49" s="1305"/>
      <c r="QIA49" s="1305"/>
      <c r="QIB49" s="1305"/>
      <c r="QIC49" s="1305"/>
      <c r="QID49" s="1305"/>
      <c r="QIE49" s="1305"/>
      <c r="QIF49" s="1305"/>
      <c r="QIG49" s="1305"/>
      <c r="QIH49" s="1305"/>
      <c r="QII49" s="1305"/>
      <c r="QIJ49" s="1305"/>
      <c r="QIK49" s="1305"/>
      <c r="QIL49" s="1305"/>
      <c r="QIM49" s="1305"/>
      <c r="QIN49" s="1305"/>
      <c r="QIO49" s="1305"/>
      <c r="QIP49" s="1305"/>
      <c r="QIQ49" s="1305"/>
      <c r="QIR49" s="1305"/>
      <c r="QIS49" s="1305"/>
      <c r="QIT49" s="1305"/>
      <c r="QIU49" s="1305"/>
      <c r="QIV49" s="1305"/>
      <c r="QIW49" s="1305"/>
      <c r="QIX49" s="1305"/>
      <c r="QIY49" s="1305"/>
      <c r="QIZ49" s="1305"/>
      <c r="QJA49" s="1305"/>
      <c r="QJB49" s="1305"/>
      <c r="QJC49" s="1305"/>
      <c r="QJD49" s="1305"/>
      <c r="QJE49" s="1305"/>
      <c r="QJF49" s="1305"/>
      <c r="QJG49" s="1305"/>
      <c r="QJH49" s="1305"/>
      <c r="QJI49" s="1305"/>
      <c r="QJJ49" s="1305"/>
      <c r="QJK49" s="1305"/>
      <c r="QJL49" s="1305"/>
      <c r="QJM49" s="1305"/>
      <c r="QJN49" s="1305"/>
      <c r="QJO49" s="1305"/>
      <c r="QJP49" s="1305"/>
      <c r="QJQ49" s="1305"/>
      <c r="QJR49" s="1305"/>
      <c r="QJS49" s="1305"/>
      <c r="QJT49" s="1305"/>
      <c r="QJU49" s="1305"/>
      <c r="QJV49" s="1305"/>
      <c r="QJW49" s="1305"/>
      <c r="QJX49" s="1305"/>
      <c r="QJY49" s="1305"/>
      <c r="QJZ49" s="1305"/>
      <c r="QKA49" s="1305"/>
      <c r="QKB49" s="1305"/>
      <c r="QKC49" s="1305"/>
      <c r="QKD49" s="1305"/>
      <c r="QKE49" s="1305"/>
      <c r="QKF49" s="1305"/>
      <c r="QKG49" s="1305"/>
      <c r="QKH49" s="1305"/>
      <c r="QKI49" s="1305"/>
      <c r="QKJ49" s="1305"/>
      <c r="QKK49" s="1305"/>
      <c r="QKL49" s="1305"/>
      <c r="QKM49" s="1305"/>
      <c r="QKN49" s="1305"/>
      <c r="QKO49" s="1305"/>
      <c r="QKP49" s="1305"/>
      <c r="QKQ49" s="1305"/>
      <c r="QKR49" s="1305"/>
      <c r="QKS49" s="1305"/>
      <c r="QKT49" s="1305"/>
      <c r="QKU49" s="1305"/>
      <c r="QKV49" s="1305"/>
      <c r="QKW49" s="1305"/>
      <c r="QKX49" s="1305"/>
      <c r="QKY49" s="1305"/>
      <c r="QKZ49" s="1305"/>
      <c r="QLA49" s="1305"/>
      <c r="QLB49" s="1305"/>
      <c r="QLC49" s="1305"/>
      <c r="QLD49" s="1305"/>
      <c r="QLE49" s="1305"/>
      <c r="QLF49" s="1305"/>
      <c r="QLG49" s="1305"/>
      <c r="QLH49" s="1305"/>
      <c r="QLI49" s="1305"/>
      <c r="QLJ49" s="1305"/>
      <c r="QLK49" s="1305"/>
      <c r="QLL49" s="1305"/>
      <c r="QLM49" s="1305"/>
      <c r="QLN49" s="1305"/>
      <c r="QLO49" s="1305"/>
      <c r="QLP49" s="1305"/>
      <c r="QLQ49" s="1305"/>
      <c r="QLR49" s="1305"/>
      <c r="QLS49" s="1305"/>
      <c r="QLT49" s="1305"/>
      <c r="QLU49" s="1305"/>
      <c r="QLV49" s="1305"/>
      <c r="QLW49" s="1305"/>
      <c r="QLX49" s="1305"/>
      <c r="QLY49" s="1305"/>
      <c r="QLZ49" s="1305"/>
      <c r="QMA49" s="1305"/>
      <c r="QMB49" s="1305"/>
      <c r="QMC49" s="1305"/>
      <c r="QMD49" s="1305"/>
      <c r="QME49" s="1305"/>
      <c r="QMF49" s="1305"/>
      <c r="QMG49" s="1305"/>
      <c r="QMH49" s="1305"/>
      <c r="QMI49" s="1305"/>
      <c r="QMJ49" s="1305"/>
      <c r="QMK49" s="1305"/>
      <c r="QML49" s="1305"/>
      <c r="QMM49" s="1305"/>
      <c r="QMN49" s="1305"/>
      <c r="QMO49" s="1305"/>
      <c r="QMP49" s="1305"/>
      <c r="QMQ49" s="1305"/>
      <c r="QMR49" s="1305"/>
      <c r="QMS49" s="1305"/>
      <c r="QMT49" s="1305"/>
      <c r="QMU49" s="1305"/>
      <c r="QMV49" s="1305"/>
      <c r="QMW49" s="1305"/>
      <c r="QMX49" s="1305"/>
      <c r="QMY49" s="1305"/>
      <c r="QMZ49" s="1305"/>
      <c r="QNA49" s="1305"/>
      <c r="QNB49" s="1305"/>
      <c r="QNC49" s="1305"/>
      <c r="QND49" s="1305"/>
      <c r="QNE49" s="1305"/>
      <c r="QNF49" s="1305"/>
      <c r="QNG49" s="1305"/>
      <c r="QNH49" s="1305"/>
      <c r="QNI49" s="1305"/>
      <c r="QNJ49" s="1305"/>
      <c r="QNK49" s="1305"/>
      <c r="QNL49" s="1305"/>
      <c r="QNM49" s="1305"/>
      <c r="QNN49" s="1305"/>
      <c r="QNO49" s="1305"/>
      <c r="QNP49" s="1305"/>
      <c r="QNQ49" s="1305"/>
      <c r="QNR49" s="1305"/>
      <c r="QNS49" s="1305"/>
      <c r="QNT49" s="1305"/>
      <c r="QNU49" s="1305"/>
      <c r="QNV49" s="1305"/>
      <c r="QNW49" s="1305"/>
      <c r="QNX49" s="1305"/>
      <c r="QNY49" s="1305"/>
      <c r="QNZ49" s="1305"/>
      <c r="QOA49" s="1305"/>
      <c r="QOB49" s="1305"/>
      <c r="QOC49" s="1305"/>
      <c r="QOD49" s="1305"/>
      <c r="QOE49" s="1305"/>
      <c r="QOF49" s="1305"/>
      <c r="QOG49" s="1305"/>
      <c r="QOH49" s="1305"/>
      <c r="QOI49" s="1305"/>
      <c r="QOJ49" s="1305"/>
      <c r="QOK49" s="1305"/>
      <c r="QOL49" s="1305"/>
      <c r="QOM49" s="1305"/>
      <c r="QON49" s="1305"/>
      <c r="QOO49" s="1305"/>
      <c r="QOP49" s="1305"/>
      <c r="QOQ49" s="1305"/>
      <c r="QOR49" s="1305"/>
      <c r="QOS49" s="1305"/>
      <c r="QOT49" s="1305"/>
      <c r="QOU49" s="1305"/>
      <c r="QOV49" s="1305"/>
      <c r="QOW49" s="1305"/>
      <c r="QOX49" s="1305"/>
      <c r="QOY49" s="1305"/>
      <c r="QOZ49" s="1305"/>
      <c r="QPA49" s="1305"/>
      <c r="QPB49" s="1305"/>
      <c r="QPC49" s="1305"/>
      <c r="QPD49" s="1305"/>
      <c r="QPE49" s="1305"/>
      <c r="QPF49" s="1305"/>
      <c r="QPG49" s="1305"/>
      <c r="QPH49" s="1305"/>
      <c r="QPI49" s="1305"/>
      <c r="QPJ49" s="1305"/>
      <c r="QPK49" s="1305"/>
      <c r="QPL49" s="1305"/>
      <c r="QPM49" s="1305"/>
      <c r="QPN49" s="1305"/>
      <c r="QPO49" s="1305"/>
      <c r="QPP49" s="1305"/>
      <c r="QPQ49" s="1305"/>
      <c r="QPR49" s="1305"/>
      <c r="QPS49" s="1305"/>
      <c r="QPT49" s="1305"/>
      <c r="QPU49" s="1305"/>
      <c r="QPV49" s="1305"/>
      <c r="QPW49" s="1305"/>
      <c r="QPX49" s="1305"/>
      <c r="QPY49" s="1305"/>
      <c r="QPZ49" s="1305"/>
      <c r="QQA49" s="1305"/>
      <c r="QQB49" s="1305"/>
      <c r="QQC49" s="1305"/>
      <c r="QQD49" s="1305"/>
      <c r="QQE49" s="1305"/>
      <c r="QQF49" s="1305"/>
      <c r="QQG49" s="1305"/>
      <c r="QQH49" s="1305"/>
      <c r="QQI49" s="1305"/>
      <c r="QQJ49" s="1305"/>
      <c r="QQK49" s="1305"/>
      <c r="QQL49" s="1305"/>
      <c r="QQM49" s="1305"/>
      <c r="QQN49" s="1305"/>
      <c r="QQO49" s="1305"/>
      <c r="QQP49" s="1305"/>
      <c r="QQQ49" s="1305"/>
      <c r="QQR49" s="1305"/>
      <c r="QQS49" s="1305"/>
      <c r="QQT49" s="1305"/>
      <c r="QQU49" s="1305"/>
      <c r="QQV49" s="1305"/>
      <c r="QQW49" s="1305"/>
      <c r="QQX49" s="1305"/>
      <c r="QQY49" s="1305"/>
      <c r="QQZ49" s="1305"/>
      <c r="QRA49" s="1305"/>
      <c r="QRB49" s="1305"/>
      <c r="QRC49" s="1305"/>
      <c r="QRD49" s="1305"/>
      <c r="QRE49" s="1305"/>
      <c r="QRF49" s="1305"/>
      <c r="QRG49" s="1305"/>
      <c r="QRH49" s="1305"/>
      <c r="QRI49" s="1305"/>
      <c r="QRJ49" s="1305"/>
      <c r="QRK49" s="1305"/>
      <c r="QRL49" s="1305"/>
      <c r="QRM49" s="1305"/>
      <c r="QRN49" s="1305"/>
      <c r="QRO49" s="1305"/>
      <c r="QRP49" s="1305"/>
      <c r="QRQ49" s="1305"/>
      <c r="QRR49" s="1305"/>
      <c r="QRS49" s="1305"/>
      <c r="QRT49" s="1305"/>
      <c r="QRU49" s="1305"/>
      <c r="QRV49" s="1305"/>
      <c r="QRW49" s="1305"/>
      <c r="QRX49" s="1305"/>
      <c r="QRY49" s="1305"/>
      <c r="QRZ49" s="1305"/>
      <c r="QSA49" s="1305"/>
      <c r="QSB49" s="1305"/>
      <c r="QSC49" s="1305"/>
      <c r="QSD49" s="1305"/>
      <c r="QSE49" s="1305"/>
      <c r="QSF49" s="1305"/>
      <c r="QSG49" s="1305"/>
      <c r="QSH49" s="1305"/>
      <c r="QSI49" s="1305"/>
      <c r="QSJ49" s="1305"/>
      <c r="QSK49" s="1305"/>
      <c r="QSL49" s="1305"/>
      <c r="QSM49" s="1305"/>
      <c r="QSN49" s="1305"/>
      <c r="QSO49" s="1305"/>
      <c r="QSP49" s="1305"/>
      <c r="QSQ49" s="1305"/>
      <c r="QSR49" s="1305"/>
      <c r="QSS49" s="1305"/>
      <c r="QST49" s="1305"/>
      <c r="QSU49" s="1305"/>
      <c r="QSV49" s="1305"/>
      <c r="QSW49" s="1305"/>
      <c r="QSX49" s="1305"/>
      <c r="QSY49" s="1305"/>
      <c r="QSZ49" s="1305"/>
      <c r="QTA49" s="1305"/>
      <c r="QTB49" s="1305"/>
      <c r="QTC49" s="1305"/>
      <c r="QTD49" s="1305"/>
      <c r="QTE49" s="1305"/>
      <c r="QTF49" s="1305"/>
      <c r="QTG49" s="1305"/>
      <c r="QTH49" s="1305"/>
      <c r="QTI49" s="1305"/>
      <c r="QTJ49" s="1305"/>
      <c r="QTK49" s="1305"/>
      <c r="QTL49" s="1305"/>
      <c r="QTM49" s="1305"/>
      <c r="QTN49" s="1305"/>
      <c r="QTO49" s="1305"/>
      <c r="QTP49" s="1305"/>
      <c r="QTQ49" s="1305"/>
      <c r="QTR49" s="1305"/>
      <c r="QTS49" s="1305"/>
      <c r="QTT49" s="1305"/>
      <c r="QTU49" s="1305"/>
      <c r="QTV49" s="1305"/>
      <c r="QTW49" s="1305"/>
      <c r="QTX49" s="1305"/>
      <c r="QTY49" s="1305"/>
      <c r="QTZ49" s="1305"/>
      <c r="QUA49" s="1305"/>
      <c r="QUB49" s="1305"/>
      <c r="QUC49" s="1305"/>
      <c r="QUD49" s="1305"/>
      <c r="QUE49" s="1305"/>
      <c r="QUF49" s="1305"/>
      <c r="QUG49" s="1305"/>
      <c r="QUH49" s="1305"/>
      <c r="QUI49" s="1305"/>
      <c r="QUJ49" s="1305"/>
      <c r="QUK49" s="1305"/>
      <c r="QUL49" s="1305"/>
      <c r="QUM49" s="1305"/>
      <c r="QUN49" s="1305"/>
      <c r="QUO49" s="1305"/>
      <c r="QUP49" s="1305"/>
      <c r="QUQ49" s="1305"/>
      <c r="QUR49" s="1305"/>
      <c r="QUS49" s="1305"/>
      <c r="QUT49" s="1305"/>
      <c r="QUU49" s="1305"/>
      <c r="QUV49" s="1305"/>
      <c r="QUW49" s="1305"/>
      <c r="QUX49" s="1305"/>
      <c r="QUY49" s="1305"/>
      <c r="QUZ49" s="1305"/>
      <c r="QVA49" s="1305"/>
      <c r="QVB49" s="1305"/>
      <c r="QVC49" s="1305"/>
      <c r="QVD49" s="1305"/>
      <c r="QVE49" s="1305"/>
      <c r="QVF49" s="1305"/>
      <c r="QVG49" s="1305"/>
      <c r="QVH49" s="1305"/>
      <c r="QVI49" s="1305"/>
      <c r="QVJ49" s="1305"/>
      <c r="QVK49" s="1305"/>
      <c r="QVL49" s="1305"/>
      <c r="QVM49" s="1305"/>
      <c r="QVN49" s="1305"/>
      <c r="QVO49" s="1305"/>
      <c r="QVP49" s="1305"/>
      <c r="QVQ49" s="1305"/>
      <c r="QVR49" s="1305"/>
      <c r="QVS49" s="1305"/>
      <c r="QVT49" s="1305"/>
      <c r="QVU49" s="1305"/>
      <c r="QVV49" s="1305"/>
      <c r="QVW49" s="1305"/>
      <c r="QVX49" s="1305"/>
      <c r="QVY49" s="1305"/>
      <c r="QVZ49" s="1305"/>
      <c r="QWA49" s="1305"/>
      <c r="QWB49" s="1305"/>
      <c r="QWC49" s="1305"/>
      <c r="QWD49" s="1305"/>
      <c r="QWE49" s="1305"/>
      <c r="QWF49" s="1305"/>
      <c r="QWG49" s="1305"/>
      <c r="QWH49" s="1305"/>
      <c r="QWI49" s="1305"/>
      <c r="QWJ49" s="1305"/>
      <c r="QWK49" s="1305"/>
      <c r="QWL49" s="1305"/>
      <c r="QWM49" s="1305"/>
      <c r="QWN49" s="1305"/>
      <c r="QWO49" s="1305"/>
      <c r="QWP49" s="1305"/>
      <c r="QWQ49" s="1305"/>
      <c r="QWR49" s="1305"/>
      <c r="QWS49" s="1305"/>
      <c r="QWT49" s="1305"/>
      <c r="QWU49" s="1305"/>
      <c r="QWV49" s="1305"/>
      <c r="QWW49" s="1305"/>
      <c r="QWX49" s="1305"/>
      <c r="QWY49" s="1305"/>
      <c r="QWZ49" s="1305"/>
      <c r="QXA49" s="1305"/>
      <c r="QXB49" s="1305"/>
      <c r="QXC49" s="1305"/>
      <c r="QXD49" s="1305"/>
      <c r="QXE49" s="1305"/>
      <c r="QXF49" s="1305"/>
      <c r="QXG49" s="1305"/>
      <c r="QXH49" s="1305"/>
      <c r="QXI49" s="1305"/>
      <c r="QXJ49" s="1305"/>
      <c r="QXK49" s="1305"/>
      <c r="QXL49" s="1305"/>
      <c r="QXM49" s="1305"/>
      <c r="QXN49" s="1305"/>
      <c r="QXO49" s="1305"/>
      <c r="QXP49" s="1305"/>
      <c r="QXQ49" s="1305"/>
      <c r="QXR49" s="1305"/>
      <c r="QXS49" s="1305"/>
      <c r="QXT49" s="1305"/>
      <c r="QXU49" s="1305"/>
      <c r="QXV49" s="1305"/>
      <c r="QXW49" s="1305"/>
      <c r="QXX49" s="1305"/>
      <c r="QXY49" s="1305"/>
      <c r="QXZ49" s="1305"/>
      <c r="QYA49" s="1305"/>
      <c r="QYB49" s="1305"/>
      <c r="QYC49" s="1305"/>
      <c r="QYD49" s="1305"/>
      <c r="QYE49" s="1305"/>
      <c r="QYF49" s="1305"/>
      <c r="QYG49" s="1305"/>
      <c r="QYH49" s="1305"/>
      <c r="QYI49" s="1305"/>
      <c r="QYJ49" s="1305"/>
      <c r="QYK49" s="1305"/>
      <c r="QYL49" s="1305"/>
      <c r="QYM49" s="1305"/>
      <c r="QYN49" s="1305"/>
      <c r="QYO49" s="1305"/>
      <c r="QYP49" s="1305"/>
      <c r="QYQ49" s="1305"/>
      <c r="QYR49" s="1305"/>
      <c r="QYS49" s="1305"/>
      <c r="QYT49" s="1305"/>
      <c r="QYU49" s="1305"/>
      <c r="QYV49" s="1305"/>
      <c r="QYW49" s="1305"/>
      <c r="QYX49" s="1305"/>
      <c r="QYY49" s="1305"/>
      <c r="QYZ49" s="1305"/>
      <c r="QZA49" s="1305"/>
      <c r="QZB49" s="1305"/>
      <c r="QZC49" s="1305"/>
      <c r="QZD49" s="1305"/>
      <c r="QZE49" s="1305"/>
      <c r="QZF49" s="1305"/>
      <c r="QZG49" s="1305"/>
      <c r="QZH49" s="1305"/>
      <c r="QZI49" s="1305"/>
      <c r="QZJ49" s="1305"/>
      <c r="QZK49" s="1305"/>
      <c r="QZL49" s="1305"/>
      <c r="QZM49" s="1305"/>
      <c r="QZN49" s="1305"/>
      <c r="QZO49" s="1305"/>
      <c r="QZP49" s="1305"/>
      <c r="QZQ49" s="1305"/>
      <c r="QZR49" s="1305"/>
      <c r="QZS49" s="1305"/>
      <c r="QZT49" s="1305"/>
      <c r="QZU49" s="1305"/>
      <c r="QZV49" s="1305"/>
      <c r="QZW49" s="1305"/>
      <c r="QZX49" s="1305"/>
      <c r="QZY49" s="1305"/>
      <c r="QZZ49" s="1305"/>
      <c r="RAA49" s="1305"/>
      <c r="RAB49" s="1305"/>
      <c r="RAC49" s="1305"/>
      <c r="RAD49" s="1305"/>
      <c r="RAE49" s="1305"/>
      <c r="RAF49" s="1305"/>
      <c r="RAG49" s="1305"/>
      <c r="RAH49" s="1305"/>
      <c r="RAI49" s="1305"/>
      <c r="RAJ49" s="1305"/>
      <c r="RAK49" s="1305"/>
      <c r="RAL49" s="1305"/>
      <c r="RAM49" s="1305"/>
      <c r="RAN49" s="1305"/>
      <c r="RAO49" s="1305"/>
      <c r="RAP49" s="1305"/>
      <c r="RAQ49" s="1305"/>
      <c r="RAR49" s="1305"/>
      <c r="RAS49" s="1305"/>
      <c r="RAT49" s="1305"/>
      <c r="RAU49" s="1305"/>
      <c r="RAV49" s="1305"/>
      <c r="RAW49" s="1305"/>
      <c r="RAX49" s="1305"/>
      <c r="RAY49" s="1305"/>
      <c r="RAZ49" s="1305"/>
      <c r="RBA49" s="1305"/>
      <c r="RBB49" s="1305"/>
      <c r="RBC49" s="1305"/>
      <c r="RBD49" s="1305"/>
      <c r="RBE49" s="1305"/>
      <c r="RBF49" s="1305"/>
      <c r="RBG49" s="1305"/>
      <c r="RBH49" s="1305"/>
      <c r="RBI49" s="1305"/>
      <c r="RBJ49" s="1305"/>
      <c r="RBK49" s="1305"/>
      <c r="RBL49" s="1305"/>
      <c r="RBM49" s="1305"/>
      <c r="RBN49" s="1305"/>
      <c r="RBO49" s="1305"/>
      <c r="RBP49" s="1305"/>
      <c r="RBQ49" s="1305"/>
      <c r="RBR49" s="1305"/>
      <c r="RBS49" s="1305"/>
      <c r="RBT49" s="1305"/>
      <c r="RBU49" s="1305"/>
      <c r="RBV49" s="1305"/>
      <c r="RBW49" s="1305"/>
      <c r="RBX49" s="1305"/>
      <c r="RBY49" s="1305"/>
      <c r="RBZ49" s="1305"/>
      <c r="RCA49" s="1305"/>
      <c r="RCB49" s="1305"/>
      <c r="RCC49" s="1305"/>
      <c r="RCD49" s="1305"/>
      <c r="RCE49" s="1305"/>
      <c r="RCF49" s="1305"/>
      <c r="RCG49" s="1305"/>
      <c r="RCH49" s="1305"/>
      <c r="RCI49" s="1305"/>
      <c r="RCJ49" s="1305"/>
      <c r="RCK49" s="1305"/>
      <c r="RCL49" s="1305"/>
      <c r="RCM49" s="1305"/>
      <c r="RCN49" s="1305"/>
      <c r="RCO49" s="1305"/>
      <c r="RCP49" s="1305"/>
      <c r="RCQ49" s="1305"/>
      <c r="RCR49" s="1305"/>
      <c r="RCS49" s="1305"/>
      <c r="RCT49" s="1305"/>
      <c r="RCU49" s="1305"/>
      <c r="RCV49" s="1305"/>
      <c r="RCW49" s="1305"/>
      <c r="RCX49" s="1305"/>
      <c r="RCY49" s="1305"/>
      <c r="RCZ49" s="1305"/>
      <c r="RDA49" s="1305"/>
      <c r="RDB49" s="1305"/>
      <c r="RDC49" s="1305"/>
      <c r="RDD49" s="1305"/>
      <c r="RDE49" s="1305"/>
      <c r="RDF49" s="1305"/>
      <c r="RDG49" s="1305"/>
      <c r="RDH49" s="1305"/>
      <c r="RDI49" s="1305"/>
      <c r="RDJ49" s="1305"/>
      <c r="RDK49" s="1305"/>
      <c r="RDL49" s="1305"/>
      <c r="RDM49" s="1305"/>
      <c r="RDN49" s="1305"/>
      <c r="RDO49" s="1305"/>
      <c r="RDP49" s="1305"/>
      <c r="RDQ49" s="1305"/>
      <c r="RDR49" s="1305"/>
      <c r="RDS49" s="1305"/>
      <c r="RDT49" s="1305"/>
      <c r="RDU49" s="1305"/>
      <c r="RDV49" s="1305"/>
      <c r="RDW49" s="1305"/>
      <c r="RDX49" s="1305"/>
      <c r="RDY49" s="1305"/>
      <c r="RDZ49" s="1305"/>
      <c r="REA49" s="1305"/>
      <c r="REB49" s="1305"/>
      <c r="REC49" s="1305"/>
      <c r="RED49" s="1305"/>
      <c r="REE49" s="1305"/>
      <c r="REF49" s="1305"/>
      <c r="REG49" s="1305"/>
      <c r="REH49" s="1305"/>
      <c r="REI49" s="1305"/>
      <c r="REJ49" s="1305"/>
      <c r="REK49" s="1305"/>
      <c r="REL49" s="1305"/>
      <c r="REM49" s="1305"/>
      <c r="REN49" s="1305"/>
      <c r="REO49" s="1305"/>
      <c r="REP49" s="1305"/>
      <c r="REQ49" s="1305"/>
      <c r="RER49" s="1305"/>
      <c r="RES49" s="1305"/>
      <c r="RET49" s="1305"/>
      <c r="REU49" s="1305"/>
      <c r="REV49" s="1305"/>
      <c r="REW49" s="1305"/>
      <c r="REX49" s="1305"/>
      <c r="REY49" s="1305"/>
      <c r="REZ49" s="1305"/>
      <c r="RFA49" s="1305"/>
      <c r="RFB49" s="1305"/>
      <c r="RFC49" s="1305"/>
      <c r="RFD49" s="1305"/>
      <c r="RFE49" s="1305"/>
      <c r="RFF49" s="1305"/>
      <c r="RFG49" s="1305"/>
      <c r="RFH49" s="1305"/>
      <c r="RFI49" s="1305"/>
      <c r="RFJ49" s="1305"/>
      <c r="RFK49" s="1305"/>
      <c r="RFL49" s="1305"/>
      <c r="RFM49" s="1305"/>
      <c r="RFN49" s="1305"/>
      <c r="RFO49" s="1305"/>
      <c r="RFP49" s="1305"/>
      <c r="RFQ49" s="1305"/>
      <c r="RFR49" s="1305"/>
      <c r="RFS49" s="1305"/>
      <c r="RFT49" s="1305"/>
      <c r="RFU49" s="1305"/>
      <c r="RFV49" s="1305"/>
      <c r="RFW49" s="1305"/>
      <c r="RFX49" s="1305"/>
      <c r="RFY49" s="1305"/>
      <c r="RFZ49" s="1305"/>
      <c r="RGA49" s="1305"/>
      <c r="RGB49" s="1305"/>
      <c r="RGC49" s="1305"/>
      <c r="RGD49" s="1305"/>
      <c r="RGE49" s="1305"/>
      <c r="RGF49" s="1305"/>
      <c r="RGG49" s="1305"/>
      <c r="RGH49" s="1305"/>
      <c r="RGI49" s="1305"/>
      <c r="RGJ49" s="1305"/>
      <c r="RGK49" s="1305"/>
      <c r="RGL49" s="1305"/>
      <c r="RGM49" s="1305"/>
      <c r="RGN49" s="1305"/>
      <c r="RGO49" s="1305"/>
      <c r="RGP49" s="1305"/>
      <c r="RGQ49" s="1305"/>
      <c r="RGR49" s="1305"/>
      <c r="RGS49" s="1305"/>
      <c r="RGT49" s="1305"/>
      <c r="RGU49" s="1305"/>
      <c r="RGV49" s="1305"/>
      <c r="RGW49" s="1305"/>
      <c r="RGX49" s="1305"/>
      <c r="RGY49" s="1305"/>
      <c r="RGZ49" s="1305"/>
      <c r="RHA49" s="1305"/>
      <c r="RHB49" s="1305"/>
      <c r="RHC49" s="1305"/>
      <c r="RHD49" s="1305"/>
      <c r="RHE49" s="1305"/>
      <c r="RHF49" s="1305"/>
      <c r="RHG49" s="1305"/>
      <c r="RHH49" s="1305"/>
      <c r="RHI49" s="1305"/>
      <c r="RHJ49" s="1305"/>
      <c r="RHK49" s="1305"/>
      <c r="RHL49" s="1305"/>
      <c r="RHM49" s="1305"/>
      <c r="RHN49" s="1305"/>
      <c r="RHO49" s="1305"/>
      <c r="RHP49" s="1305"/>
      <c r="RHQ49" s="1305"/>
      <c r="RHR49" s="1305"/>
      <c r="RHS49" s="1305"/>
      <c r="RHT49" s="1305"/>
      <c r="RHU49" s="1305"/>
      <c r="RHV49" s="1305"/>
      <c r="RHW49" s="1305"/>
      <c r="RHX49" s="1305"/>
      <c r="RHY49" s="1305"/>
      <c r="RHZ49" s="1305"/>
      <c r="RIA49" s="1305"/>
      <c r="RIB49" s="1305"/>
      <c r="RIC49" s="1305"/>
      <c r="RID49" s="1305"/>
      <c r="RIE49" s="1305"/>
      <c r="RIF49" s="1305"/>
      <c r="RIG49" s="1305"/>
      <c r="RIH49" s="1305"/>
      <c r="RII49" s="1305"/>
      <c r="RIJ49" s="1305"/>
      <c r="RIK49" s="1305"/>
      <c r="RIL49" s="1305"/>
      <c r="RIM49" s="1305"/>
      <c r="RIN49" s="1305"/>
      <c r="RIO49" s="1305"/>
      <c r="RIP49" s="1305"/>
      <c r="RIQ49" s="1305"/>
      <c r="RIR49" s="1305"/>
      <c r="RIS49" s="1305"/>
      <c r="RIT49" s="1305"/>
      <c r="RIU49" s="1305"/>
      <c r="RIV49" s="1305"/>
      <c r="RIW49" s="1305"/>
      <c r="RIX49" s="1305"/>
      <c r="RIY49" s="1305"/>
      <c r="RIZ49" s="1305"/>
      <c r="RJA49" s="1305"/>
      <c r="RJB49" s="1305"/>
      <c r="RJC49" s="1305"/>
      <c r="RJD49" s="1305"/>
      <c r="RJE49" s="1305"/>
      <c r="RJF49" s="1305"/>
      <c r="RJG49" s="1305"/>
      <c r="RJH49" s="1305"/>
      <c r="RJI49" s="1305"/>
      <c r="RJJ49" s="1305"/>
      <c r="RJK49" s="1305"/>
      <c r="RJL49" s="1305"/>
      <c r="RJM49" s="1305"/>
      <c r="RJN49" s="1305"/>
      <c r="RJO49" s="1305"/>
      <c r="RJP49" s="1305"/>
      <c r="RJQ49" s="1305"/>
      <c r="RJR49" s="1305"/>
      <c r="RJS49" s="1305"/>
      <c r="RJT49" s="1305"/>
      <c r="RJU49" s="1305"/>
      <c r="RJV49" s="1305"/>
      <c r="RJW49" s="1305"/>
      <c r="RJX49" s="1305"/>
      <c r="RJY49" s="1305"/>
      <c r="RJZ49" s="1305"/>
      <c r="RKA49" s="1305"/>
      <c r="RKB49" s="1305"/>
      <c r="RKC49" s="1305"/>
      <c r="RKD49" s="1305"/>
      <c r="RKE49" s="1305"/>
      <c r="RKF49" s="1305"/>
      <c r="RKG49" s="1305"/>
      <c r="RKH49" s="1305"/>
      <c r="RKI49" s="1305"/>
      <c r="RKJ49" s="1305"/>
      <c r="RKK49" s="1305"/>
      <c r="RKL49" s="1305"/>
      <c r="RKM49" s="1305"/>
      <c r="RKN49" s="1305"/>
      <c r="RKO49" s="1305"/>
      <c r="RKP49" s="1305"/>
      <c r="RKQ49" s="1305"/>
      <c r="RKR49" s="1305"/>
      <c r="RKS49" s="1305"/>
      <c r="RKT49" s="1305"/>
      <c r="RKU49" s="1305"/>
      <c r="RKV49" s="1305"/>
      <c r="RKW49" s="1305"/>
      <c r="RKX49" s="1305"/>
      <c r="RKY49" s="1305"/>
      <c r="RKZ49" s="1305"/>
      <c r="RLA49" s="1305"/>
      <c r="RLB49" s="1305"/>
      <c r="RLC49" s="1305"/>
      <c r="RLD49" s="1305"/>
      <c r="RLE49" s="1305"/>
      <c r="RLF49" s="1305"/>
      <c r="RLG49" s="1305"/>
      <c r="RLH49" s="1305"/>
      <c r="RLI49" s="1305"/>
      <c r="RLJ49" s="1305"/>
      <c r="RLK49" s="1305"/>
      <c r="RLL49" s="1305"/>
      <c r="RLM49" s="1305"/>
      <c r="RLN49" s="1305"/>
      <c r="RLO49" s="1305"/>
      <c r="RLP49" s="1305"/>
      <c r="RLQ49" s="1305"/>
      <c r="RLR49" s="1305"/>
      <c r="RLS49" s="1305"/>
      <c r="RLT49" s="1305"/>
      <c r="RLU49" s="1305"/>
      <c r="RLV49" s="1305"/>
      <c r="RLW49" s="1305"/>
      <c r="RLX49" s="1305"/>
      <c r="RLY49" s="1305"/>
      <c r="RLZ49" s="1305"/>
      <c r="RMA49" s="1305"/>
      <c r="RMB49" s="1305"/>
      <c r="RMC49" s="1305"/>
      <c r="RMD49" s="1305"/>
      <c r="RME49" s="1305"/>
      <c r="RMF49" s="1305"/>
      <c r="RMG49" s="1305"/>
      <c r="RMH49" s="1305"/>
      <c r="RMI49" s="1305"/>
      <c r="RMJ49" s="1305"/>
      <c r="RMK49" s="1305"/>
      <c r="RML49" s="1305"/>
      <c r="RMM49" s="1305"/>
      <c r="RMN49" s="1305"/>
      <c r="RMO49" s="1305"/>
      <c r="RMP49" s="1305"/>
      <c r="RMQ49" s="1305"/>
      <c r="RMR49" s="1305"/>
      <c r="RMS49" s="1305"/>
      <c r="RMT49" s="1305"/>
      <c r="RMU49" s="1305"/>
      <c r="RMV49" s="1305"/>
      <c r="RMW49" s="1305"/>
      <c r="RMX49" s="1305"/>
      <c r="RMY49" s="1305"/>
      <c r="RMZ49" s="1305"/>
      <c r="RNA49" s="1305"/>
      <c r="RNB49" s="1305"/>
      <c r="RNC49" s="1305"/>
      <c r="RND49" s="1305"/>
      <c r="RNE49" s="1305"/>
      <c r="RNF49" s="1305"/>
      <c r="RNG49" s="1305"/>
      <c r="RNH49" s="1305"/>
      <c r="RNI49" s="1305"/>
      <c r="RNJ49" s="1305"/>
      <c r="RNK49" s="1305"/>
      <c r="RNL49" s="1305"/>
      <c r="RNM49" s="1305"/>
      <c r="RNN49" s="1305"/>
      <c r="RNO49" s="1305"/>
      <c r="RNP49" s="1305"/>
      <c r="RNQ49" s="1305"/>
      <c r="RNR49" s="1305"/>
      <c r="RNS49" s="1305"/>
      <c r="RNT49" s="1305"/>
      <c r="RNU49" s="1305"/>
      <c r="RNV49" s="1305"/>
      <c r="RNW49" s="1305"/>
      <c r="RNX49" s="1305"/>
      <c r="RNY49" s="1305"/>
      <c r="RNZ49" s="1305"/>
      <c r="ROA49" s="1305"/>
      <c r="ROB49" s="1305"/>
      <c r="ROC49" s="1305"/>
      <c r="ROD49" s="1305"/>
      <c r="ROE49" s="1305"/>
      <c r="ROF49" s="1305"/>
      <c r="ROG49" s="1305"/>
      <c r="ROH49" s="1305"/>
      <c r="ROI49" s="1305"/>
      <c r="ROJ49" s="1305"/>
      <c r="ROK49" s="1305"/>
      <c r="ROL49" s="1305"/>
      <c r="ROM49" s="1305"/>
      <c r="RON49" s="1305"/>
      <c r="ROO49" s="1305"/>
      <c r="ROP49" s="1305"/>
      <c r="ROQ49" s="1305"/>
      <c r="ROR49" s="1305"/>
      <c r="ROS49" s="1305"/>
      <c r="ROT49" s="1305"/>
      <c r="ROU49" s="1305"/>
      <c r="ROV49" s="1305"/>
      <c r="ROW49" s="1305"/>
      <c r="ROX49" s="1305"/>
      <c r="ROY49" s="1305"/>
      <c r="ROZ49" s="1305"/>
      <c r="RPA49" s="1305"/>
      <c r="RPB49" s="1305"/>
      <c r="RPC49" s="1305"/>
      <c r="RPD49" s="1305"/>
      <c r="RPE49" s="1305"/>
      <c r="RPF49" s="1305"/>
      <c r="RPG49" s="1305"/>
      <c r="RPH49" s="1305"/>
      <c r="RPI49" s="1305"/>
      <c r="RPJ49" s="1305"/>
      <c r="RPK49" s="1305"/>
      <c r="RPL49" s="1305"/>
      <c r="RPM49" s="1305"/>
      <c r="RPN49" s="1305"/>
      <c r="RPO49" s="1305"/>
      <c r="RPP49" s="1305"/>
      <c r="RPQ49" s="1305"/>
      <c r="RPR49" s="1305"/>
      <c r="RPS49" s="1305"/>
      <c r="RPT49" s="1305"/>
      <c r="RPU49" s="1305"/>
      <c r="RPV49" s="1305"/>
      <c r="RPW49" s="1305"/>
      <c r="RPX49" s="1305"/>
      <c r="RPY49" s="1305"/>
      <c r="RPZ49" s="1305"/>
      <c r="RQA49" s="1305"/>
      <c r="RQB49" s="1305"/>
      <c r="RQC49" s="1305"/>
      <c r="RQD49" s="1305"/>
      <c r="RQE49" s="1305"/>
      <c r="RQF49" s="1305"/>
      <c r="RQG49" s="1305"/>
      <c r="RQH49" s="1305"/>
      <c r="RQI49" s="1305"/>
      <c r="RQJ49" s="1305"/>
      <c r="RQK49" s="1305"/>
      <c r="RQL49" s="1305"/>
      <c r="RQM49" s="1305"/>
      <c r="RQN49" s="1305"/>
      <c r="RQO49" s="1305"/>
      <c r="RQP49" s="1305"/>
      <c r="RQQ49" s="1305"/>
      <c r="RQR49" s="1305"/>
      <c r="RQS49" s="1305"/>
      <c r="RQT49" s="1305"/>
      <c r="RQU49" s="1305"/>
      <c r="RQV49" s="1305"/>
      <c r="RQW49" s="1305"/>
      <c r="RQX49" s="1305"/>
      <c r="RQY49" s="1305"/>
      <c r="RQZ49" s="1305"/>
      <c r="RRA49" s="1305"/>
      <c r="RRB49" s="1305"/>
      <c r="RRC49" s="1305"/>
      <c r="RRD49" s="1305"/>
      <c r="RRE49" s="1305"/>
      <c r="RRF49" s="1305"/>
      <c r="RRG49" s="1305"/>
      <c r="RRH49" s="1305"/>
      <c r="RRI49" s="1305"/>
      <c r="RRJ49" s="1305"/>
      <c r="RRK49" s="1305"/>
      <c r="RRL49" s="1305"/>
      <c r="RRM49" s="1305"/>
      <c r="RRN49" s="1305"/>
      <c r="RRO49" s="1305"/>
      <c r="RRP49" s="1305"/>
      <c r="RRQ49" s="1305"/>
      <c r="RRR49" s="1305"/>
      <c r="RRS49" s="1305"/>
      <c r="RRT49" s="1305"/>
      <c r="RRU49" s="1305"/>
      <c r="RRV49" s="1305"/>
      <c r="RRW49" s="1305"/>
      <c r="RRX49" s="1305"/>
      <c r="RRY49" s="1305"/>
      <c r="RRZ49" s="1305"/>
      <c r="RSA49" s="1305"/>
      <c r="RSB49" s="1305"/>
      <c r="RSC49" s="1305"/>
      <c r="RSD49" s="1305"/>
      <c r="RSE49" s="1305"/>
      <c r="RSF49" s="1305"/>
      <c r="RSG49" s="1305"/>
      <c r="RSH49" s="1305"/>
      <c r="RSI49" s="1305"/>
      <c r="RSJ49" s="1305"/>
      <c r="RSK49" s="1305"/>
      <c r="RSL49" s="1305"/>
      <c r="RSM49" s="1305"/>
      <c r="RSN49" s="1305"/>
      <c r="RSO49" s="1305"/>
      <c r="RSP49" s="1305"/>
      <c r="RSQ49" s="1305"/>
      <c r="RSR49" s="1305"/>
      <c r="RSS49" s="1305"/>
      <c r="RST49" s="1305"/>
      <c r="RSU49" s="1305"/>
      <c r="RSV49" s="1305"/>
      <c r="RSW49" s="1305"/>
      <c r="RSX49" s="1305"/>
      <c r="RSY49" s="1305"/>
      <c r="RSZ49" s="1305"/>
      <c r="RTA49" s="1305"/>
      <c r="RTB49" s="1305"/>
      <c r="RTC49" s="1305"/>
      <c r="RTD49" s="1305"/>
      <c r="RTE49" s="1305"/>
      <c r="RTF49" s="1305"/>
      <c r="RTG49" s="1305"/>
      <c r="RTH49" s="1305"/>
      <c r="RTI49" s="1305"/>
      <c r="RTJ49" s="1305"/>
      <c r="RTK49" s="1305"/>
      <c r="RTL49" s="1305"/>
      <c r="RTM49" s="1305"/>
      <c r="RTN49" s="1305"/>
      <c r="RTO49" s="1305"/>
      <c r="RTP49" s="1305"/>
      <c r="RTQ49" s="1305"/>
      <c r="RTR49" s="1305"/>
      <c r="RTS49" s="1305"/>
      <c r="RTT49" s="1305"/>
      <c r="RTU49" s="1305"/>
      <c r="RTV49" s="1305"/>
      <c r="RTW49" s="1305"/>
      <c r="RTX49" s="1305"/>
      <c r="RTY49" s="1305"/>
      <c r="RTZ49" s="1305"/>
      <c r="RUA49" s="1305"/>
      <c r="RUB49" s="1305"/>
      <c r="RUC49" s="1305"/>
      <c r="RUD49" s="1305"/>
      <c r="RUE49" s="1305"/>
      <c r="RUF49" s="1305"/>
      <c r="RUG49" s="1305"/>
      <c r="RUH49" s="1305"/>
      <c r="RUI49" s="1305"/>
      <c r="RUJ49" s="1305"/>
      <c r="RUK49" s="1305"/>
      <c r="RUL49" s="1305"/>
      <c r="RUM49" s="1305"/>
      <c r="RUN49" s="1305"/>
      <c r="RUO49" s="1305"/>
      <c r="RUP49" s="1305"/>
      <c r="RUQ49" s="1305"/>
      <c r="RUR49" s="1305"/>
      <c r="RUS49" s="1305"/>
      <c r="RUT49" s="1305"/>
      <c r="RUU49" s="1305"/>
      <c r="RUV49" s="1305"/>
      <c r="RUW49" s="1305"/>
      <c r="RUX49" s="1305"/>
      <c r="RUY49" s="1305"/>
      <c r="RUZ49" s="1305"/>
      <c r="RVA49" s="1305"/>
      <c r="RVB49" s="1305"/>
      <c r="RVC49" s="1305"/>
      <c r="RVD49" s="1305"/>
      <c r="RVE49" s="1305"/>
      <c r="RVF49" s="1305"/>
      <c r="RVG49" s="1305"/>
      <c r="RVH49" s="1305"/>
      <c r="RVI49" s="1305"/>
      <c r="RVJ49" s="1305"/>
      <c r="RVK49" s="1305"/>
      <c r="RVL49" s="1305"/>
      <c r="RVM49" s="1305"/>
      <c r="RVN49" s="1305"/>
      <c r="RVO49" s="1305"/>
      <c r="RVP49" s="1305"/>
      <c r="RVQ49" s="1305"/>
      <c r="RVR49" s="1305"/>
      <c r="RVS49" s="1305"/>
      <c r="RVT49" s="1305"/>
      <c r="RVU49" s="1305"/>
      <c r="RVV49" s="1305"/>
      <c r="RVW49" s="1305"/>
      <c r="RVX49" s="1305"/>
      <c r="RVY49" s="1305"/>
      <c r="RVZ49" s="1305"/>
      <c r="RWA49" s="1305"/>
      <c r="RWB49" s="1305"/>
      <c r="RWC49" s="1305"/>
      <c r="RWD49" s="1305"/>
      <c r="RWE49" s="1305"/>
      <c r="RWF49" s="1305"/>
      <c r="RWG49" s="1305"/>
      <c r="RWH49" s="1305"/>
      <c r="RWI49" s="1305"/>
      <c r="RWJ49" s="1305"/>
      <c r="RWK49" s="1305"/>
      <c r="RWL49" s="1305"/>
      <c r="RWM49" s="1305"/>
      <c r="RWN49" s="1305"/>
      <c r="RWO49" s="1305"/>
      <c r="RWP49" s="1305"/>
      <c r="RWQ49" s="1305"/>
      <c r="RWR49" s="1305"/>
      <c r="RWS49" s="1305"/>
      <c r="RWT49" s="1305"/>
      <c r="RWU49" s="1305"/>
      <c r="RWV49" s="1305"/>
      <c r="RWW49" s="1305"/>
      <c r="RWX49" s="1305"/>
      <c r="RWY49" s="1305"/>
      <c r="RWZ49" s="1305"/>
      <c r="RXA49" s="1305"/>
      <c r="RXB49" s="1305"/>
      <c r="RXC49" s="1305"/>
      <c r="RXD49" s="1305"/>
      <c r="RXE49" s="1305"/>
      <c r="RXF49" s="1305"/>
      <c r="RXG49" s="1305"/>
      <c r="RXH49" s="1305"/>
      <c r="RXI49" s="1305"/>
      <c r="RXJ49" s="1305"/>
      <c r="RXK49" s="1305"/>
      <c r="RXL49" s="1305"/>
      <c r="RXM49" s="1305"/>
      <c r="RXN49" s="1305"/>
      <c r="RXO49" s="1305"/>
      <c r="RXP49" s="1305"/>
      <c r="RXQ49" s="1305"/>
      <c r="RXR49" s="1305"/>
      <c r="RXS49" s="1305"/>
      <c r="RXT49" s="1305"/>
      <c r="RXU49" s="1305"/>
      <c r="RXV49" s="1305"/>
      <c r="RXW49" s="1305"/>
      <c r="RXX49" s="1305"/>
      <c r="RXY49" s="1305"/>
      <c r="RXZ49" s="1305"/>
      <c r="RYA49" s="1305"/>
      <c r="RYB49" s="1305"/>
      <c r="RYC49" s="1305"/>
      <c r="RYD49" s="1305"/>
      <c r="RYE49" s="1305"/>
      <c r="RYF49" s="1305"/>
      <c r="RYG49" s="1305"/>
      <c r="RYH49" s="1305"/>
      <c r="RYI49" s="1305"/>
      <c r="RYJ49" s="1305"/>
      <c r="RYK49" s="1305"/>
      <c r="RYL49" s="1305"/>
      <c r="RYM49" s="1305"/>
      <c r="RYN49" s="1305"/>
      <c r="RYO49" s="1305"/>
      <c r="RYP49" s="1305"/>
      <c r="RYQ49" s="1305"/>
      <c r="RYR49" s="1305"/>
      <c r="RYS49" s="1305"/>
      <c r="RYT49" s="1305"/>
      <c r="RYU49" s="1305"/>
      <c r="RYV49" s="1305"/>
      <c r="RYW49" s="1305"/>
      <c r="RYX49" s="1305"/>
      <c r="RYY49" s="1305"/>
      <c r="RYZ49" s="1305"/>
      <c r="RZA49" s="1305"/>
      <c r="RZB49" s="1305"/>
      <c r="RZC49" s="1305"/>
      <c r="RZD49" s="1305"/>
      <c r="RZE49" s="1305"/>
      <c r="RZF49" s="1305"/>
      <c r="RZG49" s="1305"/>
      <c r="RZH49" s="1305"/>
      <c r="RZI49" s="1305"/>
      <c r="RZJ49" s="1305"/>
      <c r="RZK49" s="1305"/>
      <c r="RZL49" s="1305"/>
      <c r="RZM49" s="1305"/>
      <c r="RZN49" s="1305"/>
      <c r="RZO49" s="1305"/>
      <c r="RZP49" s="1305"/>
      <c r="RZQ49" s="1305"/>
      <c r="RZR49" s="1305"/>
      <c r="RZS49" s="1305"/>
      <c r="RZT49" s="1305"/>
      <c r="RZU49" s="1305"/>
      <c r="RZV49" s="1305"/>
      <c r="RZW49" s="1305"/>
      <c r="RZX49" s="1305"/>
      <c r="RZY49" s="1305"/>
      <c r="RZZ49" s="1305"/>
      <c r="SAA49" s="1305"/>
      <c r="SAB49" s="1305"/>
      <c r="SAC49" s="1305"/>
      <c r="SAD49" s="1305"/>
      <c r="SAE49" s="1305"/>
      <c r="SAF49" s="1305"/>
      <c r="SAG49" s="1305"/>
      <c r="SAH49" s="1305"/>
      <c r="SAI49" s="1305"/>
      <c r="SAJ49" s="1305"/>
      <c r="SAK49" s="1305"/>
      <c r="SAL49" s="1305"/>
      <c r="SAM49" s="1305"/>
      <c r="SAN49" s="1305"/>
      <c r="SAO49" s="1305"/>
      <c r="SAP49" s="1305"/>
      <c r="SAQ49" s="1305"/>
      <c r="SAR49" s="1305"/>
      <c r="SAS49" s="1305"/>
      <c r="SAT49" s="1305"/>
      <c r="SAU49" s="1305"/>
      <c r="SAV49" s="1305"/>
      <c r="SAW49" s="1305"/>
      <c r="SAX49" s="1305"/>
      <c r="SAY49" s="1305"/>
      <c r="SAZ49" s="1305"/>
      <c r="SBA49" s="1305"/>
      <c r="SBB49" s="1305"/>
      <c r="SBC49" s="1305"/>
      <c r="SBD49" s="1305"/>
      <c r="SBE49" s="1305"/>
      <c r="SBF49" s="1305"/>
      <c r="SBG49" s="1305"/>
      <c r="SBH49" s="1305"/>
      <c r="SBI49" s="1305"/>
      <c r="SBJ49" s="1305"/>
      <c r="SBK49" s="1305"/>
      <c r="SBL49" s="1305"/>
      <c r="SBM49" s="1305"/>
      <c r="SBN49" s="1305"/>
      <c r="SBO49" s="1305"/>
      <c r="SBP49" s="1305"/>
      <c r="SBQ49" s="1305"/>
      <c r="SBR49" s="1305"/>
      <c r="SBS49" s="1305"/>
      <c r="SBT49" s="1305"/>
      <c r="SBU49" s="1305"/>
      <c r="SBV49" s="1305"/>
      <c r="SBW49" s="1305"/>
      <c r="SBX49" s="1305"/>
      <c r="SBY49" s="1305"/>
      <c r="SBZ49" s="1305"/>
      <c r="SCA49" s="1305"/>
      <c r="SCB49" s="1305"/>
      <c r="SCC49" s="1305"/>
      <c r="SCD49" s="1305"/>
      <c r="SCE49" s="1305"/>
      <c r="SCF49" s="1305"/>
      <c r="SCG49" s="1305"/>
      <c r="SCH49" s="1305"/>
      <c r="SCI49" s="1305"/>
      <c r="SCJ49" s="1305"/>
      <c r="SCK49" s="1305"/>
      <c r="SCL49" s="1305"/>
      <c r="SCM49" s="1305"/>
      <c r="SCN49" s="1305"/>
      <c r="SCO49" s="1305"/>
      <c r="SCP49" s="1305"/>
      <c r="SCQ49" s="1305"/>
      <c r="SCR49" s="1305"/>
      <c r="SCS49" s="1305"/>
      <c r="SCT49" s="1305"/>
      <c r="SCU49" s="1305"/>
      <c r="SCV49" s="1305"/>
      <c r="SCW49" s="1305"/>
      <c r="SCX49" s="1305"/>
      <c r="SCY49" s="1305"/>
      <c r="SCZ49" s="1305"/>
      <c r="SDA49" s="1305"/>
      <c r="SDB49" s="1305"/>
      <c r="SDC49" s="1305"/>
      <c r="SDD49" s="1305"/>
      <c r="SDE49" s="1305"/>
      <c r="SDF49" s="1305"/>
      <c r="SDG49" s="1305"/>
      <c r="SDH49" s="1305"/>
      <c r="SDI49" s="1305"/>
      <c r="SDJ49" s="1305"/>
      <c r="SDK49" s="1305"/>
      <c r="SDL49" s="1305"/>
      <c r="SDM49" s="1305"/>
      <c r="SDN49" s="1305"/>
      <c r="SDO49" s="1305"/>
      <c r="SDP49" s="1305"/>
      <c r="SDQ49" s="1305"/>
      <c r="SDR49" s="1305"/>
      <c r="SDS49" s="1305"/>
      <c r="SDT49" s="1305"/>
      <c r="SDU49" s="1305"/>
      <c r="SDV49" s="1305"/>
      <c r="SDW49" s="1305"/>
      <c r="SDX49" s="1305"/>
      <c r="SDY49" s="1305"/>
      <c r="SDZ49" s="1305"/>
      <c r="SEA49" s="1305"/>
      <c r="SEB49" s="1305"/>
      <c r="SEC49" s="1305"/>
      <c r="SED49" s="1305"/>
      <c r="SEE49" s="1305"/>
      <c r="SEF49" s="1305"/>
      <c r="SEG49" s="1305"/>
      <c r="SEH49" s="1305"/>
      <c r="SEI49" s="1305"/>
      <c r="SEJ49" s="1305"/>
      <c r="SEK49" s="1305"/>
      <c r="SEL49" s="1305"/>
      <c r="SEM49" s="1305"/>
      <c r="SEN49" s="1305"/>
      <c r="SEO49" s="1305"/>
      <c r="SEP49" s="1305"/>
      <c r="SEQ49" s="1305"/>
      <c r="SER49" s="1305"/>
      <c r="SES49" s="1305"/>
      <c r="SET49" s="1305"/>
      <c r="SEU49" s="1305"/>
      <c r="SEV49" s="1305"/>
      <c r="SEW49" s="1305"/>
      <c r="SEX49" s="1305"/>
      <c r="SEY49" s="1305"/>
      <c r="SEZ49" s="1305"/>
      <c r="SFA49" s="1305"/>
      <c r="SFB49" s="1305"/>
      <c r="SFC49" s="1305"/>
      <c r="SFD49" s="1305"/>
      <c r="SFE49" s="1305"/>
      <c r="SFF49" s="1305"/>
      <c r="SFG49" s="1305"/>
      <c r="SFH49" s="1305"/>
      <c r="SFI49" s="1305"/>
      <c r="SFJ49" s="1305"/>
      <c r="SFK49" s="1305"/>
      <c r="SFL49" s="1305"/>
      <c r="SFM49" s="1305"/>
      <c r="SFN49" s="1305"/>
      <c r="SFO49" s="1305"/>
      <c r="SFP49" s="1305"/>
      <c r="SFQ49" s="1305"/>
      <c r="SFR49" s="1305"/>
      <c r="SFS49" s="1305"/>
      <c r="SFT49" s="1305"/>
      <c r="SFU49" s="1305"/>
      <c r="SFV49" s="1305"/>
      <c r="SFW49" s="1305"/>
      <c r="SFX49" s="1305"/>
      <c r="SFY49" s="1305"/>
      <c r="SFZ49" s="1305"/>
      <c r="SGA49" s="1305"/>
      <c r="SGB49" s="1305"/>
      <c r="SGC49" s="1305"/>
      <c r="SGD49" s="1305"/>
      <c r="SGE49" s="1305"/>
      <c r="SGF49" s="1305"/>
      <c r="SGG49" s="1305"/>
      <c r="SGH49" s="1305"/>
      <c r="SGI49" s="1305"/>
      <c r="SGJ49" s="1305"/>
      <c r="SGK49" s="1305"/>
      <c r="SGL49" s="1305"/>
      <c r="SGM49" s="1305"/>
      <c r="SGN49" s="1305"/>
      <c r="SGO49" s="1305"/>
      <c r="SGP49" s="1305"/>
      <c r="SGQ49" s="1305"/>
      <c r="SGR49" s="1305"/>
      <c r="SGS49" s="1305"/>
      <c r="SGT49" s="1305"/>
      <c r="SGU49" s="1305"/>
      <c r="SGV49" s="1305"/>
      <c r="SGW49" s="1305"/>
      <c r="SGX49" s="1305"/>
      <c r="SGY49" s="1305"/>
      <c r="SGZ49" s="1305"/>
      <c r="SHA49" s="1305"/>
      <c r="SHB49" s="1305"/>
      <c r="SHC49" s="1305"/>
      <c r="SHD49" s="1305"/>
      <c r="SHE49" s="1305"/>
      <c r="SHF49" s="1305"/>
      <c r="SHG49" s="1305"/>
      <c r="SHH49" s="1305"/>
      <c r="SHI49" s="1305"/>
      <c r="SHJ49" s="1305"/>
      <c r="SHK49" s="1305"/>
      <c r="SHL49" s="1305"/>
      <c r="SHM49" s="1305"/>
      <c r="SHN49" s="1305"/>
      <c r="SHO49" s="1305"/>
      <c r="SHP49" s="1305"/>
      <c r="SHQ49" s="1305"/>
      <c r="SHR49" s="1305"/>
      <c r="SHS49" s="1305"/>
      <c r="SHT49" s="1305"/>
      <c r="SHU49" s="1305"/>
      <c r="SHV49" s="1305"/>
      <c r="SHW49" s="1305"/>
      <c r="SHX49" s="1305"/>
      <c r="SHY49" s="1305"/>
      <c r="SHZ49" s="1305"/>
      <c r="SIA49" s="1305"/>
      <c r="SIB49" s="1305"/>
      <c r="SIC49" s="1305"/>
      <c r="SID49" s="1305"/>
      <c r="SIE49" s="1305"/>
      <c r="SIF49" s="1305"/>
      <c r="SIG49" s="1305"/>
      <c r="SIH49" s="1305"/>
      <c r="SII49" s="1305"/>
      <c r="SIJ49" s="1305"/>
      <c r="SIK49" s="1305"/>
      <c r="SIL49" s="1305"/>
      <c r="SIM49" s="1305"/>
      <c r="SIN49" s="1305"/>
      <c r="SIO49" s="1305"/>
      <c r="SIP49" s="1305"/>
      <c r="SIQ49" s="1305"/>
      <c r="SIR49" s="1305"/>
      <c r="SIS49" s="1305"/>
      <c r="SIT49" s="1305"/>
      <c r="SIU49" s="1305"/>
      <c r="SIV49" s="1305"/>
      <c r="SIW49" s="1305"/>
      <c r="SIX49" s="1305"/>
      <c r="SIY49" s="1305"/>
      <c r="SIZ49" s="1305"/>
      <c r="SJA49" s="1305"/>
      <c r="SJB49" s="1305"/>
      <c r="SJC49" s="1305"/>
      <c r="SJD49" s="1305"/>
      <c r="SJE49" s="1305"/>
      <c r="SJF49" s="1305"/>
      <c r="SJG49" s="1305"/>
      <c r="SJH49" s="1305"/>
      <c r="SJI49" s="1305"/>
      <c r="SJJ49" s="1305"/>
      <c r="SJK49" s="1305"/>
      <c r="SJL49" s="1305"/>
      <c r="SJM49" s="1305"/>
      <c r="SJN49" s="1305"/>
      <c r="SJO49" s="1305"/>
      <c r="SJP49" s="1305"/>
      <c r="SJQ49" s="1305"/>
      <c r="SJR49" s="1305"/>
      <c r="SJS49" s="1305"/>
      <c r="SJT49" s="1305"/>
      <c r="SJU49" s="1305"/>
      <c r="SJV49" s="1305"/>
      <c r="SJW49" s="1305"/>
      <c r="SJX49" s="1305"/>
      <c r="SJY49" s="1305"/>
      <c r="SJZ49" s="1305"/>
      <c r="SKA49" s="1305"/>
      <c r="SKB49" s="1305"/>
      <c r="SKC49" s="1305"/>
      <c r="SKD49" s="1305"/>
      <c r="SKE49" s="1305"/>
      <c r="SKF49" s="1305"/>
      <c r="SKG49" s="1305"/>
      <c r="SKH49" s="1305"/>
      <c r="SKI49" s="1305"/>
      <c r="SKJ49" s="1305"/>
      <c r="SKK49" s="1305"/>
      <c r="SKL49" s="1305"/>
      <c r="SKM49" s="1305"/>
      <c r="SKN49" s="1305"/>
      <c r="SKO49" s="1305"/>
      <c r="SKP49" s="1305"/>
      <c r="SKQ49" s="1305"/>
      <c r="SKR49" s="1305"/>
      <c r="SKS49" s="1305"/>
      <c r="SKT49" s="1305"/>
      <c r="SKU49" s="1305"/>
      <c r="SKV49" s="1305"/>
      <c r="SKW49" s="1305"/>
      <c r="SKX49" s="1305"/>
      <c r="SKY49" s="1305"/>
      <c r="SKZ49" s="1305"/>
      <c r="SLA49" s="1305"/>
      <c r="SLB49" s="1305"/>
      <c r="SLC49" s="1305"/>
      <c r="SLD49" s="1305"/>
      <c r="SLE49" s="1305"/>
      <c r="SLF49" s="1305"/>
      <c r="SLG49" s="1305"/>
      <c r="SLH49" s="1305"/>
      <c r="SLI49" s="1305"/>
      <c r="SLJ49" s="1305"/>
      <c r="SLK49" s="1305"/>
      <c r="SLL49" s="1305"/>
      <c r="SLM49" s="1305"/>
      <c r="SLN49" s="1305"/>
      <c r="SLO49" s="1305"/>
      <c r="SLP49" s="1305"/>
      <c r="SLQ49" s="1305"/>
      <c r="SLR49" s="1305"/>
      <c r="SLS49" s="1305"/>
      <c r="SLT49" s="1305"/>
      <c r="SLU49" s="1305"/>
      <c r="SLV49" s="1305"/>
      <c r="SLW49" s="1305"/>
      <c r="SLX49" s="1305"/>
      <c r="SLY49" s="1305"/>
      <c r="SLZ49" s="1305"/>
      <c r="SMA49" s="1305"/>
      <c r="SMB49" s="1305"/>
      <c r="SMC49" s="1305"/>
      <c r="SMD49" s="1305"/>
      <c r="SME49" s="1305"/>
      <c r="SMF49" s="1305"/>
      <c r="SMG49" s="1305"/>
      <c r="SMH49" s="1305"/>
      <c r="SMI49" s="1305"/>
      <c r="SMJ49" s="1305"/>
      <c r="SMK49" s="1305"/>
      <c r="SML49" s="1305"/>
      <c r="SMM49" s="1305"/>
      <c r="SMN49" s="1305"/>
      <c r="SMO49" s="1305"/>
      <c r="SMP49" s="1305"/>
      <c r="SMQ49" s="1305"/>
      <c r="SMR49" s="1305"/>
      <c r="SMS49" s="1305"/>
      <c r="SMT49" s="1305"/>
      <c r="SMU49" s="1305"/>
      <c r="SMV49" s="1305"/>
      <c r="SMW49" s="1305"/>
      <c r="SMX49" s="1305"/>
      <c r="SMY49" s="1305"/>
      <c r="SMZ49" s="1305"/>
      <c r="SNA49" s="1305"/>
      <c r="SNB49" s="1305"/>
      <c r="SNC49" s="1305"/>
      <c r="SND49" s="1305"/>
      <c r="SNE49" s="1305"/>
      <c r="SNF49" s="1305"/>
      <c r="SNG49" s="1305"/>
      <c r="SNH49" s="1305"/>
      <c r="SNI49" s="1305"/>
      <c r="SNJ49" s="1305"/>
      <c r="SNK49" s="1305"/>
      <c r="SNL49" s="1305"/>
      <c r="SNM49" s="1305"/>
      <c r="SNN49" s="1305"/>
      <c r="SNO49" s="1305"/>
      <c r="SNP49" s="1305"/>
      <c r="SNQ49" s="1305"/>
      <c r="SNR49" s="1305"/>
      <c r="SNS49" s="1305"/>
      <c r="SNT49" s="1305"/>
      <c r="SNU49" s="1305"/>
      <c r="SNV49" s="1305"/>
      <c r="SNW49" s="1305"/>
      <c r="SNX49" s="1305"/>
      <c r="SNY49" s="1305"/>
      <c r="SNZ49" s="1305"/>
      <c r="SOA49" s="1305"/>
      <c r="SOB49" s="1305"/>
      <c r="SOC49" s="1305"/>
      <c r="SOD49" s="1305"/>
      <c r="SOE49" s="1305"/>
      <c r="SOF49" s="1305"/>
      <c r="SOG49" s="1305"/>
      <c r="SOH49" s="1305"/>
      <c r="SOI49" s="1305"/>
      <c r="SOJ49" s="1305"/>
      <c r="SOK49" s="1305"/>
      <c r="SOL49" s="1305"/>
      <c r="SOM49" s="1305"/>
      <c r="SON49" s="1305"/>
      <c r="SOO49" s="1305"/>
      <c r="SOP49" s="1305"/>
      <c r="SOQ49" s="1305"/>
      <c r="SOR49" s="1305"/>
      <c r="SOS49" s="1305"/>
      <c r="SOT49" s="1305"/>
      <c r="SOU49" s="1305"/>
      <c r="SOV49" s="1305"/>
      <c r="SOW49" s="1305"/>
      <c r="SOX49" s="1305"/>
      <c r="SOY49" s="1305"/>
      <c r="SOZ49" s="1305"/>
      <c r="SPA49" s="1305"/>
      <c r="SPB49" s="1305"/>
      <c r="SPC49" s="1305"/>
      <c r="SPD49" s="1305"/>
      <c r="SPE49" s="1305"/>
      <c r="SPF49" s="1305"/>
      <c r="SPG49" s="1305"/>
      <c r="SPH49" s="1305"/>
      <c r="SPI49" s="1305"/>
      <c r="SPJ49" s="1305"/>
      <c r="SPK49" s="1305"/>
      <c r="SPL49" s="1305"/>
      <c r="SPM49" s="1305"/>
      <c r="SPN49" s="1305"/>
      <c r="SPO49" s="1305"/>
      <c r="SPP49" s="1305"/>
      <c r="SPQ49" s="1305"/>
      <c r="SPR49" s="1305"/>
      <c r="SPS49" s="1305"/>
      <c r="SPT49" s="1305"/>
      <c r="SPU49" s="1305"/>
      <c r="SPV49" s="1305"/>
      <c r="SPW49" s="1305"/>
      <c r="SPX49" s="1305"/>
      <c r="SPY49" s="1305"/>
      <c r="SPZ49" s="1305"/>
      <c r="SQA49" s="1305"/>
      <c r="SQB49" s="1305"/>
      <c r="SQC49" s="1305"/>
      <c r="SQD49" s="1305"/>
      <c r="SQE49" s="1305"/>
      <c r="SQF49" s="1305"/>
      <c r="SQG49" s="1305"/>
      <c r="SQH49" s="1305"/>
      <c r="SQI49" s="1305"/>
      <c r="SQJ49" s="1305"/>
      <c r="SQK49" s="1305"/>
      <c r="SQL49" s="1305"/>
      <c r="SQM49" s="1305"/>
      <c r="SQN49" s="1305"/>
      <c r="SQO49" s="1305"/>
      <c r="SQP49" s="1305"/>
      <c r="SQQ49" s="1305"/>
      <c r="SQR49" s="1305"/>
      <c r="SQS49" s="1305"/>
      <c r="SQT49" s="1305"/>
      <c r="SQU49" s="1305"/>
      <c r="SQV49" s="1305"/>
      <c r="SQW49" s="1305"/>
      <c r="SQX49" s="1305"/>
      <c r="SQY49" s="1305"/>
      <c r="SQZ49" s="1305"/>
      <c r="SRA49" s="1305"/>
      <c r="SRB49" s="1305"/>
      <c r="SRC49" s="1305"/>
      <c r="SRD49" s="1305"/>
      <c r="SRE49" s="1305"/>
      <c r="SRF49" s="1305"/>
      <c r="SRG49" s="1305"/>
      <c r="SRH49" s="1305"/>
      <c r="SRI49" s="1305"/>
      <c r="SRJ49" s="1305"/>
      <c r="SRK49" s="1305"/>
      <c r="SRL49" s="1305"/>
      <c r="SRM49" s="1305"/>
      <c r="SRN49" s="1305"/>
      <c r="SRO49" s="1305"/>
      <c r="SRP49" s="1305"/>
      <c r="SRQ49" s="1305"/>
      <c r="SRR49" s="1305"/>
      <c r="SRS49" s="1305"/>
      <c r="SRT49" s="1305"/>
      <c r="SRU49" s="1305"/>
      <c r="SRV49" s="1305"/>
      <c r="SRW49" s="1305"/>
      <c r="SRX49" s="1305"/>
      <c r="SRY49" s="1305"/>
      <c r="SRZ49" s="1305"/>
      <c r="SSA49" s="1305"/>
      <c r="SSB49" s="1305"/>
      <c r="SSC49" s="1305"/>
      <c r="SSD49" s="1305"/>
      <c r="SSE49" s="1305"/>
      <c r="SSF49" s="1305"/>
      <c r="SSG49" s="1305"/>
      <c r="SSH49" s="1305"/>
      <c r="SSI49" s="1305"/>
      <c r="SSJ49" s="1305"/>
      <c r="SSK49" s="1305"/>
      <c r="SSL49" s="1305"/>
      <c r="SSM49" s="1305"/>
      <c r="SSN49" s="1305"/>
      <c r="SSO49" s="1305"/>
      <c r="SSP49" s="1305"/>
      <c r="SSQ49" s="1305"/>
      <c r="SSR49" s="1305"/>
      <c r="SSS49" s="1305"/>
      <c r="SST49" s="1305"/>
      <c r="SSU49" s="1305"/>
      <c r="SSV49" s="1305"/>
      <c r="SSW49" s="1305"/>
      <c r="SSX49" s="1305"/>
      <c r="SSY49" s="1305"/>
      <c r="SSZ49" s="1305"/>
      <c r="STA49" s="1305"/>
      <c r="STB49" s="1305"/>
      <c r="STC49" s="1305"/>
      <c r="STD49" s="1305"/>
      <c r="STE49" s="1305"/>
      <c r="STF49" s="1305"/>
      <c r="STG49" s="1305"/>
      <c r="STH49" s="1305"/>
      <c r="STI49" s="1305"/>
      <c r="STJ49" s="1305"/>
      <c r="STK49" s="1305"/>
      <c r="STL49" s="1305"/>
      <c r="STM49" s="1305"/>
      <c r="STN49" s="1305"/>
      <c r="STO49" s="1305"/>
      <c r="STP49" s="1305"/>
      <c r="STQ49" s="1305"/>
      <c r="STR49" s="1305"/>
      <c r="STS49" s="1305"/>
      <c r="STT49" s="1305"/>
      <c r="STU49" s="1305"/>
      <c r="STV49" s="1305"/>
      <c r="STW49" s="1305"/>
      <c r="STX49" s="1305"/>
      <c r="STY49" s="1305"/>
      <c r="STZ49" s="1305"/>
      <c r="SUA49" s="1305"/>
      <c r="SUB49" s="1305"/>
      <c r="SUC49" s="1305"/>
      <c r="SUD49" s="1305"/>
      <c r="SUE49" s="1305"/>
      <c r="SUF49" s="1305"/>
      <c r="SUG49" s="1305"/>
      <c r="SUH49" s="1305"/>
      <c r="SUI49" s="1305"/>
      <c r="SUJ49" s="1305"/>
      <c r="SUK49" s="1305"/>
      <c r="SUL49" s="1305"/>
      <c r="SUM49" s="1305"/>
      <c r="SUN49" s="1305"/>
      <c r="SUO49" s="1305"/>
      <c r="SUP49" s="1305"/>
      <c r="SUQ49" s="1305"/>
      <c r="SUR49" s="1305"/>
      <c r="SUS49" s="1305"/>
      <c r="SUT49" s="1305"/>
      <c r="SUU49" s="1305"/>
      <c r="SUV49" s="1305"/>
      <c r="SUW49" s="1305"/>
      <c r="SUX49" s="1305"/>
      <c r="SUY49" s="1305"/>
      <c r="SUZ49" s="1305"/>
      <c r="SVA49" s="1305"/>
      <c r="SVB49" s="1305"/>
      <c r="SVC49" s="1305"/>
      <c r="SVD49" s="1305"/>
      <c r="SVE49" s="1305"/>
      <c r="SVF49" s="1305"/>
      <c r="SVG49" s="1305"/>
      <c r="SVH49" s="1305"/>
      <c r="SVI49" s="1305"/>
      <c r="SVJ49" s="1305"/>
      <c r="SVK49" s="1305"/>
      <c r="SVL49" s="1305"/>
      <c r="SVM49" s="1305"/>
      <c r="SVN49" s="1305"/>
      <c r="SVO49" s="1305"/>
      <c r="SVP49" s="1305"/>
      <c r="SVQ49" s="1305"/>
      <c r="SVR49" s="1305"/>
      <c r="SVS49" s="1305"/>
      <c r="SVT49" s="1305"/>
      <c r="SVU49" s="1305"/>
      <c r="SVV49" s="1305"/>
      <c r="SVW49" s="1305"/>
      <c r="SVX49" s="1305"/>
      <c r="SVY49" s="1305"/>
      <c r="SVZ49" s="1305"/>
      <c r="SWA49" s="1305"/>
      <c r="SWB49" s="1305"/>
      <c r="SWC49" s="1305"/>
      <c r="SWD49" s="1305"/>
      <c r="SWE49" s="1305"/>
      <c r="SWF49" s="1305"/>
      <c r="SWG49" s="1305"/>
      <c r="SWH49" s="1305"/>
      <c r="SWI49" s="1305"/>
      <c r="SWJ49" s="1305"/>
      <c r="SWK49" s="1305"/>
      <c r="SWL49" s="1305"/>
      <c r="SWM49" s="1305"/>
      <c r="SWN49" s="1305"/>
      <c r="SWO49" s="1305"/>
      <c r="SWP49" s="1305"/>
      <c r="SWQ49" s="1305"/>
      <c r="SWR49" s="1305"/>
      <c r="SWS49" s="1305"/>
      <c r="SWT49" s="1305"/>
      <c r="SWU49" s="1305"/>
      <c r="SWV49" s="1305"/>
      <c r="SWW49" s="1305"/>
      <c r="SWX49" s="1305"/>
      <c r="SWY49" s="1305"/>
      <c r="SWZ49" s="1305"/>
      <c r="SXA49" s="1305"/>
      <c r="SXB49" s="1305"/>
      <c r="SXC49" s="1305"/>
      <c r="SXD49" s="1305"/>
      <c r="SXE49" s="1305"/>
      <c r="SXF49" s="1305"/>
      <c r="SXG49" s="1305"/>
      <c r="SXH49" s="1305"/>
      <c r="SXI49" s="1305"/>
      <c r="SXJ49" s="1305"/>
      <c r="SXK49" s="1305"/>
      <c r="SXL49" s="1305"/>
      <c r="SXM49" s="1305"/>
      <c r="SXN49" s="1305"/>
      <c r="SXO49" s="1305"/>
      <c r="SXP49" s="1305"/>
      <c r="SXQ49" s="1305"/>
      <c r="SXR49" s="1305"/>
      <c r="SXS49" s="1305"/>
      <c r="SXT49" s="1305"/>
      <c r="SXU49" s="1305"/>
      <c r="SXV49" s="1305"/>
      <c r="SXW49" s="1305"/>
      <c r="SXX49" s="1305"/>
      <c r="SXY49" s="1305"/>
      <c r="SXZ49" s="1305"/>
      <c r="SYA49" s="1305"/>
      <c r="SYB49" s="1305"/>
      <c r="SYC49" s="1305"/>
      <c r="SYD49" s="1305"/>
      <c r="SYE49" s="1305"/>
      <c r="SYF49" s="1305"/>
      <c r="SYG49" s="1305"/>
      <c r="SYH49" s="1305"/>
      <c r="SYI49" s="1305"/>
      <c r="SYJ49" s="1305"/>
      <c r="SYK49" s="1305"/>
      <c r="SYL49" s="1305"/>
      <c r="SYM49" s="1305"/>
      <c r="SYN49" s="1305"/>
      <c r="SYO49" s="1305"/>
      <c r="SYP49" s="1305"/>
      <c r="SYQ49" s="1305"/>
      <c r="SYR49" s="1305"/>
      <c r="SYS49" s="1305"/>
      <c r="SYT49" s="1305"/>
      <c r="SYU49" s="1305"/>
      <c r="SYV49" s="1305"/>
      <c r="SYW49" s="1305"/>
      <c r="SYX49" s="1305"/>
      <c r="SYY49" s="1305"/>
      <c r="SYZ49" s="1305"/>
      <c r="SZA49" s="1305"/>
      <c r="SZB49" s="1305"/>
      <c r="SZC49" s="1305"/>
      <c r="SZD49" s="1305"/>
      <c r="SZE49" s="1305"/>
      <c r="SZF49" s="1305"/>
      <c r="SZG49" s="1305"/>
      <c r="SZH49" s="1305"/>
      <c r="SZI49" s="1305"/>
      <c r="SZJ49" s="1305"/>
      <c r="SZK49" s="1305"/>
      <c r="SZL49" s="1305"/>
      <c r="SZM49" s="1305"/>
      <c r="SZN49" s="1305"/>
      <c r="SZO49" s="1305"/>
      <c r="SZP49" s="1305"/>
      <c r="SZQ49" s="1305"/>
      <c r="SZR49" s="1305"/>
      <c r="SZS49" s="1305"/>
      <c r="SZT49" s="1305"/>
      <c r="SZU49" s="1305"/>
      <c r="SZV49" s="1305"/>
      <c r="SZW49" s="1305"/>
      <c r="SZX49" s="1305"/>
      <c r="SZY49" s="1305"/>
      <c r="SZZ49" s="1305"/>
      <c r="TAA49" s="1305"/>
      <c r="TAB49" s="1305"/>
      <c r="TAC49" s="1305"/>
      <c r="TAD49" s="1305"/>
      <c r="TAE49" s="1305"/>
      <c r="TAF49" s="1305"/>
      <c r="TAG49" s="1305"/>
      <c r="TAH49" s="1305"/>
      <c r="TAI49" s="1305"/>
      <c r="TAJ49" s="1305"/>
      <c r="TAK49" s="1305"/>
      <c r="TAL49" s="1305"/>
      <c r="TAM49" s="1305"/>
      <c r="TAN49" s="1305"/>
      <c r="TAO49" s="1305"/>
      <c r="TAP49" s="1305"/>
      <c r="TAQ49" s="1305"/>
      <c r="TAR49" s="1305"/>
      <c r="TAS49" s="1305"/>
      <c r="TAT49" s="1305"/>
      <c r="TAU49" s="1305"/>
      <c r="TAV49" s="1305"/>
      <c r="TAW49" s="1305"/>
      <c r="TAX49" s="1305"/>
      <c r="TAY49" s="1305"/>
      <c r="TAZ49" s="1305"/>
      <c r="TBA49" s="1305"/>
      <c r="TBB49" s="1305"/>
      <c r="TBC49" s="1305"/>
      <c r="TBD49" s="1305"/>
      <c r="TBE49" s="1305"/>
      <c r="TBF49" s="1305"/>
      <c r="TBG49" s="1305"/>
      <c r="TBH49" s="1305"/>
      <c r="TBI49" s="1305"/>
      <c r="TBJ49" s="1305"/>
      <c r="TBK49" s="1305"/>
      <c r="TBL49" s="1305"/>
      <c r="TBM49" s="1305"/>
      <c r="TBN49" s="1305"/>
      <c r="TBO49" s="1305"/>
      <c r="TBP49" s="1305"/>
      <c r="TBQ49" s="1305"/>
      <c r="TBR49" s="1305"/>
      <c r="TBS49" s="1305"/>
      <c r="TBT49" s="1305"/>
      <c r="TBU49" s="1305"/>
      <c r="TBV49" s="1305"/>
      <c r="TBW49" s="1305"/>
      <c r="TBX49" s="1305"/>
      <c r="TBY49" s="1305"/>
      <c r="TBZ49" s="1305"/>
      <c r="TCA49" s="1305"/>
      <c r="TCB49" s="1305"/>
      <c r="TCC49" s="1305"/>
      <c r="TCD49" s="1305"/>
      <c r="TCE49" s="1305"/>
      <c r="TCF49" s="1305"/>
      <c r="TCG49" s="1305"/>
      <c r="TCH49" s="1305"/>
      <c r="TCI49" s="1305"/>
      <c r="TCJ49" s="1305"/>
      <c r="TCK49" s="1305"/>
      <c r="TCL49" s="1305"/>
      <c r="TCM49" s="1305"/>
      <c r="TCN49" s="1305"/>
      <c r="TCO49" s="1305"/>
      <c r="TCP49" s="1305"/>
      <c r="TCQ49" s="1305"/>
      <c r="TCR49" s="1305"/>
      <c r="TCS49" s="1305"/>
      <c r="TCT49" s="1305"/>
      <c r="TCU49" s="1305"/>
      <c r="TCV49" s="1305"/>
      <c r="TCW49" s="1305"/>
      <c r="TCX49" s="1305"/>
      <c r="TCY49" s="1305"/>
      <c r="TCZ49" s="1305"/>
      <c r="TDA49" s="1305"/>
      <c r="TDB49" s="1305"/>
      <c r="TDC49" s="1305"/>
      <c r="TDD49" s="1305"/>
      <c r="TDE49" s="1305"/>
      <c r="TDF49" s="1305"/>
      <c r="TDG49" s="1305"/>
      <c r="TDH49" s="1305"/>
      <c r="TDI49" s="1305"/>
      <c r="TDJ49" s="1305"/>
      <c r="TDK49" s="1305"/>
      <c r="TDL49" s="1305"/>
      <c r="TDM49" s="1305"/>
      <c r="TDN49" s="1305"/>
      <c r="TDO49" s="1305"/>
      <c r="TDP49" s="1305"/>
      <c r="TDQ49" s="1305"/>
      <c r="TDR49" s="1305"/>
      <c r="TDS49" s="1305"/>
      <c r="TDT49" s="1305"/>
      <c r="TDU49" s="1305"/>
      <c r="TDV49" s="1305"/>
      <c r="TDW49" s="1305"/>
      <c r="TDX49" s="1305"/>
      <c r="TDY49" s="1305"/>
      <c r="TDZ49" s="1305"/>
      <c r="TEA49" s="1305"/>
      <c r="TEB49" s="1305"/>
      <c r="TEC49" s="1305"/>
      <c r="TED49" s="1305"/>
      <c r="TEE49" s="1305"/>
      <c r="TEF49" s="1305"/>
      <c r="TEG49" s="1305"/>
      <c r="TEH49" s="1305"/>
      <c r="TEI49" s="1305"/>
      <c r="TEJ49" s="1305"/>
      <c r="TEK49" s="1305"/>
      <c r="TEL49" s="1305"/>
      <c r="TEM49" s="1305"/>
      <c r="TEN49" s="1305"/>
      <c r="TEO49" s="1305"/>
      <c r="TEP49" s="1305"/>
      <c r="TEQ49" s="1305"/>
      <c r="TER49" s="1305"/>
      <c r="TES49" s="1305"/>
      <c r="TET49" s="1305"/>
      <c r="TEU49" s="1305"/>
      <c r="TEV49" s="1305"/>
      <c r="TEW49" s="1305"/>
      <c r="TEX49" s="1305"/>
      <c r="TEY49" s="1305"/>
      <c r="TEZ49" s="1305"/>
      <c r="TFA49" s="1305"/>
      <c r="TFB49" s="1305"/>
      <c r="TFC49" s="1305"/>
      <c r="TFD49" s="1305"/>
      <c r="TFE49" s="1305"/>
      <c r="TFF49" s="1305"/>
      <c r="TFG49" s="1305"/>
      <c r="TFH49" s="1305"/>
      <c r="TFI49" s="1305"/>
      <c r="TFJ49" s="1305"/>
      <c r="TFK49" s="1305"/>
      <c r="TFL49" s="1305"/>
      <c r="TFM49" s="1305"/>
      <c r="TFN49" s="1305"/>
      <c r="TFO49" s="1305"/>
      <c r="TFP49" s="1305"/>
      <c r="TFQ49" s="1305"/>
      <c r="TFR49" s="1305"/>
      <c r="TFS49" s="1305"/>
      <c r="TFT49" s="1305"/>
      <c r="TFU49" s="1305"/>
      <c r="TFV49" s="1305"/>
      <c r="TFW49" s="1305"/>
      <c r="TFX49" s="1305"/>
      <c r="TFY49" s="1305"/>
      <c r="TFZ49" s="1305"/>
      <c r="TGA49" s="1305"/>
      <c r="TGB49" s="1305"/>
      <c r="TGC49" s="1305"/>
      <c r="TGD49" s="1305"/>
      <c r="TGE49" s="1305"/>
      <c r="TGF49" s="1305"/>
      <c r="TGG49" s="1305"/>
      <c r="TGH49" s="1305"/>
      <c r="TGI49" s="1305"/>
      <c r="TGJ49" s="1305"/>
      <c r="TGK49" s="1305"/>
      <c r="TGL49" s="1305"/>
      <c r="TGM49" s="1305"/>
      <c r="TGN49" s="1305"/>
      <c r="TGO49" s="1305"/>
      <c r="TGP49" s="1305"/>
      <c r="TGQ49" s="1305"/>
      <c r="TGR49" s="1305"/>
      <c r="TGS49" s="1305"/>
      <c r="TGT49" s="1305"/>
      <c r="TGU49" s="1305"/>
      <c r="TGV49" s="1305"/>
      <c r="TGW49" s="1305"/>
      <c r="TGX49" s="1305"/>
      <c r="TGY49" s="1305"/>
      <c r="TGZ49" s="1305"/>
      <c r="THA49" s="1305"/>
      <c r="THB49" s="1305"/>
      <c r="THC49" s="1305"/>
      <c r="THD49" s="1305"/>
      <c r="THE49" s="1305"/>
      <c r="THF49" s="1305"/>
      <c r="THG49" s="1305"/>
      <c r="THH49" s="1305"/>
      <c r="THI49" s="1305"/>
      <c r="THJ49" s="1305"/>
      <c r="THK49" s="1305"/>
      <c r="THL49" s="1305"/>
      <c r="THM49" s="1305"/>
      <c r="THN49" s="1305"/>
      <c r="THO49" s="1305"/>
      <c r="THP49" s="1305"/>
      <c r="THQ49" s="1305"/>
      <c r="THR49" s="1305"/>
      <c r="THS49" s="1305"/>
      <c r="THT49" s="1305"/>
      <c r="THU49" s="1305"/>
      <c r="THV49" s="1305"/>
      <c r="THW49" s="1305"/>
      <c r="THX49" s="1305"/>
      <c r="THY49" s="1305"/>
      <c r="THZ49" s="1305"/>
      <c r="TIA49" s="1305"/>
      <c r="TIB49" s="1305"/>
      <c r="TIC49" s="1305"/>
      <c r="TID49" s="1305"/>
      <c r="TIE49" s="1305"/>
      <c r="TIF49" s="1305"/>
      <c r="TIG49" s="1305"/>
      <c r="TIH49" s="1305"/>
      <c r="TII49" s="1305"/>
      <c r="TIJ49" s="1305"/>
      <c r="TIK49" s="1305"/>
      <c r="TIL49" s="1305"/>
      <c r="TIM49" s="1305"/>
      <c r="TIN49" s="1305"/>
      <c r="TIO49" s="1305"/>
      <c r="TIP49" s="1305"/>
      <c r="TIQ49" s="1305"/>
      <c r="TIR49" s="1305"/>
      <c r="TIS49" s="1305"/>
      <c r="TIT49" s="1305"/>
      <c r="TIU49" s="1305"/>
      <c r="TIV49" s="1305"/>
      <c r="TIW49" s="1305"/>
      <c r="TIX49" s="1305"/>
      <c r="TIY49" s="1305"/>
      <c r="TIZ49" s="1305"/>
      <c r="TJA49" s="1305"/>
      <c r="TJB49" s="1305"/>
      <c r="TJC49" s="1305"/>
      <c r="TJD49" s="1305"/>
      <c r="TJE49" s="1305"/>
      <c r="TJF49" s="1305"/>
      <c r="TJG49" s="1305"/>
      <c r="TJH49" s="1305"/>
      <c r="TJI49" s="1305"/>
      <c r="TJJ49" s="1305"/>
      <c r="TJK49" s="1305"/>
      <c r="TJL49" s="1305"/>
      <c r="TJM49" s="1305"/>
      <c r="TJN49" s="1305"/>
      <c r="TJO49" s="1305"/>
      <c r="TJP49" s="1305"/>
      <c r="TJQ49" s="1305"/>
      <c r="TJR49" s="1305"/>
      <c r="TJS49" s="1305"/>
      <c r="TJT49" s="1305"/>
      <c r="TJU49" s="1305"/>
      <c r="TJV49" s="1305"/>
      <c r="TJW49" s="1305"/>
      <c r="TJX49" s="1305"/>
      <c r="TJY49" s="1305"/>
      <c r="TJZ49" s="1305"/>
      <c r="TKA49" s="1305"/>
      <c r="TKB49" s="1305"/>
      <c r="TKC49" s="1305"/>
      <c r="TKD49" s="1305"/>
      <c r="TKE49" s="1305"/>
      <c r="TKF49" s="1305"/>
      <c r="TKG49" s="1305"/>
      <c r="TKH49" s="1305"/>
      <c r="TKI49" s="1305"/>
      <c r="TKJ49" s="1305"/>
      <c r="TKK49" s="1305"/>
      <c r="TKL49" s="1305"/>
      <c r="TKM49" s="1305"/>
      <c r="TKN49" s="1305"/>
      <c r="TKO49" s="1305"/>
      <c r="TKP49" s="1305"/>
      <c r="TKQ49" s="1305"/>
      <c r="TKR49" s="1305"/>
      <c r="TKS49" s="1305"/>
      <c r="TKT49" s="1305"/>
      <c r="TKU49" s="1305"/>
      <c r="TKV49" s="1305"/>
      <c r="TKW49" s="1305"/>
      <c r="TKX49" s="1305"/>
      <c r="TKY49" s="1305"/>
      <c r="TKZ49" s="1305"/>
      <c r="TLA49" s="1305"/>
      <c r="TLB49" s="1305"/>
      <c r="TLC49" s="1305"/>
      <c r="TLD49" s="1305"/>
      <c r="TLE49" s="1305"/>
      <c r="TLF49" s="1305"/>
      <c r="TLG49" s="1305"/>
      <c r="TLH49" s="1305"/>
      <c r="TLI49" s="1305"/>
      <c r="TLJ49" s="1305"/>
      <c r="TLK49" s="1305"/>
      <c r="TLL49" s="1305"/>
      <c r="TLM49" s="1305"/>
      <c r="TLN49" s="1305"/>
      <c r="TLO49" s="1305"/>
      <c r="TLP49" s="1305"/>
      <c r="TLQ49" s="1305"/>
      <c r="TLR49" s="1305"/>
      <c r="TLS49" s="1305"/>
      <c r="TLT49" s="1305"/>
      <c r="TLU49" s="1305"/>
      <c r="TLV49" s="1305"/>
      <c r="TLW49" s="1305"/>
      <c r="TLX49" s="1305"/>
      <c r="TLY49" s="1305"/>
      <c r="TLZ49" s="1305"/>
      <c r="TMA49" s="1305"/>
      <c r="TMB49" s="1305"/>
      <c r="TMC49" s="1305"/>
      <c r="TMD49" s="1305"/>
      <c r="TME49" s="1305"/>
      <c r="TMF49" s="1305"/>
      <c r="TMG49" s="1305"/>
      <c r="TMH49" s="1305"/>
      <c r="TMI49" s="1305"/>
      <c r="TMJ49" s="1305"/>
      <c r="TMK49" s="1305"/>
      <c r="TML49" s="1305"/>
      <c r="TMM49" s="1305"/>
      <c r="TMN49" s="1305"/>
      <c r="TMO49" s="1305"/>
      <c r="TMP49" s="1305"/>
      <c r="TMQ49" s="1305"/>
      <c r="TMR49" s="1305"/>
      <c r="TMS49" s="1305"/>
      <c r="TMT49" s="1305"/>
      <c r="TMU49" s="1305"/>
      <c r="TMV49" s="1305"/>
      <c r="TMW49" s="1305"/>
      <c r="TMX49" s="1305"/>
      <c r="TMY49" s="1305"/>
      <c r="TMZ49" s="1305"/>
      <c r="TNA49" s="1305"/>
      <c r="TNB49" s="1305"/>
      <c r="TNC49" s="1305"/>
      <c r="TND49" s="1305"/>
      <c r="TNE49" s="1305"/>
      <c r="TNF49" s="1305"/>
      <c r="TNG49" s="1305"/>
      <c r="TNH49" s="1305"/>
      <c r="TNI49" s="1305"/>
      <c r="TNJ49" s="1305"/>
      <c r="TNK49" s="1305"/>
      <c r="TNL49" s="1305"/>
      <c r="TNM49" s="1305"/>
      <c r="TNN49" s="1305"/>
      <c r="TNO49" s="1305"/>
      <c r="TNP49" s="1305"/>
      <c r="TNQ49" s="1305"/>
      <c r="TNR49" s="1305"/>
      <c r="TNS49" s="1305"/>
      <c r="TNT49" s="1305"/>
      <c r="TNU49" s="1305"/>
      <c r="TNV49" s="1305"/>
      <c r="TNW49" s="1305"/>
      <c r="TNX49" s="1305"/>
      <c r="TNY49" s="1305"/>
      <c r="TNZ49" s="1305"/>
      <c r="TOA49" s="1305"/>
      <c r="TOB49" s="1305"/>
      <c r="TOC49" s="1305"/>
      <c r="TOD49" s="1305"/>
      <c r="TOE49" s="1305"/>
      <c r="TOF49" s="1305"/>
      <c r="TOG49" s="1305"/>
      <c r="TOH49" s="1305"/>
      <c r="TOI49" s="1305"/>
      <c r="TOJ49" s="1305"/>
      <c r="TOK49" s="1305"/>
      <c r="TOL49" s="1305"/>
      <c r="TOM49" s="1305"/>
      <c r="TON49" s="1305"/>
      <c r="TOO49" s="1305"/>
      <c r="TOP49" s="1305"/>
      <c r="TOQ49" s="1305"/>
      <c r="TOR49" s="1305"/>
      <c r="TOS49" s="1305"/>
      <c r="TOT49" s="1305"/>
      <c r="TOU49" s="1305"/>
      <c r="TOV49" s="1305"/>
      <c r="TOW49" s="1305"/>
      <c r="TOX49" s="1305"/>
      <c r="TOY49" s="1305"/>
      <c r="TOZ49" s="1305"/>
      <c r="TPA49" s="1305"/>
      <c r="TPB49" s="1305"/>
      <c r="TPC49" s="1305"/>
      <c r="TPD49" s="1305"/>
      <c r="TPE49" s="1305"/>
      <c r="TPF49" s="1305"/>
      <c r="TPG49" s="1305"/>
      <c r="TPH49" s="1305"/>
      <c r="TPI49" s="1305"/>
      <c r="TPJ49" s="1305"/>
      <c r="TPK49" s="1305"/>
      <c r="TPL49" s="1305"/>
      <c r="TPM49" s="1305"/>
      <c r="TPN49" s="1305"/>
      <c r="TPO49" s="1305"/>
      <c r="TPP49" s="1305"/>
      <c r="TPQ49" s="1305"/>
      <c r="TPR49" s="1305"/>
      <c r="TPS49" s="1305"/>
      <c r="TPT49" s="1305"/>
      <c r="TPU49" s="1305"/>
      <c r="TPV49" s="1305"/>
      <c r="TPW49" s="1305"/>
      <c r="TPX49" s="1305"/>
      <c r="TPY49" s="1305"/>
      <c r="TPZ49" s="1305"/>
      <c r="TQA49" s="1305"/>
      <c r="TQB49" s="1305"/>
      <c r="TQC49" s="1305"/>
      <c r="TQD49" s="1305"/>
      <c r="TQE49" s="1305"/>
      <c r="TQF49" s="1305"/>
      <c r="TQG49" s="1305"/>
      <c r="TQH49" s="1305"/>
      <c r="TQI49" s="1305"/>
      <c r="TQJ49" s="1305"/>
      <c r="TQK49" s="1305"/>
      <c r="TQL49" s="1305"/>
      <c r="TQM49" s="1305"/>
      <c r="TQN49" s="1305"/>
      <c r="TQO49" s="1305"/>
      <c r="TQP49" s="1305"/>
      <c r="TQQ49" s="1305"/>
      <c r="TQR49" s="1305"/>
      <c r="TQS49" s="1305"/>
      <c r="TQT49" s="1305"/>
      <c r="TQU49" s="1305"/>
      <c r="TQV49" s="1305"/>
      <c r="TQW49" s="1305"/>
      <c r="TQX49" s="1305"/>
      <c r="TQY49" s="1305"/>
      <c r="TQZ49" s="1305"/>
      <c r="TRA49" s="1305"/>
      <c r="TRB49" s="1305"/>
      <c r="TRC49" s="1305"/>
      <c r="TRD49" s="1305"/>
      <c r="TRE49" s="1305"/>
      <c r="TRF49" s="1305"/>
      <c r="TRG49" s="1305"/>
      <c r="TRH49" s="1305"/>
      <c r="TRI49" s="1305"/>
      <c r="TRJ49" s="1305"/>
      <c r="TRK49" s="1305"/>
      <c r="TRL49" s="1305"/>
      <c r="TRM49" s="1305"/>
      <c r="TRN49" s="1305"/>
      <c r="TRO49" s="1305"/>
      <c r="TRP49" s="1305"/>
      <c r="TRQ49" s="1305"/>
      <c r="TRR49" s="1305"/>
      <c r="TRS49" s="1305"/>
      <c r="TRT49" s="1305"/>
      <c r="TRU49" s="1305"/>
      <c r="TRV49" s="1305"/>
      <c r="TRW49" s="1305"/>
      <c r="TRX49" s="1305"/>
      <c r="TRY49" s="1305"/>
      <c r="TRZ49" s="1305"/>
      <c r="TSA49" s="1305"/>
      <c r="TSB49" s="1305"/>
      <c r="TSC49" s="1305"/>
      <c r="TSD49" s="1305"/>
      <c r="TSE49" s="1305"/>
      <c r="TSF49" s="1305"/>
      <c r="TSG49" s="1305"/>
      <c r="TSH49" s="1305"/>
      <c r="TSI49" s="1305"/>
      <c r="TSJ49" s="1305"/>
      <c r="TSK49" s="1305"/>
      <c r="TSL49" s="1305"/>
      <c r="TSM49" s="1305"/>
      <c r="TSN49" s="1305"/>
      <c r="TSO49" s="1305"/>
      <c r="TSP49" s="1305"/>
      <c r="TSQ49" s="1305"/>
      <c r="TSR49" s="1305"/>
      <c r="TSS49" s="1305"/>
      <c r="TST49" s="1305"/>
      <c r="TSU49" s="1305"/>
      <c r="TSV49" s="1305"/>
      <c r="TSW49" s="1305"/>
      <c r="TSX49" s="1305"/>
      <c r="TSY49" s="1305"/>
      <c r="TSZ49" s="1305"/>
      <c r="TTA49" s="1305"/>
      <c r="TTB49" s="1305"/>
      <c r="TTC49" s="1305"/>
      <c r="TTD49" s="1305"/>
      <c r="TTE49" s="1305"/>
      <c r="TTF49" s="1305"/>
      <c r="TTG49" s="1305"/>
      <c r="TTH49" s="1305"/>
      <c r="TTI49" s="1305"/>
      <c r="TTJ49" s="1305"/>
      <c r="TTK49" s="1305"/>
      <c r="TTL49" s="1305"/>
      <c r="TTM49" s="1305"/>
      <c r="TTN49" s="1305"/>
      <c r="TTO49" s="1305"/>
      <c r="TTP49" s="1305"/>
      <c r="TTQ49" s="1305"/>
      <c r="TTR49" s="1305"/>
      <c r="TTS49" s="1305"/>
      <c r="TTT49" s="1305"/>
      <c r="TTU49" s="1305"/>
      <c r="TTV49" s="1305"/>
      <c r="TTW49" s="1305"/>
      <c r="TTX49" s="1305"/>
      <c r="TTY49" s="1305"/>
      <c r="TTZ49" s="1305"/>
      <c r="TUA49" s="1305"/>
      <c r="TUB49" s="1305"/>
      <c r="TUC49" s="1305"/>
      <c r="TUD49" s="1305"/>
      <c r="TUE49" s="1305"/>
      <c r="TUF49" s="1305"/>
      <c r="TUG49" s="1305"/>
      <c r="TUH49" s="1305"/>
      <c r="TUI49" s="1305"/>
      <c r="TUJ49" s="1305"/>
      <c r="TUK49" s="1305"/>
      <c r="TUL49" s="1305"/>
      <c r="TUM49" s="1305"/>
      <c r="TUN49" s="1305"/>
      <c r="TUO49" s="1305"/>
      <c r="TUP49" s="1305"/>
      <c r="TUQ49" s="1305"/>
      <c r="TUR49" s="1305"/>
      <c r="TUS49" s="1305"/>
      <c r="TUT49" s="1305"/>
      <c r="TUU49" s="1305"/>
      <c r="TUV49" s="1305"/>
      <c r="TUW49" s="1305"/>
      <c r="TUX49" s="1305"/>
      <c r="TUY49" s="1305"/>
      <c r="TUZ49" s="1305"/>
      <c r="TVA49" s="1305"/>
      <c r="TVB49" s="1305"/>
      <c r="TVC49" s="1305"/>
      <c r="TVD49" s="1305"/>
      <c r="TVE49" s="1305"/>
      <c r="TVF49" s="1305"/>
      <c r="TVG49" s="1305"/>
      <c r="TVH49" s="1305"/>
      <c r="TVI49" s="1305"/>
      <c r="TVJ49" s="1305"/>
      <c r="TVK49" s="1305"/>
      <c r="TVL49" s="1305"/>
      <c r="TVM49" s="1305"/>
      <c r="TVN49" s="1305"/>
      <c r="TVO49" s="1305"/>
      <c r="TVP49" s="1305"/>
      <c r="TVQ49" s="1305"/>
      <c r="TVR49" s="1305"/>
      <c r="TVS49" s="1305"/>
      <c r="TVT49" s="1305"/>
      <c r="TVU49" s="1305"/>
      <c r="TVV49" s="1305"/>
      <c r="TVW49" s="1305"/>
      <c r="TVX49" s="1305"/>
      <c r="TVY49" s="1305"/>
      <c r="TVZ49" s="1305"/>
      <c r="TWA49" s="1305"/>
      <c r="TWB49" s="1305"/>
      <c r="TWC49" s="1305"/>
      <c r="TWD49" s="1305"/>
      <c r="TWE49" s="1305"/>
      <c r="TWF49" s="1305"/>
      <c r="TWG49" s="1305"/>
      <c r="TWH49" s="1305"/>
      <c r="TWI49" s="1305"/>
      <c r="TWJ49" s="1305"/>
      <c r="TWK49" s="1305"/>
      <c r="TWL49" s="1305"/>
      <c r="TWM49" s="1305"/>
      <c r="TWN49" s="1305"/>
      <c r="TWO49" s="1305"/>
      <c r="TWP49" s="1305"/>
      <c r="TWQ49" s="1305"/>
      <c r="TWR49" s="1305"/>
      <c r="TWS49" s="1305"/>
      <c r="TWT49" s="1305"/>
      <c r="TWU49" s="1305"/>
      <c r="TWV49" s="1305"/>
      <c r="TWW49" s="1305"/>
      <c r="TWX49" s="1305"/>
      <c r="TWY49" s="1305"/>
      <c r="TWZ49" s="1305"/>
      <c r="TXA49" s="1305"/>
      <c r="TXB49" s="1305"/>
      <c r="TXC49" s="1305"/>
      <c r="TXD49" s="1305"/>
      <c r="TXE49" s="1305"/>
      <c r="TXF49" s="1305"/>
      <c r="TXG49" s="1305"/>
      <c r="TXH49" s="1305"/>
      <c r="TXI49" s="1305"/>
      <c r="TXJ49" s="1305"/>
      <c r="TXK49" s="1305"/>
      <c r="TXL49" s="1305"/>
      <c r="TXM49" s="1305"/>
      <c r="TXN49" s="1305"/>
      <c r="TXO49" s="1305"/>
      <c r="TXP49" s="1305"/>
      <c r="TXQ49" s="1305"/>
      <c r="TXR49" s="1305"/>
      <c r="TXS49" s="1305"/>
      <c r="TXT49" s="1305"/>
      <c r="TXU49" s="1305"/>
      <c r="TXV49" s="1305"/>
      <c r="TXW49" s="1305"/>
      <c r="TXX49" s="1305"/>
      <c r="TXY49" s="1305"/>
      <c r="TXZ49" s="1305"/>
      <c r="TYA49" s="1305"/>
      <c r="TYB49" s="1305"/>
      <c r="TYC49" s="1305"/>
      <c r="TYD49" s="1305"/>
      <c r="TYE49" s="1305"/>
      <c r="TYF49" s="1305"/>
      <c r="TYG49" s="1305"/>
      <c r="TYH49" s="1305"/>
      <c r="TYI49" s="1305"/>
      <c r="TYJ49" s="1305"/>
      <c r="TYK49" s="1305"/>
      <c r="TYL49" s="1305"/>
      <c r="TYM49" s="1305"/>
      <c r="TYN49" s="1305"/>
      <c r="TYO49" s="1305"/>
      <c r="TYP49" s="1305"/>
      <c r="TYQ49" s="1305"/>
      <c r="TYR49" s="1305"/>
      <c r="TYS49" s="1305"/>
      <c r="TYT49" s="1305"/>
      <c r="TYU49" s="1305"/>
      <c r="TYV49" s="1305"/>
      <c r="TYW49" s="1305"/>
      <c r="TYX49" s="1305"/>
      <c r="TYY49" s="1305"/>
      <c r="TYZ49" s="1305"/>
      <c r="TZA49" s="1305"/>
      <c r="TZB49" s="1305"/>
      <c r="TZC49" s="1305"/>
      <c r="TZD49" s="1305"/>
      <c r="TZE49" s="1305"/>
      <c r="TZF49" s="1305"/>
      <c r="TZG49" s="1305"/>
      <c r="TZH49" s="1305"/>
      <c r="TZI49" s="1305"/>
      <c r="TZJ49" s="1305"/>
      <c r="TZK49" s="1305"/>
      <c r="TZL49" s="1305"/>
      <c r="TZM49" s="1305"/>
      <c r="TZN49" s="1305"/>
      <c r="TZO49" s="1305"/>
      <c r="TZP49" s="1305"/>
      <c r="TZQ49" s="1305"/>
      <c r="TZR49" s="1305"/>
      <c r="TZS49" s="1305"/>
      <c r="TZT49" s="1305"/>
      <c r="TZU49" s="1305"/>
      <c r="TZV49" s="1305"/>
      <c r="TZW49" s="1305"/>
      <c r="TZX49" s="1305"/>
      <c r="TZY49" s="1305"/>
      <c r="TZZ49" s="1305"/>
      <c r="UAA49" s="1305"/>
      <c r="UAB49" s="1305"/>
      <c r="UAC49" s="1305"/>
      <c r="UAD49" s="1305"/>
      <c r="UAE49" s="1305"/>
      <c r="UAF49" s="1305"/>
      <c r="UAG49" s="1305"/>
      <c r="UAH49" s="1305"/>
      <c r="UAI49" s="1305"/>
      <c r="UAJ49" s="1305"/>
      <c r="UAK49" s="1305"/>
      <c r="UAL49" s="1305"/>
      <c r="UAM49" s="1305"/>
      <c r="UAN49" s="1305"/>
      <c r="UAO49" s="1305"/>
      <c r="UAP49" s="1305"/>
      <c r="UAQ49" s="1305"/>
      <c r="UAR49" s="1305"/>
      <c r="UAS49" s="1305"/>
      <c r="UAT49" s="1305"/>
      <c r="UAU49" s="1305"/>
      <c r="UAV49" s="1305"/>
      <c r="UAW49" s="1305"/>
      <c r="UAX49" s="1305"/>
      <c r="UAY49" s="1305"/>
      <c r="UAZ49" s="1305"/>
      <c r="UBA49" s="1305"/>
      <c r="UBB49" s="1305"/>
      <c r="UBC49" s="1305"/>
      <c r="UBD49" s="1305"/>
      <c r="UBE49" s="1305"/>
      <c r="UBF49" s="1305"/>
      <c r="UBG49" s="1305"/>
      <c r="UBH49" s="1305"/>
      <c r="UBI49" s="1305"/>
      <c r="UBJ49" s="1305"/>
      <c r="UBK49" s="1305"/>
      <c r="UBL49" s="1305"/>
      <c r="UBM49" s="1305"/>
      <c r="UBN49" s="1305"/>
      <c r="UBO49" s="1305"/>
      <c r="UBP49" s="1305"/>
      <c r="UBQ49" s="1305"/>
      <c r="UBR49" s="1305"/>
      <c r="UBS49" s="1305"/>
      <c r="UBT49" s="1305"/>
      <c r="UBU49" s="1305"/>
      <c r="UBV49" s="1305"/>
      <c r="UBW49" s="1305"/>
      <c r="UBX49" s="1305"/>
      <c r="UBY49" s="1305"/>
      <c r="UBZ49" s="1305"/>
      <c r="UCA49" s="1305"/>
      <c r="UCB49" s="1305"/>
      <c r="UCC49" s="1305"/>
      <c r="UCD49" s="1305"/>
      <c r="UCE49" s="1305"/>
      <c r="UCF49" s="1305"/>
      <c r="UCG49" s="1305"/>
      <c r="UCH49" s="1305"/>
      <c r="UCI49" s="1305"/>
      <c r="UCJ49" s="1305"/>
      <c r="UCK49" s="1305"/>
      <c r="UCL49" s="1305"/>
      <c r="UCM49" s="1305"/>
      <c r="UCN49" s="1305"/>
      <c r="UCO49" s="1305"/>
      <c r="UCP49" s="1305"/>
      <c r="UCQ49" s="1305"/>
      <c r="UCR49" s="1305"/>
      <c r="UCS49" s="1305"/>
      <c r="UCT49" s="1305"/>
      <c r="UCU49" s="1305"/>
      <c r="UCV49" s="1305"/>
      <c r="UCW49" s="1305"/>
      <c r="UCX49" s="1305"/>
      <c r="UCY49" s="1305"/>
      <c r="UCZ49" s="1305"/>
      <c r="UDA49" s="1305"/>
      <c r="UDB49" s="1305"/>
      <c r="UDC49" s="1305"/>
      <c r="UDD49" s="1305"/>
      <c r="UDE49" s="1305"/>
      <c r="UDF49" s="1305"/>
      <c r="UDG49" s="1305"/>
      <c r="UDH49" s="1305"/>
      <c r="UDI49" s="1305"/>
      <c r="UDJ49" s="1305"/>
      <c r="UDK49" s="1305"/>
      <c r="UDL49" s="1305"/>
      <c r="UDM49" s="1305"/>
      <c r="UDN49" s="1305"/>
      <c r="UDO49" s="1305"/>
      <c r="UDP49" s="1305"/>
      <c r="UDQ49" s="1305"/>
      <c r="UDR49" s="1305"/>
      <c r="UDS49" s="1305"/>
      <c r="UDT49" s="1305"/>
      <c r="UDU49" s="1305"/>
      <c r="UDV49" s="1305"/>
      <c r="UDW49" s="1305"/>
      <c r="UDX49" s="1305"/>
      <c r="UDY49" s="1305"/>
      <c r="UDZ49" s="1305"/>
      <c r="UEA49" s="1305"/>
      <c r="UEB49" s="1305"/>
      <c r="UEC49" s="1305"/>
      <c r="UED49" s="1305"/>
      <c r="UEE49" s="1305"/>
      <c r="UEF49" s="1305"/>
      <c r="UEG49" s="1305"/>
      <c r="UEH49" s="1305"/>
      <c r="UEI49" s="1305"/>
      <c r="UEJ49" s="1305"/>
      <c r="UEK49" s="1305"/>
      <c r="UEL49" s="1305"/>
      <c r="UEM49" s="1305"/>
      <c r="UEN49" s="1305"/>
      <c r="UEO49" s="1305"/>
      <c r="UEP49" s="1305"/>
      <c r="UEQ49" s="1305"/>
      <c r="UER49" s="1305"/>
      <c r="UES49" s="1305"/>
      <c r="UET49" s="1305"/>
      <c r="UEU49" s="1305"/>
      <c r="UEV49" s="1305"/>
      <c r="UEW49" s="1305"/>
      <c r="UEX49" s="1305"/>
      <c r="UEY49" s="1305"/>
      <c r="UEZ49" s="1305"/>
      <c r="UFA49" s="1305"/>
      <c r="UFB49" s="1305"/>
      <c r="UFC49" s="1305"/>
      <c r="UFD49" s="1305"/>
      <c r="UFE49" s="1305"/>
      <c r="UFF49" s="1305"/>
      <c r="UFG49" s="1305"/>
      <c r="UFH49" s="1305"/>
      <c r="UFI49" s="1305"/>
      <c r="UFJ49" s="1305"/>
      <c r="UFK49" s="1305"/>
      <c r="UFL49" s="1305"/>
      <c r="UFM49" s="1305"/>
      <c r="UFN49" s="1305"/>
      <c r="UFO49" s="1305"/>
      <c r="UFP49" s="1305"/>
      <c r="UFQ49" s="1305"/>
      <c r="UFR49" s="1305"/>
      <c r="UFS49" s="1305"/>
      <c r="UFT49" s="1305"/>
      <c r="UFU49" s="1305"/>
      <c r="UFV49" s="1305"/>
      <c r="UFW49" s="1305"/>
      <c r="UFX49" s="1305"/>
      <c r="UFY49" s="1305"/>
      <c r="UFZ49" s="1305"/>
      <c r="UGA49" s="1305"/>
      <c r="UGB49" s="1305"/>
      <c r="UGC49" s="1305"/>
      <c r="UGD49" s="1305"/>
      <c r="UGE49" s="1305"/>
      <c r="UGF49" s="1305"/>
      <c r="UGG49" s="1305"/>
      <c r="UGH49" s="1305"/>
      <c r="UGI49" s="1305"/>
      <c r="UGJ49" s="1305"/>
      <c r="UGK49" s="1305"/>
      <c r="UGL49" s="1305"/>
      <c r="UGM49" s="1305"/>
      <c r="UGN49" s="1305"/>
      <c r="UGO49" s="1305"/>
      <c r="UGP49" s="1305"/>
      <c r="UGQ49" s="1305"/>
      <c r="UGR49" s="1305"/>
      <c r="UGS49" s="1305"/>
      <c r="UGT49" s="1305"/>
      <c r="UGU49" s="1305"/>
      <c r="UGV49" s="1305"/>
      <c r="UGW49" s="1305"/>
      <c r="UGX49" s="1305"/>
      <c r="UGY49" s="1305"/>
      <c r="UGZ49" s="1305"/>
      <c r="UHA49" s="1305"/>
      <c r="UHB49" s="1305"/>
      <c r="UHC49" s="1305"/>
      <c r="UHD49" s="1305"/>
      <c r="UHE49" s="1305"/>
      <c r="UHF49" s="1305"/>
      <c r="UHG49" s="1305"/>
      <c r="UHH49" s="1305"/>
      <c r="UHI49" s="1305"/>
      <c r="UHJ49" s="1305"/>
      <c r="UHK49" s="1305"/>
      <c r="UHL49" s="1305"/>
      <c r="UHM49" s="1305"/>
      <c r="UHN49" s="1305"/>
      <c r="UHO49" s="1305"/>
      <c r="UHP49" s="1305"/>
      <c r="UHQ49" s="1305"/>
      <c r="UHR49" s="1305"/>
      <c r="UHS49" s="1305"/>
      <c r="UHT49" s="1305"/>
      <c r="UHU49" s="1305"/>
      <c r="UHV49" s="1305"/>
      <c r="UHW49" s="1305"/>
      <c r="UHX49" s="1305"/>
      <c r="UHY49" s="1305"/>
      <c r="UHZ49" s="1305"/>
      <c r="UIA49" s="1305"/>
      <c r="UIB49" s="1305"/>
      <c r="UIC49" s="1305"/>
      <c r="UID49" s="1305"/>
      <c r="UIE49" s="1305"/>
      <c r="UIF49" s="1305"/>
      <c r="UIG49" s="1305"/>
      <c r="UIH49" s="1305"/>
      <c r="UII49" s="1305"/>
      <c r="UIJ49" s="1305"/>
      <c r="UIK49" s="1305"/>
      <c r="UIL49" s="1305"/>
      <c r="UIM49" s="1305"/>
      <c r="UIN49" s="1305"/>
      <c r="UIO49" s="1305"/>
      <c r="UIP49" s="1305"/>
      <c r="UIQ49" s="1305"/>
      <c r="UIR49" s="1305"/>
      <c r="UIS49" s="1305"/>
      <c r="UIT49" s="1305"/>
      <c r="UIU49" s="1305"/>
      <c r="UIV49" s="1305"/>
      <c r="UIW49" s="1305"/>
      <c r="UIX49" s="1305"/>
      <c r="UIY49" s="1305"/>
      <c r="UIZ49" s="1305"/>
      <c r="UJA49" s="1305"/>
      <c r="UJB49" s="1305"/>
      <c r="UJC49" s="1305"/>
      <c r="UJD49" s="1305"/>
      <c r="UJE49" s="1305"/>
      <c r="UJF49" s="1305"/>
      <c r="UJG49" s="1305"/>
      <c r="UJH49" s="1305"/>
      <c r="UJI49" s="1305"/>
      <c r="UJJ49" s="1305"/>
      <c r="UJK49" s="1305"/>
      <c r="UJL49" s="1305"/>
      <c r="UJM49" s="1305"/>
      <c r="UJN49" s="1305"/>
      <c r="UJO49" s="1305"/>
      <c r="UJP49" s="1305"/>
      <c r="UJQ49" s="1305"/>
      <c r="UJR49" s="1305"/>
      <c r="UJS49" s="1305"/>
      <c r="UJT49" s="1305"/>
      <c r="UJU49" s="1305"/>
      <c r="UJV49" s="1305"/>
      <c r="UJW49" s="1305"/>
      <c r="UJX49" s="1305"/>
      <c r="UJY49" s="1305"/>
      <c r="UJZ49" s="1305"/>
      <c r="UKA49" s="1305"/>
      <c r="UKB49" s="1305"/>
      <c r="UKC49" s="1305"/>
      <c r="UKD49" s="1305"/>
      <c r="UKE49" s="1305"/>
      <c r="UKF49" s="1305"/>
      <c r="UKG49" s="1305"/>
      <c r="UKH49" s="1305"/>
      <c r="UKI49" s="1305"/>
      <c r="UKJ49" s="1305"/>
      <c r="UKK49" s="1305"/>
      <c r="UKL49" s="1305"/>
      <c r="UKM49" s="1305"/>
      <c r="UKN49" s="1305"/>
      <c r="UKO49" s="1305"/>
      <c r="UKP49" s="1305"/>
      <c r="UKQ49" s="1305"/>
      <c r="UKR49" s="1305"/>
      <c r="UKS49" s="1305"/>
      <c r="UKT49" s="1305"/>
      <c r="UKU49" s="1305"/>
      <c r="UKV49" s="1305"/>
      <c r="UKW49" s="1305"/>
      <c r="UKX49" s="1305"/>
      <c r="UKY49" s="1305"/>
      <c r="UKZ49" s="1305"/>
      <c r="ULA49" s="1305"/>
      <c r="ULB49" s="1305"/>
      <c r="ULC49" s="1305"/>
      <c r="ULD49" s="1305"/>
      <c r="ULE49" s="1305"/>
      <c r="ULF49" s="1305"/>
      <c r="ULG49" s="1305"/>
      <c r="ULH49" s="1305"/>
      <c r="ULI49" s="1305"/>
      <c r="ULJ49" s="1305"/>
      <c r="ULK49" s="1305"/>
      <c r="ULL49" s="1305"/>
      <c r="ULM49" s="1305"/>
      <c r="ULN49" s="1305"/>
      <c r="ULO49" s="1305"/>
      <c r="ULP49" s="1305"/>
      <c r="ULQ49" s="1305"/>
      <c r="ULR49" s="1305"/>
      <c r="ULS49" s="1305"/>
      <c r="ULT49" s="1305"/>
      <c r="ULU49" s="1305"/>
      <c r="ULV49" s="1305"/>
      <c r="ULW49" s="1305"/>
      <c r="ULX49" s="1305"/>
      <c r="ULY49" s="1305"/>
      <c r="ULZ49" s="1305"/>
      <c r="UMA49" s="1305"/>
      <c r="UMB49" s="1305"/>
      <c r="UMC49" s="1305"/>
      <c r="UMD49" s="1305"/>
      <c r="UME49" s="1305"/>
      <c r="UMF49" s="1305"/>
      <c r="UMG49" s="1305"/>
      <c r="UMH49" s="1305"/>
      <c r="UMI49" s="1305"/>
      <c r="UMJ49" s="1305"/>
      <c r="UMK49" s="1305"/>
      <c r="UML49" s="1305"/>
      <c r="UMM49" s="1305"/>
      <c r="UMN49" s="1305"/>
      <c r="UMO49" s="1305"/>
      <c r="UMP49" s="1305"/>
      <c r="UMQ49" s="1305"/>
      <c r="UMR49" s="1305"/>
      <c r="UMS49" s="1305"/>
      <c r="UMT49" s="1305"/>
      <c r="UMU49" s="1305"/>
      <c r="UMV49" s="1305"/>
      <c r="UMW49" s="1305"/>
      <c r="UMX49" s="1305"/>
      <c r="UMY49" s="1305"/>
      <c r="UMZ49" s="1305"/>
      <c r="UNA49" s="1305"/>
      <c r="UNB49" s="1305"/>
      <c r="UNC49" s="1305"/>
      <c r="UND49" s="1305"/>
      <c r="UNE49" s="1305"/>
      <c r="UNF49" s="1305"/>
      <c r="UNG49" s="1305"/>
      <c r="UNH49" s="1305"/>
      <c r="UNI49" s="1305"/>
      <c r="UNJ49" s="1305"/>
      <c r="UNK49" s="1305"/>
      <c r="UNL49" s="1305"/>
      <c r="UNM49" s="1305"/>
      <c r="UNN49" s="1305"/>
      <c r="UNO49" s="1305"/>
      <c r="UNP49" s="1305"/>
      <c r="UNQ49" s="1305"/>
      <c r="UNR49" s="1305"/>
      <c r="UNS49" s="1305"/>
      <c r="UNT49" s="1305"/>
      <c r="UNU49" s="1305"/>
      <c r="UNV49" s="1305"/>
      <c r="UNW49" s="1305"/>
      <c r="UNX49" s="1305"/>
      <c r="UNY49" s="1305"/>
      <c r="UNZ49" s="1305"/>
      <c r="UOA49" s="1305"/>
      <c r="UOB49" s="1305"/>
      <c r="UOC49" s="1305"/>
      <c r="UOD49" s="1305"/>
      <c r="UOE49" s="1305"/>
      <c r="UOF49" s="1305"/>
      <c r="UOG49" s="1305"/>
      <c r="UOH49" s="1305"/>
      <c r="UOI49" s="1305"/>
      <c r="UOJ49" s="1305"/>
      <c r="UOK49" s="1305"/>
      <c r="UOL49" s="1305"/>
      <c r="UOM49" s="1305"/>
      <c r="UON49" s="1305"/>
      <c r="UOO49" s="1305"/>
      <c r="UOP49" s="1305"/>
      <c r="UOQ49" s="1305"/>
      <c r="UOR49" s="1305"/>
      <c r="UOS49" s="1305"/>
      <c r="UOT49" s="1305"/>
      <c r="UOU49" s="1305"/>
      <c r="UOV49" s="1305"/>
      <c r="UOW49" s="1305"/>
      <c r="UOX49" s="1305"/>
      <c r="UOY49" s="1305"/>
      <c r="UOZ49" s="1305"/>
      <c r="UPA49" s="1305"/>
      <c r="UPB49" s="1305"/>
      <c r="UPC49" s="1305"/>
      <c r="UPD49" s="1305"/>
      <c r="UPE49" s="1305"/>
      <c r="UPF49" s="1305"/>
      <c r="UPG49" s="1305"/>
      <c r="UPH49" s="1305"/>
      <c r="UPI49" s="1305"/>
      <c r="UPJ49" s="1305"/>
      <c r="UPK49" s="1305"/>
      <c r="UPL49" s="1305"/>
      <c r="UPM49" s="1305"/>
      <c r="UPN49" s="1305"/>
      <c r="UPO49" s="1305"/>
      <c r="UPP49" s="1305"/>
      <c r="UPQ49" s="1305"/>
      <c r="UPR49" s="1305"/>
      <c r="UPS49" s="1305"/>
      <c r="UPT49" s="1305"/>
      <c r="UPU49" s="1305"/>
      <c r="UPV49" s="1305"/>
      <c r="UPW49" s="1305"/>
      <c r="UPX49" s="1305"/>
      <c r="UPY49" s="1305"/>
      <c r="UPZ49" s="1305"/>
      <c r="UQA49" s="1305"/>
      <c r="UQB49" s="1305"/>
      <c r="UQC49" s="1305"/>
      <c r="UQD49" s="1305"/>
      <c r="UQE49" s="1305"/>
      <c r="UQF49" s="1305"/>
      <c r="UQG49" s="1305"/>
      <c r="UQH49" s="1305"/>
      <c r="UQI49" s="1305"/>
      <c r="UQJ49" s="1305"/>
      <c r="UQK49" s="1305"/>
      <c r="UQL49" s="1305"/>
      <c r="UQM49" s="1305"/>
      <c r="UQN49" s="1305"/>
      <c r="UQO49" s="1305"/>
      <c r="UQP49" s="1305"/>
      <c r="UQQ49" s="1305"/>
      <c r="UQR49" s="1305"/>
      <c r="UQS49" s="1305"/>
      <c r="UQT49" s="1305"/>
      <c r="UQU49" s="1305"/>
      <c r="UQV49" s="1305"/>
      <c r="UQW49" s="1305"/>
      <c r="UQX49" s="1305"/>
      <c r="UQY49" s="1305"/>
      <c r="UQZ49" s="1305"/>
      <c r="URA49" s="1305"/>
      <c r="URB49" s="1305"/>
      <c r="URC49" s="1305"/>
      <c r="URD49" s="1305"/>
      <c r="URE49" s="1305"/>
      <c r="URF49" s="1305"/>
      <c r="URG49" s="1305"/>
      <c r="URH49" s="1305"/>
      <c r="URI49" s="1305"/>
      <c r="URJ49" s="1305"/>
      <c r="URK49" s="1305"/>
      <c r="URL49" s="1305"/>
      <c r="URM49" s="1305"/>
      <c r="URN49" s="1305"/>
      <c r="URO49" s="1305"/>
      <c r="URP49" s="1305"/>
      <c r="URQ49" s="1305"/>
      <c r="URR49" s="1305"/>
      <c r="URS49" s="1305"/>
      <c r="URT49" s="1305"/>
      <c r="URU49" s="1305"/>
      <c r="URV49" s="1305"/>
      <c r="URW49" s="1305"/>
      <c r="URX49" s="1305"/>
      <c r="URY49" s="1305"/>
      <c r="URZ49" s="1305"/>
      <c r="USA49" s="1305"/>
      <c r="USB49" s="1305"/>
      <c r="USC49" s="1305"/>
      <c r="USD49" s="1305"/>
      <c r="USE49" s="1305"/>
      <c r="USF49" s="1305"/>
      <c r="USG49" s="1305"/>
      <c r="USH49" s="1305"/>
      <c r="USI49" s="1305"/>
      <c r="USJ49" s="1305"/>
      <c r="USK49" s="1305"/>
      <c r="USL49" s="1305"/>
      <c r="USM49" s="1305"/>
      <c r="USN49" s="1305"/>
      <c r="USO49" s="1305"/>
      <c r="USP49" s="1305"/>
      <c r="USQ49" s="1305"/>
      <c r="USR49" s="1305"/>
      <c r="USS49" s="1305"/>
      <c r="UST49" s="1305"/>
      <c r="USU49" s="1305"/>
      <c r="USV49" s="1305"/>
      <c r="USW49" s="1305"/>
      <c r="USX49" s="1305"/>
      <c r="USY49" s="1305"/>
      <c r="USZ49" s="1305"/>
      <c r="UTA49" s="1305"/>
      <c r="UTB49" s="1305"/>
      <c r="UTC49" s="1305"/>
      <c r="UTD49" s="1305"/>
      <c r="UTE49" s="1305"/>
      <c r="UTF49" s="1305"/>
      <c r="UTG49" s="1305"/>
      <c r="UTH49" s="1305"/>
      <c r="UTI49" s="1305"/>
      <c r="UTJ49" s="1305"/>
      <c r="UTK49" s="1305"/>
      <c r="UTL49" s="1305"/>
      <c r="UTM49" s="1305"/>
      <c r="UTN49" s="1305"/>
      <c r="UTO49" s="1305"/>
      <c r="UTP49" s="1305"/>
      <c r="UTQ49" s="1305"/>
      <c r="UTR49" s="1305"/>
      <c r="UTS49" s="1305"/>
      <c r="UTT49" s="1305"/>
      <c r="UTU49" s="1305"/>
      <c r="UTV49" s="1305"/>
      <c r="UTW49" s="1305"/>
      <c r="UTX49" s="1305"/>
      <c r="UTY49" s="1305"/>
      <c r="UTZ49" s="1305"/>
      <c r="UUA49" s="1305"/>
      <c r="UUB49" s="1305"/>
      <c r="UUC49" s="1305"/>
      <c r="UUD49" s="1305"/>
      <c r="UUE49" s="1305"/>
      <c r="UUF49" s="1305"/>
      <c r="UUG49" s="1305"/>
      <c r="UUH49" s="1305"/>
      <c r="UUI49" s="1305"/>
      <c r="UUJ49" s="1305"/>
      <c r="UUK49" s="1305"/>
      <c r="UUL49" s="1305"/>
      <c r="UUM49" s="1305"/>
      <c r="UUN49" s="1305"/>
      <c r="UUO49" s="1305"/>
      <c r="UUP49" s="1305"/>
      <c r="UUQ49" s="1305"/>
      <c r="UUR49" s="1305"/>
      <c r="UUS49" s="1305"/>
      <c r="UUT49" s="1305"/>
      <c r="UUU49" s="1305"/>
      <c r="UUV49" s="1305"/>
      <c r="UUW49" s="1305"/>
      <c r="UUX49" s="1305"/>
      <c r="UUY49" s="1305"/>
      <c r="UUZ49" s="1305"/>
      <c r="UVA49" s="1305"/>
      <c r="UVB49" s="1305"/>
      <c r="UVC49" s="1305"/>
      <c r="UVD49" s="1305"/>
      <c r="UVE49" s="1305"/>
      <c r="UVF49" s="1305"/>
      <c r="UVG49" s="1305"/>
      <c r="UVH49" s="1305"/>
      <c r="UVI49" s="1305"/>
      <c r="UVJ49" s="1305"/>
      <c r="UVK49" s="1305"/>
      <c r="UVL49" s="1305"/>
      <c r="UVM49" s="1305"/>
      <c r="UVN49" s="1305"/>
      <c r="UVO49" s="1305"/>
      <c r="UVP49" s="1305"/>
      <c r="UVQ49" s="1305"/>
      <c r="UVR49" s="1305"/>
      <c r="UVS49" s="1305"/>
      <c r="UVT49" s="1305"/>
      <c r="UVU49" s="1305"/>
      <c r="UVV49" s="1305"/>
      <c r="UVW49" s="1305"/>
      <c r="UVX49" s="1305"/>
      <c r="UVY49" s="1305"/>
      <c r="UVZ49" s="1305"/>
      <c r="UWA49" s="1305"/>
      <c r="UWB49" s="1305"/>
      <c r="UWC49" s="1305"/>
      <c r="UWD49" s="1305"/>
      <c r="UWE49" s="1305"/>
      <c r="UWF49" s="1305"/>
      <c r="UWG49" s="1305"/>
      <c r="UWH49" s="1305"/>
      <c r="UWI49" s="1305"/>
      <c r="UWJ49" s="1305"/>
      <c r="UWK49" s="1305"/>
      <c r="UWL49" s="1305"/>
      <c r="UWM49" s="1305"/>
      <c r="UWN49" s="1305"/>
      <c r="UWO49" s="1305"/>
      <c r="UWP49" s="1305"/>
      <c r="UWQ49" s="1305"/>
      <c r="UWR49" s="1305"/>
      <c r="UWS49" s="1305"/>
      <c r="UWT49" s="1305"/>
      <c r="UWU49" s="1305"/>
      <c r="UWV49" s="1305"/>
      <c r="UWW49" s="1305"/>
      <c r="UWX49" s="1305"/>
      <c r="UWY49" s="1305"/>
      <c r="UWZ49" s="1305"/>
      <c r="UXA49" s="1305"/>
      <c r="UXB49" s="1305"/>
      <c r="UXC49" s="1305"/>
      <c r="UXD49" s="1305"/>
      <c r="UXE49" s="1305"/>
      <c r="UXF49" s="1305"/>
      <c r="UXG49" s="1305"/>
      <c r="UXH49" s="1305"/>
      <c r="UXI49" s="1305"/>
      <c r="UXJ49" s="1305"/>
      <c r="UXK49" s="1305"/>
      <c r="UXL49" s="1305"/>
      <c r="UXM49" s="1305"/>
      <c r="UXN49" s="1305"/>
      <c r="UXO49" s="1305"/>
      <c r="UXP49" s="1305"/>
      <c r="UXQ49" s="1305"/>
      <c r="UXR49" s="1305"/>
      <c r="UXS49" s="1305"/>
      <c r="UXT49" s="1305"/>
      <c r="UXU49" s="1305"/>
      <c r="UXV49" s="1305"/>
      <c r="UXW49" s="1305"/>
      <c r="UXX49" s="1305"/>
      <c r="UXY49" s="1305"/>
      <c r="UXZ49" s="1305"/>
      <c r="UYA49" s="1305"/>
      <c r="UYB49" s="1305"/>
      <c r="UYC49" s="1305"/>
      <c r="UYD49" s="1305"/>
      <c r="UYE49" s="1305"/>
      <c r="UYF49" s="1305"/>
      <c r="UYG49" s="1305"/>
      <c r="UYH49" s="1305"/>
      <c r="UYI49" s="1305"/>
      <c r="UYJ49" s="1305"/>
      <c r="UYK49" s="1305"/>
      <c r="UYL49" s="1305"/>
      <c r="UYM49" s="1305"/>
      <c r="UYN49" s="1305"/>
      <c r="UYO49" s="1305"/>
      <c r="UYP49" s="1305"/>
      <c r="UYQ49" s="1305"/>
      <c r="UYR49" s="1305"/>
      <c r="UYS49" s="1305"/>
      <c r="UYT49" s="1305"/>
      <c r="UYU49" s="1305"/>
      <c r="UYV49" s="1305"/>
      <c r="UYW49" s="1305"/>
      <c r="UYX49" s="1305"/>
      <c r="UYY49" s="1305"/>
      <c r="UYZ49" s="1305"/>
      <c r="UZA49" s="1305"/>
      <c r="UZB49" s="1305"/>
      <c r="UZC49" s="1305"/>
      <c r="UZD49" s="1305"/>
      <c r="UZE49" s="1305"/>
      <c r="UZF49" s="1305"/>
      <c r="UZG49" s="1305"/>
      <c r="UZH49" s="1305"/>
      <c r="UZI49" s="1305"/>
      <c r="UZJ49" s="1305"/>
      <c r="UZK49" s="1305"/>
      <c r="UZL49" s="1305"/>
      <c r="UZM49" s="1305"/>
      <c r="UZN49" s="1305"/>
      <c r="UZO49" s="1305"/>
      <c r="UZP49" s="1305"/>
      <c r="UZQ49" s="1305"/>
      <c r="UZR49" s="1305"/>
      <c r="UZS49" s="1305"/>
      <c r="UZT49" s="1305"/>
      <c r="UZU49" s="1305"/>
      <c r="UZV49" s="1305"/>
      <c r="UZW49" s="1305"/>
      <c r="UZX49" s="1305"/>
      <c r="UZY49" s="1305"/>
      <c r="UZZ49" s="1305"/>
      <c r="VAA49" s="1305"/>
      <c r="VAB49" s="1305"/>
      <c r="VAC49" s="1305"/>
      <c r="VAD49" s="1305"/>
      <c r="VAE49" s="1305"/>
      <c r="VAF49" s="1305"/>
      <c r="VAG49" s="1305"/>
      <c r="VAH49" s="1305"/>
      <c r="VAI49" s="1305"/>
      <c r="VAJ49" s="1305"/>
      <c r="VAK49" s="1305"/>
      <c r="VAL49" s="1305"/>
      <c r="VAM49" s="1305"/>
      <c r="VAN49" s="1305"/>
      <c r="VAO49" s="1305"/>
      <c r="VAP49" s="1305"/>
      <c r="VAQ49" s="1305"/>
      <c r="VAR49" s="1305"/>
      <c r="VAS49" s="1305"/>
      <c r="VAT49" s="1305"/>
      <c r="VAU49" s="1305"/>
      <c r="VAV49" s="1305"/>
      <c r="VAW49" s="1305"/>
      <c r="VAX49" s="1305"/>
      <c r="VAY49" s="1305"/>
      <c r="VAZ49" s="1305"/>
      <c r="VBA49" s="1305"/>
      <c r="VBB49" s="1305"/>
      <c r="VBC49" s="1305"/>
      <c r="VBD49" s="1305"/>
      <c r="VBE49" s="1305"/>
      <c r="VBF49" s="1305"/>
      <c r="VBG49" s="1305"/>
      <c r="VBH49" s="1305"/>
      <c r="VBI49" s="1305"/>
      <c r="VBJ49" s="1305"/>
      <c r="VBK49" s="1305"/>
      <c r="VBL49" s="1305"/>
      <c r="VBM49" s="1305"/>
      <c r="VBN49" s="1305"/>
      <c r="VBO49" s="1305"/>
      <c r="VBP49" s="1305"/>
      <c r="VBQ49" s="1305"/>
      <c r="VBR49" s="1305"/>
      <c r="VBS49" s="1305"/>
      <c r="VBT49" s="1305"/>
      <c r="VBU49" s="1305"/>
      <c r="VBV49" s="1305"/>
      <c r="VBW49" s="1305"/>
      <c r="VBX49" s="1305"/>
      <c r="VBY49" s="1305"/>
      <c r="VBZ49" s="1305"/>
      <c r="VCA49" s="1305"/>
      <c r="VCB49" s="1305"/>
      <c r="VCC49" s="1305"/>
      <c r="VCD49" s="1305"/>
      <c r="VCE49" s="1305"/>
      <c r="VCF49" s="1305"/>
      <c r="VCG49" s="1305"/>
      <c r="VCH49" s="1305"/>
      <c r="VCI49" s="1305"/>
      <c r="VCJ49" s="1305"/>
      <c r="VCK49" s="1305"/>
      <c r="VCL49" s="1305"/>
      <c r="VCM49" s="1305"/>
      <c r="VCN49" s="1305"/>
      <c r="VCO49" s="1305"/>
      <c r="VCP49" s="1305"/>
      <c r="VCQ49" s="1305"/>
      <c r="VCR49" s="1305"/>
      <c r="VCS49" s="1305"/>
      <c r="VCT49" s="1305"/>
      <c r="VCU49" s="1305"/>
      <c r="VCV49" s="1305"/>
      <c r="VCW49" s="1305"/>
      <c r="VCX49" s="1305"/>
      <c r="VCY49" s="1305"/>
      <c r="VCZ49" s="1305"/>
      <c r="VDA49" s="1305"/>
      <c r="VDB49" s="1305"/>
      <c r="VDC49" s="1305"/>
      <c r="VDD49" s="1305"/>
      <c r="VDE49" s="1305"/>
      <c r="VDF49" s="1305"/>
      <c r="VDG49" s="1305"/>
      <c r="VDH49" s="1305"/>
      <c r="VDI49" s="1305"/>
      <c r="VDJ49" s="1305"/>
      <c r="VDK49" s="1305"/>
      <c r="VDL49" s="1305"/>
      <c r="VDM49" s="1305"/>
      <c r="VDN49" s="1305"/>
      <c r="VDO49" s="1305"/>
      <c r="VDP49" s="1305"/>
      <c r="VDQ49" s="1305"/>
      <c r="VDR49" s="1305"/>
      <c r="VDS49" s="1305"/>
      <c r="VDT49" s="1305"/>
      <c r="VDU49" s="1305"/>
      <c r="VDV49" s="1305"/>
      <c r="VDW49" s="1305"/>
      <c r="VDX49" s="1305"/>
      <c r="VDY49" s="1305"/>
      <c r="VDZ49" s="1305"/>
      <c r="VEA49" s="1305"/>
      <c r="VEB49" s="1305"/>
      <c r="VEC49" s="1305"/>
      <c r="VED49" s="1305"/>
      <c r="VEE49" s="1305"/>
      <c r="VEF49" s="1305"/>
      <c r="VEG49" s="1305"/>
      <c r="VEH49" s="1305"/>
      <c r="VEI49" s="1305"/>
      <c r="VEJ49" s="1305"/>
      <c r="VEK49" s="1305"/>
      <c r="VEL49" s="1305"/>
      <c r="VEM49" s="1305"/>
      <c r="VEN49" s="1305"/>
      <c r="VEO49" s="1305"/>
      <c r="VEP49" s="1305"/>
      <c r="VEQ49" s="1305"/>
      <c r="VER49" s="1305"/>
      <c r="VES49" s="1305"/>
      <c r="VET49" s="1305"/>
      <c r="VEU49" s="1305"/>
      <c r="VEV49" s="1305"/>
      <c r="VEW49" s="1305"/>
      <c r="VEX49" s="1305"/>
      <c r="VEY49" s="1305"/>
      <c r="VEZ49" s="1305"/>
      <c r="VFA49" s="1305"/>
      <c r="VFB49" s="1305"/>
      <c r="VFC49" s="1305"/>
      <c r="VFD49" s="1305"/>
      <c r="VFE49" s="1305"/>
      <c r="VFF49" s="1305"/>
      <c r="VFG49" s="1305"/>
      <c r="VFH49" s="1305"/>
      <c r="VFI49" s="1305"/>
      <c r="VFJ49" s="1305"/>
      <c r="VFK49" s="1305"/>
      <c r="VFL49" s="1305"/>
      <c r="VFM49" s="1305"/>
      <c r="VFN49" s="1305"/>
      <c r="VFO49" s="1305"/>
      <c r="VFP49" s="1305"/>
      <c r="VFQ49" s="1305"/>
      <c r="VFR49" s="1305"/>
      <c r="VFS49" s="1305"/>
      <c r="VFT49" s="1305"/>
      <c r="VFU49" s="1305"/>
      <c r="VFV49" s="1305"/>
      <c r="VFW49" s="1305"/>
      <c r="VFX49" s="1305"/>
      <c r="VFY49" s="1305"/>
      <c r="VFZ49" s="1305"/>
      <c r="VGA49" s="1305"/>
      <c r="VGB49" s="1305"/>
      <c r="VGC49" s="1305"/>
      <c r="VGD49" s="1305"/>
      <c r="VGE49" s="1305"/>
      <c r="VGF49" s="1305"/>
      <c r="VGG49" s="1305"/>
      <c r="VGH49" s="1305"/>
      <c r="VGI49" s="1305"/>
      <c r="VGJ49" s="1305"/>
      <c r="VGK49" s="1305"/>
      <c r="VGL49" s="1305"/>
      <c r="VGM49" s="1305"/>
      <c r="VGN49" s="1305"/>
      <c r="VGO49" s="1305"/>
      <c r="VGP49" s="1305"/>
      <c r="VGQ49" s="1305"/>
      <c r="VGR49" s="1305"/>
      <c r="VGS49" s="1305"/>
      <c r="VGT49" s="1305"/>
      <c r="VGU49" s="1305"/>
      <c r="VGV49" s="1305"/>
      <c r="VGW49" s="1305"/>
      <c r="VGX49" s="1305"/>
      <c r="VGY49" s="1305"/>
      <c r="VGZ49" s="1305"/>
      <c r="VHA49" s="1305"/>
      <c r="VHB49" s="1305"/>
      <c r="VHC49" s="1305"/>
      <c r="VHD49" s="1305"/>
      <c r="VHE49" s="1305"/>
      <c r="VHF49" s="1305"/>
      <c r="VHG49" s="1305"/>
      <c r="VHH49" s="1305"/>
      <c r="VHI49" s="1305"/>
      <c r="VHJ49" s="1305"/>
      <c r="VHK49" s="1305"/>
      <c r="VHL49" s="1305"/>
      <c r="VHM49" s="1305"/>
      <c r="VHN49" s="1305"/>
      <c r="VHO49" s="1305"/>
      <c r="VHP49" s="1305"/>
      <c r="VHQ49" s="1305"/>
      <c r="VHR49" s="1305"/>
      <c r="VHS49" s="1305"/>
      <c r="VHT49" s="1305"/>
      <c r="VHU49" s="1305"/>
      <c r="VHV49" s="1305"/>
      <c r="VHW49" s="1305"/>
      <c r="VHX49" s="1305"/>
      <c r="VHY49" s="1305"/>
      <c r="VHZ49" s="1305"/>
      <c r="VIA49" s="1305"/>
      <c r="VIB49" s="1305"/>
      <c r="VIC49" s="1305"/>
      <c r="VID49" s="1305"/>
      <c r="VIE49" s="1305"/>
      <c r="VIF49" s="1305"/>
      <c r="VIG49" s="1305"/>
      <c r="VIH49" s="1305"/>
      <c r="VII49" s="1305"/>
      <c r="VIJ49" s="1305"/>
      <c r="VIK49" s="1305"/>
      <c r="VIL49" s="1305"/>
      <c r="VIM49" s="1305"/>
      <c r="VIN49" s="1305"/>
      <c r="VIO49" s="1305"/>
      <c r="VIP49" s="1305"/>
      <c r="VIQ49" s="1305"/>
      <c r="VIR49" s="1305"/>
      <c r="VIS49" s="1305"/>
      <c r="VIT49" s="1305"/>
      <c r="VIU49" s="1305"/>
      <c r="VIV49" s="1305"/>
      <c r="VIW49" s="1305"/>
      <c r="VIX49" s="1305"/>
      <c r="VIY49" s="1305"/>
      <c r="VIZ49" s="1305"/>
      <c r="VJA49" s="1305"/>
      <c r="VJB49" s="1305"/>
      <c r="VJC49" s="1305"/>
      <c r="VJD49" s="1305"/>
      <c r="VJE49" s="1305"/>
      <c r="VJF49" s="1305"/>
      <c r="VJG49" s="1305"/>
      <c r="VJH49" s="1305"/>
      <c r="VJI49" s="1305"/>
      <c r="VJJ49" s="1305"/>
      <c r="VJK49" s="1305"/>
      <c r="VJL49" s="1305"/>
      <c r="VJM49" s="1305"/>
      <c r="VJN49" s="1305"/>
      <c r="VJO49" s="1305"/>
      <c r="VJP49" s="1305"/>
      <c r="VJQ49" s="1305"/>
      <c r="VJR49" s="1305"/>
      <c r="VJS49" s="1305"/>
      <c r="VJT49" s="1305"/>
      <c r="VJU49" s="1305"/>
      <c r="VJV49" s="1305"/>
      <c r="VJW49" s="1305"/>
      <c r="VJX49" s="1305"/>
      <c r="VJY49" s="1305"/>
      <c r="VJZ49" s="1305"/>
      <c r="VKA49" s="1305"/>
      <c r="VKB49" s="1305"/>
      <c r="VKC49" s="1305"/>
      <c r="VKD49" s="1305"/>
      <c r="VKE49" s="1305"/>
      <c r="VKF49" s="1305"/>
      <c r="VKG49" s="1305"/>
      <c r="VKH49" s="1305"/>
      <c r="VKI49" s="1305"/>
      <c r="VKJ49" s="1305"/>
      <c r="VKK49" s="1305"/>
      <c r="VKL49" s="1305"/>
      <c r="VKM49" s="1305"/>
      <c r="VKN49" s="1305"/>
      <c r="VKO49" s="1305"/>
      <c r="VKP49" s="1305"/>
      <c r="VKQ49" s="1305"/>
      <c r="VKR49" s="1305"/>
      <c r="VKS49" s="1305"/>
      <c r="VKT49" s="1305"/>
      <c r="VKU49" s="1305"/>
      <c r="VKV49" s="1305"/>
      <c r="VKW49" s="1305"/>
      <c r="VKX49" s="1305"/>
      <c r="VKY49" s="1305"/>
      <c r="VKZ49" s="1305"/>
      <c r="VLA49" s="1305"/>
      <c r="VLB49" s="1305"/>
      <c r="VLC49" s="1305"/>
      <c r="VLD49" s="1305"/>
      <c r="VLE49" s="1305"/>
      <c r="VLF49" s="1305"/>
      <c r="VLG49" s="1305"/>
      <c r="VLH49" s="1305"/>
      <c r="VLI49" s="1305"/>
      <c r="VLJ49" s="1305"/>
      <c r="VLK49" s="1305"/>
      <c r="VLL49" s="1305"/>
      <c r="VLM49" s="1305"/>
      <c r="VLN49" s="1305"/>
      <c r="VLO49" s="1305"/>
      <c r="VLP49" s="1305"/>
      <c r="VLQ49" s="1305"/>
      <c r="VLR49" s="1305"/>
      <c r="VLS49" s="1305"/>
      <c r="VLT49" s="1305"/>
      <c r="VLU49" s="1305"/>
      <c r="VLV49" s="1305"/>
      <c r="VLW49" s="1305"/>
      <c r="VLX49" s="1305"/>
      <c r="VLY49" s="1305"/>
      <c r="VLZ49" s="1305"/>
      <c r="VMA49" s="1305"/>
      <c r="VMB49" s="1305"/>
      <c r="VMC49" s="1305"/>
      <c r="VMD49" s="1305"/>
      <c r="VME49" s="1305"/>
      <c r="VMF49" s="1305"/>
      <c r="VMG49" s="1305"/>
      <c r="VMH49" s="1305"/>
      <c r="VMI49" s="1305"/>
      <c r="VMJ49" s="1305"/>
      <c r="VMK49" s="1305"/>
      <c r="VML49" s="1305"/>
      <c r="VMM49" s="1305"/>
      <c r="VMN49" s="1305"/>
      <c r="VMO49" s="1305"/>
      <c r="VMP49" s="1305"/>
      <c r="VMQ49" s="1305"/>
      <c r="VMR49" s="1305"/>
      <c r="VMS49" s="1305"/>
      <c r="VMT49" s="1305"/>
      <c r="VMU49" s="1305"/>
      <c r="VMV49" s="1305"/>
      <c r="VMW49" s="1305"/>
      <c r="VMX49" s="1305"/>
      <c r="VMY49" s="1305"/>
      <c r="VMZ49" s="1305"/>
      <c r="VNA49" s="1305"/>
      <c r="VNB49" s="1305"/>
      <c r="VNC49" s="1305"/>
      <c r="VND49" s="1305"/>
      <c r="VNE49" s="1305"/>
      <c r="VNF49" s="1305"/>
      <c r="VNG49" s="1305"/>
      <c r="VNH49" s="1305"/>
      <c r="VNI49" s="1305"/>
      <c r="VNJ49" s="1305"/>
      <c r="VNK49" s="1305"/>
      <c r="VNL49" s="1305"/>
      <c r="VNM49" s="1305"/>
      <c r="VNN49" s="1305"/>
      <c r="VNO49" s="1305"/>
      <c r="VNP49" s="1305"/>
      <c r="VNQ49" s="1305"/>
      <c r="VNR49" s="1305"/>
      <c r="VNS49" s="1305"/>
      <c r="VNT49" s="1305"/>
      <c r="VNU49" s="1305"/>
      <c r="VNV49" s="1305"/>
      <c r="VNW49" s="1305"/>
      <c r="VNX49" s="1305"/>
      <c r="VNY49" s="1305"/>
      <c r="VNZ49" s="1305"/>
      <c r="VOA49" s="1305"/>
      <c r="VOB49" s="1305"/>
      <c r="VOC49" s="1305"/>
      <c r="VOD49" s="1305"/>
      <c r="VOE49" s="1305"/>
      <c r="VOF49" s="1305"/>
      <c r="VOG49" s="1305"/>
      <c r="VOH49" s="1305"/>
      <c r="VOI49" s="1305"/>
      <c r="VOJ49" s="1305"/>
      <c r="VOK49" s="1305"/>
      <c r="VOL49" s="1305"/>
      <c r="VOM49" s="1305"/>
      <c r="VON49" s="1305"/>
      <c r="VOO49" s="1305"/>
      <c r="VOP49" s="1305"/>
      <c r="VOQ49" s="1305"/>
      <c r="VOR49" s="1305"/>
      <c r="VOS49" s="1305"/>
      <c r="VOT49" s="1305"/>
      <c r="VOU49" s="1305"/>
      <c r="VOV49" s="1305"/>
      <c r="VOW49" s="1305"/>
      <c r="VOX49" s="1305"/>
      <c r="VOY49" s="1305"/>
      <c r="VOZ49" s="1305"/>
      <c r="VPA49" s="1305"/>
      <c r="VPB49" s="1305"/>
      <c r="VPC49" s="1305"/>
      <c r="VPD49" s="1305"/>
      <c r="VPE49" s="1305"/>
      <c r="VPF49" s="1305"/>
      <c r="VPG49" s="1305"/>
      <c r="VPH49" s="1305"/>
      <c r="VPI49" s="1305"/>
      <c r="VPJ49" s="1305"/>
      <c r="VPK49" s="1305"/>
      <c r="VPL49" s="1305"/>
      <c r="VPM49" s="1305"/>
      <c r="VPN49" s="1305"/>
      <c r="VPO49" s="1305"/>
      <c r="VPP49" s="1305"/>
      <c r="VPQ49" s="1305"/>
      <c r="VPR49" s="1305"/>
      <c r="VPS49" s="1305"/>
      <c r="VPT49" s="1305"/>
      <c r="VPU49" s="1305"/>
      <c r="VPV49" s="1305"/>
      <c r="VPW49" s="1305"/>
      <c r="VPX49" s="1305"/>
      <c r="VPY49" s="1305"/>
      <c r="VPZ49" s="1305"/>
      <c r="VQA49" s="1305"/>
      <c r="VQB49" s="1305"/>
      <c r="VQC49" s="1305"/>
      <c r="VQD49" s="1305"/>
      <c r="VQE49" s="1305"/>
      <c r="VQF49" s="1305"/>
      <c r="VQG49" s="1305"/>
      <c r="VQH49" s="1305"/>
      <c r="VQI49" s="1305"/>
      <c r="VQJ49" s="1305"/>
      <c r="VQK49" s="1305"/>
      <c r="VQL49" s="1305"/>
      <c r="VQM49" s="1305"/>
      <c r="VQN49" s="1305"/>
      <c r="VQO49" s="1305"/>
      <c r="VQP49" s="1305"/>
      <c r="VQQ49" s="1305"/>
      <c r="VQR49" s="1305"/>
      <c r="VQS49" s="1305"/>
      <c r="VQT49" s="1305"/>
      <c r="VQU49" s="1305"/>
      <c r="VQV49" s="1305"/>
      <c r="VQW49" s="1305"/>
      <c r="VQX49" s="1305"/>
      <c r="VQY49" s="1305"/>
      <c r="VQZ49" s="1305"/>
      <c r="VRA49" s="1305"/>
      <c r="VRB49" s="1305"/>
      <c r="VRC49" s="1305"/>
      <c r="VRD49" s="1305"/>
      <c r="VRE49" s="1305"/>
      <c r="VRF49" s="1305"/>
      <c r="VRG49" s="1305"/>
      <c r="VRH49" s="1305"/>
      <c r="VRI49" s="1305"/>
      <c r="VRJ49" s="1305"/>
      <c r="VRK49" s="1305"/>
      <c r="VRL49" s="1305"/>
      <c r="VRM49" s="1305"/>
      <c r="VRN49" s="1305"/>
      <c r="VRO49" s="1305"/>
      <c r="VRP49" s="1305"/>
      <c r="VRQ49" s="1305"/>
      <c r="VRR49" s="1305"/>
      <c r="VRS49" s="1305"/>
      <c r="VRT49" s="1305"/>
      <c r="VRU49" s="1305"/>
      <c r="VRV49" s="1305"/>
      <c r="VRW49" s="1305"/>
      <c r="VRX49" s="1305"/>
      <c r="VRY49" s="1305"/>
      <c r="VRZ49" s="1305"/>
      <c r="VSA49" s="1305"/>
      <c r="VSB49" s="1305"/>
      <c r="VSC49" s="1305"/>
      <c r="VSD49" s="1305"/>
      <c r="VSE49" s="1305"/>
      <c r="VSF49" s="1305"/>
      <c r="VSG49" s="1305"/>
      <c r="VSH49" s="1305"/>
      <c r="VSI49" s="1305"/>
      <c r="VSJ49" s="1305"/>
      <c r="VSK49" s="1305"/>
      <c r="VSL49" s="1305"/>
      <c r="VSM49" s="1305"/>
      <c r="VSN49" s="1305"/>
      <c r="VSO49" s="1305"/>
      <c r="VSP49" s="1305"/>
      <c r="VSQ49" s="1305"/>
      <c r="VSR49" s="1305"/>
      <c r="VSS49" s="1305"/>
      <c r="VST49" s="1305"/>
      <c r="VSU49" s="1305"/>
      <c r="VSV49" s="1305"/>
      <c r="VSW49" s="1305"/>
      <c r="VSX49" s="1305"/>
      <c r="VSY49" s="1305"/>
      <c r="VSZ49" s="1305"/>
      <c r="VTA49" s="1305"/>
      <c r="VTB49" s="1305"/>
      <c r="VTC49" s="1305"/>
      <c r="VTD49" s="1305"/>
      <c r="VTE49" s="1305"/>
      <c r="VTF49" s="1305"/>
      <c r="VTG49" s="1305"/>
      <c r="VTH49" s="1305"/>
      <c r="VTI49" s="1305"/>
      <c r="VTJ49" s="1305"/>
      <c r="VTK49" s="1305"/>
      <c r="VTL49" s="1305"/>
      <c r="VTM49" s="1305"/>
      <c r="VTN49" s="1305"/>
      <c r="VTO49" s="1305"/>
      <c r="VTP49" s="1305"/>
      <c r="VTQ49" s="1305"/>
      <c r="VTR49" s="1305"/>
      <c r="VTS49" s="1305"/>
      <c r="VTT49" s="1305"/>
      <c r="VTU49" s="1305"/>
      <c r="VTV49" s="1305"/>
      <c r="VTW49" s="1305"/>
      <c r="VTX49" s="1305"/>
      <c r="VTY49" s="1305"/>
      <c r="VTZ49" s="1305"/>
      <c r="VUA49" s="1305"/>
      <c r="VUB49" s="1305"/>
      <c r="VUC49" s="1305"/>
      <c r="VUD49" s="1305"/>
      <c r="VUE49" s="1305"/>
      <c r="VUF49" s="1305"/>
      <c r="VUG49" s="1305"/>
      <c r="VUH49" s="1305"/>
      <c r="VUI49" s="1305"/>
      <c r="VUJ49" s="1305"/>
      <c r="VUK49" s="1305"/>
      <c r="VUL49" s="1305"/>
      <c r="VUM49" s="1305"/>
      <c r="VUN49" s="1305"/>
      <c r="VUO49" s="1305"/>
      <c r="VUP49" s="1305"/>
      <c r="VUQ49" s="1305"/>
      <c r="VUR49" s="1305"/>
      <c r="VUS49" s="1305"/>
      <c r="VUT49" s="1305"/>
      <c r="VUU49" s="1305"/>
      <c r="VUV49" s="1305"/>
      <c r="VUW49" s="1305"/>
      <c r="VUX49" s="1305"/>
      <c r="VUY49" s="1305"/>
      <c r="VUZ49" s="1305"/>
      <c r="VVA49" s="1305"/>
      <c r="VVB49" s="1305"/>
      <c r="VVC49" s="1305"/>
      <c r="VVD49" s="1305"/>
      <c r="VVE49" s="1305"/>
      <c r="VVF49" s="1305"/>
      <c r="VVG49" s="1305"/>
      <c r="VVH49" s="1305"/>
      <c r="VVI49" s="1305"/>
      <c r="VVJ49" s="1305"/>
      <c r="VVK49" s="1305"/>
      <c r="VVL49" s="1305"/>
      <c r="VVM49" s="1305"/>
      <c r="VVN49" s="1305"/>
      <c r="VVO49" s="1305"/>
      <c r="VVP49" s="1305"/>
      <c r="VVQ49" s="1305"/>
      <c r="VVR49" s="1305"/>
      <c r="VVS49" s="1305"/>
      <c r="VVT49" s="1305"/>
      <c r="VVU49" s="1305"/>
      <c r="VVV49" s="1305"/>
      <c r="VVW49" s="1305"/>
      <c r="VVX49" s="1305"/>
      <c r="VVY49" s="1305"/>
      <c r="VVZ49" s="1305"/>
      <c r="VWA49" s="1305"/>
      <c r="VWB49" s="1305"/>
      <c r="VWC49" s="1305"/>
      <c r="VWD49" s="1305"/>
      <c r="VWE49" s="1305"/>
      <c r="VWF49" s="1305"/>
      <c r="VWG49" s="1305"/>
      <c r="VWH49" s="1305"/>
      <c r="VWI49" s="1305"/>
      <c r="VWJ49" s="1305"/>
      <c r="VWK49" s="1305"/>
      <c r="VWL49" s="1305"/>
      <c r="VWM49" s="1305"/>
      <c r="VWN49" s="1305"/>
      <c r="VWO49" s="1305"/>
      <c r="VWP49" s="1305"/>
      <c r="VWQ49" s="1305"/>
      <c r="VWR49" s="1305"/>
      <c r="VWS49" s="1305"/>
      <c r="VWT49" s="1305"/>
      <c r="VWU49" s="1305"/>
      <c r="VWV49" s="1305"/>
      <c r="VWW49" s="1305"/>
      <c r="VWX49" s="1305"/>
      <c r="VWY49" s="1305"/>
      <c r="VWZ49" s="1305"/>
      <c r="VXA49" s="1305"/>
      <c r="VXB49" s="1305"/>
      <c r="VXC49" s="1305"/>
      <c r="VXD49" s="1305"/>
      <c r="VXE49" s="1305"/>
      <c r="VXF49" s="1305"/>
      <c r="VXG49" s="1305"/>
      <c r="VXH49" s="1305"/>
      <c r="VXI49" s="1305"/>
      <c r="VXJ49" s="1305"/>
      <c r="VXK49" s="1305"/>
      <c r="VXL49" s="1305"/>
      <c r="VXM49" s="1305"/>
      <c r="VXN49" s="1305"/>
      <c r="VXO49" s="1305"/>
      <c r="VXP49" s="1305"/>
      <c r="VXQ49" s="1305"/>
      <c r="VXR49" s="1305"/>
      <c r="VXS49" s="1305"/>
      <c r="VXT49" s="1305"/>
      <c r="VXU49" s="1305"/>
      <c r="VXV49" s="1305"/>
      <c r="VXW49" s="1305"/>
      <c r="VXX49" s="1305"/>
      <c r="VXY49" s="1305"/>
      <c r="VXZ49" s="1305"/>
      <c r="VYA49" s="1305"/>
      <c r="VYB49" s="1305"/>
      <c r="VYC49" s="1305"/>
      <c r="VYD49" s="1305"/>
      <c r="VYE49" s="1305"/>
      <c r="VYF49" s="1305"/>
      <c r="VYG49" s="1305"/>
      <c r="VYH49" s="1305"/>
      <c r="VYI49" s="1305"/>
      <c r="VYJ49" s="1305"/>
      <c r="VYK49" s="1305"/>
      <c r="VYL49" s="1305"/>
      <c r="VYM49" s="1305"/>
      <c r="VYN49" s="1305"/>
      <c r="VYO49" s="1305"/>
      <c r="VYP49" s="1305"/>
      <c r="VYQ49" s="1305"/>
      <c r="VYR49" s="1305"/>
      <c r="VYS49" s="1305"/>
      <c r="VYT49" s="1305"/>
      <c r="VYU49" s="1305"/>
      <c r="VYV49" s="1305"/>
      <c r="VYW49" s="1305"/>
      <c r="VYX49" s="1305"/>
      <c r="VYY49" s="1305"/>
      <c r="VYZ49" s="1305"/>
      <c r="VZA49" s="1305"/>
      <c r="VZB49" s="1305"/>
      <c r="VZC49" s="1305"/>
      <c r="VZD49" s="1305"/>
      <c r="VZE49" s="1305"/>
      <c r="VZF49" s="1305"/>
      <c r="VZG49" s="1305"/>
      <c r="VZH49" s="1305"/>
      <c r="VZI49" s="1305"/>
      <c r="VZJ49" s="1305"/>
      <c r="VZK49" s="1305"/>
      <c r="VZL49" s="1305"/>
      <c r="VZM49" s="1305"/>
      <c r="VZN49" s="1305"/>
      <c r="VZO49" s="1305"/>
      <c r="VZP49" s="1305"/>
      <c r="VZQ49" s="1305"/>
      <c r="VZR49" s="1305"/>
      <c r="VZS49" s="1305"/>
      <c r="VZT49" s="1305"/>
      <c r="VZU49" s="1305"/>
      <c r="VZV49" s="1305"/>
      <c r="VZW49" s="1305"/>
      <c r="VZX49" s="1305"/>
      <c r="VZY49" s="1305"/>
      <c r="VZZ49" s="1305"/>
      <c r="WAA49" s="1305"/>
      <c r="WAB49" s="1305"/>
      <c r="WAC49" s="1305"/>
      <c r="WAD49" s="1305"/>
      <c r="WAE49" s="1305"/>
      <c r="WAF49" s="1305"/>
      <c r="WAG49" s="1305"/>
      <c r="WAH49" s="1305"/>
      <c r="WAI49" s="1305"/>
      <c r="WAJ49" s="1305"/>
      <c r="WAK49" s="1305"/>
      <c r="WAL49" s="1305"/>
      <c r="WAM49" s="1305"/>
      <c r="WAN49" s="1305"/>
      <c r="WAO49" s="1305"/>
      <c r="WAP49" s="1305"/>
      <c r="WAQ49" s="1305"/>
      <c r="WAR49" s="1305"/>
      <c r="WAS49" s="1305"/>
      <c r="WAT49" s="1305"/>
      <c r="WAU49" s="1305"/>
      <c r="WAV49" s="1305"/>
      <c r="WAW49" s="1305"/>
      <c r="WAX49" s="1305"/>
      <c r="WAY49" s="1305"/>
      <c r="WAZ49" s="1305"/>
      <c r="WBA49" s="1305"/>
      <c r="WBB49" s="1305"/>
      <c r="WBC49" s="1305"/>
      <c r="WBD49" s="1305"/>
      <c r="WBE49" s="1305"/>
      <c r="WBF49" s="1305"/>
      <c r="WBG49" s="1305"/>
      <c r="WBH49" s="1305"/>
      <c r="WBI49" s="1305"/>
      <c r="WBJ49" s="1305"/>
      <c r="WBK49" s="1305"/>
      <c r="WBL49" s="1305"/>
      <c r="WBM49" s="1305"/>
      <c r="WBN49" s="1305"/>
      <c r="WBO49" s="1305"/>
      <c r="WBP49" s="1305"/>
      <c r="WBQ49" s="1305"/>
      <c r="WBR49" s="1305"/>
      <c r="WBS49" s="1305"/>
      <c r="WBT49" s="1305"/>
      <c r="WBU49" s="1305"/>
      <c r="WBV49" s="1305"/>
      <c r="WBW49" s="1305"/>
      <c r="WBX49" s="1305"/>
      <c r="WBY49" s="1305"/>
      <c r="WBZ49" s="1305"/>
      <c r="WCA49" s="1305"/>
      <c r="WCB49" s="1305"/>
      <c r="WCC49" s="1305"/>
      <c r="WCD49" s="1305"/>
      <c r="WCE49" s="1305"/>
      <c r="WCF49" s="1305"/>
      <c r="WCG49" s="1305"/>
      <c r="WCH49" s="1305"/>
      <c r="WCI49" s="1305"/>
      <c r="WCJ49" s="1305"/>
      <c r="WCK49" s="1305"/>
      <c r="WCL49" s="1305"/>
      <c r="WCM49" s="1305"/>
      <c r="WCN49" s="1305"/>
      <c r="WCO49" s="1305"/>
      <c r="WCP49" s="1305"/>
      <c r="WCQ49" s="1305"/>
      <c r="WCR49" s="1305"/>
      <c r="WCS49" s="1305"/>
      <c r="WCT49" s="1305"/>
      <c r="WCU49" s="1305"/>
      <c r="WCV49" s="1305"/>
      <c r="WCW49" s="1305"/>
      <c r="WCX49" s="1305"/>
      <c r="WCY49" s="1305"/>
      <c r="WCZ49" s="1305"/>
      <c r="WDA49" s="1305"/>
      <c r="WDB49" s="1305"/>
      <c r="WDC49" s="1305"/>
      <c r="WDD49" s="1305"/>
      <c r="WDE49" s="1305"/>
      <c r="WDF49" s="1305"/>
      <c r="WDG49" s="1305"/>
      <c r="WDH49" s="1305"/>
      <c r="WDI49" s="1305"/>
      <c r="WDJ49" s="1305"/>
      <c r="WDK49" s="1305"/>
      <c r="WDL49" s="1305"/>
      <c r="WDM49" s="1305"/>
      <c r="WDN49" s="1305"/>
      <c r="WDO49" s="1305"/>
      <c r="WDP49" s="1305"/>
      <c r="WDQ49" s="1305"/>
      <c r="WDR49" s="1305"/>
      <c r="WDS49" s="1305"/>
      <c r="WDT49" s="1305"/>
      <c r="WDU49" s="1305"/>
      <c r="WDV49" s="1305"/>
      <c r="WDW49" s="1305"/>
      <c r="WDX49" s="1305"/>
      <c r="WDY49" s="1305"/>
      <c r="WDZ49" s="1305"/>
      <c r="WEA49" s="1305"/>
      <c r="WEB49" s="1305"/>
      <c r="WEC49" s="1305"/>
      <c r="WED49" s="1305"/>
      <c r="WEE49" s="1305"/>
      <c r="WEF49" s="1305"/>
      <c r="WEG49" s="1305"/>
      <c r="WEH49" s="1305"/>
      <c r="WEI49" s="1305"/>
      <c r="WEJ49" s="1305"/>
      <c r="WEK49" s="1305"/>
      <c r="WEL49" s="1305"/>
      <c r="WEM49" s="1305"/>
      <c r="WEN49" s="1305"/>
      <c r="WEO49" s="1305"/>
      <c r="WEP49" s="1305"/>
      <c r="WEQ49" s="1305"/>
      <c r="WER49" s="1305"/>
      <c r="WES49" s="1305"/>
      <c r="WET49" s="1305"/>
      <c r="WEU49" s="1305"/>
      <c r="WEV49" s="1305"/>
      <c r="WEW49" s="1305"/>
      <c r="WEX49" s="1305"/>
      <c r="WEY49" s="1305"/>
      <c r="WEZ49" s="1305"/>
      <c r="WFA49" s="1305"/>
      <c r="WFB49" s="1305"/>
      <c r="WFC49" s="1305"/>
      <c r="WFD49" s="1305"/>
      <c r="WFE49" s="1305"/>
      <c r="WFF49" s="1305"/>
      <c r="WFG49" s="1305"/>
      <c r="WFH49" s="1305"/>
      <c r="WFI49" s="1305"/>
      <c r="WFJ49" s="1305"/>
      <c r="WFK49" s="1305"/>
      <c r="WFL49" s="1305"/>
      <c r="WFM49" s="1305"/>
      <c r="WFN49" s="1305"/>
      <c r="WFO49" s="1305"/>
      <c r="WFP49" s="1305"/>
      <c r="WFQ49" s="1305"/>
      <c r="WFR49" s="1305"/>
      <c r="WFS49" s="1305"/>
      <c r="WFT49" s="1305"/>
      <c r="WFU49" s="1305"/>
      <c r="WFV49" s="1305"/>
      <c r="WFW49" s="1305"/>
      <c r="WFX49" s="1305"/>
      <c r="WFY49" s="1305"/>
      <c r="WFZ49" s="1305"/>
      <c r="WGA49" s="1305"/>
      <c r="WGB49" s="1305"/>
      <c r="WGC49" s="1305"/>
      <c r="WGD49" s="1305"/>
      <c r="WGE49" s="1305"/>
      <c r="WGF49" s="1305"/>
      <c r="WGG49" s="1305"/>
      <c r="WGH49" s="1305"/>
      <c r="WGI49" s="1305"/>
      <c r="WGJ49" s="1305"/>
      <c r="WGK49" s="1305"/>
      <c r="WGL49" s="1305"/>
      <c r="WGM49" s="1305"/>
      <c r="WGN49" s="1305"/>
      <c r="WGO49" s="1305"/>
      <c r="WGP49" s="1305"/>
      <c r="WGQ49" s="1305"/>
      <c r="WGR49" s="1305"/>
      <c r="WGS49" s="1305"/>
      <c r="WGT49" s="1305"/>
      <c r="WGU49" s="1305"/>
      <c r="WGV49" s="1305"/>
      <c r="WGW49" s="1305"/>
      <c r="WGX49" s="1305"/>
      <c r="WGY49" s="1305"/>
      <c r="WGZ49" s="1305"/>
      <c r="WHA49" s="1305"/>
      <c r="WHB49" s="1305"/>
      <c r="WHC49" s="1305"/>
      <c r="WHD49" s="1305"/>
      <c r="WHE49" s="1305"/>
      <c r="WHF49" s="1305"/>
      <c r="WHG49" s="1305"/>
      <c r="WHH49" s="1305"/>
      <c r="WHI49" s="1305"/>
      <c r="WHJ49" s="1305"/>
      <c r="WHK49" s="1305"/>
      <c r="WHL49" s="1305"/>
      <c r="WHM49" s="1305"/>
      <c r="WHN49" s="1305"/>
      <c r="WHO49" s="1305"/>
      <c r="WHP49" s="1305"/>
      <c r="WHQ49" s="1305"/>
      <c r="WHR49" s="1305"/>
      <c r="WHS49" s="1305"/>
      <c r="WHT49" s="1305"/>
      <c r="WHU49" s="1305"/>
      <c r="WHV49" s="1305"/>
      <c r="WHW49" s="1305"/>
      <c r="WHX49" s="1305"/>
      <c r="WHY49" s="1305"/>
      <c r="WHZ49" s="1305"/>
      <c r="WIA49" s="1305"/>
      <c r="WIB49" s="1305"/>
      <c r="WIC49" s="1305"/>
      <c r="WID49" s="1305"/>
      <c r="WIE49" s="1305"/>
      <c r="WIF49" s="1305"/>
      <c r="WIG49" s="1305"/>
      <c r="WIH49" s="1305"/>
      <c r="WII49" s="1305"/>
      <c r="WIJ49" s="1305"/>
      <c r="WIK49" s="1305"/>
      <c r="WIL49" s="1305"/>
      <c r="WIM49" s="1305"/>
      <c r="WIN49" s="1305"/>
      <c r="WIO49" s="1305"/>
      <c r="WIP49" s="1305"/>
      <c r="WIQ49" s="1305"/>
      <c r="WIR49" s="1305"/>
      <c r="WIS49" s="1305"/>
      <c r="WIT49" s="1305"/>
      <c r="WIU49" s="1305"/>
      <c r="WIV49" s="1305"/>
      <c r="WIW49" s="1305"/>
      <c r="WIX49" s="1305"/>
      <c r="WIY49" s="1305"/>
      <c r="WIZ49" s="1305"/>
      <c r="WJA49" s="1305"/>
      <c r="WJB49" s="1305"/>
      <c r="WJC49" s="1305"/>
      <c r="WJD49" s="1305"/>
      <c r="WJE49" s="1305"/>
      <c r="WJF49" s="1305"/>
      <c r="WJG49" s="1305"/>
      <c r="WJH49" s="1305"/>
      <c r="WJI49" s="1305"/>
      <c r="WJJ49" s="1305"/>
      <c r="WJK49" s="1305"/>
      <c r="WJL49" s="1305"/>
      <c r="WJM49" s="1305"/>
      <c r="WJN49" s="1305"/>
      <c r="WJO49" s="1305"/>
      <c r="WJP49" s="1305"/>
      <c r="WJQ49" s="1305"/>
      <c r="WJR49" s="1305"/>
      <c r="WJS49" s="1305"/>
      <c r="WJT49" s="1305"/>
      <c r="WJU49" s="1305"/>
      <c r="WJV49" s="1305"/>
      <c r="WJW49" s="1305"/>
      <c r="WJX49" s="1305"/>
      <c r="WJY49" s="1305"/>
      <c r="WJZ49" s="1305"/>
      <c r="WKA49" s="1305"/>
      <c r="WKB49" s="1305"/>
      <c r="WKC49" s="1305"/>
      <c r="WKD49" s="1305"/>
      <c r="WKE49" s="1305"/>
      <c r="WKF49" s="1305"/>
      <c r="WKG49" s="1305"/>
      <c r="WKH49" s="1305"/>
      <c r="WKI49" s="1305"/>
      <c r="WKJ49" s="1305"/>
      <c r="WKK49" s="1305"/>
      <c r="WKL49" s="1305"/>
      <c r="WKM49" s="1305"/>
      <c r="WKN49" s="1305"/>
      <c r="WKO49" s="1305"/>
      <c r="WKP49" s="1305"/>
      <c r="WKQ49" s="1305"/>
      <c r="WKR49" s="1305"/>
      <c r="WKS49" s="1305"/>
      <c r="WKT49" s="1305"/>
      <c r="WKU49" s="1305"/>
      <c r="WKV49" s="1305"/>
      <c r="WKW49" s="1305"/>
      <c r="WKX49" s="1305"/>
      <c r="WKY49" s="1305"/>
      <c r="WKZ49" s="1305"/>
      <c r="WLA49" s="1305"/>
      <c r="WLB49" s="1305"/>
      <c r="WLC49" s="1305"/>
      <c r="WLD49" s="1305"/>
      <c r="WLE49" s="1305"/>
      <c r="WLF49" s="1305"/>
      <c r="WLG49" s="1305"/>
      <c r="WLH49" s="1305"/>
      <c r="WLI49" s="1305"/>
      <c r="WLJ49" s="1305"/>
      <c r="WLK49" s="1305"/>
      <c r="WLL49" s="1305"/>
      <c r="WLM49" s="1305"/>
      <c r="WLN49" s="1305"/>
      <c r="WLO49" s="1305"/>
      <c r="WLP49" s="1305"/>
      <c r="WLQ49" s="1305"/>
      <c r="WLR49" s="1305"/>
      <c r="WLS49" s="1305"/>
      <c r="WLT49" s="1305"/>
      <c r="WLU49" s="1305"/>
      <c r="WLV49" s="1305"/>
      <c r="WLW49" s="1305"/>
      <c r="WLX49" s="1305"/>
      <c r="WLY49" s="1305"/>
      <c r="WLZ49" s="1305"/>
      <c r="WMA49" s="1305"/>
      <c r="WMB49" s="1305"/>
      <c r="WMC49" s="1305"/>
      <c r="WMD49" s="1305"/>
      <c r="WME49" s="1305"/>
      <c r="WMF49" s="1305"/>
      <c r="WMG49" s="1305"/>
      <c r="WMH49" s="1305"/>
      <c r="WMI49" s="1305"/>
      <c r="WMJ49" s="1305"/>
      <c r="WMK49" s="1305"/>
      <c r="WML49" s="1305"/>
      <c r="WMM49" s="1305"/>
      <c r="WMN49" s="1305"/>
      <c r="WMO49" s="1305"/>
      <c r="WMP49" s="1305"/>
      <c r="WMQ49" s="1305"/>
      <c r="WMR49" s="1305"/>
      <c r="WMS49" s="1305"/>
      <c r="WMT49" s="1305"/>
      <c r="WMU49" s="1305"/>
      <c r="WMV49" s="1305"/>
      <c r="WMW49" s="1305"/>
      <c r="WMX49" s="1305"/>
      <c r="WMY49" s="1305"/>
      <c r="WMZ49" s="1305"/>
      <c r="WNA49" s="1305"/>
      <c r="WNB49" s="1305"/>
      <c r="WNC49" s="1305"/>
      <c r="WND49" s="1305"/>
      <c r="WNE49" s="1305"/>
      <c r="WNF49" s="1305"/>
      <c r="WNG49" s="1305"/>
      <c r="WNH49" s="1305"/>
      <c r="WNI49" s="1305"/>
      <c r="WNJ49" s="1305"/>
      <c r="WNK49" s="1305"/>
      <c r="WNL49" s="1305"/>
      <c r="WNM49" s="1305"/>
      <c r="WNN49" s="1305"/>
      <c r="WNO49" s="1305"/>
      <c r="WNP49" s="1305"/>
      <c r="WNQ49" s="1305"/>
      <c r="WNR49" s="1305"/>
      <c r="WNS49" s="1305"/>
      <c r="WNT49" s="1305"/>
      <c r="WNU49" s="1305"/>
      <c r="WNV49" s="1305"/>
      <c r="WNW49" s="1305"/>
      <c r="WNX49" s="1305"/>
      <c r="WNY49" s="1305"/>
      <c r="WNZ49" s="1305"/>
      <c r="WOA49" s="1305"/>
      <c r="WOB49" s="1305"/>
      <c r="WOC49" s="1305"/>
      <c r="WOD49" s="1305"/>
      <c r="WOE49" s="1305"/>
      <c r="WOF49" s="1305"/>
      <c r="WOG49" s="1305"/>
      <c r="WOH49" s="1305"/>
      <c r="WOI49" s="1305"/>
      <c r="WOJ49" s="1305"/>
      <c r="WOK49" s="1305"/>
      <c r="WOL49" s="1305"/>
      <c r="WOM49" s="1305"/>
      <c r="WON49" s="1305"/>
      <c r="WOO49" s="1305"/>
      <c r="WOP49" s="1305"/>
      <c r="WOQ49" s="1305"/>
      <c r="WOR49" s="1305"/>
      <c r="WOS49" s="1305"/>
      <c r="WOT49" s="1305"/>
      <c r="WOU49" s="1305"/>
      <c r="WOV49" s="1305"/>
      <c r="WOW49" s="1305"/>
      <c r="WOX49" s="1305"/>
      <c r="WOY49" s="1305"/>
      <c r="WOZ49" s="1305"/>
      <c r="WPA49" s="1305"/>
      <c r="WPB49" s="1305"/>
      <c r="WPC49" s="1305"/>
      <c r="WPD49" s="1305"/>
      <c r="WPE49" s="1305"/>
      <c r="WPF49" s="1305"/>
      <c r="WPG49" s="1305"/>
      <c r="WPH49" s="1305"/>
      <c r="WPI49" s="1305"/>
      <c r="WPJ49" s="1305"/>
      <c r="WPK49" s="1305"/>
      <c r="WPL49" s="1305"/>
      <c r="WPM49" s="1305"/>
      <c r="WPN49" s="1305"/>
      <c r="WPO49" s="1305"/>
      <c r="WPP49" s="1305"/>
      <c r="WPQ49" s="1305"/>
      <c r="WPR49" s="1305"/>
      <c r="WPS49" s="1305"/>
      <c r="WPT49" s="1305"/>
      <c r="WPU49" s="1305"/>
      <c r="WPV49" s="1305"/>
      <c r="WPW49" s="1305"/>
      <c r="WPX49" s="1305"/>
      <c r="WPY49" s="1305"/>
      <c r="WPZ49" s="1305"/>
      <c r="WQA49" s="1305"/>
      <c r="WQB49" s="1305"/>
      <c r="WQC49" s="1305"/>
      <c r="WQD49" s="1305"/>
      <c r="WQE49" s="1305"/>
      <c r="WQF49" s="1305"/>
      <c r="WQG49" s="1305"/>
      <c r="WQH49" s="1305"/>
      <c r="WQI49" s="1305"/>
      <c r="WQJ49" s="1305"/>
      <c r="WQK49" s="1305"/>
      <c r="WQL49" s="1305"/>
      <c r="WQM49" s="1305"/>
      <c r="WQN49" s="1305"/>
      <c r="WQO49" s="1305"/>
      <c r="WQP49" s="1305"/>
      <c r="WQQ49" s="1305"/>
      <c r="WQR49" s="1305"/>
      <c r="WQS49" s="1305"/>
      <c r="WQT49" s="1305"/>
      <c r="WQU49" s="1305"/>
      <c r="WQV49" s="1305"/>
      <c r="WQW49" s="1305"/>
      <c r="WQX49" s="1305"/>
      <c r="WQY49" s="1305"/>
      <c r="WQZ49" s="1305"/>
      <c r="WRA49" s="1305"/>
      <c r="WRB49" s="1305"/>
      <c r="WRC49" s="1305"/>
      <c r="WRD49" s="1305"/>
      <c r="WRE49" s="1305"/>
      <c r="WRF49" s="1305"/>
      <c r="WRG49" s="1305"/>
      <c r="WRH49" s="1305"/>
      <c r="WRI49" s="1305"/>
      <c r="WRJ49" s="1305"/>
      <c r="WRK49" s="1305"/>
      <c r="WRL49" s="1305"/>
      <c r="WRM49" s="1305"/>
      <c r="WRN49" s="1305"/>
      <c r="WRO49" s="1305"/>
      <c r="WRP49" s="1305"/>
      <c r="WRQ49" s="1305"/>
      <c r="WRR49" s="1305"/>
      <c r="WRS49" s="1305"/>
      <c r="WRT49" s="1305"/>
      <c r="WRU49" s="1305"/>
      <c r="WRV49" s="1305"/>
      <c r="WRW49" s="1305"/>
      <c r="WRX49" s="1305"/>
      <c r="WRY49" s="1305"/>
      <c r="WRZ49" s="1305"/>
      <c r="WSA49" s="1305"/>
      <c r="WSB49" s="1305"/>
      <c r="WSC49" s="1305"/>
      <c r="WSD49" s="1305"/>
      <c r="WSE49" s="1305"/>
      <c r="WSF49" s="1305"/>
      <c r="WSG49" s="1305"/>
      <c r="WSH49" s="1305"/>
      <c r="WSI49" s="1305"/>
      <c r="WSJ49" s="1305"/>
      <c r="WSK49" s="1305"/>
      <c r="WSL49" s="1305"/>
      <c r="WSM49" s="1305"/>
      <c r="WSN49" s="1305"/>
      <c r="WSO49" s="1305"/>
      <c r="WSP49" s="1305"/>
      <c r="WSQ49" s="1305"/>
      <c r="WSR49" s="1305"/>
      <c r="WSS49" s="1305"/>
      <c r="WST49" s="1305"/>
      <c r="WSU49" s="1305"/>
      <c r="WSV49" s="1305"/>
      <c r="WSW49" s="1305"/>
      <c r="WSX49" s="1305"/>
      <c r="WSY49" s="1305"/>
      <c r="WSZ49" s="1305"/>
      <c r="WTA49" s="1305"/>
      <c r="WTB49" s="1305"/>
      <c r="WTC49" s="1305"/>
      <c r="WTD49" s="1305"/>
      <c r="WTE49" s="1305"/>
      <c r="WTF49" s="1305"/>
      <c r="WTG49" s="1305"/>
      <c r="WTH49" s="1305"/>
      <c r="WTI49" s="1305"/>
      <c r="WTJ49" s="1305"/>
      <c r="WTK49" s="1305"/>
      <c r="WTL49" s="1305"/>
      <c r="WTM49" s="1305"/>
      <c r="WTN49" s="1305"/>
      <c r="WTO49" s="1305"/>
      <c r="WTP49" s="1305"/>
      <c r="WTQ49" s="1305"/>
      <c r="WTR49" s="1305"/>
      <c r="WTS49" s="1305"/>
      <c r="WTT49" s="1305"/>
      <c r="WTU49" s="1305"/>
      <c r="WTV49" s="1305"/>
      <c r="WTW49" s="1305"/>
      <c r="WTX49" s="1305"/>
      <c r="WTY49" s="1305"/>
      <c r="WTZ49" s="1305"/>
      <c r="WUA49" s="1305"/>
      <c r="WUB49" s="1305"/>
      <c r="WUC49" s="1305"/>
      <c r="WUD49" s="1305"/>
      <c r="WUE49" s="1305"/>
      <c r="WUF49" s="1305"/>
      <c r="WUG49" s="1305"/>
      <c r="WUH49" s="1305"/>
      <c r="WUI49" s="1305"/>
      <c r="WUJ49" s="1305"/>
      <c r="WUK49" s="1305"/>
      <c r="WUL49" s="1305"/>
      <c r="WUM49" s="1305"/>
      <c r="WUN49" s="1305"/>
      <c r="WUO49" s="1305"/>
      <c r="WUP49" s="1305"/>
      <c r="WUQ49" s="1305"/>
      <c r="WUR49" s="1305"/>
      <c r="WUS49" s="1305"/>
      <c r="WUT49" s="1305"/>
      <c r="WUU49" s="1305"/>
      <c r="WUV49" s="1305"/>
      <c r="WUW49" s="1305"/>
      <c r="WUX49" s="1305"/>
      <c r="WUY49" s="1305"/>
      <c r="WUZ49" s="1305"/>
      <c r="WVA49" s="1305"/>
      <c r="WVB49" s="1305"/>
      <c r="WVC49" s="1305"/>
      <c r="WVD49" s="1305"/>
      <c r="WVE49" s="1305"/>
      <c r="WVF49" s="1305"/>
      <c r="WVG49" s="1305"/>
      <c r="WVH49" s="1305"/>
      <c r="WVI49" s="1305"/>
      <c r="WVJ49" s="1305"/>
      <c r="WVK49" s="1305"/>
      <c r="WVL49" s="1305"/>
      <c r="WVM49" s="1305"/>
      <c r="WVN49" s="1305"/>
      <c r="WVO49" s="1305"/>
      <c r="WVP49" s="1305"/>
      <c r="WVQ49" s="1305"/>
      <c r="WVR49" s="1305"/>
      <c r="WVS49" s="1305"/>
      <c r="WVT49" s="1305"/>
      <c r="WVU49" s="1305"/>
      <c r="WVV49" s="1305"/>
      <c r="WVW49" s="1305"/>
      <c r="WVX49" s="1305"/>
      <c r="WVY49" s="1305"/>
      <c r="WVZ49" s="1305"/>
      <c r="WWA49" s="1305"/>
      <c r="WWB49" s="1305"/>
      <c r="WWC49" s="1305"/>
      <c r="WWD49" s="1305"/>
      <c r="WWE49" s="1305"/>
      <c r="WWF49" s="1305"/>
      <c r="WWG49" s="1305"/>
      <c r="WWH49" s="1305"/>
      <c r="WWI49" s="1305"/>
      <c r="WWJ49" s="1305"/>
      <c r="WWK49" s="1305"/>
      <c r="WWL49" s="1305"/>
      <c r="WWM49" s="1305"/>
      <c r="WWN49" s="1305"/>
      <c r="WWO49" s="1305"/>
      <c r="WWP49" s="1305"/>
      <c r="WWQ49" s="1305"/>
      <c r="WWR49" s="1305"/>
      <c r="WWS49" s="1305"/>
      <c r="WWT49" s="1305"/>
      <c r="WWU49" s="1305"/>
      <c r="WWV49" s="1305"/>
      <c r="WWW49" s="1305"/>
      <c r="WWX49" s="1305"/>
      <c r="WWY49" s="1305"/>
      <c r="WWZ49" s="1305"/>
      <c r="WXA49" s="1305"/>
      <c r="WXB49" s="1305"/>
      <c r="WXC49" s="1305"/>
      <c r="WXD49" s="1305"/>
      <c r="WXE49" s="1305"/>
      <c r="WXF49" s="1305"/>
      <c r="WXG49" s="1305"/>
      <c r="WXH49" s="1305"/>
      <c r="WXI49" s="1305"/>
      <c r="WXJ49" s="1305"/>
      <c r="WXK49" s="1305"/>
      <c r="WXL49" s="1305"/>
      <c r="WXM49" s="1305"/>
      <c r="WXN49" s="1305"/>
      <c r="WXO49" s="1305"/>
      <c r="WXP49" s="1305"/>
      <c r="WXQ49" s="1305"/>
      <c r="WXR49" s="1305"/>
      <c r="WXS49" s="1305"/>
      <c r="WXT49" s="1305"/>
      <c r="WXU49" s="1305"/>
      <c r="WXV49" s="1305"/>
      <c r="WXW49" s="1305"/>
      <c r="WXX49" s="1305"/>
      <c r="WXY49" s="1305"/>
      <c r="WXZ49" s="1305"/>
      <c r="WYA49" s="1305"/>
      <c r="WYB49" s="1305"/>
      <c r="WYC49" s="1305"/>
      <c r="WYD49" s="1305"/>
      <c r="WYE49" s="1305"/>
      <c r="WYF49" s="1305"/>
      <c r="WYG49" s="1305"/>
      <c r="WYH49" s="1305"/>
      <c r="WYI49" s="1305"/>
      <c r="WYJ49" s="1305"/>
      <c r="WYK49" s="1305"/>
      <c r="WYL49" s="1305"/>
      <c r="WYM49" s="1305"/>
      <c r="WYN49" s="1305"/>
      <c r="WYO49" s="1305"/>
      <c r="WYP49" s="1305"/>
      <c r="WYQ49" s="1305"/>
      <c r="WYR49" s="1305"/>
      <c r="WYS49" s="1305"/>
      <c r="WYT49" s="1305"/>
      <c r="WYU49" s="1305"/>
      <c r="WYV49" s="1305"/>
      <c r="WYW49" s="1305"/>
      <c r="WYX49" s="1305"/>
      <c r="WYY49" s="1305"/>
      <c r="WYZ49" s="1305"/>
      <c r="WZA49" s="1305"/>
      <c r="WZB49" s="1305"/>
      <c r="WZC49" s="1305"/>
      <c r="WZD49" s="1305"/>
      <c r="WZE49" s="1305"/>
      <c r="WZF49" s="1305"/>
      <c r="WZG49" s="1305"/>
      <c r="WZH49" s="1305"/>
      <c r="WZI49" s="1305"/>
      <c r="WZJ49" s="1305"/>
      <c r="WZK49" s="1305"/>
      <c r="WZL49" s="1305"/>
      <c r="WZM49" s="1305"/>
      <c r="WZN49" s="1305"/>
      <c r="WZO49" s="1305"/>
      <c r="WZP49" s="1305"/>
      <c r="WZQ49" s="1305"/>
      <c r="WZR49" s="1305"/>
      <c r="WZS49" s="1305"/>
      <c r="WZT49" s="1305"/>
      <c r="WZU49" s="1305"/>
      <c r="WZV49" s="1305"/>
      <c r="WZW49" s="1305"/>
      <c r="WZX49" s="1305"/>
      <c r="WZY49" s="1305"/>
      <c r="WZZ49" s="1305"/>
      <c r="XAA49" s="1305"/>
      <c r="XAB49" s="1305"/>
      <c r="XAC49" s="1305"/>
      <c r="XAD49" s="1305"/>
      <c r="XAE49" s="1305"/>
      <c r="XAF49" s="1305"/>
      <c r="XAG49" s="1305"/>
      <c r="XAH49" s="1305"/>
      <c r="XAI49" s="1305"/>
      <c r="XAJ49" s="1305"/>
      <c r="XAK49" s="1305"/>
      <c r="XAL49" s="1305"/>
      <c r="XAM49" s="1305"/>
      <c r="XAN49" s="1305"/>
      <c r="XAO49" s="1305"/>
      <c r="XAP49" s="1305"/>
      <c r="XAQ49" s="1305"/>
      <c r="XAR49" s="1305"/>
      <c r="XAS49" s="1305"/>
      <c r="XAT49" s="1305"/>
      <c r="XAU49" s="1305"/>
      <c r="XAV49" s="1305"/>
      <c r="XAW49" s="1305"/>
      <c r="XAX49" s="1305"/>
      <c r="XAY49" s="1305"/>
      <c r="XAZ49" s="1305"/>
      <c r="XBA49" s="1305"/>
      <c r="XBB49" s="1305"/>
      <c r="XBC49" s="1305"/>
      <c r="XBD49" s="1305"/>
      <c r="XBE49" s="1305"/>
      <c r="XBF49" s="1305"/>
      <c r="XBG49" s="1305"/>
      <c r="XBH49" s="1305"/>
      <c r="XBI49" s="1305"/>
      <c r="XBJ49" s="1305"/>
      <c r="XBK49" s="1305"/>
      <c r="XBL49" s="1305"/>
      <c r="XBM49" s="1305"/>
      <c r="XBN49" s="1305"/>
      <c r="XBO49" s="1305"/>
      <c r="XBP49" s="1305"/>
      <c r="XBQ49" s="1305"/>
      <c r="XBR49" s="1305"/>
      <c r="XBS49" s="1305"/>
      <c r="XBT49" s="1305"/>
      <c r="XBU49" s="1305"/>
      <c r="XBV49" s="1305"/>
      <c r="XBW49" s="1305"/>
      <c r="XBX49" s="1305"/>
      <c r="XBY49" s="1305"/>
      <c r="XBZ49" s="1305"/>
      <c r="XCA49" s="1305"/>
      <c r="XCB49" s="1305"/>
      <c r="XCC49" s="1305"/>
      <c r="XCD49" s="1305"/>
      <c r="XCE49" s="1305"/>
      <c r="XCF49" s="1305"/>
      <c r="XCG49" s="1305"/>
      <c r="XCH49" s="1305"/>
      <c r="XCI49" s="1305"/>
      <c r="XCJ49" s="1305"/>
      <c r="XCK49" s="1305"/>
      <c r="XCL49" s="1305"/>
      <c r="XCM49" s="1305"/>
      <c r="XCN49" s="1305"/>
      <c r="XCO49" s="1305"/>
      <c r="XCP49" s="1305"/>
      <c r="XCQ49" s="1305"/>
      <c r="XCR49" s="1305"/>
      <c r="XCS49" s="1305"/>
      <c r="XCT49" s="1305"/>
      <c r="XCU49" s="1305"/>
      <c r="XCV49" s="1305"/>
      <c r="XCW49" s="1305"/>
      <c r="XCX49" s="1305"/>
      <c r="XCY49" s="1305"/>
      <c r="XCZ49" s="1305"/>
      <c r="XDA49" s="1305"/>
      <c r="XDB49" s="1305"/>
    </row>
    <row r="50" spans="1:16330" s="1306" customFormat="1" ht="21.75" customHeight="1">
      <c r="A50" s="1305"/>
      <c r="B50" s="1271"/>
      <c r="C50" s="1272"/>
      <c r="D50" s="1299"/>
      <c r="E50" s="1290"/>
      <c r="F50" s="1300"/>
      <c r="G50" s="1301"/>
      <c r="H50" s="1302"/>
      <c r="I50" s="1275"/>
      <c r="J50" s="1276"/>
      <c r="K50" s="1277"/>
      <c r="L50" s="1278"/>
      <c r="M50" s="1289"/>
      <c r="N50" s="1284"/>
      <c r="O50" s="1285"/>
      <c r="P50" s="1282"/>
      <c r="Q50" s="1278"/>
      <c r="R50" s="1278"/>
      <c r="S50" s="1260"/>
      <c r="T50" s="1303"/>
      <c r="U50" s="1305"/>
      <c r="V50" s="1305"/>
      <c r="W50" s="1305"/>
      <c r="X50" s="1305"/>
      <c r="Y50" s="1305"/>
      <c r="Z50" s="1305"/>
      <c r="AA50" s="1305"/>
      <c r="AB50" s="1305"/>
      <c r="AC50" s="1305"/>
      <c r="AD50" s="1305"/>
      <c r="AE50" s="1305"/>
      <c r="AF50" s="1305"/>
      <c r="AG50" s="1305"/>
      <c r="AH50" s="1305"/>
      <c r="AI50" s="1305"/>
      <c r="AJ50" s="1305"/>
      <c r="AK50" s="1305"/>
      <c r="AL50" s="1305"/>
      <c r="AM50" s="1305"/>
      <c r="AN50" s="1305"/>
      <c r="AO50" s="1305"/>
      <c r="AP50" s="1305"/>
      <c r="AQ50" s="1305"/>
      <c r="AR50" s="1305"/>
      <c r="AS50" s="1305"/>
      <c r="AT50" s="1305"/>
      <c r="AU50" s="1305"/>
      <c r="AV50" s="1305"/>
      <c r="AW50" s="1305"/>
      <c r="AX50" s="1305"/>
      <c r="AY50" s="1305"/>
      <c r="AZ50" s="1305"/>
      <c r="BA50" s="1305"/>
      <c r="BB50" s="1305"/>
      <c r="BC50" s="1305"/>
      <c r="BD50" s="1305"/>
      <c r="BE50" s="1305"/>
      <c r="BF50" s="1305"/>
      <c r="BG50" s="1305"/>
      <c r="BH50" s="1305"/>
      <c r="BI50" s="1305"/>
      <c r="BJ50" s="1305"/>
      <c r="BK50" s="1305"/>
      <c r="BL50" s="1305"/>
      <c r="BM50" s="1305"/>
      <c r="BN50" s="1305"/>
      <c r="BO50" s="1305"/>
      <c r="BP50" s="1305"/>
      <c r="BQ50" s="1305"/>
      <c r="BR50" s="1305"/>
      <c r="BS50" s="1305"/>
      <c r="BT50" s="1305"/>
      <c r="BU50" s="1305"/>
      <c r="BV50" s="1305"/>
      <c r="BW50" s="1305"/>
      <c r="BX50" s="1305"/>
      <c r="BY50" s="1305"/>
      <c r="BZ50" s="1305"/>
      <c r="CA50" s="1305"/>
      <c r="CB50" s="1305"/>
      <c r="CC50" s="1305"/>
      <c r="CD50" s="1305"/>
      <c r="CE50" s="1305"/>
      <c r="CF50" s="1305"/>
      <c r="CG50" s="1305"/>
      <c r="CH50" s="1305"/>
      <c r="CI50" s="1305"/>
      <c r="CJ50" s="1305"/>
      <c r="CK50" s="1305"/>
      <c r="CL50" s="1305"/>
      <c r="CM50" s="1305"/>
      <c r="CN50" s="1305"/>
      <c r="CO50" s="1305"/>
      <c r="CP50" s="1305"/>
      <c r="CQ50" s="1305"/>
      <c r="CR50" s="1305"/>
      <c r="CS50" s="1305"/>
      <c r="CT50" s="1305"/>
      <c r="CU50" s="1305"/>
      <c r="CV50" s="1305"/>
      <c r="CW50" s="1305"/>
      <c r="CX50" s="1305"/>
      <c r="CY50" s="1305"/>
      <c r="CZ50" s="1305"/>
      <c r="DA50" s="1305"/>
      <c r="DB50" s="1305"/>
      <c r="DC50" s="1305"/>
      <c r="DD50" s="1305"/>
      <c r="DE50" s="1305"/>
      <c r="DF50" s="1305"/>
      <c r="DG50" s="1305"/>
      <c r="DH50" s="1305"/>
      <c r="DI50" s="1305"/>
      <c r="DJ50" s="1305"/>
      <c r="DK50" s="1305"/>
      <c r="DL50" s="1305"/>
      <c r="DM50" s="1305"/>
      <c r="DN50" s="1305"/>
      <c r="DO50" s="1305"/>
      <c r="DP50" s="1305"/>
      <c r="DQ50" s="1305"/>
      <c r="DR50" s="1305"/>
      <c r="DS50" s="1305"/>
      <c r="DT50" s="1305"/>
      <c r="DU50" s="1305"/>
      <c r="DV50" s="1305"/>
      <c r="DW50" s="1305"/>
      <c r="DX50" s="1305"/>
      <c r="DY50" s="1305"/>
      <c r="DZ50" s="1305"/>
      <c r="EA50" s="1305"/>
      <c r="EB50" s="1305"/>
      <c r="EC50" s="1305"/>
      <c r="ED50" s="1305"/>
      <c r="EE50" s="1305"/>
      <c r="EF50" s="1305"/>
      <c r="EG50" s="1305"/>
      <c r="EH50" s="1305"/>
      <c r="EI50" s="1305"/>
      <c r="EJ50" s="1305"/>
      <c r="EK50" s="1305"/>
      <c r="EL50" s="1305"/>
      <c r="EM50" s="1305"/>
      <c r="EN50" s="1305"/>
      <c r="EO50" s="1305"/>
      <c r="EP50" s="1305"/>
      <c r="EQ50" s="1305"/>
      <c r="ER50" s="1305"/>
      <c r="ES50" s="1305"/>
      <c r="ET50" s="1305"/>
      <c r="EU50" s="1305"/>
      <c r="EV50" s="1305"/>
      <c r="EW50" s="1305"/>
      <c r="EX50" s="1305"/>
      <c r="EY50" s="1305"/>
      <c r="EZ50" s="1305"/>
      <c r="FA50" s="1305"/>
      <c r="FB50" s="1305"/>
      <c r="FC50" s="1305"/>
      <c r="FD50" s="1305"/>
      <c r="FE50" s="1305"/>
      <c r="FF50" s="1305"/>
      <c r="FG50" s="1305"/>
      <c r="FH50" s="1305"/>
      <c r="FI50" s="1305"/>
      <c r="FJ50" s="1305"/>
      <c r="FK50" s="1305"/>
      <c r="FL50" s="1305"/>
      <c r="FM50" s="1305"/>
      <c r="FN50" s="1305"/>
      <c r="FO50" s="1305"/>
      <c r="FP50" s="1305"/>
      <c r="FQ50" s="1305"/>
      <c r="FR50" s="1305"/>
      <c r="FS50" s="1305"/>
      <c r="FT50" s="1305"/>
      <c r="FU50" s="1305"/>
      <c r="FV50" s="1305"/>
      <c r="FW50" s="1305"/>
      <c r="FX50" s="1305"/>
      <c r="FY50" s="1305"/>
      <c r="FZ50" s="1305"/>
      <c r="GA50" s="1305"/>
      <c r="GB50" s="1305"/>
      <c r="GC50" s="1305"/>
      <c r="GD50" s="1305"/>
      <c r="GE50" s="1305"/>
      <c r="GF50" s="1305"/>
      <c r="GG50" s="1305"/>
      <c r="GH50" s="1305"/>
      <c r="GI50" s="1305"/>
      <c r="GJ50" s="1305"/>
      <c r="GK50" s="1305"/>
      <c r="GL50" s="1305"/>
      <c r="GM50" s="1305"/>
      <c r="GN50" s="1305"/>
      <c r="GO50" s="1305"/>
      <c r="GP50" s="1305"/>
      <c r="GQ50" s="1305"/>
      <c r="GR50" s="1305"/>
      <c r="GS50" s="1305"/>
      <c r="GT50" s="1305"/>
      <c r="GU50" s="1305"/>
      <c r="GV50" s="1305"/>
      <c r="GW50" s="1305"/>
      <c r="GX50" s="1305"/>
      <c r="GY50" s="1305"/>
      <c r="GZ50" s="1305"/>
      <c r="HA50" s="1305"/>
      <c r="HB50" s="1305"/>
      <c r="HC50" s="1305"/>
      <c r="HD50" s="1305"/>
      <c r="HE50" s="1305"/>
      <c r="HF50" s="1305"/>
      <c r="HG50" s="1305"/>
      <c r="HH50" s="1305"/>
      <c r="HI50" s="1305"/>
      <c r="HJ50" s="1305"/>
      <c r="HK50" s="1305"/>
      <c r="HL50" s="1305"/>
      <c r="HM50" s="1305"/>
      <c r="HN50" s="1305"/>
      <c r="HO50" s="1305"/>
      <c r="HP50" s="1305"/>
      <c r="HQ50" s="1305"/>
      <c r="HR50" s="1305"/>
      <c r="HS50" s="1305"/>
      <c r="HT50" s="1305"/>
      <c r="HU50" s="1305"/>
      <c r="HV50" s="1305"/>
      <c r="HW50" s="1305"/>
      <c r="HX50" s="1305"/>
      <c r="HY50" s="1305"/>
      <c r="HZ50" s="1305"/>
      <c r="IA50" s="1305"/>
      <c r="IB50" s="1305"/>
      <c r="IC50" s="1305"/>
      <c r="ID50" s="1305"/>
      <c r="IE50" s="1305"/>
      <c r="IF50" s="1305"/>
      <c r="IG50" s="1305"/>
      <c r="IH50" s="1305"/>
      <c r="II50" s="1305"/>
      <c r="IJ50" s="1305"/>
      <c r="IK50" s="1305"/>
      <c r="IL50" s="1305"/>
      <c r="IM50" s="1305"/>
      <c r="IN50" s="1305"/>
      <c r="IO50" s="1305"/>
      <c r="IP50" s="1305"/>
      <c r="IQ50" s="1305"/>
      <c r="IR50" s="1305"/>
      <c r="IS50" s="1305"/>
      <c r="IT50" s="1305"/>
      <c r="IU50" s="1305"/>
      <c r="IV50" s="1305"/>
      <c r="IW50" s="1305"/>
      <c r="IX50" s="1305"/>
      <c r="IY50" s="1305"/>
      <c r="IZ50" s="1305"/>
      <c r="JA50" s="1305"/>
      <c r="JB50" s="1305"/>
      <c r="JC50" s="1305"/>
      <c r="JD50" s="1305"/>
      <c r="JE50" s="1305"/>
      <c r="JF50" s="1305"/>
      <c r="JG50" s="1305"/>
      <c r="JH50" s="1305"/>
      <c r="JI50" s="1305"/>
      <c r="JJ50" s="1305"/>
      <c r="JK50" s="1305"/>
      <c r="JL50" s="1305"/>
      <c r="JM50" s="1305"/>
      <c r="JN50" s="1305"/>
      <c r="JO50" s="1305"/>
      <c r="JP50" s="1305"/>
      <c r="JQ50" s="1305"/>
      <c r="JR50" s="1305"/>
      <c r="JS50" s="1305"/>
      <c r="JT50" s="1305"/>
      <c r="JU50" s="1305"/>
      <c r="JV50" s="1305"/>
      <c r="JW50" s="1305"/>
      <c r="JX50" s="1305"/>
      <c r="JY50" s="1305"/>
      <c r="JZ50" s="1305"/>
      <c r="KA50" s="1305"/>
      <c r="KB50" s="1305"/>
      <c r="KC50" s="1305"/>
      <c r="KD50" s="1305"/>
      <c r="KE50" s="1305"/>
      <c r="KF50" s="1305"/>
      <c r="KG50" s="1305"/>
      <c r="KH50" s="1305"/>
      <c r="KI50" s="1305"/>
      <c r="KJ50" s="1305"/>
      <c r="KK50" s="1305"/>
      <c r="KL50" s="1305"/>
      <c r="KM50" s="1305"/>
      <c r="KN50" s="1305"/>
      <c r="KO50" s="1305"/>
      <c r="KP50" s="1305"/>
      <c r="KQ50" s="1305"/>
      <c r="KR50" s="1305"/>
      <c r="KS50" s="1305"/>
      <c r="KT50" s="1305"/>
      <c r="KU50" s="1305"/>
      <c r="KV50" s="1305"/>
      <c r="KW50" s="1305"/>
      <c r="KX50" s="1305"/>
      <c r="KY50" s="1305"/>
      <c r="KZ50" s="1305"/>
      <c r="LA50" s="1305"/>
      <c r="LB50" s="1305"/>
      <c r="LC50" s="1305"/>
      <c r="LD50" s="1305"/>
      <c r="LE50" s="1305"/>
      <c r="LF50" s="1305"/>
      <c r="LG50" s="1305"/>
      <c r="LH50" s="1305"/>
      <c r="LI50" s="1305"/>
      <c r="LJ50" s="1305"/>
      <c r="LK50" s="1305"/>
      <c r="LL50" s="1305"/>
      <c r="LM50" s="1305"/>
      <c r="LN50" s="1305"/>
      <c r="LO50" s="1305"/>
      <c r="LP50" s="1305"/>
      <c r="LQ50" s="1305"/>
      <c r="LR50" s="1305"/>
      <c r="LS50" s="1305"/>
      <c r="LT50" s="1305"/>
      <c r="LU50" s="1305"/>
      <c r="LV50" s="1305"/>
      <c r="LW50" s="1305"/>
      <c r="LX50" s="1305"/>
      <c r="LY50" s="1305"/>
      <c r="LZ50" s="1305"/>
      <c r="MA50" s="1305"/>
      <c r="MB50" s="1305"/>
      <c r="MC50" s="1305"/>
      <c r="MD50" s="1305"/>
      <c r="ME50" s="1305"/>
      <c r="MF50" s="1305"/>
      <c r="MG50" s="1305"/>
      <c r="MH50" s="1305"/>
      <c r="MI50" s="1305"/>
      <c r="MJ50" s="1305"/>
      <c r="MK50" s="1305"/>
      <c r="ML50" s="1305"/>
      <c r="MM50" s="1305"/>
      <c r="MN50" s="1305"/>
      <c r="MO50" s="1305"/>
      <c r="MP50" s="1305"/>
      <c r="MQ50" s="1305"/>
      <c r="MR50" s="1305"/>
      <c r="MS50" s="1305"/>
      <c r="MT50" s="1305"/>
      <c r="MU50" s="1305"/>
      <c r="MV50" s="1305"/>
      <c r="MW50" s="1305"/>
      <c r="MX50" s="1305"/>
      <c r="MY50" s="1305"/>
      <c r="MZ50" s="1305"/>
      <c r="NA50" s="1305"/>
      <c r="NB50" s="1305"/>
      <c r="NC50" s="1305"/>
      <c r="ND50" s="1305"/>
      <c r="NE50" s="1305"/>
      <c r="NF50" s="1305"/>
      <c r="NG50" s="1305"/>
      <c r="NH50" s="1305"/>
      <c r="NI50" s="1305"/>
      <c r="NJ50" s="1305"/>
      <c r="NK50" s="1305"/>
      <c r="NL50" s="1305"/>
      <c r="NM50" s="1305"/>
      <c r="NN50" s="1305"/>
      <c r="NO50" s="1305"/>
      <c r="NP50" s="1305"/>
      <c r="NQ50" s="1305"/>
      <c r="NR50" s="1305"/>
      <c r="NS50" s="1305"/>
      <c r="NT50" s="1305"/>
      <c r="NU50" s="1305"/>
      <c r="NV50" s="1305"/>
      <c r="NW50" s="1305"/>
      <c r="NX50" s="1305"/>
      <c r="NY50" s="1305"/>
      <c r="NZ50" s="1305"/>
      <c r="OA50" s="1305"/>
      <c r="OB50" s="1305"/>
      <c r="OC50" s="1305"/>
      <c r="OD50" s="1305"/>
      <c r="OE50" s="1305"/>
      <c r="OF50" s="1305"/>
      <c r="OG50" s="1305"/>
      <c r="OH50" s="1305"/>
      <c r="OI50" s="1305"/>
      <c r="OJ50" s="1305"/>
      <c r="OK50" s="1305"/>
      <c r="OL50" s="1305"/>
      <c r="OM50" s="1305"/>
      <c r="ON50" s="1305"/>
      <c r="OO50" s="1305"/>
      <c r="OP50" s="1305"/>
      <c r="OQ50" s="1305"/>
      <c r="OR50" s="1305"/>
      <c r="OS50" s="1305"/>
      <c r="OT50" s="1305"/>
      <c r="OU50" s="1305"/>
      <c r="OV50" s="1305"/>
      <c r="OW50" s="1305"/>
      <c r="OX50" s="1305"/>
      <c r="OY50" s="1305"/>
      <c r="OZ50" s="1305"/>
      <c r="PA50" s="1305"/>
      <c r="PB50" s="1305"/>
      <c r="PC50" s="1305"/>
      <c r="PD50" s="1305"/>
      <c r="PE50" s="1305"/>
      <c r="PF50" s="1305"/>
      <c r="PG50" s="1305"/>
      <c r="PH50" s="1305"/>
      <c r="PI50" s="1305"/>
      <c r="PJ50" s="1305"/>
      <c r="PK50" s="1305"/>
      <c r="PL50" s="1305"/>
      <c r="PM50" s="1305"/>
      <c r="PN50" s="1305"/>
      <c r="PO50" s="1305"/>
      <c r="PP50" s="1305"/>
      <c r="PQ50" s="1305"/>
      <c r="PR50" s="1305"/>
      <c r="PS50" s="1305"/>
      <c r="PT50" s="1305"/>
      <c r="PU50" s="1305"/>
      <c r="PV50" s="1305"/>
      <c r="PW50" s="1305"/>
      <c r="PX50" s="1305"/>
      <c r="PY50" s="1305"/>
      <c r="PZ50" s="1305"/>
      <c r="QA50" s="1305"/>
      <c r="QB50" s="1305"/>
      <c r="QC50" s="1305"/>
      <c r="QD50" s="1305"/>
      <c r="QE50" s="1305"/>
      <c r="QF50" s="1305"/>
      <c r="QG50" s="1305"/>
      <c r="QH50" s="1305"/>
      <c r="QI50" s="1305"/>
      <c r="QJ50" s="1305"/>
      <c r="QK50" s="1305"/>
      <c r="QL50" s="1305"/>
      <c r="QM50" s="1305"/>
      <c r="QN50" s="1305"/>
      <c r="QO50" s="1305"/>
      <c r="QP50" s="1305"/>
      <c r="QQ50" s="1305"/>
      <c r="QR50" s="1305"/>
      <c r="QS50" s="1305"/>
      <c r="QT50" s="1305"/>
      <c r="QU50" s="1305"/>
      <c r="QV50" s="1305"/>
      <c r="QW50" s="1305"/>
      <c r="QX50" s="1305"/>
      <c r="QY50" s="1305"/>
      <c r="QZ50" s="1305"/>
      <c r="RA50" s="1305"/>
      <c r="RB50" s="1305"/>
      <c r="RC50" s="1305"/>
      <c r="RD50" s="1305"/>
      <c r="RE50" s="1305"/>
      <c r="RF50" s="1305"/>
      <c r="RG50" s="1305"/>
      <c r="RH50" s="1305"/>
      <c r="RI50" s="1305"/>
      <c r="RJ50" s="1305"/>
      <c r="RK50" s="1305"/>
      <c r="RL50" s="1305"/>
      <c r="RM50" s="1305"/>
      <c r="RN50" s="1305"/>
      <c r="RO50" s="1305"/>
      <c r="RP50" s="1305"/>
      <c r="RQ50" s="1305"/>
      <c r="RR50" s="1305"/>
      <c r="RS50" s="1305"/>
      <c r="RT50" s="1305"/>
      <c r="RU50" s="1305"/>
      <c r="RV50" s="1305"/>
      <c r="RW50" s="1305"/>
      <c r="RX50" s="1305"/>
      <c r="RY50" s="1305"/>
      <c r="RZ50" s="1305"/>
      <c r="SA50" s="1305"/>
      <c r="SB50" s="1305"/>
      <c r="SC50" s="1305"/>
      <c r="SD50" s="1305"/>
      <c r="SE50" s="1305"/>
      <c r="SF50" s="1305"/>
      <c r="SG50" s="1305"/>
      <c r="SH50" s="1305"/>
      <c r="SI50" s="1305"/>
      <c r="SJ50" s="1305"/>
      <c r="SK50" s="1305"/>
      <c r="SL50" s="1305"/>
      <c r="SM50" s="1305"/>
      <c r="SN50" s="1305"/>
      <c r="SO50" s="1305"/>
      <c r="SP50" s="1305"/>
      <c r="SQ50" s="1305"/>
      <c r="SR50" s="1305"/>
      <c r="SS50" s="1305"/>
      <c r="ST50" s="1305"/>
      <c r="SU50" s="1305"/>
      <c r="SV50" s="1305"/>
      <c r="SW50" s="1305"/>
      <c r="SX50" s="1305"/>
      <c r="SY50" s="1305"/>
      <c r="SZ50" s="1305"/>
      <c r="TA50" s="1305"/>
      <c r="TB50" s="1305"/>
      <c r="TC50" s="1305"/>
      <c r="TD50" s="1305"/>
      <c r="TE50" s="1305"/>
      <c r="TF50" s="1305"/>
      <c r="TG50" s="1305"/>
      <c r="TH50" s="1305"/>
      <c r="TI50" s="1305"/>
      <c r="TJ50" s="1305"/>
      <c r="TK50" s="1305"/>
      <c r="TL50" s="1305"/>
      <c r="TM50" s="1305"/>
      <c r="TN50" s="1305"/>
      <c r="TO50" s="1305"/>
      <c r="TP50" s="1305"/>
      <c r="TQ50" s="1305"/>
      <c r="TR50" s="1305"/>
      <c r="TS50" s="1305"/>
      <c r="TT50" s="1305"/>
      <c r="TU50" s="1305"/>
      <c r="TV50" s="1305"/>
      <c r="TW50" s="1305"/>
      <c r="TX50" s="1305"/>
      <c r="TY50" s="1305"/>
      <c r="TZ50" s="1305"/>
      <c r="UA50" s="1305"/>
      <c r="UB50" s="1305"/>
      <c r="UC50" s="1305"/>
      <c r="UD50" s="1305"/>
      <c r="UE50" s="1305"/>
      <c r="UF50" s="1305"/>
      <c r="UG50" s="1305"/>
      <c r="UH50" s="1305"/>
      <c r="UI50" s="1305"/>
      <c r="UJ50" s="1305"/>
      <c r="UK50" s="1305"/>
      <c r="UL50" s="1305"/>
      <c r="UM50" s="1305"/>
      <c r="UN50" s="1305"/>
      <c r="UO50" s="1305"/>
      <c r="UP50" s="1305"/>
      <c r="UQ50" s="1305"/>
      <c r="UR50" s="1305"/>
      <c r="US50" s="1305"/>
      <c r="UT50" s="1305"/>
      <c r="UU50" s="1305"/>
      <c r="UV50" s="1305"/>
      <c r="UW50" s="1305"/>
      <c r="UX50" s="1305"/>
      <c r="UY50" s="1305"/>
      <c r="UZ50" s="1305"/>
      <c r="VA50" s="1305"/>
      <c r="VB50" s="1305"/>
      <c r="VC50" s="1305"/>
      <c r="VD50" s="1305"/>
      <c r="VE50" s="1305"/>
      <c r="VF50" s="1305"/>
      <c r="VG50" s="1305"/>
      <c r="VH50" s="1305"/>
      <c r="VI50" s="1305"/>
      <c r="VJ50" s="1305"/>
      <c r="VK50" s="1305"/>
      <c r="VL50" s="1305"/>
      <c r="VM50" s="1305"/>
      <c r="VN50" s="1305"/>
      <c r="VO50" s="1305"/>
      <c r="VP50" s="1305"/>
      <c r="VQ50" s="1305"/>
      <c r="VR50" s="1305"/>
      <c r="VS50" s="1305"/>
      <c r="VT50" s="1305"/>
      <c r="VU50" s="1305"/>
      <c r="VV50" s="1305"/>
      <c r="VW50" s="1305"/>
      <c r="VX50" s="1305"/>
      <c r="VY50" s="1305"/>
      <c r="VZ50" s="1305"/>
      <c r="WA50" s="1305"/>
      <c r="WB50" s="1305"/>
      <c r="WC50" s="1305"/>
      <c r="WD50" s="1305"/>
      <c r="WE50" s="1305"/>
      <c r="WF50" s="1305"/>
      <c r="WG50" s="1305"/>
      <c r="WH50" s="1305"/>
      <c r="WI50" s="1305"/>
      <c r="WJ50" s="1305"/>
      <c r="WK50" s="1305"/>
      <c r="WL50" s="1305"/>
      <c r="WM50" s="1305"/>
      <c r="WN50" s="1305"/>
      <c r="WO50" s="1305"/>
      <c r="WP50" s="1305"/>
      <c r="WQ50" s="1305"/>
      <c r="WR50" s="1305"/>
      <c r="WS50" s="1305"/>
      <c r="WT50" s="1305"/>
      <c r="WU50" s="1305"/>
      <c r="WV50" s="1305"/>
      <c r="WW50" s="1305"/>
      <c r="WX50" s="1305"/>
      <c r="WY50" s="1305"/>
      <c r="WZ50" s="1305"/>
      <c r="XA50" s="1305"/>
      <c r="XB50" s="1305"/>
      <c r="XC50" s="1305"/>
      <c r="XD50" s="1305"/>
      <c r="XE50" s="1305"/>
      <c r="XF50" s="1305"/>
      <c r="XG50" s="1305"/>
      <c r="XH50" s="1305"/>
      <c r="XI50" s="1305"/>
      <c r="XJ50" s="1305"/>
      <c r="XK50" s="1305"/>
      <c r="XL50" s="1305"/>
      <c r="XM50" s="1305"/>
      <c r="XN50" s="1305"/>
      <c r="XO50" s="1305"/>
      <c r="XP50" s="1305"/>
      <c r="XQ50" s="1305"/>
      <c r="XR50" s="1305"/>
      <c r="XS50" s="1305"/>
      <c r="XT50" s="1305"/>
      <c r="XU50" s="1305"/>
      <c r="XV50" s="1305"/>
      <c r="XW50" s="1305"/>
      <c r="XX50" s="1305"/>
      <c r="XY50" s="1305"/>
      <c r="XZ50" s="1305"/>
      <c r="YA50" s="1305"/>
      <c r="YB50" s="1305"/>
      <c r="YC50" s="1305"/>
      <c r="YD50" s="1305"/>
      <c r="YE50" s="1305"/>
      <c r="YF50" s="1305"/>
      <c r="YG50" s="1305"/>
      <c r="YH50" s="1305"/>
      <c r="YI50" s="1305"/>
      <c r="YJ50" s="1305"/>
      <c r="YK50" s="1305"/>
      <c r="YL50" s="1305"/>
      <c r="YM50" s="1305"/>
      <c r="YN50" s="1305"/>
      <c r="YO50" s="1305"/>
      <c r="YP50" s="1305"/>
      <c r="YQ50" s="1305"/>
      <c r="YR50" s="1305"/>
      <c r="YS50" s="1305"/>
      <c r="YT50" s="1305"/>
      <c r="YU50" s="1305"/>
      <c r="YV50" s="1305"/>
      <c r="YW50" s="1305"/>
      <c r="YX50" s="1305"/>
      <c r="YY50" s="1305"/>
      <c r="YZ50" s="1305"/>
      <c r="ZA50" s="1305"/>
      <c r="ZB50" s="1305"/>
      <c r="ZC50" s="1305"/>
      <c r="ZD50" s="1305"/>
      <c r="ZE50" s="1305"/>
      <c r="ZF50" s="1305"/>
      <c r="ZG50" s="1305"/>
      <c r="ZH50" s="1305"/>
      <c r="ZI50" s="1305"/>
      <c r="ZJ50" s="1305"/>
      <c r="ZK50" s="1305"/>
      <c r="ZL50" s="1305"/>
      <c r="ZM50" s="1305"/>
      <c r="ZN50" s="1305"/>
      <c r="ZO50" s="1305"/>
      <c r="ZP50" s="1305"/>
      <c r="ZQ50" s="1305"/>
      <c r="ZR50" s="1305"/>
      <c r="ZS50" s="1305"/>
      <c r="ZT50" s="1305"/>
      <c r="ZU50" s="1305"/>
      <c r="ZV50" s="1305"/>
      <c r="ZW50" s="1305"/>
      <c r="ZX50" s="1305"/>
      <c r="ZY50" s="1305"/>
      <c r="ZZ50" s="1305"/>
      <c r="AAA50" s="1305"/>
      <c r="AAB50" s="1305"/>
      <c r="AAC50" s="1305"/>
      <c r="AAD50" s="1305"/>
      <c r="AAE50" s="1305"/>
      <c r="AAF50" s="1305"/>
      <c r="AAG50" s="1305"/>
      <c r="AAH50" s="1305"/>
      <c r="AAI50" s="1305"/>
      <c r="AAJ50" s="1305"/>
      <c r="AAK50" s="1305"/>
      <c r="AAL50" s="1305"/>
      <c r="AAM50" s="1305"/>
      <c r="AAN50" s="1305"/>
      <c r="AAO50" s="1305"/>
      <c r="AAP50" s="1305"/>
      <c r="AAQ50" s="1305"/>
      <c r="AAR50" s="1305"/>
      <c r="AAS50" s="1305"/>
      <c r="AAT50" s="1305"/>
      <c r="AAU50" s="1305"/>
      <c r="AAV50" s="1305"/>
      <c r="AAW50" s="1305"/>
      <c r="AAX50" s="1305"/>
      <c r="AAY50" s="1305"/>
      <c r="AAZ50" s="1305"/>
      <c r="ABA50" s="1305"/>
      <c r="ABB50" s="1305"/>
      <c r="ABC50" s="1305"/>
      <c r="ABD50" s="1305"/>
      <c r="ABE50" s="1305"/>
      <c r="ABF50" s="1305"/>
      <c r="ABG50" s="1305"/>
      <c r="ABH50" s="1305"/>
      <c r="ABI50" s="1305"/>
      <c r="ABJ50" s="1305"/>
      <c r="ABK50" s="1305"/>
      <c r="ABL50" s="1305"/>
      <c r="ABM50" s="1305"/>
      <c r="ABN50" s="1305"/>
      <c r="ABO50" s="1305"/>
      <c r="ABP50" s="1305"/>
      <c r="ABQ50" s="1305"/>
      <c r="ABR50" s="1305"/>
      <c r="ABS50" s="1305"/>
      <c r="ABT50" s="1305"/>
      <c r="ABU50" s="1305"/>
      <c r="ABV50" s="1305"/>
      <c r="ABW50" s="1305"/>
      <c r="ABX50" s="1305"/>
      <c r="ABY50" s="1305"/>
      <c r="ABZ50" s="1305"/>
      <c r="ACA50" s="1305"/>
      <c r="ACB50" s="1305"/>
      <c r="ACC50" s="1305"/>
      <c r="ACD50" s="1305"/>
      <c r="ACE50" s="1305"/>
      <c r="ACF50" s="1305"/>
      <c r="ACG50" s="1305"/>
      <c r="ACH50" s="1305"/>
      <c r="ACI50" s="1305"/>
      <c r="ACJ50" s="1305"/>
      <c r="ACK50" s="1305"/>
      <c r="ACL50" s="1305"/>
      <c r="ACM50" s="1305"/>
      <c r="ACN50" s="1305"/>
      <c r="ACO50" s="1305"/>
      <c r="ACP50" s="1305"/>
      <c r="ACQ50" s="1305"/>
      <c r="ACR50" s="1305"/>
      <c r="ACS50" s="1305"/>
      <c r="ACT50" s="1305"/>
      <c r="ACU50" s="1305"/>
      <c r="ACV50" s="1305"/>
      <c r="ACW50" s="1305"/>
      <c r="ACX50" s="1305"/>
      <c r="ACY50" s="1305"/>
      <c r="ACZ50" s="1305"/>
      <c r="ADA50" s="1305"/>
      <c r="ADB50" s="1305"/>
      <c r="ADC50" s="1305"/>
      <c r="ADD50" s="1305"/>
      <c r="ADE50" s="1305"/>
      <c r="ADF50" s="1305"/>
      <c r="ADG50" s="1305"/>
      <c r="ADH50" s="1305"/>
      <c r="ADI50" s="1305"/>
      <c r="ADJ50" s="1305"/>
      <c r="ADK50" s="1305"/>
      <c r="ADL50" s="1305"/>
      <c r="ADM50" s="1305"/>
      <c r="ADN50" s="1305"/>
      <c r="ADO50" s="1305"/>
      <c r="ADP50" s="1305"/>
      <c r="ADQ50" s="1305"/>
      <c r="ADR50" s="1305"/>
      <c r="ADS50" s="1305"/>
      <c r="ADT50" s="1305"/>
      <c r="ADU50" s="1305"/>
      <c r="ADV50" s="1305"/>
      <c r="ADW50" s="1305"/>
      <c r="ADX50" s="1305"/>
      <c r="ADY50" s="1305"/>
      <c r="ADZ50" s="1305"/>
      <c r="AEA50" s="1305"/>
      <c r="AEB50" s="1305"/>
      <c r="AEC50" s="1305"/>
      <c r="AED50" s="1305"/>
      <c r="AEE50" s="1305"/>
      <c r="AEF50" s="1305"/>
      <c r="AEG50" s="1305"/>
      <c r="AEH50" s="1305"/>
      <c r="AEI50" s="1305"/>
      <c r="AEJ50" s="1305"/>
      <c r="AEK50" s="1305"/>
      <c r="AEL50" s="1305"/>
      <c r="AEM50" s="1305"/>
      <c r="AEN50" s="1305"/>
      <c r="AEO50" s="1305"/>
      <c r="AEP50" s="1305"/>
      <c r="AEQ50" s="1305"/>
      <c r="AER50" s="1305"/>
      <c r="AES50" s="1305"/>
      <c r="AET50" s="1305"/>
      <c r="AEU50" s="1305"/>
      <c r="AEV50" s="1305"/>
      <c r="AEW50" s="1305"/>
      <c r="AEX50" s="1305"/>
      <c r="AEY50" s="1305"/>
      <c r="AEZ50" s="1305"/>
      <c r="AFA50" s="1305"/>
      <c r="AFB50" s="1305"/>
      <c r="AFC50" s="1305"/>
      <c r="AFD50" s="1305"/>
      <c r="AFE50" s="1305"/>
      <c r="AFF50" s="1305"/>
      <c r="AFG50" s="1305"/>
      <c r="AFH50" s="1305"/>
      <c r="AFI50" s="1305"/>
      <c r="AFJ50" s="1305"/>
      <c r="AFK50" s="1305"/>
      <c r="AFL50" s="1305"/>
      <c r="AFM50" s="1305"/>
      <c r="AFN50" s="1305"/>
      <c r="AFO50" s="1305"/>
      <c r="AFP50" s="1305"/>
      <c r="AFQ50" s="1305"/>
      <c r="AFR50" s="1305"/>
      <c r="AFS50" s="1305"/>
      <c r="AFT50" s="1305"/>
      <c r="AFU50" s="1305"/>
      <c r="AFV50" s="1305"/>
      <c r="AFW50" s="1305"/>
      <c r="AFX50" s="1305"/>
      <c r="AFY50" s="1305"/>
      <c r="AFZ50" s="1305"/>
      <c r="AGA50" s="1305"/>
      <c r="AGB50" s="1305"/>
      <c r="AGC50" s="1305"/>
      <c r="AGD50" s="1305"/>
      <c r="AGE50" s="1305"/>
      <c r="AGF50" s="1305"/>
      <c r="AGG50" s="1305"/>
      <c r="AGH50" s="1305"/>
      <c r="AGI50" s="1305"/>
      <c r="AGJ50" s="1305"/>
      <c r="AGK50" s="1305"/>
      <c r="AGL50" s="1305"/>
      <c r="AGM50" s="1305"/>
      <c r="AGN50" s="1305"/>
      <c r="AGO50" s="1305"/>
      <c r="AGP50" s="1305"/>
      <c r="AGQ50" s="1305"/>
      <c r="AGR50" s="1305"/>
      <c r="AGS50" s="1305"/>
      <c r="AGT50" s="1305"/>
      <c r="AGU50" s="1305"/>
      <c r="AGV50" s="1305"/>
      <c r="AGW50" s="1305"/>
      <c r="AGX50" s="1305"/>
      <c r="AGY50" s="1305"/>
      <c r="AGZ50" s="1305"/>
      <c r="AHA50" s="1305"/>
      <c r="AHB50" s="1305"/>
      <c r="AHC50" s="1305"/>
      <c r="AHD50" s="1305"/>
      <c r="AHE50" s="1305"/>
      <c r="AHF50" s="1305"/>
      <c r="AHG50" s="1305"/>
      <c r="AHH50" s="1305"/>
      <c r="AHI50" s="1305"/>
      <c r="AHJ50" s="1305"/>
      <c r="AHK50" s="1305"/>
      <c r="AHL50" s="1305"/>
      <c r="AHM50" s="1305"/>
      <c r="AHN50" s="1305"/>
      <c r="AHO50" s="1305"/>
      <c r="AHP50" s="1305"/>
      <c r="AHQ50" s="1305"/>
      <c r="AHR50" s="1305"/>
      <c r="AHS50" s="1305"/>
      <c r="AHT50" s="1305"/>
      <c r="AHU50" s="1305"/>
      <c r="AHV50" s="1305"/>
      <c r="AHW50" s="1305"/>
      <c r="AHX50" s="1305"/>
      <c r="AHY50" s="1305"/>
      <c r="AHZ50" s="1305"/>
      <c r="AIA50" s="1305"/>
      <c r="AIB50" s="1305"/>
      <c r="AIC50" s="1305"/>
      <c r="AID50" s="1305"/>
      <c r="AIE50" s="1305"/>
      <c r="AIF50" s="1305"/>
      <c r="AIG50" s="1305"/>
      <c r="AIH50" s="1305"/>
      <c r="AII50" s="1305"/>
      <c r="AIJ50" s="1305"/>
      <c r="AIK50" s="1305"/>
      <c r="AIL50" s="1305"/>
      <c r="AIM50" s="1305"/>
      <c r="AIN50" s="1305"/>
      <c r="AIO50" s="1305"/>
      <c r="AIP50" s="1305"/>
      <c r="AIQ50" s="1305"/>
      <c r="AIR50" s="1305"/>
      <c r="AIS50" s="1305"/>
      <c r="AIT50" s="1305"/>
      <c r="AIU50" s="1305"/>
      <c r="AIV50" s="1305"/>
      <c r="AIW50" s="1305"/>
      <c r="AIX50" s="1305"/>
      <c r="AIY50" s="1305"/>
      <c r="AIZ50" s="1305"/>
      <c r="AJA50" s="1305"/>
      <c r="AJB50" s="1305"/>
      <c r="AJC50" s="1305"/>
      <c r="AJD50" s="1305"/>
      <c r="AJE50" s="1305"/>
      <c r="AJF50" s="1305"/>
      <c r="AJG50" s="1305"/>
      <c r="AJH50" s="1305"/>
      <c r="AJI50" s="1305"/>
      <c r="AJJ50" s="1305"/>
      <c r="AJK50" s="1305"/>
      <c r="AJL50" s="1305"/>
      <c r="AJM50" s="1305"/>
      <c r="AJN50" s="1305"/>
      <c r="AJO50" s="1305"/>
      <c r="AJP50" s="1305"/>
      <c r="AJQ50" s="1305"/>
      <c r="AJR50" s="1305"/>
      <c r="AJS50" s="1305"/>
      <c r="AJT50" s="1305"/>
      <c r="AJU50" s="1305"/>
      <c r="AJV50" s="1305"/>
      <c r="AJW50" s="1305"/>
      <c r="AJX50" s="1305"/>
      <c r="AJY50" s="1305"/>
      <c r="AJZ50" s="1305"/>
      <c r="AKA50" s="1305"/>
      <c r="AKB50" s="1305"/>
      <c r="AKC50" s="1305"/>
      <c r="AKD50" s="1305"/>
      <c r="AKE50" s="1305"/>
      <c r="AKF50" s="1305"/>
      <c r="AKG50" s="1305"/>
      <c r="AKH50" s="1305"/>
      <c r="AKI50" s="1305"/>
      <c r="AKJ50" s="1305"/>
      <c r="AKK50" s="1305"/>
      <c r="AKL50" s="1305"/>
      <c r="AKM50" s="1305"/>
      <c r="AKN50" s="1305"/>
      <c r="AKO50" s="1305"/>
      <c r="AKP50" s="1305"/>
      <c r="AKQ50" s="1305"/>
      <c r="AKR50" s="1305"/>
      <c r="AKS50" s="1305"/>
      <c r="AKT50" s="1305"/>
      <c r="AKU50" s="1305"/>
      <c r="AKV50" s="1305"/>
      <c r="AKW50" s="1305"/>
      <c r="AKX50" s="1305"/>
      <c r="AKY50" s="1305"/>
      <c r="AKZ50" s="1305"/>
      <c r="ALA50" s="1305"/>
      <c r="ALB50" s="1305"/>
      <c r="ALC50" s="1305"/>
      <c r="ALD50" s="1305"/>
      <c r="ALE50" s="1305"/>
      <c r="ALF50" s="1305"/>
      <c r="ALG50" s="1305"/>
      <c r="ALH50" s="1305"/>
      <c r="ALI50" s="1305"/>
      <c r="ALJ50" s="1305"/>
      <c r="ALK50" s="1305"/>
      <c r="ALL50" s="1305"/>
      <c r="ALM50" s="1305"/>
      <c r="ALN50" s="1305"/>
      <c r="ALO50" s="1305"/>
      <c r="ALP50" s="1305"/>
      <c r="ALQ50" s="1305"/>
      <c r="ALR50" s="1305"/>
      <c r="ALS50" s="1305"/>
      <c r="ALT50" s="1305"/>
      <c r="ALU50" s="1305"/>
      <c r="ALV50" s="1305"/>
      <c r="ALW50" s="1305"/>
      <c r="ALX50" s="1305"/>
      <c r="ALY50" s="1305"/>
      <c r="ALZ50" s="1305"/>
      <c r="AMA50" s="1305"/>
      <c r="AMB50" s="1305"/>
      <c r="AMC50" s="1305"/>
      <c r="AMD50" s="1305"/>
      <c r="AME50" s="1305"/>
      <c r="AMF50" s="1305"/>
      <c r="AMG50" s="1305"/>
      <c r="AMH50" s="1305"/>
      <c r="AMI50" s="1305"/>
      <c r="AMJ50" s="1305"/>
      <c r="AMK50" s="1305"/>
      <c r="AML50" s="1305"/>
      <c r="AMM50" s="1305"/>
      <c r="AMN50" s="1305"/>
      <c r="AMO50" s="1305"/>
      <c r="AMP50" s="1305"/>
      <c r="AMQ50" s="1305"/>
      <c r="AMR50" s="1305"/>
      <c r="AMS50" s="1305"/>
      <c r="AMT50" s="1305"/>
      <c r="AMU50" s="1305"/>
      <c r="AMV50" s="1305"/>
      <c r="AMW50" s="1305"/>
      <c r="AMX50" s="1305"/>
      <c r="AMY50" s="1305"/>
      <c r="AMZ50" s="1305"/>
      <c r="ANA50" s="1305"/>
      <c r="ANB50" s="1305"/>
      <c r="ANC50" s="1305"/>
      <c r="AND50" s="1305"/>
      <c r="ANE50" s="1305"/>
      <c r="ANF50" s="1305"/>
      <c r="ANG50" s="1305"/>
      <c r="ANH50" s="1305"/>
      <c r="ANI50" s="1305"/>
      <c r="ANJ50" s="1305"/>
      <c r="ANK50" s="1305"/>
      <c r="ANL50" s="1305"/>
      <c r="ANM50" s="1305"/>
      <c r="ANN50" s="1305"/>
      <c r="ANO50" s="1305"/>
      <c r="ANP50" s="1305"/>
      <c r="ANQ50" s="1305"/>
      <c r="ANR50" s="1305"/>
      <c r="ANS50" s="1305"/>
      <c r="ANT50" s="1305"/>
      <c r="ANU50" s="1305"/>
      <c r="ANV50" s="1305"/>
      <c r="ANW50" s="1305"/>
      <c r="ANX50" s="1305"/>
      <c r="ANY50" s="1305"/>
      <c r="ANZ50" s="1305"/>
      <c r="AOA50" s="1305"/>
      <c r="AOB50" s="1305"/>
      <c r="AOC50" s="1305"/>
      <c r="AOD50" s="1305"/>
      <c r="AOE50" s="1305"/>
      <c r="AOF50" s="1305"/>
      <c r="AOG50" s="1305"/>
      <c r="AOH50" s="1305"/>
      <c r="AOI50" s="1305"/>
      <c r="AOJ50" s="1305"/>
      <c r="AOK50" s="1305"/>
      <c r="AOL50" s="1305"/>
      <c r="AOM50" s="1305"/>
      <c r="AON50" s="1305"/>
      <c r="AOO50" s="1305"/>
      <c r="AOP50" s="1305"/>
      <c r="AOQ50" s="1305"/>
      <c r="AOR50" s="1305"/>
      <c r="AOS50" s="1305"/>
      <c r="AOT50" s="1305"/>
      <c r="AOU50" s="1305"/>
      <c r="AOV50" s="1305"/>
      <c r="AOW50" s="1305"/>
      <c r="AOX50" s="1305"/>
      <c r="AOY50" s="1305"/>
      <c r="AOZ50" s="1305"/>
      <c r="APA50" s="1305"/>
      <c r="APB50" s="1305"/>
      <c r="APC50" s="1305"/>
      <c r="APD50" s="1305"/>
      <c r="APE50" s="1305"/>
      <c r="APF50" s="1305"/>
      <c r="APG50" s="1305"/>
      <c r="APH50" s="1305"/>
      <c r="API50" s="1305"/>
      <c r="APJ50" s="1305"/>
      <c r="APK50" s="1305"/>
      <c r="APL50" s="1305"/>
      <c r="APM50" s="1305"/>
      <c r="APN50" s="1305"/>
      <c r="APO50" s="1305"/>
      <c r="APP50" s="1305"/>
      <c r="APQ50" s="1305"/>
      <c r="APR50" s="1305"/>
      <c r="APS50" s="1305"/>
      <c r="APT50" s="1305"/>
      <c r="APU50" s="1305"/>
      <c r="APV50" s="1305"/>
      <c r="APW50" s="1305"/>
      <c r="APX50" s="1305"/>
      <c r="APY50" s="1305"/>
      <c r="APZ50" s="1305"/>
      <c r="AQA50" s="1305"/>
      <c r="AQB50" s="1305"/>
      <c r="AQC50" s="1305"/>
      <c r="AQD50" s="1305"/>
      <c r="AQE50" s="1305"/>
      <c r="AQF50" s="1305"/>
      <c r="AQG50" s="1305"/>
      <c r="AQH50" s="1305"/>
      <c r="AQI50" s="1305"/>
      <c r="AQJ50" s="1305"/>
      <c r="AQK50" s="1305"/>
      <c r="AQL50" s="1305"/>
      <c r="AQM50" s="1305"/>
      <c r="AQN50" s="1305"/>
      <c r="AQO50" s="1305"/>
      <c r="AQP50" s="1305"/>
      <c r="AQQ50" s="1305"/>
      <c r="AQR50" s="1305"/>
      <c r="AQS50" s="1305"/>
      <c r="AQT50" s="1305"/>
      <c r="AQU50" s="1305"/>
      <c r="AQV50" s="1305"/>
      <c r="AQW50" s="1305"/>
      <c r="AQX50" s="1305"/>
      <c r="AQY50" s="1305"/>
      <c r="AQZ50" s="1305"/>
      <c r="ARA50" s="1305"/>
      <c r="ARB50" s="1305"/>
      <c r="ARC50" s="1305"/>
      <c r="ARD50" s="1305"/>
      <c r="ARE50" s="1305"/>
      <c r="ARF50" s="1305"/>
      <c r="ARG50" s="1305"/>
      <c r="ARH50" s="1305"/>
      <c r="ARI50" s="1305"/>
      <c r="ARJ50" s="1305"/>
      <c r="ARK50" s="1305"/>
      <c r="ARL50" s="1305"/>
      <c r="ARM50" s="1305"/>
      <c r="ARN50" s="1305"/>
      <c r="ARO50" s="1305"/>
      <c r="ARP50" s="1305"/>
      <c r="ARQ50" s="1305"/>
      <c r="ARR50" s="1305"/>
      <c r="ARS50" s="1305"/>
      <c r="ART50" s="1305"/>
      <c r="ARU50" s="1305"/>
      <c r="ARV50" s="1305"/>
      <c r="ARW50" s="1305"/>
      <c r="ARX50" s="1305"/>
      <c r="ARY50" s="1305"/>
      <c r="ARZ50" s="1305"/>
      <c r="ASA50" s="1305"/>
      <c r="ASB50" s="1305"/>
      <c r="ASC50" s="1305"/>
      <c r="ASD50" s="1305"/>
      <c r="ASE50" s="1305"/>
      <c r="ASF50" s="1305"/>
      <c r="ASG50" s="1305"/>
      <c r="ASH50" s="1305"/>
      <c r="ASI50" s="1305"/>
      <c r="ASJ50" s="1305"/>
      <c r="ASK50" s="1305"/>
      <c r="ASL50" s="1305"/>
      <c r="ASM50" s="1305"/>
      <c r="ASN50" s="1305"/>
      <c r="ASO50" s="1305"/>
      <c r="ASP50" s="1305"/>
      <c r="ASQ50" s="1305"/>
      <c r="ASR50" s="1305"/>
      <c r="ASS50" s="1305"/>
      <c r="AST50" s="1305"/>
      <c r="ASU50" s="1305"/>
      <c r="ASV50" s="1305"/>
      <c r="ASW50" s="1305"/>
      <c r="ASX50" s="1305"/>
      <c r="ASY50" s="1305"/>
      <c r="ASZ50" s="1305"/>
      <c r="ATA50" s="1305"/>
      <c r="ATB50" s="1305"/>
      <c r="ATC50" s="1305"/>
      <c r="ATD50" s="1305"/>
      <c r="ATE50" s="1305"/>
      <c r="ATF50" s="1305"/>
      <c r="ATG50" s="1305"/>
      <c r="ATH50" s="1305"/>
      <c r="ATI50" s="1305"/>
      <c r="ATJ50" s="1305"/>
      <c r="ATK50" s="1305"/>
      <c r="ATL50" s="1305"/>
      <c r="ATM50" s="1305"/>
      <c r="ATN50" s="1305"/>
      <c r="ATO50" s="1305"/>
      <c r="ATP50" s="1305"/>
      <c r="ATQ50" s="1305"/>
      <c r="ATR50" s="1305"/>
      <c r="ATS50" s="1305"/>
      <c r="ATT50" s="1305"/>
      <c r="ATU50" s="1305"/>
      <c r="ATV50" s="1305"/>
      <c r="ATW50" s="1305"/>
      <c r="ATX50" s="1305"/>
      <c r="ATY50" s="1305"/>
      <c r="ATZ50" s="1305"/>
      <c r="AUA50" s="1305"/>
      <c r="AUB50" s="1305"/>
      <c r="AUC50" s="1305"/>
      <c r="AUD50" s="1305"/>
      <c r="AUE50" s="1305"/>
      <c r="AUF50" s="1305"/>
      <c r="AUG50" s="1305"/>
      <c r="AUH50" s="1305"/>
      <c r="AUI50" s="1305"/>
      <c r="AUJ50" s="1305"/>
      <c r="AUK50" s="1305"/>
      <c r="AUL50" s="1305"/>
      <c r="AUM50" s="1305"/>
      <c r="AUN50" s="1305"/>
      <c r="AUO50" s="1305"/>
      <c r="AUP50" s="1305"/>
      <c r="AUQ50" s="1305"/>
      <c r="AUR50" s="1305"/>
      <c r="AUS50" s="1305"/>
      <c r="AUT50" s="1305"/>
      <c r="AUU50" s="1305"/>
      <c r="AUV50" s="1305"/>
      <c r="AUW50" s="1305"/>
      <c r="AUX50" s="1305"/>
      <c r="AUY50" s="1305"/>
      <c r="AUZ50" s="1305"/>
      <c r="AVA50" s="1305"/>
      <c r="AVB50" s="1305"/>
      <c r="AVC50" s="1305"/>
      <c r="AVD50" s="1305"/>
      <c r="AVE50" s="1305"/>
      <c r="AVF50" s="1305"/>
      <c r="AVG50" s="1305"/>
      <c r="AVH50" s="1305"/>
      <c r="AVI50" s="1305"/>
      <c r="AVJ50" s="1305"/>
      <c r="AVK50" s="1305"/>
      <c r="AVL50" s="1305"/>
      <c r="AVM50" s="1305"/>
      <c r="AVN50" s="1305"/>
      <c r="AVO50" s="1305"/>
      <c r="AVP50" s="1305"/>
      <c r="AVQ50" s="1305"/>
      <c r="AVR50" s="1305"/>
      <c r="AVS50" s="1305"/>
      <c r="AVT50" s="1305"/>
      <c r="AVU50" s="1305"/>
      <c r="AVV50" s="1305"/>
      <c r="AVW50" s="1305"/>
      <c r="AVX50" s="1305"/>
      <c r="AVY50" s="1305"/>
      <c r="AVZ50" s="1305"/>
      <c r="AWA50" s="1305"/>
      <c r="AWB50" s="1305"/>
      <c r="AWC50" s="1305"/>
      <c r="AWD50" s="1305"/>
      <c r="AWE50" s="1305"/>
      <c r="AWF50" s="1305"/>
      <c r="AWG50" s="1305"/>
      <c r="AWH50" s="1305"/>
      <c r="AWI50" s="1305"/>
      <c r="AWJ50" s="1305"/>
      <c r="AWK50" s="1305"/>
      <c r="AWL50" s="1305"/>
      <c r="AWM50" s="1305"/>
      <c r="AWN50" s="1305"/>
      <c r="AWO50" s="1305"/>
      <c r="AWP50" s="1305"/>
      <c r="AWQ50" s="1305"/>
      <c r="AWR50" s="1305"/>
      <c r="AWS50" s="1305"/>
      <c r="AWT50" s="1305"/>
      <c r="AWU50" s="1305"/>
      <c r="AWV50" s="1305"/>
      <c r="AWW50" s="1305"/>
      <c r="AWX50" s="1305"/>
      <c r="AWY50" s="1305"/>
      <c r="AWZ50" s="1305"/>
      <c r="AXA50" s="1305"/>
      <c r="AXB50" s="1305"/>
      <c r="AXC50" s="1305"/>
      <c r="AXD50" s="1305"/>
      <c r="AXE50" s="1305"/>
      <c r="AXF50" s="1305"/>
      <c r="AXG50" s="1305"/>
      <c r="AXH50" s="1305"/>
      <c r="AXI50" s="1305"/>
      <c r="AXJ50" s="1305"/>
      <c r="AXK50" s="1305"/>
      <c r="AXL50" s="1305"/>
      <c r="AXM50" s="1305"/>
      <c r="AXN50" s="1305"/>
      <c r="AXO50" s="1305"/>
      <c r="AXP50" s="1305"/>
      <c r="AXQ50" s="1305"/>
      <c r="AXR50" s="1305"/>
      <c r="AXS50" s="1305"/>
      <c r="AXT50" s="1305"/>
      <c r="AXU50" s="1305"/>
      <c r="AXV50" s="1305"/>
      <c r="AXW50" s="1305"/>
      <c r="AXX50" s="1305"/>
      <c r="AXY50" s="1305"/>
      <c r="AXZ50" s="1305"/>
      <c r="AYA50" s="1305"/>
      <c r="AYB50" s="1305"/>
      <c r="AYC50" s="1305"/>
      <c r="AYD50" s="1305"/>
      <c r="AYE50" s="1305"/>
      <c r="AYF50" s="1305"/>
      <c r="AYG50" s="1305"/>
      <c r="AYH50" s="1305"/>
      <c r="AYI50" s="1305"/>
      <c r="AYJ50" s="1305"/>
      <c r="AYK50" s="1305"/>
      <c r="AYL50" s="1305"/>
      <c r="AYM50" s="1305"/>
      <c r="AYN50" s="1305"/>
      <c r="AYO50" s="1305"/>
      <c r="AYP50" s="1305"/>
      <c r="AYQ50" s="1305"/>
      <c r="AYR50" s="1305"/>
      <c r="AYS50" s="1305"/>
      <c r="AYT50" s="1305"/>
      <c r="AYU50" s="1305"/>
      <c r="AYV50" s="1305"/>
      <c r="AYW50" s="1305"/>
      <c r="AYX50" s="1305"/>
      <c r="AYY50" s="1305"/>
      <c r="AYZ50" s="1305"/>
      <c r="AZA50" s="1305"/>
      <c r="AZB50" s="1305"/>
      <c r="AZC50" s="1305"/>
      <c r="AZD50" s="1305"/>
      <c r="AZE50" s="1305"/>
      <c r="AZF50" s="1305"/>
      <c r="AZG50" s="1305"/>
      <c r="AZH50" s="1305"/>
      <c r="AZI50" s="1305"/>
      <c r="AZJ50" s="1305"/>
      <c r="AZK50" s="1305"/>
      <c r="AZL50" s="1305"/>
      <c r="AZM50" s="1305"/>
      <c r="AZN50" s="1305"/>
      <c r="AZO50" s="1305"/>
      <c r="AZP50" s="1305"/>
      <c r="AZQ50" s="1305"/>
      <c r="AZR50" s="1305"/>
      <c r="AZS50" s="1305"/>
      <c r="AZT50" s="1305"/>
      <c r="AZU50" s="1305"/>
      <c r="AZV50" s="1305"/>
      <c r="AZW50" s="1305"/>
      <c r="AZX50" s="1305"/>
      <c r="AZY50" s="1305"/>
      <c r="AZZ50" s="1305"/>
      <c r="BAA50" s="1305"/>
      <c r="BAB50" s="1305"/>
      <c r="BAC50" s="1305"/>
      <c r="BAD50" s="1305"/>
      <c r="BAE50" s="1305"/>
      <c r="BAF50" s="1305"/>
      <c r="BAG50" s="1305"/>
      <c r="BAH50" s="1305"/>
      <c r="BAI50" s="1305"/>
      <c r="BAJ50" s="1305"/>
      <c r="BAK50" s="1305"/>
      <c r="BAL50" s="1305"/>
      <c r="BAM50" s="1305"/>
      <c r="BAN50" s="1305"/>
      <c r="BAO50" s="1305"/>
      <c r="BAP50" s="1305"/>
      <c r="BAQ50" s="1305"/>
      <c r="BAR50" s="1305"/>
      <c r="BAS50" s="1305"/>
      <c r="BAT50" s="1305"/>
      <c r="BAU50" s="1305"/>
      <c r="BAV50" s="1305"/>
      <c r="BAW50" s="1305"/>
      <c r="BAX50" s="1305"/>
      <c r="BAY50" s="1305"/>
      <c r="BAZ50" s="1305"/>
      <c r="BBA50" s="1305"/>
      <c r="BBB50" s="1305"/>
      <c r="BBC50" s="1305"/>
      <c r="BBD50" s="1305"/>
      <c r="BBE50" s="1305"/>
      <c r="BBF50" s="1305"/>
      <c r="BBG50" s="1305"/>
      <c r="BBH50" s="1305"/>
      <c r="BBI50" s="1305"/>
      <c r="BBJ50" s="1305"/>
      <c r="BBK50" s="1305"/>
      <c r="BBL50" s="1305"/>
      <c r="BBM50" s="1305"/>
      <c r="BBN50" s="1305"/>
      <c r="BBO50" s="1305"/>
      <c r="BBP50" s="1305"/>
      <c r="BBQ50" s="1305"/>
      <c r="BBR50" s="1305"/>
      <c r="BBS50" s="1305"/>
      <c r="BBT50" s="1305"/>
      <c r="BBU50" s="1305"/>
      <c r="BBV50" s="1305"/>
      <c r="BBW50" s="1305"/>
      <c r="BBX50" s="1305"/>
      <c r="BBY50" s="1305"/>
      <c r="BBZ50" s="1305"/>
      <c r="BCA50" s="1305"/>
      <c r="BCB50" s="1305"/>
      <c r="BCC50" s="1305"/>
      <c r="BCD50" s="1305"/>
      <c r="BCE50" s="1305"/>
      <c r="BCF50" s="1305"/>
      <c r="BCG50" s="1305"/>
      <c r="BCH50" s="1305"/>
      <c r="BCI50" s="1305"/>
      <c r="BCJ50" s="1305"/>
      <c r="BCK50" s="1305"/>
      <c r="BCL50" s="1305"/>
      <c r="BCM50" s="1305"/>
      <c r="BCN50" s="1305"/>
      <c r="BCO50" s="1305"/>
      <c r="BCP50" s="1305"/>
      <c r="BCQ50" s="1305"/>
      <c r="BCR50" s="1305"/>
      <c r="BCS50" s="1305"/>
      <c r="BCT50" s="1305"/>
      <c r="BCU50" s="1305"/>
      <c r="BCV50" s="1305"/>
      <c r="BCW50" s="1305"/>
      <c r="BCX50" s="1305"/>
      <c r="BCY50" s="1305"/>
      <c r="BCZ50" s="1305"/>
      <c r="BDA50" s="1305"/>
      <c r="BDB50" s="1305"/>
      <c r="BDC50" s="1305"/>
      <c r="BDD50" s="1305"/>
      <c r="BDE50" s="1305"/>
      <c r="BDF50" s="1305"/>
      <c r="BDG50" s="1305"/>
      <c r="BDH50" s="1305"/>
      <c r="BDI50" s="1305"/>
      <c r="BDJ50" s="1305"/>
      <c r="BDK50" s="1305"/>
      <c r="BDL50" s="1305"/>
      <c r="BDM50" s="1305"/>
      <c r="BDN50" s="1305"/>
      <c r="BDO50" s="1305"/>
      <c r="BDP50" s="1305"/>
      <c r="BDQ50" s="1305"/>
      <c r="BDR50" s="1305"/>
      <c r="BDS50" s="1305"/>
      <c r="BDT50" s="1305"/>
      <c r="BDU50" s="1305"/>
      <c r="BDV50" s="1305"/>
      <c r="BDW50" s="1305"/>
      <c r="BDX50" s="1305"/>
      <c r="BDY50" s="1305"/>
      <c r="BDZ50" s="1305"/>
      <c r="BEA50" s="1305"/>
      <c r="BEB50" s="1305"/>
      <c r="BEC50" s="1305"/>
      <c r="BED50" s="1305"/>
      <c r="BEE50" s="1305"/>
      <c r="BEF50" s="1305"/>
      <c r="BEG50" s="1305"/>
      <c r="BEH50" s="1305"/>
      <c r="BEI50" s="1305"/>
      <c r="BEJ50" s="1305"/>
      <c r="BEK50" s="1305"/>
      <c r="BEL50" s="1305"/>
      <c r="BEM50" s="1305"/>
      <c r="BEN50" s="1305"/>
      <c r="BEO50" s="1305"/>
      <c r="BEP50" s="1305"/>
      <c r="BEQ50" s="1305"/>
      <c r="BER50" s="1305"/>
      <c r="BES50" s="1305"/>
      <c r="BET50" s="1305"/>
      <c r="BEU50" s="1305"/>
      <c r="BEV50" s="1305"/>
      <c r="BEW50" s="1305"/>
      <c r="BEX50" s="1305"/>
      <c r="BEY50" s="1305"/>
      <c r="BEZ50" s="1305"/>
      <c r="BFA50" s="1305"/>
      <c r="BFB50" s="1305"/>
      <c r="BFC50" s="1305"/>
      <c r="BFD50" s="1305"/>
      <c r="BFE50" s="1305"/>
      <c r="BFF50" s="1305"/>
      <c r="BFG50" s="1305"/>
      <c r="BFH50" s="1305"/>
      <c r="BFI50" s="1305"/>
      <c r="BFJ50" s="1305"/>
      <c r="BFK50" s="1305"/>
      <c r="BFL50" s="1305"/>
      <c r="BFM50" s="1305"/>
      <c r="BFN50" s="1305"/>
      <c r="BFO50" s="1305"/>
      <c r="BFP50" s="1305"/>
      <c r="BFQ50" s="1305"/>
      <c r="BFR50" s="1305"/>
      <c r="BFS50" s="1305"/>
      <c r="BFT50" s="1305"/>
      <c r="BFU50" s="1305"/>
      <c r="BFV50" s="1305"/>
      <c r="BFW50" s="1305"/>
      <c r="BFX50" s="1305"/>
      <c r="BFY50" s="1305"/>
      <c r="BFZ50" s="1305"/>
      <c r="BGA50" s="1305"/>
      <c r="BGB50" s="1305"/>
      <c r="BGC50" s="1305"/>
      <c r="BGD50" s="1305"/>
      <c r="BGE50" s="1305"/>
      <c r="BGF50" s="1305"/>
      <c r="BGG50" s="1305"/>
      <c r="BGH50" s="1305"/>
      <c r="BGI50" s="1305"/>
      <c r="BGJ50" s="1305"/>
      <c r="BGK50" s="1305"/>
      <c r="BGL50" s="1305"/>
      <c r="BGM50" s="1305"/>
      <c r="BGN50" s="1305"/>
      <c r="BGO50" s="1305"/>
      <c r="BGP50" s="1305"/>
      <c r="BGQ50" s="1305"/>
      <c r="BGR50" s="1305"/>
      <c r="BGS50" s="1305"/>
      <c r="BGT50" s="1305"/>
      <c r="BGU50" s="1305"/>
      <c r="BGV50" s="1305"/>
      <c r="BGW50" s="1305"/>
      <c r="BGX50" s="1305"/>
      <c r="BGY50" s="1305"/>
      <c r="BGZ50" s="1305"/>
      <c r="BHA50" s="1305"/>
      <c r="BHB50" s="1305"/>
      <c r="BHC50" s="1305"/>
      <c r="BHD50" s="1305"/>
      <c r="BHE50" s="1305"/>
      <c r="BHF50" s="1305"/>
      <c r="BHG50" s="1305"/>
      <c r="BHH50" s="1305"/>
      <c r="BHI50" s="1305"/>
      <c r="BHJ50" s="1305"/>
      <c r="BHK50" s="1305"/>
      <c r="BHL50" s="1305"/>
      <c r="BHM50" s="1305"/>
      <c r="BHN50" s="1305"/>
      <c r="BHO50" s="1305"/>
      <c r="BHP50" s="1305"/>
      <c r="BHQ50" s="1305"/>
      <c r="BHR50" s="1305"/>
      <c r="BHS50" s="1305"/>
      <c r="BHT50" s="1305"/>
      <c r="BHU50" s="1305"/>
      <c r="BHV50" s="1305"/>
      <c r="BHW50" s="1305"/>
      <c r="BHX50" s="1305"/>
      <c r="BHY50" s="1305"/>
      <c r="BHZ50" s="1305"/>
      <c r="BIA50" s="1305"/>
      <c r="BIB50" s="1305"/>
      <c r="BIC50" s="1305"/>
      <c r="BID50" s="1305"/>
      <c r="BIE50" s="1305"/>
      <c r="BIF50" s="1305"/>
      <c r="BIG50" s="1305"/>
      <c r="BIH50" s="1305"/>
      <c r="BII50" s="1305"/>
      <c r="BIJ50" s="1305"/>
      <c r="BIK50" s="1305"/>
      <c r="BIL50" s="1305"/>
      <c r="BIM50" s="1305"/>
      <c r="BIN50" s="1305"/>
      <c r="BIO50" s="1305"/>
      <c r="BIP50" s="1305"/>
      <c r="BIQ50" s="1305"/>
      <c r="BIR50" s="1305"/>
      <c r="BIS50" s="1305"/>
      <c r="BIT50" s="1305"/>
      <c r="BIU50" s="1305"/>
      <c r="BIV50" s="1305"/>
      <c r="BIW50" s="1305"/>
      <c r="BIX50" s="1305"/>
      <c r="BIY50" s="1305"/>
      <c r="BIZ50" s="1305"/>
      <c r="BJA50" s="1305"/>
      <c r="BJB50" s="1305"/>
      <c r="BJC50" s="1305"/>
      <c r="BJD50" s="1305"/>
      <c r="BJE50" s="1305"/>
      <c r="BJF50" s="1305"/>
      <c r="BJG50" s="1305"/>
      <c r="BJH50" s="1305"/>
      <c r="BJI50" s="1305"/>
      <c r="BJJ50" s="1305"/>
      <c r="BJK50" s="1305"/>
      <c r="BJL50" s="1305"/>
      <c r="BJM50" s="1305"/>
      <c r="BJN50" s="1305"/>
      <c r="BJO50" s="1305"/>
      <c r="BJP50" s="1305"/>
      <c r="BJQ50" s="1305"/>
      <c r="BJR50" s="1305"/>
      <c r="BJS50" s="1305"/>
      <c r="BJT50" s="1305"/>
      <c r="BJU50" s="1305"/>
      <c r="BJV50" s="1305"/>
      <c r="BJW50" s="1305"/>
      <c r="BJX50" s="1305"/>
      <c r="BJY50" s="1305"/>
      <c r="BJZ50" s="1305"/>
      <c r="BKA50" s="1305"/>
      <c r="BKB50" s="1305"/>
      <c r="BKC50" s="1305"/>
      <c r="BKD50" s="1305"/>
      <c r="BKE50" s="1305"/>
      <c r="BKF50" s="1305"/>
      <c r="BKG50" s="1305"/>
      <c r="BKH50" s="1305"/>
      <c r="BKI50" s="1305"/>
      <c r="BKJ50" s="1305"/>
      <c r="BKK50" s="1305"/>
      <c r="BKL50" s="1305"/>
      <c r="BKM50" s="1305"/>
      <c r="BKN50" s="1305"/>
      <c r="BKO50" s="1305"/>
      <c r="BKP50" s="1305"/>
      <c r="BKQ50" s="1305"/>
      <c r="BKR50" s="1305"/>
      <c r="BKS50" s="1305"/>
      <c r="BKT50" s="1305"/>
      <c r="BKU50" s="1305"/>
      <c r="BKV50" s="1305"/>
      <c r="BKW50" s="1305"/>
      <c r="BKX50" s="1305"/>
      <c r="BKY50" s="1305"/>
      <c r="BKZ50" s="1305"/>
      <c r="BLA50" s="1305"/>
      <c r="BLB50" s="1305"/>
      <c r="BLC50" s="1305"/>
      <c r="BLD50" s="1305"/>
      <c r="BLE50" s="1305"/>
      <c r="BLF50" s="1305"/>
      <c r="BLG50" s="1305"/>
      <c r="BLH50" s="1305"/>
      <c r="BLI50" s="1305"/>
      <c r="BLJ50" s="1305"/>
      <c r="BLK50" s="1305"/>
      <c r="BLL50" s="1305"/>
      <c r="BLM50" s="1305"/>
      <c r="BLN50" s="1305"/>
      <c r="BLO50" s="1305"/>
      <c r="BLP50" s="1305"/>
      <c r="BLQ50" s="1305"/>
      <c r="BLR50" s="1305"/>
      <c r="BLS50" s="1305"/>
      <c r="BLT50" s="1305"/>
      <c r="BLU50" s="1305"/>
      <c r="BLV50" s="1305"/>
      <c r="BLW50" s="1305"/>
      <c r="BLX50" s="1305"/>
      <c r="BLY50" s="1305"/>
      <c r="BLZ50" s="1305"/>
      <c r="BMA50" s="1305"/>
      <c r="BMB50" s="1305"/>
      <c r="BMC50" s="1305"/>
      <c r="BMD50" s="1305"/>
      <c r="BME50" s="1305"/>
      <c r="BMF50" s="1305"/>
      <c r="BMG50" s="1305"/>
      <c r="BMH50" s="1305"/>
      <c r="BMI50" s="1305"/>
      <c r="BMJ50" s="1305"/>
      <c r="BMK50" s="1305"/>
      <c r="BML50" s="1305"/>
      <c r="BMM50" s="1305"/>
      <c r="BMN50" s="1305"/>
      <c r="BMO50" s="1305"/>
      <c r="BMP50" s="1305"/>
      <c r="BMQ50" s="1305"/>
      <c r="BMR50" s="1305"/>
      <c r="BMS50" s="1305"/>
      <c r="BMT50" s="1305"/>
      <c r="BMU50" s="1305"/>
      <c r="BMV50" s="1305"/>
      <c r="BMW50" s="1305"/>
      <c r="BMX50" s="1305"/>
      <c r="BMY50" s="1305"/>
      <c r="BMZ50" s="1305"/>
      <c r="BNA50" s="1305"/>
      <c r="BNB50" s="1305"/>
      <c r="BNC50" s="1305"/>
      <c r="BND50" s="1305"/>
      <c r="BNE50" s="1305"/>
      <c r="BNF50" s="1305"/>
      <c r="BNG50" s="1305"/>
      <c r="BNH50" s="1305"/>
      <c r="BNI50" s="1305"/>
      <c r="BNJ50" s="1305"/>
      <c r="BNK50" s="1305"/>
      <c r="BNL50" s="1305"/>
      <c r="BNM50" s="1305"/>
      <c r="BNN50" s="1305"/>
      <c r="BNO50" s="1305"/>
      <c r="BNP50" s="1305"/>
      <c r="BNQ50" s="1305"/>
      <c r="BNR50" s="1305"/>
      <c r="BNS50" s="1305"/>
      <c r="BNT50" s="1305"/>
      <c r="BNU50" s="1305"/>
      <c r="BNV50" s="1305"/>
      <c r="BNW50" s="1305"/>
      <c r="BNX50" s="1305"/>
      <c r="BNY50" s="1305"/>
      <c r="BNZ50" s="1305"/>
      <c r="BOA50" s="1305"/>
      <c r="BOB50" s="1305"/>
      <c r="BOC50" s="1305"/>
      <c r="BOD50" s="1305"/>
      <c r="BOE50" s="1305"/>
      <c r="BOF50" s="1305"/>
      <c r="BOG50" s="1305"/>
      <c r="BOH50" s="1305"/>
      <c r="BOI50" s="1305"/>
      <c r="BOJ50" s="1305"/>
      <c r="BOK50" s="1305"/>
      <c r="BOL50" s="1305"/>
      <c r="BOM50" s="1305"/>
      <c r="BON50" s="1305"/>
      <c r="BOO50" s="1305"/>
      <c r="BOP50" s="1305"/>
      <c r="BOQ50" s="1305"/>
      <c r="BOR50" s="1305"/>
      <c r="BOS50" s="1305"/>
      <c r="BOT50" s="1305"/>
      <c r="BOU50" s="1305"/>
      <c r="BOV50" s="1305"/>
      <c r="BOW50" s="1305"/>
      <c r="BOX50" s="1305"/>
      <c r="BOY50" s="1305"/>
      <c r="BOZ50" s="1305"/>
      <c r="BPA50" s="1305"/>
      <c r="BPB50" s="1305"/>
      <c r="BPC50" s="1305"/>
      <c r="BPD50" s="1305"/>
      <c r="BPE50" s="1305"/>
      <c r="BPF50" s="1305"/>
      <c r="BPG50" s="1305"/>
      <c r="BPH50" s="1305"/>
      <c r="BPI50" s="1305"/>
      <c r="BPJ50" s="1305"/>
      <c r="BPK50" s="1305"/>
      <c r="BPL50" s="1305"/>
      <c r="BPM50" s="1305"/>
      <c r="BPN50" s="1305"/>
      <c r="BPO50" s="1305"/>
      <c r="BPP50" s="1305"/>
      <c r="BPQ50" s="1305"/>
      <c r="BPR50" s="1305"/>
      <c r="BPS50" s="1305"/>
      <c r="BPT50" s="1305"/>
      <c r="BPU50" s="1305"/>
      <c r="BPV50" s="1305"/>
      <c r="BPW50" s="1305"/>
      <c r="BPX50" s="1305"/>
      <c r="BPY50" s="1305"/>
      <c r="BPZ50" s="1305"/>
      <c r="BQA50" s="1305"/>
      <c r="BQB50" s="1305"/>
      <c r="BQC50" s="1305"/>
      <c r="BQD50" s="1305"/>
      <c r="BQE50" s="1305"/>
      <c r="BQF50" s="1305"/>
      <c r="BQG50" s="1305"/>
      <c r="BQH50" s="1305"/>
      <c r="BQI50" s="1305"/>
      <c r="BQJ50" s="1305"/>
      <c r="BQK50" s="1305"/>
      <c r="BQL50" s="1305"/>
      <c r="BQM50" s="1305"/>
      <c r="BQN50" s="1305"/>
      <c r="BQO50" s="1305"/>
      <c r="BQP50" s="1305"/>
      <c r="BQQ50" s="1305"/>
      <c r="BQR50" s="1305"/>
      <c r="BQS50" s="1305"/>
      <c r="BQT50" s="1305"/>
      <c r="BQU50" s="1305"/>
      <c r="BQV50" s="1305"/>
      <c r="BQW50" s="1305"/>
      <c r="BQX50" s="1305"/>
      <c r="BQY50" s="1305"/>
      <c r="BQZ50" s="1305"/>
      <c r="BRA50" s="1305"/>
      <c r="BRB50" s="1305"/>
      <c r="BRC50" s="1305"/>
      <c r="BRD50" s="1305"/>
      <c r="BRE50" s="1305"/>
      <c r="BRF50" s="1305"/>
      <c r="BRG50" s="1305"/>
      <c r="BRH50" s="1305"/>
      <c r="BRI50" s="1305"/>
      <c r="BRJ50" s="1305"/>
      <c r="BRK50" s="1305"/>
      <c r="BRL50" s="1305"/>
      <c r="BRM50" s="1305"/>
      <c r="BRN50" s="1305"/>
      <c r="BRO50" s="1305"/>
      <c r="BRP50" s="1305"/>
      <c r="BRQ50" s="1305"/>
      <c r="BRR50" s="1305"/>
      <c r="BRS50" s="1305"/>
      <c r="BRT50" s="1305"/>
      <c r="BRU50" s="1305"/>
      <c r="BRV50" s="1305"/>
      <c r="BRW50" s="1305"/>
      <c r="BRX50" s="1305"/>
      <c r="BRY50" s="1305"/>
      <c r="BRZ50" s="1305"/>
      <c r="BSA50" s="1305"/>
      <c r="BSB50" s="1305"/>
      <c r="BSC50" s="1305"/>
      <c r="BSD50" s="1305"/>
      <c r="BSE50" s="1305"/>
      <c r="BSF50" s="1305"/>
      <c r="BSG50" s="1305"/>
      <c r="BSH50" s="1305"/>
      <c r="BSI50" s="1305"/>
      <c r="BSJ50" s="1305"/>
      <c r="BSK50" s="1305"/>
      <c r="BSL50" s="1305"/>
      <c r="BSM50" s="1305"/>
      <c r="BSN50" s="1305"/>
      <c r="BSO50" s="1305"/>
      <c r="BSP50" s="1305"/>
      <c r="BSQ50" s="1305"/>
      <c r="BSR50" s="1305"/>
      <c r="BSS50" s="1305"/>
      <c r="BST50" s="1305"/>
      <c r="BSU50" s="1305"/>
      <c r="BSV50" s="1305"/>
      <c r="BSW50" s="1305"/>
      <c r="BSX50" s="1305"/>
      <c r="BSY50" s="1305"/>
      <c r="BSZ50" s="1305"/>
      <c r="BTA50" s="1305"/>
      <c r="BTB50" s="1305"/>
      <c r="BTC50" s="1305"/>
      <c r="BTD50" s="1305"/>
      <c r="BTE50" s="1305"/>
      <c r="BTF50" s="1305"/>
      <c r="BTG50" s="1305"/>
      <c r="BTH50" s="1305"/>
      <c r="BTI50" s="1305"/>
      <c r="BTJ50" s="1305"/>
      <c r="BTK50" s="1305"/>
      <c r="BTL50" s="1305"/>
      <c r="BTM50" s="1305"/>
      <c r="BTN50" s="1305"/>
      <c r="BTO50" s="1305"/>
      <c r="BTP50" s="1305"/>
      <c r="BTQ50" s="1305"/>
      <c r="BTR50" s="1305"/>
      <c r="BTS50" s="1305"/>
      <c r="BTT50" s="1305"/>
      <c r="BTU50" s="1305"/>
      <c r="BTV50" s="1305"/>
      <c r="BTW50" s="1305"/>
      <c r="BTX50" s="1305"/>
      <c r="BTY50" s="1305"/>
      <c r="BTZ50" s="1305"/>
      <c r="BUA50" s="1305"/>
      <c r="BUB50" s="1305"/>
      <c r="BUC50" s="1305"/>
      <c r="BUD50" s="1305"/>
      <c r="BUE50" s="1305"/>
      <c r="BUF50" s="1305"/>
      <c r="BUG50" s="1305"/>
      <c r="BUH50" s="1305"/>
      <c r="BUI50" s="1305"/>
      <c r="BUJ50" s="1305"/>
      <c r="BUK50" s="1305"/>
      <c r="BUL50" s="1305"/>
      <c r="BUM50" s="1305"/>
      <c r="BUN50" s="1305"/>
      <c r="BUO50" s="1305"/>
      <c r="BUP50" s="1305"/>
      <c r="BUQ50" s="1305"/>
      <c r="BUR50" s="1305"/>
      <c r="BUS50" s="1305"/>
      <c r="BUT50" s="1305"/>
      <c r="BUU50" s="1305"/>
      <c r="BUV50" s="1305"/>
      <c r="BUW50" s="1305"/>
      <c r="BUX50" s="1305"/>
      <c r="BUY50" s="1305"/>
      <c r="BUZ50" s="1305"/>
      <c r="BVA50" s="1305"/>
      <c r="BVB50" s="1305"/>
      <c r="BVC50" s="1305"/>
      <c r="BVD50" s="1305"/>
      <c r="BVE50" s="1305"/>
      <c r="BVF50" s="1305"/>
      <c r="BVG50" s="1305"/>
      <c r="BVH50" s="1305"/>
      <c r="BVI50" s="1305"/>
      <c r="BVJ50" s="1305"/>
      <c r="BVK50" s="1305"/>
      <c r="BVL50" s="1305"/>
      <c r="BVM50" s="1305"/>
      <c r="BVN50" s="1305"/>
      <c r="BVO50" s="1305"/>
      <c r="BVP50" s="1305"/>
      <c r="BVQ50" s="1305"/>
      <c r="BVR50" s="1305"/>
      <c r="BVS50" s="1305"/>
      <c r="BVT50" s="1305"/>
      <c r="BVU50" s="1305"/>
      <c r="BVV50" s="1305"/>
      <c r="BVW50" s="1305"/>
      <c r="BVX50" s="1305"/>
      <c r="BVY50" s="1305"/>
      <c r="BVZ50" s="1305"/>
      <c r="BWA50" s="1305"/>
      <c r="BWB50" s="1305"/>
      <c r="BWC50" s="1305"/>
      <c r="BWD50" s="1305"/>
      <c r="BWE50" s="1305"/>
      <c r="BWF50" s="1305"/>
      <c r="BWG50" s="1305"/>
      <c r="BWH50" s="1305"/>
      <c r="BWI50" s="1305"/>
      <c r="BWJ50" s="1305"/>
      <c r="BWK50" s="1305"/>
      <c r="BWL50" s="1305"/>
      <c r="BWM50" s="1305"/>
      <c r="BWN50" s="1305"/>
      <c r="BWO50" s="1305"/>
      <c r="BWP50" s="1305"/>
      <c r="BWQ50" s="1305"/>
      <c r="BWR50" s="1305"/>
      <c r="BWS50" s="1305"/>
      <c r="BWT50" s="1305"/>
      <c r="BWU50" s="1305"/>
      <c r="BWV50" s="1305"/>
      <c r="BWW50" s="1305"/>
      <c r="BWX50" s="1305"/>
      <c r="BWY50" s="1305"/>
      <c r="BWZ50" s="1305"/>
      <c r="BXA50" s="1305"/>
      <c r="BXB50" s="1305"/>
      <c r="BXC50" s="1305"/>
      <c r="BXD50" s="1305"/>
      <c r="BXE50" s="1305"/>
      <c r="BXF50" s="1305"/>
      <c r="BXG50" s="1305"/>
      <c r="BXH50" s="1305"/>
      <c r="BXI50" s="1305"/>
      <c r="BXJ50" s="1305"/>
      <c r="BXK50" s="1305"/>
      <c r="BXL50" s="1305"/>
      <c r="BXM50" s="1305"/>
      <c r="BXN50" s="1305"/>
      <c r="BXO50" s="1305"/>
      <c r="BXP50" s="1305"/>
      <c r="BXQ50" s="1305"/>
      <c r="BXR50" s="1305"/>
      <c r="BXS50" s="1305"/>
      <c r="BXT50" s="1305"/>
      <c r="BXU50" s="1305"/>
      <c r="BXV50" s="1305"/>
      <c r="BXW50" s="1305"/>
      <c r="BXX50" s="1305"/>
      <c r="BXY50" s="1305"/>
      <c r="BXZ50" s="1305"/>
      <c r="BYA50" s="1305"/>
      <c r="BYB50" s="1305"/>
      <c r="BYC50" s="1305"/>
      <c r="BYD50" s="1305"/>
      <c r="BYE50" s="1305"/>
      <c r="BYF50" s="1305"/>
      <c r="BYG50" s="1305"/>
      <c r="BYH50" s="1305"/>
      <c r="BYI50" s="1305"/>
      <c r="BYJ50" s="1305"/>
      <c r="BYK50" s="1305"/>
      <c r="BYL50" s="1305"/>
      <c r="BYM50" s="1305"/>
      <c r="BYN50" s="1305"/>
      <c r="BYO50" s="1305"/>
      <c r="BYP50" s="1305"/>
      <c r="BYQ50" s="1305"/>
      <c r="BYR50" s="1305"/>
      <c r="BYS50" s="1305"/>
      <c r="BYT50" s="1305"/>
      <c r="BYU50" s="1305"/>
      <c r="BYV50" s="1305"/>
      <c r="BYW50" s="1305"/>
      <c r="BYX50" s="1305"/>
      <c r="BYY50" s="1305"/>
      <c r="BYZ50" s="1305"/>
      <c r="BZA50" s="1305"/>
      <c r="BZB50" s="1305"/>
      <c r="BZC50" s="1305"/>
      <c r="BZD50" s="1305"/>
      <c r="BZE50" s="1305"/>
      <c r="BZF50" s="1305"/>
      <c r="BZG50" s="1305"/>
      <c r="BZH50" s="1305"/>
      <c r="BZI50" s="1305"/>
      <c r="BZJ50" s="1305"/>
      <c r="BZK50" s="1305"/>
      <c r="BZL50" s="1305"/>
      <c r="BZM50" s="1305"/>
      <c r="BZN50" s="1305"/>
      <c r="BZO50" s="1305"/>
      <c r="BZP50" s="1305"/>
      <c r="BZQ50" s="1305"/>
      <c r="BZR50" s="1305"/>
      <c r="BZS50" s="1305"/>
      <c r="BZT50" s="1305"/>
      <c r="BZU50" s="1305"/>
      <c r="BZV50" s="1305"/>
      <c r="BZW50" s="1305"/>
      <c r="BZX50" s="1305"/>
      <c r="BZY50" s="1305"/>
      <c r="BZZ50" s="1305"/>
      <c r="CAA50" s="1305"/>
      <c r="CAB50" s="1305"/>
      <c r="CAC50" s="1305"/>
      <c r="CAD50" s="1305"/>
      <c r="CAE50" s="1305"/>
      <c r="CAF50" s="1305"/>
      <c r="CAG50" s="1305"/>
      <c r="CAH50" s="1305"/>
      <c r="CAI50" s="1305"/>
      <c r="CAJ50" s="1305"/>
      <c r="CAK50" s="1305"/>
      <c r="CAL50" s="1305"/>
      <c r="CAM50" s="1305"/>
      <c r="CAN50" s="1305"/>
      <c r="CAO50" s="1305"/>
      <c r="CAP50" s="1305"/>
      <c r="CAQ50" s="1305"/>
      <c r="CAR50" s="1305"/>
      <c r="CAS50" s="1305"/>
      <c r="CAT50" s="1305"/>
      <c r="CAU50" s="1305"/>
      <c r="CAV50" s="1305"/>
      <c r="CAW50" s="1305"/>
      <c r="CAX50" s="1305"/>
      <c r="CAY50" s="1305"/>
      <c r="CAZ50" s="1305"/>
      <c r="CBA50" s="1305"/>
      <c r="CBB50" s="1305"/>
      <c r="CBC50" s="1305"/>
      <c r="CBD50" s="1305"/>
      <c r="CBE50" s="1305"/>
      <c r="CBF50" s="1305"/>
      <c r="CBG50" s="1305"/>
      <c r="CBH50" s="1305"/>
      <c r="CBI50" s="1305"/>
      <c r="CBJ50" s="1305"/>
      <c r="CBK50" s="1305"/>
      <c r="CBL50" s="1305"/>
      <c r="CBM50" s="1305"/>
      <c r="CBN50" s="1305"/>
      <c r="CBO50" s="1305"/>
      <c r="CBP50" s="1305"/>
      <c r="CBQ50" s="1305"/>
      <c r="CBR50" s="1305"/>
      <c r="CBS50" s="1305"/>
      <c r="CBT50" s="1305"/>
      <c r="CBU50" s="1305"/>
      <c r="CBV50" s="1305"/>
      <c r="CBW50" s="1305"/>
      <c r="CBX50" s="1305"/>
      <c r="CBY50" s="1305"/>
      <c r="CBZ50" s="1305"/>
      <c r="CCA50" s="1305"/>
      <c r="CCB50" s="1305"/>
      <c r="CCC50" s="1305"/>
      <c r="CCD50" s="1305"/>
      <c r="CCE50" s="1305"/>
      <c r="CCF50" s="1305"/>
      <c r="CCG50" s="1305"/>
      <c r="CCH50" s="1305"/>
      <c r="CCI50" s="1305"/>
      <c r="CCJ50" s="1305"/>
      <c r="CCK50" s="1305"/>
      <c r="CCL50" s="1305"/>
      <c r="CCM50" s="1305"/>
      <c r="CCN50" s="1305"/>
      <c r="CCO50" s="1305"/>
      <c r="CCP50" s="1305"/>
      <c r="CCQ50" s="1305"/>
      <c r="CCR50" s="1305"/>
      <c r="CCS50" s="1305"/>
      <c r="CCT50" s="1305"/>
      <c r="CCU50" s="1305"/>
      <c r="CCV50" s="1305"/>
      <c r="CCW50" s="1305"/>
      <c r="CCX50" s="1305"/>
      <c r="CCY50" s="1305"/>
      <c r="CCZ50" s="1305"/>
      <c r="CDA50" s="1305"/>
      <c r="CDB50" s="1305"/>
      <c r="CDC50" s="1305"/>
      <c r="CDD50" s="1305"/>
      <c r="CDE50" s="1305"/>
      <c r="CDF50" s="1305"/>
      <c r="CDG50" s="1305"/>
      <c r="CDH50" s="1305"/>
      <c r="CDI50" s="1305"/>
      <c r="CDJ50" s="1305"/>
      <c r="CDK50" s="1305"/>
      <c r="CDL50" s="1305"/>
      <c r="CDM50" s="1305"/>
      <c r="CDN50" s="1305"/>
      <c r="CDO50" s="1305"/>
      <c r="CDP50" s="1305"/>
      <c r="CDQ50" s="1305"/>
      <c r="CDR50" s="1305"/>
      <c r="CDS50" s="1305"/>
      <c r="CDT50" s="1305"/>
      <c r="CDU50" s="1305"/>
      <c r="CDV50" s="1305"/>
      <c r="CDW50" s="1305"/>
      <c r="CDX50" s="1305"/>
      <c r="CDY50" s="1305"/>
      <c r="CDZ50" s="1305"/>
      <c r="CEA50" s="1305"/>
      <c r="CEB50" s="1305"/>
      <c r="CEC50" s="1305"/>
      <c r="CED50" s="1305"/>
      <c r="CEE50" s="1305"/>
      <c r="CEF50" s="1305"/>
      <c r="CEG50" s="1305"/>
      <c r="CEH50" s="1305"/>
      <c r="CEI50" s="1305"/>
      <c r="CEJ50" s="1305"/>
      <c r="CEK50" s="1305"/>
      <c r="CEL50" s="1305"/>
      <c r="CEM50" s="1305"/>
      <c r="CEN50" s="1305"/>
      <c r="CEO50" s="1305"/>
      <c r="CEP50" s="1305"/>
      <c r="CEQ50" s="1305"/>
      <c r="CER50" s="1305"/>
      <c r="CES50" s="1305"/>
      <c r="CET50" s="1305"/>
      <c r="CEU50" s="1305"/>
      <c r="CEV50" s="1305"/>
      <c r="CEW50" s="1305"/>
      <c r="CEX50" s="1305"/>
      <c r="CEY50" s="1305"/>
      <c r="CEZ50" s="1305"/>
      <c r="CFA50" s="1305"/>
      <c r="CFB50" s="1305"/>
      <c r="CFC50" s="1305"/>
      <c r="CFD50" s="1305"/>
      <c r="CFE50" s="1305"/>
      <c r="CFF50" s="1305"/>
      <c r="CFG50" s="1305"/>
      <c r="CFH50" s="1305"/>
      <c r="CFI50" s="1305"/>
      <c r="CFJ50" s="1305"/>
      <c r="CFK50" s="1305"/>
      <c r="CFL50" s="1305"/>
      <c r="CFM50" s="1305"/>
      <c r="CFN50" s="1305"/>
      <c r="CFO50" s="1305"/>
      <c r="CFP50" s="1305"/>
      <c r="CFQ50" s="1305"/>
      <c r="CFR50" s="1305"/>
      <c r="CFS50" s="1305"/>
      <c r="CFT50" s="1305"/>
      <c r="CFU50" s="1305"/>
      <c r="CFV50" s="1305"/>
      <c r="CFW50" s="1305"/>
      <c r="CFX50" s="1305"/>
      <c r="CFY50" s="1305"/>
      <c r="CFZ50" s="1305"/>
      <c r="CGA50" s="1305"/>
      <c r="CGB50" s="1305"/>
      <c r="CGC50" s="1305"/>
      <c r="CGD50" s="1305"/>
      <c r="CGE50" s="1305"/>
      <c r="CGF50" s="1305"/>
      <c r="CGG50" s="1305"/>
      <c r="CGH50" s="1305"/>
      <c r="CGI50" s="1305"/>
      <c r="CGJ50" s="1305"/>
      <c r="CGK50" s="1305"/>
      <c r="CGL50" s="1305"/>
      <c r="CGM50" s="1305"/>
      <c r="CGN50" s="1305"/>
      <c r="CGO50" s="1305"/>
      <c r="CGP50" s="1305"/>
      <c r="CGQ50" s="1305"/>
      <c r="CGR50" s="1305"/>
      <c r="CGS50" s="1305"/>
      <c r="CGT50" s="1305"/>
      <c r="CGU50" s="1305"/>
      <c r="CGV50" s="1305"/>
      <c r="CGW50" s="1305"/>
      <c r="CGX50" s="1305"/>
      <c r="CGY50" s="1305"/>
      <c r="CGZ50" s="1305"/>
      <c r="CHA50" s="1305"/>
      <c r="CHB50" s="1305"/>
      <c r="CHC50" s="1305"/>
      <c r="CHD50" s="1305"/>
      <c r="CHE50" s="1305"/>
      <c r="CHF50" s="1305"/>
      <c r="CHG50" s="1305"/>
      <c r="CHH50" s="1305"/>
      <c r="CHI50" s="1305"/>
      <c r="CHJ50" s="1305"/>
      <c r="CHK50" s="1305"/>
      <c r="CHL50" s="1305"/>
      <c r="CHM50" s="1305"/>
      <c r="CHN50" s="1305"/>
      <c r="CHO50" s="1305"/>
      <c r="CHP50" s="1305"/>
      <c r="CHQ50" s="1305"/>
      <c r="CHR50" s="1305"/>
      <c r="CHS50" s="1305"/>
      <c r="CHT50" s="1305"/>
      <c r="CHU50" s="1305"/>
      <c r="CHV50" s="1305"/>
      <c r="CHW50" s="1305"/>
      <c r="CHX50" s="1305"/>
      <c r="CHY50" s="1305"/>
      <c r="CHZ50" s="1305"/>
      <c r="CIA50" s="1305"/>
      <c r="CIB50" s="1305"/>
      <c r="CIC50" s="1305"/>
      <c r="CID50" s="1305"/>
      <c r="CIE50" s="1305"/>
      <c r="CIF50" s="1305"/>
      <c r="CIG50" s="1305"/>
      <c r="CIH50" s="1305"/>
      <c r="CII50" s="1305"/>
      <c r="CIJ50" s="1305"/>
      <c r="CIK50" s="1305"/>
      <c r="CIL50" s="1305"/>
      <c r="CIM50" s="1305"/>
      <c r="CIN50" s="1305"/>
      <c r="CIO50" s="1305"/>
      <c r="CIP50" s="1305"/>
      <c r="CIQ50" s="1305"/>
      <c r="CIR50" s="1305"/>
      <c r="CIS50" s="1305"/>
      <c r="CIT50" s="1305"/>
      <c r="CIU50" s="1305"/>
      <c r="CIV50" s="1305"/>
      <c r="CIW50" s="1305"/>
      <c r="CIX50" s="1305"/>
      <c r="CIY50" s="1305"/>
      <c r="CIZ50" s="1305"/>
      <c r="CJA50" s="1305"/>
      <c r="CJB50" s="1305"/>
      <c r="CJC50" s="1305"/>
      <c r="CJD50" s="1305"/>
      <c r="CJE50" s="1305"/>
      <c r="CJF50" s="1305"/>
      <c r="CJG50" s="1305"/>
      <c r="CJH50" s="1305"/>
      <c r="CJI50" s="1305"/>
      <c r="CJJ50" s="1305"/>
      <c r="CJK50" s="1305"/>
      <c r="CJL50" s="1305"/>
      <c r="CJM50" s="1305"/>
      <c r="CJN50" s="1305"/>
      <c r="CJO50" s="1305"/>
      <c r="CJP50" s="1305"/>
      <c r="CJQ50" s="1305"/>
      <c r="CJR50" s="1305"/>
      <c r="CJS50" s="1305"/>
      <c r="CJT50" s="1305"/>
      <c r="CJU50" s="1305"/>
      <c r="CJV50" s="1305"/>
      <c r="CJW50" s="1305"/>
      <c r="CJX50" s="1305"/>
      <c r="CJY50" s="1305"/>
      <c r="CJZ50" s="1305"/>
      <c r="CKA50" s="1305"/>
      <c r="CKB50" s="1305"/>
      <c r="CKC50" s="1305"/>
      <c r="CKD50" s="1305"/>
      <c r="CKE50" s="1305"/>
      <c r="CKF50" s="1305"/>
      <c r="CKG50" s="1305"/>
      <c r="CKH50" s="1305"/>
      <c r="CKI50" s="1305"/>
      <c r="CKJ50" s="1305"/>
      <c r="CKK50" s="1305"/>
      <c r="CKL50" s="1305"/>
      <c r="CKM50" s="1305"/>
      <c r="CKN50" s="1305"/>
      <c r="CKO50" s="1305"/>
      <c r="CKP50" s="1305"/>
      <c r="CKQ50" s="1305"/>
      <c r="CKR50" s="1305"/>
      <c r="CKS50" s="1305"/>
      <c r="CKT50" s="1305"/>
      <c r="CKU50" s="1305"/>
      <c r="CKV50" s="1305"/>
      <c r="CKW50" s="1305"/>
      <c r="CKX50" s="1305"/>
      <c r="CKY50" s="1305"/>
      <c r="CKZ50" s="1305"/>
      <c r="CLA50" s="1305"/>
      <c r="CLB50" s="1305"/>
      <c r="CLC50" s="1305"/>
      <c r="CLD50" s="1305"/>
      <c r="CLE50" s="1305"/>
      <c r="CLF50" s="1305"/>
      <c r="CLG50" s="1305"/>
      <c r="CLH50" s="1305"/>
      <c r="CLI50" s="1305"/>
      <c r="CLJ50" s="1305"/>
      <c r="CLK50" s="1305"/>
      <c r="CLL50" s="1305"/>
      <c r="CLM50" s="1305"/>
      <c r="CLN50" s="1305"/>
      <c r="CLO50" s="1305"/>
      <c r="CLP50" s="1305"/>
      <c r="CLQ50" s="1305"/>
      <c r="CLR50" s="1305"/>
      <c r="CLS50" s="1305"/>
      <c r="CLT50" s="1305"/>
      <c r="CLU50" s="1305"/>
      <c r="CLV50" s="1305"/>
      <c r="CLW50" s="1305"/>
      <c r="CLX50" s="1305"/>
      <c r="CLY50" s="1305"/>
      <c r="CLZ50" s="1305"/>
      <c r="CMA50" s="1305"/>
      <c r="CMB50" s="1305"/>
      <c r="CMC50" s="1305"/>
      <c r="CMD50" s="1305"/>
      <c r="CME50" s="1305"/>
      <c r="CMF50" s="1305"/>
      <c r="CMG50" s="1305"/>
      <c r="CMH50" s="1305"/>
      <c r="CMI50" s="1305"/>
      <c r="CMJ50" s="1305"/>
      <c r="CMK50" s="1305"/>
      <c r="CML50" s="1305"/>
      <c r="CMM50" s="1305"/>
      <c r="CMN50" s="1305"/>
      <c r="CMO50" s="1305"/>
      <c r="CMP50" s="1305"/>
      <c r="CMQ50" s="1305"/>
      <c r="CMR50" s="1305"/>
      <c r="CMS50" s="1305"/>
      <c r="CMT50" s="1305"/>
      <c r="CMU50" s="1305"/>
      <c r="CMV50" s="1305"/>
      <c r="CMW50" s="1305"/>
      <c r="CMX50" s="1305"/>
      <c r="CMY50" s="1305"/>
      <c r="CMZ50" s="1305"/>
      <c r="CNA50" s="1305"/>
      <c r="CNB50" s="1305"/>
      <c r="CNC50" s="1305"/>
      <c r="CND50" s="1305"/>
      <c r="CNE50" s="1305"/>
      <c r="CNF50" s="1305"/>
      <c r="CNG50" s="1305"/>
      <c r="CNH50" s="1305"/>
      <c r="CNI50" s="1305"/>
      <c r="CNJ50" s="1305"/>
      <c r="CNK50" s="1305"/>
      <c r="CNL50" s="1305"/>
      <c r="CNM50" s="1305"/>
      <c r="CNN50" s="1305"/>
      <c r="CNO50" s="1305"/>
      <c r="CNP50" s="1305"/>
      <c r="CNQ50" s="1305"/>
      <c r="CNR50" s="1305"/>
      <c r="CNS50" s="1305"/>
      <c r="CNT50" s="1305"/>
      <c r="CNU50" s="1305"/>
      <c r="CNV50" s="1305"/>
      <c r="CNW50" s="1305"/>
      <c r="CNX50" s="1305"/>
      <c r="CNY50" s="1305"/>
      <c r="CNZ50" s="1305"/>
      <c r="COA50" s="1305"/>
      <c r="COB50" s="1305"/>
      <c r="COC50" s="1305"/>
      <c r="COD50" s="1305"/>
      <c r="COE50" s="1305"/>
      <c r="COF50" s="1305"/>
      <c r="COG50" s="1305"/>
      <c r="COH50" s="1305"/>
      <c r="COI50" s="1305"/>
      <c r="COJ50" s="1305"/>
      <c r="COK50" s="1305"/>
      <c r="COL50" s="1305"/>
      <c r="COM50" s="1305"/>
      <c r="CON50" s="1305"/>
      <c r="COO50" s="1305"/>
      <c r="COP50" s="1305"/>
      <c r="COQ50" s="1305"/>
      <c r="COR50" s="1305"/>
      <c r="COS50" s="1305"/>
      <c r="COT50" s="1305"/>
      <c r="COU50" s="1305"/>
      <c r="COV50" s="1305"/>
      <c r="COW50" s="1305"/>
      <c r="COX50" s="1305"/>
      <c r="COY50" s="1305"/>
      <c r="COZ50" s="1305"/>
      <c r="CPA50" s="1305"/>
      <c r="CPB50" s="1305"/>
      <c r="CPC50" s="1305"/>
      <c r="CPD50" s="1305"/>
      <c r="CPE50" s="1305"/>
      <c r="CPF50" s="1305"/>
      <c r="CPG50" s="1305"/>
      <c r="CPH50" s="1305"/>
      <c r="CPI50" s="1305"/>
      <c r="CPJ50" s="1305"/>
      <c r="CPK50" s="1305"/>
      <c r="CPL50" s="1305"/>
      <c r="CPM50" s="1305"/>
      <c r="CPN50" s="1305"/>
      <c r="CPO50" s="1305"/>
      <c r="CPP50" s="1305"/>
      <c r="CPQ50" s="1305"/>
      <c r="CPR50" s="1305"/>
      <c r="CPS50" s="1305"/>
      <c r="CPT50" s="1305"/>
      <c r="CPU50" s="1305"/>
      <c r="CPV50" s="1305"/>
      <c r="CPW50" s="1305"/>
      <c r="CPX50" s="1305"/>
      <c r="CPY50" s="1305"/>
      <c r="CPZ50" s="1305"/>
      <c r="CQA50" s="1305"/>
      <c r="CQB50" s="1305"/>
      <c r="CQC50" s="1305"/>
      <c r="CQD50" s="1305"/>
      <c r="CQE50" s="1305"/>
      <c r="CQF50" s="1305"/>
      <c r="CQG50" s="1305"/>
      <c r="CQH50" s="1305"/>
      <c r="CQI50" s="1305"/>
      <c r="CQJ50" s="1305"/>
      <c r="CQK50" s="1305"/>
      <c r="CQL50" s="1305"/>
      <c r="CQM50" s="1305"/>
      <c r="CQN50" s="1305"/>
      <c r="CQO50" s="1305"/>
      <c r="CQP50" s="1305"/>
      <c r="CQQ50" s="1305"/>
      <c r="CQR50" s="1305"/>
      <c r="CQS50" s="1305"/>
      <c r="CQT50" s="1305"/>
      <c r="CQU50" s="1305"/>
      <c r="CQV50" s="1305"/>
      <c r="CQW50" s="1305"/>
      <c r="CQX50" s="1305"/>
      <c r="CQY50" s="1305"/>
      <c r="CQZ50" s="1305"/>
      <c r="CRA50" s="1305"/>
      <c r="CRB50" s="1305"/>
      <c r="CRC50" s="1305"/>
      <c r="CRD50" s="1305"/>
      <c r="CRE50" s="1305"/>
      <c r="CRF50" s="1305"/>
      <c r="CRG50" s="1305"/>
      <c r="CRH50" s="1305"/>
      <c r="CRI50" s="1305"/>
      <c r="CRJ50" s="1305"/>
      <c r="CRK50" s="1305"/>
      <c r="CRL50" s="1305"/>
      <c r="CRM50" s="1305"/>
      <c r="CRN50" s="1305"/>
      <c r="CRO50" s="1305"/>
      <c r="CRP50" s="1305"/>
      <c r="CRQ50" s="1305"/>
      <c r="CRR50" s="1305"/>
      <c r="CRS50" s="1305"/>
      <c r="CRT50" s="1305"/>
      <c r="CRU50" s="1305"/>
      <c r="CRV50" s="1305"/>
      <c r="CRW50" s="1305"/>
      <c r="CRX50" s="1305"/>
      <c r="CRY50" s="1305"/>
      <c r="CRZ50" s="1305"/>
      <c r="CSA50" s="1305"/>
      <c r="CSB50" s="1305"/>
      <c r="CSC50" s="1305"/>
      <c r="CSD50" s="1305"/>
      <c r="CSE50" s="1305"/>
      <c r="CSF50" s="1305"/>
      <c r="CSG50" s="1305"/>
      <c r="CSH50" s="1305"/>
      <c r="CSI50" s="1305"/>
      <c r="CSJ50" s="1305"/>
      <c r="CSK50" s="1305"/>
      <c r="CSL50" s="1305"/>
      <c r="CSM50" s="1305"/>
      <c r="CSN50" s="1305"/>
      <c r="CSO50" s="1305"/>
      <c r="CSP50" s="1305"/>
      <c r="CSQ50" s="1305"/>
      <c r="CSR50" s="1305"/>
      <c r="CSS50" s="1305"/>
      <c r="CST50" s="1305"/>
      <c r="CSU50" s="1305"/>
      <c r="CSV50" s="1305"/>
      <c r="CSW50" s="1305"/>
      <c r="CSX50" s="1305"/>
      <c r="CSY50" s="1305"/>
      <c r="CSZ50" s="1305"/>
      <c r="CTA50" s="1305"/>
      <c r="CTB50" s="1305"/>
      <c r="CTC50" s="1305"/>
      <c r="CTD50" s="1305"/>
      <c r="CTE50" s="1305"/>
      <c r="CTF50" s="1305"/>
      <c r="CTG50" s="1305"/>
      <c r="CTH50" s="1305"/>
      <c r="CTI50" s="1305"/>
      <c r="CTJ50" s="1305"/>
      <c r="CTK50" s="1305"/>
      <c r="CTL50" s="1305"/>
      <c r="CTM50" s="1305"/>
      <c r="CTN50" s="1305"/>
      <c r="CTO50" s="1305"/>
      <c r="CTP50" s="1305"/>
      <c r="CTQ50" s="1305"/>
      <c r="CTR50" s="1305"/>
      <c r="CTS50" s="1305"/>
      <c r="CTT50" s="1305"/>
      <c r="CTU50" s="1305"/>
      <c r="CTV50" s="1305"/>
      <c r="CTW50" s="1305"/>
      <c r="CTX50" s="1305"/>
      <c r="CTY50" s="1305"/>
      <c r="CTZ50" s="1305"/>
      <c r="CUA50" s="1305"/>
      <c r="CUB50" s="1305"/>
      <c r="CUC50" s="1305"/>
      <c r="CUD50" s="1305"/>
      <c r="CUE50" s="1305"/>
      <c r="CUF50" s="1305"/>
      <c r="CUG50" s="1305"/>
      <c r="CUH50" s="1305"/>
      <c r="CUI50" s="1305"/>
      <c r="CUJ50" s="1305"/>
      <c r="CUK50" s="1305"/>
      <c r="CUL50" s="1305"/>
      <c r="CUM50" s="1305"/>
      <c r="CUN50" s="1305"/>
      <c r="CUO50" s="1305"/>
      <c r="CUP50" s="1305"/>
      <c r="CUQ50" s="1305"/>
      <c r="CUR50" s="1305"/>
      <c r="CUS50" s="1305"/>
      <c r="CUT50" s="1305"/>
      <c r="CUU50" s="1305"/>
      <c r="CUV50" s="1305"/>
      <c r="CUW50" s="1305"/>
      <c r="CUX50" s="1305"/>
      <c r="CUY50" s="1305"/>
      <c r="CUZ50" s="1305"/>
      <c r="CVA50" s="1305"/>
      <c r="CVB50" s="1305"/>
      <c r="CVC50" s="1305"/>
      <c r="CVD50" s="1305"/>
      <c r="CVE50" s="1305"/>
      <c r="CVF50" s="1305"/>
      <c r="CVG50" s="1305"/>
      <c r="CVH50" s="1305"/>
      <c r="CVI50" s="1305"/>
      <c r="CVJ50" s="1305"/>
      <c r="CVK50" s="1305"/>
      <c r="CVL50" s="1305"/>
      <c r="CVM50" s="1305"/>
      <c r="CVN50" s="1305"/>
      <c r="CVO50" s="1305"/>
      <c r="CVP50" s="1305"/>
      <c r="CVQ50" s="1305"/>
      <c r="CVR50" s="1305"/>
      <c r="CVS50" s="1305"/>
      <c r="CVT50" s="1305"/>
      <c r="CVU50" s="1305"/>
      <c r="CVV50" s="1305"/>
      <c r="CVW50" s="1305"/>
      <c r="CVX50" s="1305"/>
      <c r="CVY50" s="1305"/>
      <c r="CVZ50" s="1305"/>
      <c r="CWA50" s="1305"/>
      <c r="CWB50" s="1305"/>
      <c r="CWC50" s="1305"/>
      <c r="CWD50" s="1305"/>
      <c r="CWE50" s="1305"/>
      <c r="CWF50" s="1305"/>
      <c r="CWG50" s="1305"/>
      <c r="CWH50" s="1305"/>
      <c r="CWI50" s="1305"/>
      <c r="CWJ50" s="1305"/>
      <c r="CWK50" s="1305"/>
      <c r="CWL50" s="1305"/>
      <c r="CWM50" s="1305"/>
      <c r="CWN50" s="1305"/>
      <c r="CWO50" s="1305"/>
      <c r="CWP50" s="1305"/>
      <c r="CWQ50" s="1305"/>
      <c r="CWR50" s="1305"/>
      <c r="CWS50" s="1305"/>
      <c r="CWT50" s="1305"/>
      <c r="CWU50" s="1305"/>
      <c r="CWV50" s="1305"/>
      <c r="CWW50" s="1305"/>
      <c r="CWX50" s="1305"/>
      <c r="CWY50" s="1305"/>
      <c r="CWZ50" s="1305"/>
      <c r="CXA50" s="1305"/>
      <c r="CXB50" s="1305"/>
      <c r="CXC50" s="1305"/>
      <c r="CXD50" s="1305"/>
      <c r="CXE50" s="1305"/>
      <c r="CXF50" s="1305"/>
      <c r="CXG50" s="1305"/>
      <c r="CXH50" s="1305"/>
      <c r="CXI50" s="1305"/>
      <c r="CXJ50" s="1305"/>
      <c r="CXK50" s="1305"/>
      <c r="CXL50" s="1305"/>
      <c r="CXM50" s="1305"/>
      <c r="CXN50" s="1305"/>
      <c r="CXO50" s="1305"/>
      <c r="CXP50" s="1305"/>
      <c r="CXQ50" s="1305"/>
      <c r="CXR50" s="1305"/>
      <c r="CXS50" s="1305"/>
      <c r="CXT50" s="1305"/>
      <c r="CXU50" s="1305"/>
      <c r="CXV50" s="1305"/>
      <c r="CXW50" s="1305"/>
      <c r="CXX50" s="1305"/>
      <c r="CXY50" s="1305"/>
      <c r="CXZ50" s="1305"/>
      <c r="CYA50" s="1305"/>
      <c r="CYB50" s="1305"/>
      <c r="CYC50" s="1305"/>
      <c r="CYD50" s="1305"/>
      <c r="CYE50" s="1305"/>
      <c r="CYF50" s="1305"/>
      <c r="CYG50" s="1305"/>
      <c r="CYH50" s="1305"/>
      <c r="CYI50" s="1305"/>
      <c r="CYJ50" s="1305"/>
      <c r="CYK50" s="1305"/>
      <c r="CYL50" s="1305"/>
      <c r="CYM50" s="1305"/>
      <c r="CYN50" s="1305"/>
      <c r="CYO50" s="1305"/>
      <c r="CYP50" s="1305"/>
      <c r="CYQ50" s="1305"/>
      <c r="CYR50" s="1305"/>
      <c r="CYS50" s="1305"/>
      <c r="CYT50" s="1305"/>
      <c r="CYU50" s="1305"/>
      <c r="CYV50" s="1305"/>
      <c r="CYW50" s="1305"/>
      <c r="CYX50" s="1305"/>
      <c r="CYY50" s="1305"/>
      <c r="CYZ50" s="1305"/>
      <c r="CZA50" s="1305"/>
      <c r="CZB50" s="1305"/>
      <c r="CZC50" s="1305"/>
      <c r="CZD50" s="1305"/>
      <c r="CZE50" s="1305"/>
      <c r="CZF50" s="1305"/>
      <c r="CZG50" s="1305"/>
      <c r="CZH50" s="1305"/>
      <c r="CZI50" s="1305"/>
      <c r="CZJ50" s="1305"/>
      <c r="CZK50" s="1305"/>
      <c r="CZL50" s="1305"/>
      <c r="CZM50" s="1305"/>
      <c r="CZN50" s="1305"/>
      <c r="CZO50" s="1305"/>
      <c r="CZP50" s="1305"/>
      <c r="CZQ50" s="1305"/>
      <c r="CZR50" s="1305"/>
      <c r="CZS50" s="1305"/>
      <c r="CZT50" s="1305"/>
      <c r="CZU50" s="1305"/>
      <c r="CZV50" s="1305"/>
      <c r="CZW50" s="1305"/>
      <c r="CZX50" s="1305"/>
      <c r="CZY50" s="1305"/>
      <c r="CZZ50" s="1305"/>
      <c r="DAA50" s="1305"/>
      <c r="DAB50" s="1305"/>
      <c r="DAC50" s="1305"/>
      <c r="DAD50" s="1305"/>
      <c r="DAE50" s="1305"/>
      <c r="DAF50" s="1305"/>
      <c r="DAG50" s="1305"/>
      <c r="DAH50" s="1305"/>
      <c r="DAI50" s="1305"/>
      <c r="DAJ50" s="1305"/>
      <c r="DAK50" s="1305"/>
      <c r="DAL50" s="1305"/>
      <c r="DAM50" s="1305"/>
      <c r="DAN50" s="1305"/>
      <c r="DAO50" s="1305"/>
      <c r="DAP50" s="1305"/>
      <c r="DAQ50" s="1305"/>
      <c r="DAR50" s="1305"/>
      <c r="DAS50" s="1305"/>
      <c r="DAT50" s="1305"/>
      <c r="DAU50" s="1305"/>
      <c r="DAV50" s="1305"/>
      <c r="DAW50" s="1305"/>
      <c r="DAX50" s="1305"/>
      <c r="DAY50" s="1305"/>
      <c r="DAZ50" s="1305"/>
      <c r="DBA50" s="1305"/>
      <c r="DBB50" s="1305"/>
      <c r="DBC50" s="1305"/>
      <c r="DBD50" s="1305"/>
      <c r="DBE50" s="1305"/>
      <c r="DBF50" s="1305"/>
      <c r="DBG50" s="1305"/>
      <c r="DBH50" s="1305"/>
      <c r="DBI50" s="1305"/>
      <c r="DBJ50" s="1305"/>
      <c r="DBK50" s="1305"/>
      <c r="DBL50" s="1305"/>
      <c r="DBM50" s="1305"/>
      <c r="DBN50" s="1305"/>
      <c r="DBO50" s="1305"/>
      <c r="DBP50" s="1305"/>
      <c r="DBQ50" s="1305"/>
      <c r="DBR50" s="1305"/>
      <c r="DBS50" s="1305"/>
      <c r="DBT50" s="1305"/>
      <c r="DBU50" s="1305"/>
      <c r="DBV50" s="1305"/>
      <c r="DBW50" s="1305"/>
      <c r="DBX50" s="1305"/>
      <c r="DBY50" s="1305"/>
      <c r="DBZ50" s="1305"/>
      <c r="DCA50" s="1305"/>
      <c r="DCB50" s="1305"/>
      <c r="DCC50" s="1305"/>
      <c r="DCD50" s="1305"/>
      <c r="DCE50" s="1305"/>
      <c r="DCF50" s="1305"/>
      <c r="DCG50" s="1305"/>
      <c r="DCH50" s="1305"/>
      <c r="DCI50" s="1305"/>
      <c r="DCJ50" s="1305"/>
      <c r="DCK50" s="1305"/>
      <c r="DCL50" s="1305"/>
      <c r="DCM50" s="1305"/>
      <c r="DCN50" s="1305"/>
      <c r="DCO50" s="1305"/>
      <c r="DCP50" s="1305"/>
      <c r="DCQ50" s="1305"/>
      <c r="DCR50" s="1305"/>
      <c r="DCS50" s="1305"/>
      <c r="DCT50" s="1305"/>
      <c r="DCU50" s="1305"/>
      <c r="DCV50" s="1305"/>
      <c r="DCW50" s="1305"/>
      <c r="DCX50" s="1305"/>
      <c r="DCY50" s="1305"/>
      <c r="DCZ50" s="1305"/>
      <c r="DDA50" s="1305"/>
      <c r="DDB50" s="1305"/>
      <c r="DDC50" s="1305"/>
      <c r="DDD50" s="1305"/>
      <c r="DDE50" s="1305"/>
      <c r="DDF50" s="1305"/>
      <c r="DDG50" s="1305"/>
      <c r="DDH50" s="1305"/>
      <c r="DDI50" s="1305"/>
      <c r="DDJ50" s="1305"/>
      <c r="DDK50" s="1305"/>
      <c r="DDL50" s="1305"/>
      <c r="DDM50" s="1305"/>
      <c r="DDN50" s="1305"/>
      <c r="DDO50" s="1305"/>
      <c r="DDP50" s="1305"/>
      <c r="DDQ50" s="1305"/>
      <c r="DDR50" s="1305"/>
      <c r="DDS50" s="1305"/>
      <c r="DDT50" s="1305"/>
      <c r="DDU50" s="1305"/>
      <c r="DDV50" s="1305"/>
      <c r="DDW50" s="1305"/>
      <c r="DDX50" s="1305"/>
      <c r="DDY50" s="1305"/>
      <c r="DDZ50" s="1305"/>
      <c r="DEA50" s="1305"/>
      <c r="DEB50" s="1305"/>
      <c r="DEC50" s="1305"/>
      <c r="DED50" s="1305"/>
      <c r="DEE50" s="1305"/>
      <c r="DEF50" s="1305"/>
      <c r="DEG50" s="1305"/>
      <c r="DEH50" s="1305"/>
      <c r="DEI50" s="1305"/>
      <c r="DEJ50" s="1305"/>
      <c r="DEK50" s="1305"/>
      <c r="DEL50" s="1305"/>
      <c r="DEM50" s="1305"/>
      <c r="DEN50" s="1305"/>
      <c r="DEO50" s="1305"/>
      <c r="DEP50" s="1305"/>
      <c r="DEQ50" s="1305"/>
      <c r="DER50" s="1305"/>
      <c r="DES50" s="1305"/>
      <c r="DET50" s="1305"/>
      <c r="DEU50" s="1305"/>
      <c r="DEV50" s="1305"/>
      <c r="DEW50" s="1305"/>
      <c r="DEX50" s="1305"/>
      <c r="DEY50" s="1305"/>
      <c r="DEZ50" s="1305"/>
      <c r="DFA50" s="1305"/>
      <c r="DFB50" s="1305"/>
      <c r="DFC50" s="1305"/>
      <c r="DFD50" s="1305"/>
      <c r="DFE50" s="1305"/>
      <c r="DFF50" s="1305"/>
      <c r="DFG50" s="1305"/>
      <c r="DFH50" s="1305"/>
      <c r="DFI50" s="1305"/>
      <c r="DFJ50" s="1305"/>
      <c r="DFK50" s="1305"/>
      <c r="DFL50" s="1305"/>
      <c r="DFM50" s="1305"/>
      <c r="DFN50" s="1305"/>
      <c r="DFO50" s="1305"/>
      <c r="DFP50" s="1305"/>
      <c r="DFQ50" s="1305"/>
      <c r="DFR50" s="1305"/>
      <c r="DFS50" s="1305"/>
      <c r="DFT50" s="1305"/>
      <c r="DFU50" s="1305"/>
      <c r="DFV50" s="1305"/>
      <c r="DFW50" s="1305"/>
      <c r="DFX50" s="1305"/>
      <c r="DFY50" s="1305"/>
      <c r="DFZ50" s="1305"/>
      <c r="DGA50" s="1305"/>
      <c r="DGB50" s="1305"/>
      <c r="DGC50" s="1305"/>
      <c r="DGD50" s="1305"/>
      <c r="DGE50" s="1305"/>
      <c r="DGF50" s="1305"/>
      <c r="DGG50" s="1305"/>
      <c r="DGH50" s="1305"/>
      <c r="DGI50" s="1305"/>
      <c r="DGJ50" s="1305"/>
      <c r="DGK50" s="1305"/>
      <c r="DGL50" s="1305"/>
      <c r="DGM50" s="1305"/>
      <c r="DGN50" s="1305"/>
      <c r="DGO50" s="1305"/>
      <c r="DGP50" s="1305"/>
      <c r="DGQ50" s="1305"/>
      <c r="DGR50" s="1305"/>
      <c r="DGS50" s="1305"/>
      <c r="DGT50" s="1305"/>
      <c r="DGU50" s="1305"/>
      <c r="DGV50" s="1305"/>
      <c r="DGW50" s="1305"/>
      <c r="DGX50" s="1305"/>
      <c r="DGY50" s="1305"/>
      <c r="DGZ50" s="1305"/>
      <c r="DHA50" s="1305"/>
      <c r="DHB50" s="1305"/>
      <c r="DHC50" s="1305"/>
      <c r="DHD50" s="1305"/>
      <c r="DHE50" s="1305"/>
      <c r="DHF50" s="1305"/>
      <c r="DHG50" s="1305"/>
      <c r="DHH50" s="1305"/>
      <c r="DHI50" s="1305"/>
      <c r="DHJ50" s="1305"/>
      <c r="DHK50" s="1305"/>
      <c r="DHL50" s="1305"/>
      <c r="DHM50" s="1305"/>
      <c r="DHN50" s="1305"/>
      <c r="DHO50" s="1305"/>
      <c r="DHP50" s="1305"/>
      <c r="DHQ50" s="1305"/>
      <c r="DHR50" s="1305"/>
      <c r="DHS50" s="1305"/>
      <c r="DHT50" s="1305"/>
      <c r="DHU50" s="1305"/>
      <c r="DHV50" s="1305"/>
      <c r="DHW50" s="1305"/>
      <c r="DHX50" s="1305"/>
      <c r="DHY50" s="1305"/>
      <c r="DHZ50" s="1305"/>
      <c r="DIA50" s="1305"/>
      <c r="DIB50" s="1305"/>
      <c r="DIC50" s="1305"/>
      <c r="DID50" s="1305"/>
      <c r="DIE50" s="1305"/>
      <c r="DIF50" s="1305"/>
      <c r="DIG50" s="1305"/>
      <c r="DIH50" s="1305"/>
      <c r="DII50" s="1305"/>
      <c r="DIJ50" s="1305"/>
      <c r="DIK50" s="1305"/>
      <c r="DIL50" s="1305"/>
      <c r="DIM50" s="1305"/>
      <c r="DIN50" s="1305"/>
      <c r="DIO50" s="1305"/>
      <c r="DIP50" s="1305"/>
      <c r="DIQ50" s="1305"/>
      <c r="DIR50" s="1305"/>
      <c r="DIS50" s="1305"/>
      <c r="DIT50" s="1305"/>
      <c r="DIU50" s="1305"/>
      <c r="DIV50" s="1305"/>
      <c r="DIW50" s="1305"/>
      <c r="DIX50" s="1305"/>
      <c r="DIY50" s="1305"/>
      <c r="DIZ50" s="1305"/>
      <c r="DJA50" s="1305"/>
      <c r="DJB50" s="1305"/>
      <c r="DJC50" s="1305"/>
      <c r="DJD50" s="1305"/>
      <c r="DJE50" s="1305"/>
      <c r="DJF50" s="1305"/>
      <c r="DJG50" s="1305"/>
      <c r="DJH50" s="1305"/>
      <c r="DJI50" s="1305"/>
      <c r="DJJ50" s="1305"/>
      <c r="DJK50" s="1305"/>
      <c r="DJL50" s="1305"/>
      <c r="DJM50" s="1305"/>
      <c r="DJN50" s="1305"/>
      <c r="DJO50" s="1305"/>
      <c r="DJP50" s="1305"/>
      <c r="DJQ50" s="1305"/>
      <c r="DJR50" s="1305"/>
      <c r="DJS50" s="1305"/>
      <c r="DJT50" s="1305"/>
      <c r="DJU50" s="1305"/>
      <c r="DJV50" s="1305"/>
      <c r="DJW50" s="1305"/>
      <c r="DJX50" s="1305"/>
      <c r="DJY50" s="1305"/>
      <c r="DJZ50" s="1305"/>
      <c r="DKA50" s="1305"/>
      <c r="DKB50" s="1305"/>
      <c r="DKC50" s="1305"/>
      <c r="DKD50" s="1305"/>
      <c r="DKE50" s="1305"/>
      <c r="DKF50" s="1305"/>
      <c r="DKG50" s="1305"/>
      <c r="DKH50" s="1305"/>
      <c r="DKI50" s="1305"/>
      <c r="DKJ50" s="1305"/>
      <c r="DKK50" s="1305"/>
      <c r="DKL50" s="1305"/>
      <c r="DKM50" s="1305"/>
      <c r="DKN50" s="1305"/>
      <c r="DKO50" s="1305"/>
      <c r="DKP50" s="1305"/>
      <c r="DKQ50" s="1305"/>
      <c r="DKR50" s="1305"/>
      <c r="DKS50" s="1305"/>
      <c r="DKT50" s="1305"/>
      <c r="DKU50" s="1305"/>
      <c r="DKV50" s="1305"/>
      <c r="DKW50" s="1305"/>
      <c r="DKX50" s="1305"/>
      <c r="DKY50" s="1305"/>
      <c r="DKZ50" s="1305"/>
      <c r="DLA50" s="1305"/>
      <c r="DLB50" s="1305"/>
      <c r="DLC50" s="1305"/>
      <c r="DLD50" s="1305"/>
      <c r="DLE50" s="1305"/>
      <c r="DLF50" s="1305"/>
      <c r="DLG50" s="1305"/>
      <c r="DLH50" s="1305"/>
      <c r="DLI50" s="1305"/>
      <c r="DLJ50" s="1305"/>
      <c r="DLK50" s="1305"/>
      <c r="DLL50" s="1305"/>
      <c r="DLM50" s="1305"/>
      <c r="DLN50" s="1305"/>
      <c r="DLO50" s="1305"/>
      <c r="DLP50" s="1305"/>
      <c r="DLQ50" s="1305"/>
      <c r="DLR50" s="1305"/>
      <c r="DLS50" s="1305"/>
      <c r="DLT50" s="1305"/>
      <c r="DLU50" s="1305"/>
      <c r="DLV50" s="1305"/>
      <c r="DLW50" s="1305"/>
      <c r="DLX50" s="1305"/>
      <c r="DLY50" s="1305"/>
      <c r="DLZ50" s="1305"/>
      <c r="DMA50" s="1305"/>
      <c r="DMB50" s="1305"/>
      <c r="DMC50" s="1305"/>
      <c r="DMD50" s="1305"/>
      <c r="DME50" s="1305"/>
      <c r="DMF50" s="1305"/>
      <c r="DMG50" s="1305"/>
      <c r="DMH50" s="1305"/>
      <c r="DMI50" s="1305"/>
      <c r="DMJ50" s="1305"/>
      <c r="DMK50" s="1305"/>
      <c r="DML50" s="1305"/>
      <c r="DMM50" s="1305"/>
      <c r="DMN50" s="1305"/>
      <c r="DMO50" s="1305"/>
      <c r="DMP50" s="1305"/>
      <c r="DMQ50" s="1305"/>
      <c r="DMR50" s="1305"/>
      <c r="DMS50" s="1305"/>
      <c r="DMT50" s="1305"/>
      <c r="DMU50" s="1305"/>
      <c r="DMV50" s="1305"/>
      <c r="DMW50" s="1305"/>
      <c r="DMX50" s="1305"/>
      <c r="DMY50" s="1305"/>
      <c r="DMZ50" s="1305"/>
      <c r="DNA50" s="1305"/>
      <c r="DNB50" s="1305"/>
      <c r="DNC50" s="1305"/>
      <c r="DND50" s="1305"/>
      <c r="DNE50" s="1305"/>
      <c r="DNF50" s="1305"/>
      <c r="DNG50" s="1305"/>
      <c r="DNH50" s="1305"/>
      <c r="DNI50" s="1305"/>
      <c r="DNJ50" s="1305"/>
      <c r="DNK50" s="1305"/>
      <c r="DNL50" s="1305"/>
      <c r="DNM50" s="1305"/>
      <c r="DNN50" s="1305"/>
      <c r="DNO50" s="1305"/>
      <c r="DNP50" s="1305"/>
      <c r="DNQ50" s="1305"/>
      <c r="DNR50" s="1305"/>
      <c r="DNS50" s="1305"/>
      <c r="DNT50" s="1305"/>
      <c r="DNU50" s="1305"/>
      <c r="DNV50" s="1305"/>
      <c r="DNW50" s="1305"/>
      <c r="DNX50" s="1305"/>
      <c r="DNY50" s="1305"/>
      <c r="DNZ50" s="1305"/>
      <c r="DOA50" s="1305"/>
      <c r="DOB50" s="1305"/>
      <c r="DOC50" s="1305"/>
      <c r="DOD50" s="1305"/>
      <c r="DOE50" s="1305"/>
      <c r="DOF50" s="1305"/>
      <c r="DOG50" s="1305"/>
      <c r="DOH50" s="1305"/>
      <c r="DOI50" s="1305"/>
      <c r="DOJ50" s="1305"/>
      <c r="DOK50" s="1305"/>
      <c r="DOL50" s="1305"/>
      <c r="DOM50" s="1305"/>
      <c r="DON50" s="1305"/>
      <c r="DOO50" s="1305"/>
      <c r="DOP50" s="1305"/>
      <c r="DOQ50" s="1305"/>
      <c r="DOR50" s="1305"/>
      <c r="DOS50" s="1305"/>
      <c r="DOT50" s="1305"/>
      <c r="DOU50" s="1305"/>
      <c r="DOV50" s="1305"/>
      <c r="DOW50" s="1305"/>
      <c r="DOX50" s="1305"/>
      <c r="DOY50" s="1305"/>
      <c r="DOZ50" s="1305"/>
      <c r="DPA50" s="1305"/>
      <c r="DPB50" s="1305"/>
      <c r="DPC50" s="1305"/>
      <c r="DPD50" s="1305"/>
      <c r="DPE50" s="1305"/>
      <c r="DPF50" s="1305"/>
      <c r="DPG50" s="1305"/>
      <c r="DPH50" s="1305"/>
      <c r="DPI50" s="1305"/>
      <c r="DPJ50" s="1305"/>
      <c r="DPK50" s="1305"/>
      <c r="DPL50" s="1305"/>
      <c r="DPM50" s="1305"/>
      <c r="DPN50" s="1305"/>
      <c r="DPO50" s="1305"/>
      <c r="DPP50" s="1305"/>
      <c r="DPQ50" s="1305"/>
      <c r="DPR50" s="1305"/>
      <c r="DPS50" s="1305"/>
      <c r="DPT50" s="1305"/>
      <c r="DPU50" s="1305"/>
      <c r="DPV50" s="1305"/>
      <c r="DPW50" s="1305"/>
      <c r="DPX50" s="1305"/>
      <c r="DPY50" s="1305"/>
      <c r="DPZ50" s="1305"/>
      <c r="DQA50" s="1305"/>
      <c r="DQB50" s="1305"/>
      <c r="DQC50" s="1305"/>
      <c r="DQD50" s="1305"/>
      <c r="DQE50" s="1305"/>
      <c r="DQF50" s="1305"/>
      <c r="DQG50" s="1305"/>
      <c r="DQH50" s="1305"/>
      <c r="DQI50" s="1305"/>
      <c r="DQJ50" s="1305"/>
      <c r="DQK50" s="1305"/>
      <c r="DQL50" s="1305"/>
      <c r="DQM50" s="1305"/>
      <c r="DQN50" s="1305"/>
      <c r="DQO50" s="1305"/>
      <c r="DQP50" s="1305"/>
      <c r="DQQ50" s="1305"/>
      <c r="DQR50" s="1305"/>
      <c r="DQS50" s="1305"/>
      <c r="DQT50" s="1305"/>
      <c r="DQU50" s="1305"/>
      <c r="DQV50" s="1305"/>
      <c r="DQW50" s="1305"/>
      <c r="DQX50" s="1305"/>
      <c r="DQY50" s="1305"/>
      <c r="DQZ50" s="1305"/>
      <c r="DRA50" s="1305"/>
      <c r="DRB50" s="1305"/>
      <c r="DRC50" s="1305"/>
      <c r="DRD50" s="1305"/>
      <c r="DRE50" s="1305"/>
      <c r="DRF50" s="1305"/>
      <c r="DRG50" s="1305"/>
      <c r="DRH50" s="1305"/>
      <c r="DRI50" s="1305"/>
      <c r="DRJ50" s="1305"/>
      <c r="DRK50" s="1305"/>
      <c r="DRL50" s="1305"/>
      <c r="DRM50" s="1305"/>
      <c r="DRN50" s="1305"/>
      <c r="DRO50" s="1305"/>
      <c r="DRP50" s="1305"/>
      <c r="DRQ50" s="1305"/>
      <c r="DRR50" s="1305"/>
      <c r="DRS50" s="1305"/>
      <c r="DRT50" s="1305"/>
      <c r="DRU50" s="1305"/>
      <c r="DRV50" s="1305"/>
      <c r="DRW50" s="1305"/>
      <c r="DRX50" s="1305"/>
      <c r="DRY50" s="1305"/>
      <c r="DRZ50" s="1305"/>
      <c r="DSA50" s="1305"/>
      <c r="DSB50" s="1305"/>
      <c r="DSC50" s="1305"/>
      <c r="DSD50" s="1305"/>
      <c r="DSE50" s="1305"/>
      <c r="DSF50" s="1305"/>
      <c r="DSG50" s="1305"/>
      <c r="DSH50" s="1305"/>
      <c r="DSI50" s="1305"/>
      <c r="DSJ50" s="1305"/>
      <c r="DSK50" s="1305"/>
      <c r="DSL50" s="1305"/>
      <c r="DSM50" s="1305"/>
      <c r="DSN50" s="1305"/>
      <c r="DSO50" s="1305"/>
      <c r="DSP50" s="1305"/>
      <c r="DSQ50" s="1305"/>
      <c r="DSR50" s="1305"/>
      <c r="DSS50" s="1305"/>
      <c r="DST50" s="1305"/>
      <c r="DSU50" s="1305"/>
      <c r="DSV50" s="1305"/>
      <c r="DSW50" s="1305"/>
      <c r="DSX50" s="1305"/>
      <c r="DSY50" s="1305"/>
      <c r="DSZ50" s="1305"/>
      <c r="DTA50" s="1305"/>
      <c r="DTB50" s="1305"/>
      <c r="DTC50" s="1305"/>
      <c r="DTD50" s="1305"/>
      <c r="DTE50" s="1305"/>
      <c r="DTF50" s="1305"/>
      <c r="DTG50" s="1305"/>
      <c r="DTH50" s="1305"/>
      <c r="DTI50" s="1305"/>
      <c r="DTJ50" s="1305"/>
      <c r="DTK50" s="1305"/>
      <c r="DTL50" s="1305"/>
      <c r="DTM50" s="1305"/>
      <c r="DTN50" s="1305"/>
      <c r="DTO50" s="1305"/>
      <c r="DTP50" s="1305"/>
      <c r="DTQ50" s="1305"/>
      <c r="DTR50" s="1305"/>
      <c r="DTS50" s="1305"/>
      <c r="DTT50" s="1305"/>
      <c r="DTU50" s="1305"/>
      <c r="DTV50" s="1305"/>
      <c r="DTW50" s="1305"/>
      <c r="DTX50" s="1305"/>
      <c r="DTY50" s="1305"/>
      <c r="DTZ50" s="1305"/>
      <c r="DUA50" s="1305"/>
      <c r="DUB50" s="1305"/>
      <c r="DUC50" s="1305"/>
      <c r="DUD50" s="1305"/>
      <c r="DUE50" s="1305"/>
      <c r="DUF50" s="1305"/>
      <c r="DUG50" s="1305"/>
      <c r="DUH50" s="1305"/>
      <c r="DUI50" s="1305"/>
      <c r="DUJ50" s="1305"/>
      <c r="DUK50" s="1305"/>
      <c r="DUL50" s="1305"/>
      <c r="DUM50" s="1305"/>
      <c r="DUN50" s="1305"/>
      <c r="DUO50" s="1305"/>
      <c r="DUP50" s="1305"/>
      <c r="DUQ50" s="1305"/>
      <c r="DUR50" s="1305"/>
      <c r="DUS50" s="1305"/>
      <c r="DUT50" s="1305"/>
      <c r="DUU50" s="1305"/>
      <c r="DUV50" s="1305"/>
      <c r="DUW50" s="1305"/>
      <c r="DUX50" s="1305"/>
      <c r="DUY50" s="1305"/>
      <c r="DUZ50" s="1305"/>
      <c r="DVA50" s="1305"/>
      <c r="DVB50" s="1305"/>
      <c r="DVC50" s="1305"/>
      <c r="DVD50" s="1305"/>
      <c r="DVE50" s="1305"/>
      <c r="DVF50" s="1305"/>
      <c r="DVG50" s="1305"/>
      <c r="DVH50" s="1305"/>
      <c r="DVI50" s="1305"/>
      <c r="DVJ50" s="1305"/>
      <c r="DVK50" s="1305"/>
      <c r="DVL50" s="1305"/>
      <c r="DVM50" s="1305"/>
      <c r="DVN50" s="1305"/>
      <c r="DVO50" s="1305"/>
      <c r="DVP50" s="1305"/>
      <c r="DVQ50" s="1305"/>
      <c r="DVR50" s="1305"/>
      <c r="DVS50" s="1305"/>
      <c r="DVT50" s="1305"/>
      <c r="DVU50" s="1305"/>
      <c r="DVV50" s="1305"/>
      <c r="DVW50" s="1305"/>
      <c r="DVX50" s="1305"/>
      <c r="DVY50" s="1305"/>
      <c r="DVZ50" s="1305"/>
      <c r="DWA50" s="1305"/>
      <c r="DWB50" s="1305"/>
      <c r="DWC50" s="1305"/>
      <c r="DWD50" s="1305"/>
      <c r="DWE50" s="1305"/>
      <c r="DWF50" s="1305"/>
      <c r="DWG50" s="1305"/>
      <c r="DWH50" s="1305"/>
      <c r="DWI50" s="1305"/>
      <c r="DWJ50" s="1305"/>
      <c r="DWK50" s="1305"/>
      <c r="DWL50" s="1305"/>
      <c r="DWM50" s="1305"/>
      <c r="DWN50" s="1305"/>
      <c r="DWO50" s="1305"/>
      <c r="DWP50" s="1305"/>
      <c r="DWQ50" s="1305"/>
      <c r="DWR50" s="1305"/>
      <c r="DWS50" s="1305"/>
      <c r="DWT50" s="1305"/>
      <c r="DWU50" s="1305"/>
      <c r="DWV50" s="1305"/>
      <c r="DWW50" s="1305"/>
      <c r="DWX50" s="1305"/>
      <c r="DWY50" s="1305"/>
      <c r="DWZ50" s="1305"/>
      <c r="DXA50" s="1305"/>
      <c r="DXB50" s="1305"/>
      <c r="DXC50" s="1305"/>
      <c r="DXD50" s="1305"/>
      <c r="DXE50" s="1305"/>
      <c r="DXF50" s="1305"/>
      <c r="DXG50" s="1305"/>
      <c r="DXH50" s="1305"/>
      <c r="DXI50" s="1305"/>
      <c r="DXJ50" s="1305"/>
      <c r="DXK50" s="1305"/>
      <c r="DXL50" s="1305"/>
      <c r="DXM50" s="1305"/>
      <c r="DXN50" s="1305"/>
      <c r="DXO50" s="1305"/>
      <c r="DXP50" s="1305"/>
      <c r="DXQ50" s="1305"/>
      <c r="DXR50" s="1305"/>
      <c r="DXS50" s="1305"/>
      <c r="DXT50" s="1305"/>
      <c r="DXU50" s="1305"/>
      <c r="DXV50" s="1305"/>
      <c r="DXW50" s="1305"/>
      <c r="DXX50" s="1305"/>
      <c r="DXY50" s="1305"/>
      <c r="DXZ50" s="1305"/>
      <c r="DYA50" s="1305"/>
      <c r="DYB50" s="1305"/>
      <c r="DYC50" s="1305"/>
      <c r="DYD50" s="1305"/>
      <c r="DYE50" s="1305"/>
      <c r="DYF50" s="1305"/>
      <c r="DYG50" s="1305"/>
      <c r="DYH50" s="1305"/>
      <c r="DYI50" s="1305"/>
      <c r="DYJ50" s="1305"/>
      <c r="DYK50" s="1305"/>
      <c r="DYL50" s="1305"/>
      <c r="DYM50" s="1305"/>
      <c r="DYN50" s="1305"/>
      <c r="DYO50" s="1305"/>
      <c r="DYP50" s="1305"/>
      <c r="DYQ50" s="1305"/>
      <c r="DYR50" s="1305"/>
      <c r="DYS50" s="1305"/>
      <c r="DYT50" s="1305"/>
      <c r="DYU50" s="1305"/>
      <c r="DYV50" s="1305"/>
      <c r="DYW50" s="1305"/>
      <c r="DYX50" s="1305"/>
      <c r="DYY50" s="1305"/>
      <c r="DYZ50" s="1305"/>
      <c r="DZA50" s="1305"/>
      <c r="DZB50" s="1305"/>
      <c r="DZC50" s="1305"/>
      <c r="DZD50" s="1305"/>
      <c r="DZE50" s="1305"/>
      <c r="DZF50" s="1305"/>
      <c r="DZG50" s="1305"/>
      <c r="DZH50" s="1305"/>
      <c r="DZI50" s="1305"/>
      <c r="DZJ50" s="1305"/>
      <c r="DZK50" s="1305"/>
      <c r="DZL50" s="1305"/>
      <c r="DZM50" s="1305"/>
      <c r="DZN50" s="1305"/>
      <c r="DZO50" s="1305"/>
      <c r="DZP50" s="1305"/>
      <c r="DZQ50" s="1305"/>
      <c r="DZR50" s="1305"/>
      <c r="DZS50" s="1305"/>
      <c r="DZT50" s="1305"/>
      <c r="DZU50" s="1305"/>
      <c r="DZV50" s="1305"/>
      <c r="DZW50" s="1305"/>
      <c r="DZX50" s="1305"/>
      <c r="DZY50" s="1305"/>
      <c r="DZZ50" s="1305"/>
      <c r="EAA50" s="1305"/>
      <c r="EAB50" s="1305"/>
      <c r="EAC50" s="1305"/>
      <c r="EAD50" s="1305"/>
      <c r="EAE50" s="1305"/>
      <c r="EAF50" s="1305"/>
      <c r="EAG50" s="1305"/>
      <c r="EAH50" s="1305"/>
      <c r="EAI50" s="1305"/>
      <c r="EAJ50" s="1305"/>
      <c r="EAK50" s="1305"/>
      <c r="EAL50" s="1305"/>
      <c r="EAM50" s="1305"/>
      <c r="EAN50" s="1305"/>
      <c r="EAO50" s="1305"/>
      <c r="EAP50" s="1305"/>
      <c r="EAQ50" s="1305"/>
      <c r="EAR50" s="1305"/>
      <c r="EAS50" s="1305"/>
      <c r="EAT50" s="1305"/>
      <c r="EAU50" s="1305"/>
      <c r="EAV50" s="1305"/>
      <c r="EAW50" s="1305"/>
      <c r="EAX50" s="1305"/>
      <c r="EAY50" s="1305"/>
      <c r="EAZ50" s="1305"/>
      <c r="EBA50" s="1305"/>
      <c r="EBB50" s="1305"/>
      <c r="EBC50" s="1305"/>
      <c r="EBD50" s="1305"/>
      <c r="EBE50" s="1305"/>
      <c r="EBF50" s="1305"/>
      <c r="EBG50" s="1305"/>
      <c r="EBH50" s="1305"/>
      <c r="EBI50" s="1305"/>
      <c r="EBJ50" s="1305"/>
      <c r="EBK50" s="1305"/>
      <c r="EBL50" s="1305"/>
      <c r="EBM50" s="1305"/>
      <c r="EBN50" s="1305"/>
      <c r="EBO50" s="1305"/>
      <c r="EBP50" s="1305"/>
      <c r="EBQ50" s="1305"/>
      <c r="EBR50" s="1305"/>
      <c r="EBS50" s="1305"/>
      <c r="EBT50" s="1305"/>
      <c r="EBU50" s="1305"/>
      <c r="EBV50" s="1305"/>
      <c r="EBW50" s="1305"/>
      <c r="EBX50" s="1305"/>
      <c r="EBY50" s="1305"/>
      <c r="EBZ50" s="1305"/>
      <c r="ECA50" s="1305"/>
      <c r="ECB50" s="1305"/>
      <c r="ECC50" s="1305"/>
      <c r="ECD50" s="1305"/>
      <c r="ECE50" s="1305"/>
      <c r="ECF50" s="1305"/>
      <c r="ECG50" s="1305"/>
      <c r="ECH50" s="1305"/>
      <c r="ECI50" s="1305"/>
      <c r="ECJ50" s="1305"/>
      <c r="ECK50" s="1305"/>
      <c r="ECL50" s="1305"/>
      <c r="ECM50" s="1305"/>
      <c r="ECN50" s="1305"/>
      <c r="ECO50" s="1305"/>
      <c r="ECP50" s="1305"/>
      <c r="ECQ50" s="1305"/>
      <c r="ECR50" s="1305"/>
      <c r="ECS50" s="1305"/>
      <c r="ECT50" s="1305"/>
      <c r="ECU50" s="1305"/>
      <c r="ECV50" s="1305"/>
      <c r="ECW50" s="1305"/>
      <c r="ECX50" s="1305"/>
      <c r="ECY50" s="1305"/>
      <c r="ECZ50" s="1305"/>
      <c r="EDA50" s="1305"/>
      <c r="EDB50" s="1305"/>
      <c r="EDC50" s="1305"/>
      <c r="EDD50" s="1305"/>
      <c r="EDE50" s="1305"/>
      <c r="EDF50" s="1305"/>
      <c r="EDG50" s="1305"/>
      <c r="EDH50" s="1305"/>
      <c r="EDI50" s="1305"/>
      <c r="EDJ50" s="1305"/>
      <c r="EDK50" s="1305"/>
      <c r="EDL50" s="1305"/>
      <c r="EDM50" s="1305"/>
      <c r="EDN50" s="1305"/>
      <c r="EDO50" s="1305"/>
      <c r="EDP50" s="1305"/>
      <c r="EDQ50" s="1305"/>
      <c r="EDR50" s="1305"/>
      <c r="EDS50" s="1305"/>
      <c r="EDT50" s="1305"/>
      <c r="EDU50" s="1305"/>
      <c r="EDV50" s="1305"/>
      <c r="EDW50" s="1305"/>
      <c r="EDX50" s="1305"/>
      <c r="EDY50" s="1305"/>
      <c r="EDZ50" s="1305"/>
      <c r="EEA50" s="1305"/>
      <c r="EEB50" s="1305"/>
      <c r="EEC50" s="1305"/>
      <c r="EED50" s="1305"/>
      <c r="EEE50" s="1305"/>
      <c r="EEF50" s="1305"/>
      <c r="EEG50" s="1305"/>
      <c r="EEH50" s="1305"/>
      <c r="EEI50" s="1305"/>
      <c r="EEJ50" s="1305"/>
      <c r="EEK50" s="1305"/>
      <c r="EEL50" s="1305"/>
      <c r="EEM50" s="1305"/>
      <c r="EEN50" s="1305"/>
      <c r="EEO50" s="1305"/>
      <c r="EEP50" s="1305"/>
      <c r="EEQ50" s="1305"/>
      <c r="EER50" s="1305"/>
      <c r="EES50" s="1305"/>
      <c r="EET50" s="1305"/>
      <c r="EEU50" s="1305"/>
      <c r="EEV50" s="1305"/>
      <c r="EEW50" s="1305"/>
      <c r="EEX50" s="1305"/>
      <c r="EEY50" s="1305"/>
      <c r="EEZ50" s="1305"/>
      <c r="EFA50" s="1305"/>
      <c r="EFB50" s="1305"/>
      <c r="EFC50" s="1305"/>
      <c r="EFD50" s="1305"/>
      <c r="EFE50" s="1305"/>
      <c r="EFF50" s="1305"/>
      <c r="EFG50" s="1305"/>
      <c r="EFH50" s="1305"/>
      <c r="EFI50" s="1305"/>
      <c r="EFJ50" s="1305"/>
      <c r="EFK50" s="1305"/>
      <c r="EFL50" s="1305"/>
      <c r="EFM50" s="1305"/>
      <c r="EFN50" s="1305"/>
      <c r="EFO50" s="1305"/>
      <c r="EFP50" s="1305"/>
      <c r="EFQ50" s="1305"/>
      <c r="EFR50" s="1305"/>
      <c r="EFS50" s="1305"/>
      <c r="EFT50" s="1305"/>
      <c r="EFU50" s="1305"/>
      <c r="EFV50" s="1305"/>
      <c r="EFW50" s="1305"/>
      <c r="EFX50" s="1305"/>
      <c r="EFY50" s="1305"/>
      <c r="EFZ50" s="1305"/>
      <c r="EGA50" s="1305"/>
      <c r="EGB50" s="1305"/>
      <c r="EGC50" s="1305"/>
      <c r="EGD50" s="1305"/>
      <c r="EGE50" s="1305"/>
      <c r="EGF50" s="1305"/>
      <c r="EGG50" s="1305"/>
      <c r="EGH50" s="1305"/>
      <c r="EGI50" s="1305"/>
      <c r="EGJ50" s="1305"/>
      <c r="EGK50" s="1305"/>
      <c r="EGL50" s="1305"/>
      <c r="EGM50" s="1305"/>
      <c r="EGN50" s="1305"/>
      <c r="EGO50" s="1305"/>
      <c r="EGP50" s="1305"/>
      <c r="EGQ50" s="1305"/>
      <c r="EGR50" s="1305"/>
      <c r="EGS50" s="1305"/>
      <c r="EGT50" s="1305"/>
      <c r="EGU50" s="1305"/>
      <c r="EGV50" s="1305"/>
      <c r="EGW50" s="1305"/>
      <c r="EGX50" s="1305"/>
      <c r="EGY50" s="1305"/>
      <c r="EGZ50" s="1305"/>
      <c r="EHA50" s="1305"/>
      <c r="EHB50" s="1305"/>
      <c r="EHC50" s="1305"/>
      <c r="EHD50" s="1305"/>
      <c r="EHE50" s="1305"/>
      <c r="EHF50" s="1305"/>
      <c r="EHG50" s="1305"/>
      <c r="EHH50" s="1305"/>
      <c r="EHI50" s="1305"/>
      <c r="EHJ50" s="1305"/>
      <c r="EHK50" s="1305"/>
      <c r="EHL50" s="1305"/>
      <c r="EHM50" s="1305"/>
      <c r="EHN50" s="1305"/>
      <c r="EHO50" s="1305"/>
      <c r="EHP50" s="1305"/>
      <c r="EHQ50" s="1305"/>
      <c r="EHR50" s="1305"/>
      <c r="EHS50" s="1305"/>
      <c r="EHT50" s="1305"/>
      <c r="EHU50" s="1305"/>
      <c r="EHV50" s="1305"/>
      <c r="EHW50" s="1305"/>
      <c r="EHX50" s="1305"/>
      <c r="EHY50" s="1305"/>
      <c r="EHZ50" s="1305"/>
      <c r="EIA50" s="1305"/>
      <c r="EIB50" s="1305"/>
      <c r="EIC50" s="1305"/>
      <c r="EID50" s="1305"/>
      <c r="EIE50" s="1305"/>
      <c r="EIF50" s="1305"/>
      <c r="EIG50" s="1305"/>
      <c r="EIH50" s="1305"/>
      <c r="EII50" s="1305"/>
      <c r="EIJ50" s="1305"/>
      <c r="EIK50" s="1305"/>
      <c r="EIL50" s="1305"/>
      <c r="EIM50" s="1305"/>
      <c r="EIN50" s="1305"/>
      <c r="EIO50" s="1305"/>
      <c r="EIP50" s="1305"/>
      <c r="EIQ50" s="1305"/>
      <c r="EIR50" s="1305"/>
      <c r="EIS50" s="1305"/>
      <c r="EIT50" s="1305"/>
      <c r="EIU50" s="1305"/>
      <c r="EIV50" s="1305"/>
      <c r="EIW50" s="1305"/>
      <c r="EIX50" s="1305"/>
      <c r="EIY50" s="1305"/>
      <c r="EIZ50" s="1305"/>
      <c r="EJA50" s="1305"/>
      <c r="EJB50" s="1305"/>
      <c r="EJC50" s="1305"/>
      <c r="EJD50" s="1305"/>
      <c r="EJE50" s="1305"/>
      <c r="EJF50" s="1305"/>
      <c r="EJG50" s="1305"/>
      <c r="EJH50" s="1305"/>
      <c r="EJI50" s="1305"/>
      <c r="EJJ50" s="1305"/>
      <c r="EJK50" s="1305"/>
      <c r="EJL50" s="1305"/>
      <c r="EJM50" s="1305"/>
      <c r="EJN50" s="1305"/>
      <c r="EJO50" s="1305"/>
      <c r="EJP50" s="1305"/>
      <c r="EJQ50" s="1305"/>
      <c r="EJR50" s="1305"/>
      <c r="EJS50" s="1305"/>
      <c r="EJT50" s="1305"/>
      <c r="EJU50" s="1305"/>
      <c r="EJV50" s="1305"/>
      <c r="EJW50" s="1305"/>
      <c r="EJX50" s="1305"/>
      <c r="EJY50" s="1305"/>
      <c r="EJZ50" s="1305"/>
      <c r="EKA50" s="1305"/>
      <c r="EKB50" s="1305"/>
      <c r="EKC50" s="1305"/>
      <c r="EKD50" s="1305"/>
      <c r="EKE50" s="1305"/>
      <c r="EKF50" s="1305"/>
      <c r="EKG50" s="1305"/>
      <c r="EKH50" s="1305"/>
      <c r="EKI50" s="1305"/>
      <c r="EKJ50" s="1305"/>
      <c r="EKK50" s="1305"/>
      <c r="EKL50" s="1305"/>
      <c r="EKM50" s="1305"/>
      <c r="EKN50" s="1305"/>
      <c r="EKO50" s="1305"/>
      <c r="EKP50" s="1305"/>
      <c r="EKQ50" s="1305"/>
      <c r="EKR50" s="1305"/>
      <c r="EKS50" s="1305"/>
      <c r="EKT50" s="1305"/>
      <c r="EKU50" s="1305"/>
      <c r="EKV50" s="1305"/>
      <c r="EKW50" s="1305"/>
      <c r="EKX50" s="1305"/>
      <c r="EKY50" s="1305"/>
      <c r="EKZ50" s="1305"/>
      <c r="ELA50" s="1305"/>
      <c r="ELB50" s="1305"/>
      <c r="ELC50" s="1305"/>
      <c r="ELD50" s="1305"/>
      <c r="ELE50" s="1305"/>
      <c r="ELF50" s="1305"/>
      <c r="ELG50" s="1305"/>
      <c r="ELH50" s="1305"/>
      <c r="ELI50" s="1305"/>
      <c r="ELJ50" s="1305"/>
      <c r="ELK50" s="1305"/>
      <c r="ELL50" s="1305"/>
      <c r="ELM50" s="1305"/>
      <c r="ELN50" s="1305"/>
      <c r="ELO50" s="1305"/>
      <c r="ELP50" s="1305"/>
      <c r="ELQ50" s="1305"/>
      <c r="ELR50" s="1305"/>
      <c r="ELS50" s="1305"/>
      <c r="ELT50" s="1305"/>
      <c r="ELU50" s="1305"/>
      <c r="ELV50" s="1305"/>
      <c r="ELW50" s="1305"/>
      <c r="ELX50" s="1305"/>
      <c r="ELY50" s="1305"/>
      <c r="ELZ50" s="1305"/>
      <c r="EMA50" s="1305"/>
      <c r="EMB50" s="1305"/>
      <c r="EMC50" s="1305"/>
      <c r="EMD50" s="1305"/>
      <c r="EME50" s="1305"/>
      <c r="EMF50" s="1305"/>
      <c r="EMG50" s="1305"/>
      <c r="EMH50" s="1305"/>
      <c r="EMI50" s="1305"/>
      <c r="EMJ50" s="1305"/>
      <c r="EMK50" s="1305"/>
      <c r="EML50" s="1305"/>
      <c r="EMM50" s="1305"/>
      <c r="EMN50" s="1305"/>
      <c r="EMO50" s="1305"/>
      <c r="EMP50" s="1305"/>
      <c r="EMQ50" s="1305"/>
      <c r="EMR50" s="1305"/>
      <c r="EMS50" s="1305"/>
      <c r="EMT50" s="1305"/>
      <c r="EMU50" s="1305"/>
      <c r="EMV50" s="1305"/>
      <c r="EMW50" s="1305"/>
      <c r="EMX50" s="1305"/>
      <c r="EMY50" s="1305"/>
      <c r="EMZ50" s="1305"/>
      <c r="ENA50" s="1305"/>
      <c r="ENB50" s="1305"/>
      <c r="ENC50" s="1305"/>
      <c r="END50" s="1305"/>
      <c r="ENE50" s="1305"/>
      <c r="ENF50" s="1305"/>
      <c r="ENG50" s="1305"/>
      <c r="ENH50" s="1305"/>
      <c r="ENI50" s="1305"/>
      <c r="ENJ50" s="1305"/>
      <c r="ENK50" s="1305"/>
      <c r="ENL50" s="1305"/>
      <c r="ENM50" s="1305"/>
      <c r="ENN50" s="1305"/>
      <c r="ENO50" s="1305"/>
      <c r="ENP50" s="1305"/>
      <c r="ENQ50" s="1305"/>
      <c r="ENR50" s="1305"/>
      <c r="ENS50" s="1305"/>
      <c r="ENT50" s="1305"/>
      <c r="ENU50" s="1305"/>
      <c r="ENV50" s="1305"/>
      <c r="ENW50" s="1305"/>
      <c r="ENX50" s="1305"/>
      <c r="ENY50" s="1305"/>
      <c r="ENZ50" s="1305"/>
      <c r="EOA50" s="1305"/>
      <c r="EOB50" s="1305"/>
      <c r="EOC50" s="1305"/>
      <c r="EOD50" s="1305"/>
      <c r="EOE50" s="1305"/>
      <c r="EOF50" s="1305"/>
      <c r="EOG50" s="1305"/>
      <c r="EOH50" s="1305"/>
      <c r="EOI50" s="1305"/>
      <c r="EOJ50" s="1305"/>
      <c r="EOK50" s="1305"/>
      <c r="EOL50" s="1305"/>
      <c r="EOM50" s="1305"/>
      <c r="EON50" s="1305"/>
      <c r="EOO50" s="1305"/>
      <c r="EOP50" s="1305"/>
      <c r="EOQ50" s="1305"/>
      <c r="EOR50" s="1305"/>
      <c r="EOS50" s="1305"/>
      <c r="EOT50" s="1305"/>
      <c r="EOU50" s="1305"/>
      <c r="EOV50" s="1305"/>
      <c r="EOW50" s="1305"/>
      <c r="EOX50" s="1305"/>
      <c r="EOY50" s="1305"/>
      <c r="EOZ50" s="1305"/>
      <c r="EPA50" s="1305"/>
      <c r="EPB50" s="1305"/>
      <c r="EPC50" s="1305"/>
      <c r="EPD50" s="1305"/>
      <c r="EPE50" s="1305"/>
      <c r="EPF50" s="1305"/>
      <c r="EPG50" s="1305"/>
      <c r="EPH50" s="1305"/>
      <c r="EPI50" s="1305"/>
      <c r="EPJ50" s="1305"/>
      <c r="EPK50" s="1305"/>
      <c r="EPL50" s="1305"/>
      <c r="EPM50" s="1305"/>
      <c r="EPN50" s="1305"/>
      <c r="EPO50" s="1305"/>
      <c r="EPP50" s="1305"/>
      <c r="EPQ50" s="1305"/>
      <c r="EPR50" s="1305"/>
      <c r="EPS50" s="1305"/>
      <c r="EPT50" s="1305"/>
      <c r="EPU50" s="1305"/>
      <c r="EPV50" s="1305"/>
      <c r="EPW50" s="1305"/>
      <c r="EPX50" s="1305"/>
      <c r="EPY50" s="1305"/>
      <c r="EPZ50" s="1305"/>
      <c r="EQA50" s="1305"/>
      <c r="EQB50" s="1305"/>
      <c r="EQC50" s="1305"/>
      <c r="EQD50" s="1305"/>
      <c r="EQE50" s="1305"/>
      <c r="EQF50" s="1305"/>
      <c r="EQG50" s="1305"/>
      <c r="EQH50" s="1305"/>
      <c r="EQI50" s="1305"/>
      <c r="EQJ50" s="1305"/>
      <c r="EQK50" s="1305"/>
      <c r="EQL50" s="1305"/>
      <c r="EQM50" s="1305"/>
      <c r="EQN50" s="1305"/>
      <c r="EQO50" s="1305"/>
      <c r="EQP50" s="1305"/>
      <c r="EQQ50" s="1305"/>
      <c r="EQR50" s="1305"/>
      <c r="EQS50" s="1305"/>
      <c r="EQT50" s="1305"/>
      <c r="EQU50" s="1305"/>
      <c r="EQV50" s="1305"/>
      <c r="EQW50" s="1305"/>
      <c r="EQX50" s="1305"/>
      <c r="EQY50" s="1305"/>
      <c r="EQZ50" s="1305"/>
      <c r="ERA50" s="1305"/>
      <c r="ERB50" s="1305"/>
      <c r="ERC50" s="1305"/>
      <c r="ERD50" s="1305"/>
      <c r="ERE50" s="1305"/>
      <c r="ERF50" s="1305"/>
      <c r="ERG50" s="1305"/>
      <c r="ERH50" s="1305"/>
      <c r="ERI50" s="1305"/>
      <c r="ERJ50" s="1305"/>
      <c r="ERK50" s="1305"/>
      <c r="ERL50" s="1305"/>
      <c r="ERM50" s="1305"/>
      <c r="ERN50" s="1305"/>
      <c r="ERO50" s="1305"/>
      <c r="ERP50" s="1305"/>
      <c r="ERQ50" s="1305"/>
      <c r="ERR50" s="1305"/>
      <c r="ERS50" s="1305"/>
      <c r="ERT50" s="1305"/>
      <c r="ERU50" s="1305"/>
      <c r="ERV50" s="1305"/>
      <c r="ERW50" s="1305"/>
      <c r="ERX50" s="1305"/>
      <c r="ERY50" s="1305"/>
      <c r="ERZ50" s="1305"/>
      <c r="ESA50" s="1305"/>
      <c r="ESB50" s="1305"/>
      <c r="ESC50" s="1305"/>
      <c r="ESD50" s="1305"/>
      <c r="ESE50" s="1305"/>
      <c r="ESF50" s="1305"/>
      <c r="ESG50" s="1305"/>
      <c r="ESH50" s="1305"/>
      <c r="ESI50" s="1305"/>
      <c r="ESJ50" s="1305"/>
      <c r="ESK50" s="1305"/>
      <c r="ESL50" s="1305"/>
      <c r="ESM50" s="1305"/>
      <c r="ESN50" s="1305"/>
      <c r="ESO50" s="1305"/>
      <c r="ESP50" s="1305"/>
      <c r="ESQ50" s="1305"/>
      <c r="ESR50" s="1305"/>
      <c r="ESS50" s="1305"/>
      <c r="EST50" s="1305"/>
      <c r="ESU50" s="1305"/>
      <c r="ESV50" s="1305"/>
      <c r="ESW50" s="1305"/>
      <c r="ESX50" s="1305"/>
      <c r="ESY50" s="1305"/>
      <c r="ESZ50" s="1305"/>
      <c r="ETA50" s="1305"/>
      <c r="ETB50" s="1305"/>
      <c r="ETC50" s="1305"/>
      <c r="ETD50" s="1305"/>
      <c r="ETE50" s="1305"/>
      <c r="ETF50" s="1305"/>
      <c r="ETG50" s="1305"/>
      <c r="ETH50" s="1305"/>
      <c r="ETI50" s="1305"/>
      <c r="ETJ50" s="1305"/>
      <c r="ETK50" s="1305"/>
      <c r="ETL50" s="1305"/>
      <c r="ETM50" s="1305"/>
      <c r="ETN50" s="1305"/>
      <c r="ETO50" s="1305"/>
      <c r="ETP50" s="1305"/>
      <c r="ETQ50" s="1305"/>
      <c r="ETR50" s="1305"/>
      <c r="ETS50" s="1305"/>
      <c r="ETT50" s="1305"/>
      <c r="ETU50" s="1305"/>
      <c r="ETV50" s="1305"/>
      <c r="ETW50" s="1305"/>
      <c r="ETX50" s="1305"/>
      <c r="ETY50" s="1305"/>
      <c r="ETZ50" s="1305"/>
      <c r="EUA50" s="1305"/>
      <c r="EUB50" s="1305"/>
      <c r="EUC50" s="1305"/>
      <c r="EUD50" s="1305"/>
      <c r="EUE50" s="1305"/>
      <c r="EUF50" s="1305"/>
      <c r="EUG50" s="1305"/>
      <c r="EUH50" s="1305"/>
      <c r="EUI50" s="1305"/>
      <c r="EUJ50" s="1305"/>
      <c r="EUK50" s="1305"/>
      <c r="EUL50" s="1305"/>
      <c r="EUM50" s="1305"/>
      <c r="EUN50" s="1305"/>
      <c r="EUO50" s="1305"/>
      <c r="EUP50" s="1305"/>
      <c r="EUQ50" s="1305"/>
      <c r="EUR50" s="1305"/>
      <c r="EUS50" s="1305"/>
      <c r="EUT50" s="1305"/>
      <c r="EUU50" s="1305"/>
      <c r="EUV50" s="1305"/>
      <c r="EUW50" s="1305"/>
      <c r="EUX50" s="1305"/>
      <c r="EUY50" s="1305"/>
      <c r="EUZ50" s="1305"/>
      <c r="EVA50" s="1305"/>
      <c r="EVB50" s="1305"/>
      <c r="EVC50" s="1305"/>
      <c r="EVD50" s="1305"/>
      <c r="EVE50" s="1305"/>
      <c r="EVF50" s="1305"/>
      <c r="EVG50" s="1305"/>
      <c r="EVH50" s="1305"/>
      <c r="EVI50" s="1305"/>
      <c r="EVJ50" s="1305"/>
      <c r="EVK50" s="1305"/>
      <c r="EVL50" s="1305"/>
      <c r="EVM50" s="1305"/>
      <c r="EVN50" s="1305"/>
      <c r="EVO50" s="1305"/>
      <c r="EVP50" s="1305"/>
      <c r="EVQ50" s="1305"/>
      <c r="EVR50" s="1305"/>
      <c r="EVS50" s="1305"/>
      <c r="EVT50" s="1305"/>
      <c r="EVU50" s="1305"/>
      <c r="EVV50" s="1305"/>
      <c r="EVW50" s="1305"/>
      <c r="EVX50" s="1305"/>
      <c r="EVY50" s="1305"/>
      <c r="EVZ50" s="1305"/>
      <c r="EWA50" s="1305"/>
      <c r="EWB50" s="1305"/>
      <c r="EWC50" s="1305"/>
      <c r="EWD50" s="1305"/>
      <c r="EWE50" s="1305"/>
      <c r="EWF50" s="1305"/>
      <c r="EWG50" s="1305"/>
      <c r="EWH50" s="1305"/>
      <c r="EWI50" s="1305"/>
      <c r="EWJ50" s="1305"/>
      <c r="EWK50" s="1305"/>
      <c r="EWL50" s="1305"/>
      <c r="EWM50" s="1305"/>
      <c r="EWN50" s="1305"/>
      <c r="EWO50" s="1305"/>
      <c r="EWP50" s="1305"/>
      <c r="EWQ50" s="1305"/>
      <c r="EWR50" s="1305"/>
      <c r="EWS50" s="1305"/>
      <c r="EWT50" s="1305"/>
      <c r="EWU50" s="1305"/>
      <c r="EWV50" s="1305"/>
      <c r="EWW50" s="1305"/>
      <c r="EWX50" s="1305"/>
      <c r="EWY50" s="1305"/>
      <c r="EWZ50" s="1305"/>
      <c r="EXA50" s="1305"/>
      <c r="EXB50" s="1305"/>
      <c r="EXC50" s="1305"/>
      <c r="EXD50" s="1305"/>
      <c r="EXE50" s="1305"/>
      <c r="EXF50" s="1305"/>
      <c r="EXG50" s="1305"/>
      <c r="EXH50" s="1305"/>
      <c r="EXI50" s="1305"/>
      <c r="EXJ50" s="1305"/>
      <c r="EXK50" s="1305"/>
      <c r="EXL50" s="1305"/>
      <c r="EXM50" s="1305"/>
      <c r="EXN50" s="1305"/>
      <c r="EXO50" s="1305"/>
      <c r="EXP50" s="1305"/>
      <c r="EXQ50" s="1305"/>
      <c r="EXR50" s="1305"/>
      <c r="EXS50" s="1305"/>
      <c r="EXT50" s="1305"/>
      <c r="EXU50" s="1305"/>
      <c r="EXV50" s="1305"/>
      <c r="EXW50" s="1305"/>
      <c r="EXX50" s="1305"/>
      <c r="EXY50" s="1305"/>
      <c r="EXZ50" s="1305"/>
      <c r="EYA50" s="1305"/>
      <c r="EYB50" s="1305"/>
      <c r="EYC50" s="1305"/>
      <c r="EYD50" s="1305"/>
      <c r="EYE50" s="1305"/>
      <c r="EYF50" s="1305"/>
      <c r="EYG50" s="1305"/>
      <c r="EYH50" s="1305"/>
      <c r="EYI50" s="1305"/>
      <c r="EYJ50" s="1305"/>
      <c r="EYK50" s="1305"/>
      <c r="EYL50" s="1305"/>
      <c r="EYM50" s="1305"/>
      <c r="EYN50" s="1305"/>
      <c r="EYO50" s="1305"/>
      <c r="EYP50" s="1305"/>
      <c r="EYQ50" s="1305"/>
      <c r="EYR50" s="1305"/>
      <c r="EYS50" s="1305"/>
      <c r="EYT50" s="1305"/>
      <c r="EYU50" s="1305"/>
      <c r="EYV50" s="1305"/>
      <c r="EYW50" s="1305"/>
      <c r="EYX50" s="1305"/>
      <c r="EYY50" s="1305"/>
      <c r="EYZ50" s="1305"/>
      <c r="EZA50" s="1305"/>
      <c r="EZB50" s="1305"/>
      <c r="EZC50" s="1305"/>
      <c r="EZD50" s="1305"/>
      <c r="EZE50" s="1305"/>
      <c r="EZF50" s="1305"/>
      <c r="EZG50" s="1305"/>
      <c r="EZH50" s="1305"/>
      <c r="EZI50" s="1305"/>
      <c r="EZJ50" s="1305"/>
      <c r="EZK50" s="1305"/>
      <c r="EZL50" s="1305"/>
      <c r="EZM50" s="1305"/>
      <c r="EZN50" s="1305"/>
      <c r="EZO50" s="1305"/>
      <c r="EZP50" s="1305"/>
      <c r="EZQ50" s="1305"/>
      <c r="EZR50" s="1305"/>
      <c r="EZS50" s="1305"/>
      <c r="EZT50" s="1305"/>
      <c r="EZU50" s="1305"/>
      <c r="EZV50" s="1305"/>
      <c r="EZW50" s="1305"/>
      <c r="EZX50" s="1305"/>
      <c r="EZY50" s="1305"/>
      <c r="EZZ50" s="1305"/>
      <c r="FAA50" s="1305"/>
      <c r="FAB50" s="1305"/>
      <c r="FAC50" s="1305"/>
      <c r="FAD50" s="1305"/>
      <c r="FAE50" s="1305"/>
      <c r="FAF50" s="1305"/>
      <c r="FAG50" s="1305"/>
      <c r="FAH50" s="1305"/>
      <c r="FAI50" s="1305"/>
      <c r="FAJ50" s="1305"/>
      <c r="FAK50" s="1305"/>
      <c r="FAL50" s="1305"/>
      <c r="FAM50" s="1305"/>
      <c r="FAN50" s="1305"/>
      <c r="FAO50" s="1305"/>
      <c r="FAP50" s="1305"/>
      <c r="FAQ50" s="1305"/>
      <c r="FAR50" s="1305"/>
      <c r="FAS50" s="1305"/>
      <c r="FAT50" s="1305"/>
      <c r="FAU50" s="1305"/>
      <c r="FAV50" s="1305"/>
      <c r="FAW50" s="1305"/>
      <c r="FAX50" s="1305"/>
      <c r="FAY50" s="1305"/>
      <c r="FAZ50" s="1305"/>
      <c r="FBA50" s="1305"/>
      <c r="FBB50" s="1305"/>
      <c r="FBC50" s="1305"/>
      <c r="FBD50" s="1305"/>
      <c r="FBE50" s="1305"/>
      <c r="FBF50" s="1305"/>
      <c r="FBG50" s="1305"/>
      <c r="FBH50" s="1305"/>
      <c r="FBI50" s="1305"/>
      <c r="FBJ50" s="1305"/>
      <c r="FBK50" s="1305"/>
      <c r="FBL50" s="1305"/>
      <c r="FBM50" s="1305"/>
      <c r="FBN50" s="1305"/>
      <c r="FBO50" s="1305"/>
      <c r="FBP50" s="1305"/>
      <c r="FBQ50" s="1305"/>
      <c r="FBR50" s="1305"/>
      <c r="FBS50" s="1305"/>
      <c r="FBT50" s="1305"/>
      <c r="FBU50" s="1305"/>
      <c r="FBV50" s="1305"/>
      <c r="FBW50" s="1305"/>
      <c r="FBX50" s="1305"/>
      <c r="FBY50" s="1305"/>
      <c r="FBZ50" s="1305"/>
      <c r="FCA50" s="1305"/>
      <c r="FCB50" s="1305"/>
      <c r="FCC50" s="1305"/>
      <c r="FCD50" s="1305"/>
      <c r="FCE50" s="1305"/>
      <c r="FCF50" s="1305"/>
      <c r="FCG50" s="1305"/>
      <c r="FCH50" s="1305"/>
      <c r="FCI50" s="1305"/>
      <c r="FCJ50" s="1305"/>
      <c r="FCK50" s="1305"/>
      <c r="FCL50" s="1305"/>
      <c r="FCM50" s="1305"/>
      <c r="FCN50" s="1305"/>
      <c r="FCO50" s="1305"/>
      <c r="FCP50" s="1305"/>
      <c r="FCQ50" s="1305"/>
      <c r="FCR50" s="1305"/>
      <c r="FCS50" s="1305"/>
      <c r="FCT50" s="1305"/>
      <c r="FCU50" s="1305"/>
      <c r="FCV50" s="1305"/>
      <c r="FCW50" s="1305"/>
      <c r="FCX50" s="1305"/>
      <c r="FCY50" s="1305"/>
      <c r="FCZ50" s="1305"/>
      <c r="FDA50" s="1305"/>
      <c r="FDB50" s="1305"/>
      <c r="FDC50" s="1305"/>
      <c r="FDD50" s="1305"/>
      <c r="FDE50" s="1305"/>
      <c r="FDF50" s="1305"/>
      <c r="FDG50" s="1305"/>
      <c r="FDH50" s="1305"/>
      <c r="FDI50" s="1305"/>
      <c r="FDJ50" s="1305"/>
      <c r="FDK50" s="1305"/>
      <c r="FDL50" s="1305"/>
      <c r="FDM50" s="1305"/>
      <c r="FDN50" s="1305"/>
      <c r="FDO50" s="1305"/>
      <c r="FDP50" s="1305"/>
      <c r="FDQ50" s="1305"/>
      <c r="FDR50" s="1305"/>
      <c r="FDS50" s="1305"/>
      <c r="FDT50" s="1305"/>
      <c r="FDU50" s="1305"/>
      <c r="FDV50" s="1305"/>
      <c r="FDW50" s="1305"/>
      <c r="FDX50" s="1305"/>
      <c r="FDY50" s="1305"/>
      <c r="FDZ50" s="1305"/>
      <c r="FEA50" s="1305"/>
      <c r="FEB50" s="1305"/>
      <c r="FEC50" s="1305"/>
      <c r="FED50" s="1305"/>
      <c r="FEE50" s="1305"/>
      <c r="FEF50" s="1305"/>
      <c r="FEG50" s="1305"/>
      <c r="FEH50" s="1305"/>
      <c r="FEI50" s="1305"/>
      <c r="FEJ50" s="1305"/>
      <c r="FEK50" s="1305"/>
      <c r="FEL50" s="1305"/>
      <c r="FEM50" s="1305"/>
      <c r="FEN50" s="1305"/>
      <c r="FEO50" s="1305"/>
      <c r="FEP50" s="1305"/>
      <c r="FEQ50" s="1305"/>
      <c r="FER50" s="1305"/>
      <c r="FES50" s="1305"/>
      <c r="FET50" s="1305"/>
      <c r="FEU50" s="1305"/>
      <c r="FEV50" s="1305"/>
      <c r="FEW50" s="1305"/>
      <c r="FEX50" s="1305"/>
      <c r="FEY50" s="1305"/>
      <c r="FEZ50" s="1305"/>
      <c r="FFA50" s="1305"/>
      <c r="FFB50" s="1305"/>
      <c r="FFC50" s="1305"/>
      <c r="FFD50" s="1305"/>
      <c r="FFE50" s="1305"/>
      <c r="FFF50" s="1305"/>
      <c r="FFG50" s="1305"/>
      <c r="FFH50" s="1305"/>
      <c r="FFI50" s="1305"/>
      <c r="FFJ50" s="1305"/>
      <c r="FFK50" s="1305"/>
      <c r="FFL50" s="1305"/>
      <c r="FFM50" s="1305"/>
      <c r="FFN50" s="1305"/>
      <c r="FFO50" s="1305"/>
      <c r="FFP50" s="1305"/>
      <c r="FFQ50" s="1305"/>
      <c r="FFR50" s="1305"/>
      <c r="FFS50" s="1305"/>
      <c r="FFT50" s="1305"/>
      <c r="FFU50" s="1305"/>
      <c r="FFV50" s="1305"/>
      <c r="FFW50" s="1305"/>
      <c r="FFX50" s="1305"/>
      <c r="FFY50" s="1305"/>
      <c r="FFZ50" s="1305"/>
      <c r="FGA50" s="1305"/>
      <c r="FGB50" s="1305"/>
      <c r="FGC50" s="1305"/>
      <c r="FGD50" s="1305"/>
      <c r="FGE50" s="1305"/>
      <c r="FGF50" s="1305"/>
      <c r="FGG50" s="1305"/>
      <c r="FGH50" s="1305"/>
      <c r="FGI50" s="1305"/>
      <c r="FGJ50" s="1305"/>
      <c r="FGK50" s="1305"/>
      <c r="FGL50" s="1305"/>
      <c r="FGM50" s="1305"/>
      <c r="FGN50" s="1305"/>
      <c r="FGO50" s="1305"/>
      <c r="FGP50" s="1305"/>
      <c r="FGQ50" s="1305"/>
      <c r="FGR50" s="1305"/>
      <c r="FGS50" s="1305"/>
      <c r="FGT50" s="1305"/>
      <c r="FGU50" s="1305"/>
      <c r="FGV50" s="1305"/>
      <c r="FGW50" s="1305"/>
      <c r="FGX50" s="1305"/>
      <c r="FGY50" s="1305"/>
      <c r="FGZ50" s="1305"/>
      <c r="FHA50" s="1305"/>
      <c r="FHB50" s="1305"/>
      <c r="FHC50" s="1305"/>
      <c r="FHD50" s="1305"/>
      <c r="FHE50" s="1305"/>
      <c r="FHF50" s="1305"/>
      <c r="FHG50" s="1305"/>
      <c r="FHH50" s="1305"/>
      <c r="FHI50" s="1305"/>
      <c r="FHJ50" s="1305"/>
      <c r="FHK50" s="1305"/>
      <c r="FHL50" s="1305"/>
      <c r="FHM50" s="1305"/>
      <c r="FHN50" s="1305"/>
      <c r="FHO50" s="1305"/>
      <c r="FHP50" s="1305"/>
      <c r="FHQ50" s="1305"/>
      <c r="FHR50" s="1305"/>
      <c r="FHS50" s="1305"/>
      <c r="FHT50" s="1305"/>
      <c r="FHU50" s="1305"/>
      <c r="FHV50" s="1305"/>
      <c r="FHW50" s="1305"/>
      <c r="FHX50" s="1305"/>
      <c r="FHY50" s="1305"/>
      <c r="FHZ50" s="1305"/>
      <c r="FIA50" s="1305"/>
      <c r="FIB50" s="1305"/>
      <c r="FIC50" s="1305"/>
      <c r="FID50" s="1305"/>
      <c r="FIE50" s="1305"/>
      <c r="FIF50" s="1305"/>
      <c r="FIG50" s="1305"/>
      <c r="FIH50" s="1305"/>
      <c r="FII50" s="1305"/>
      <c r="FIJ50" s="1305"/>
      <c r="FIK50" s="1305"/>
      <c r="FIL50" s="1305"/>
      <c r="FIM50" s="1305"/>
      <c r="FIN50" s="1305"/>
      <c r="FIO50" s="1305"/>
      <c r="FIP50" s="1305"/>
      <c r="FIQ50" s="1305"/>
      <c r="FIR50" s="1305"/>
      <c r="FIS50" s="1305"/>
      <c r="FIT50" s="1305"/>
      <c r="FIU50" s="1305"/>
      <c r="FIV50" s="1305"/>
      <c r="FIW50" s="1305"/>
      <c r="FIX50" s="1305"/>
      <c r="FIY50" s="1305"/>
      <c r="FIZ50" s="1305"/>
      <c r="FJA50" s="1305"/>
      <c r="FJB50" s="1305"/>
      <c r="FJC50" s="1305"/>
      <c r="FJD50" s="1305"/>
      <c r="FJE50" s="1305"/>
      <c r="FJF50" s="1305"/>
      <c r="FJG50" s="1305"/>
      <c r="FJH50" s="1305"/>
      <c r="FJI50" s="1305"/>
      <c r="FJJ50" s="1305"/>
      <c r="FJK50" s="1305"/>
      <c r="FJL50" s="1305"/>
      <c r="FJM50" s="1305"/>
      <c r="FJN50" s="1305"/>
      <c r="FJO50" s="1305"/>
      <c r="FJP50" s="1305"/>
      <c r="FJQ50" s="1305"/>
      <c r="FJR50" s="1305"/>
      <c r="FJS50" s="1305"/>
      <c r="FJT50" s="1305"/>
      <c r="FJU50" s="1305"/>
      <c r="FJV50" s="1305"/>
      <c r="FJW50" s="1305"/>
      <c r="FJX50" s="1305"/>
      <c r="FJY50" s="1305"/>
      <c r="FJZ50" s="1305"/>
      <c r="FKA50" s="1305"/>
      <c r="FKB50" s="1305"/>
      <c r="FKC50" s="1305"/>
      <c r="FKD50" s="1305"/>
      <c r="FKE50" s="1305"/>
      <c r="FKF50" s="1305"/>
      <c r="FKG50" s="1305"/>
      <c r="FKH50" s="1305"/>
      <c r="FKI50" s="1305"/>
      <c r="FKJ50" s="1305"/>
      <c r="FKK50" s="1305"/>
      <c r="FKL50" s="1305"/>
      <c r="FKM50" s="1305"/>
      <c r="FKN50" s="1305"/>
      <c r="FKO50" s="1305"/>
      <c r="FKP50" s="1305"/>
      <c r="FKQ50" s="1305"/>
      <c r="FKR50" s="1305"/>
      <c r="FKS50" s="1305"/>
      <c r="FKT50" s="1305"/>
      <c r="FKU50" s="1305"/>
      <c r="FKV50" s="1305"/>
      <c r="FKW50" s="1305"/>
      <c r="FKX50" s="1305"/>
      <c r="FKY50" s="1305"/>
      <c r="FKZ50" s="1305"/>
      <c r="FLA50" s="1305"/>
      <c r="FLB50" s="1305"/>
      <c r="FLC50" s="1305"/>
      <c r="FLD50" s="1305"/>
      <c r="FLE50" s="1305"/>
      <c r="FLF50" s="1305"/>
      <c r="FLG50" s="1305"/>
      <c r="FLH50" s="1305"/>
      <c r="FLI50" s="1305"/>
      <c r="FLJ50" s="1305"/>
      <c r="FLK50" s="1305"/>
      <c r="FLL50" s="1305"/>
      <c r="FLM50" s="1305"/>
      <c r="FLN50" s="1305"/>
      <c r="FLO50" s="1305"/>
      <c r="FLP50" s="1305"/>
      <c r="FLQ50" s="1305"/>
      <c r="FLR50" s="1305"/>
      <c r="FLS50" s="1305"/>
      <c r="FLT50" s="1305"/>
      <c r="FLU50" s="1305"/>
      <c r="FLV50" s="1305"/>
      <c r="FLW50" s="1305"/>
      <c r="FLX50" s="1305"/>
      <c r="FLY50" s="1305"/>
      <c r="FLZ50" s="1305"/>
      <c r="FMA50" s="1305"/>
      <c r="FMB50" s="1305"/>
      <c r="FMC50" s="1305"/>
      <c r="FMD50" s="1305"/>
      <c r="FME50" s="1305"/>
      <c r="FMF50" s="1305"/>
      <c r="FMG50" s="1305"/>
      <c r="FMH50" s="1305"/>
      <c r="FMI50" s="1305"/>
      <c r="FMJ50" s="1305"/>
      <c r="FMK50" s="1305"/>
      <c r="FML50" s="1305"/>
      <c r="FMM50" s="1305"/>
      <c r="FMN50" s="1305"/>
      <c r="FMO50" s="1305"/>
      <c r="FMP50" s="1305"/>
      <c r="FMQ50" s="1305"/>
      <c r="FMR50" s="1305"/>
      <c r="FMS50" s="1305"/>
      <c r="FMT50" s="1305"/>
      <c r="FMU50" s="1305"/>
      <c r="FMV50" s="1305"/>
      <c r="FMW50" s="1305"/>
      <c r="FMX50" s="1305"/>
      <c r="FMY50" s="1305"/>
      <c r="FMZ50" s="1305"/>
      <c r="FNA50" s="1305"/>
      <c r="FNB50" s="1305"/>
      <c r="FNC50" s="1305"/>
      <c r="FND50" s="1305"/>
      <c r="FNE50" s="1305"/>
      <c r="FNF50" s="1305"/>
      <c r="FNG50" s="1305"/>
      <c r="FNH50" s="1305"/>
      <c r="FNI50" s="1305"/>
      <c r="FNJ50" s="1305"/>
      <c r="FNK50" s="1305"/>
      <c r="FNL50" s="1305"/>
      <c r="FNM50" s="1305"/>
      <c r="FNN50" s="1305"/>
      <c r="FNO50" s="1305"/>
      <c r="FNP50" s="1305"/>
      <c r="FNQ50" s="1305"/>
      <c r="FNR50" s="1305"/>
      <c r="FNS50" s="1305"/>
      <c r="FNT50" s="1305"/>
      <c r="FNU50" s="1305"/>
      <c r="FNV50" s="1305"/>
      <c r="FNW50" s="1305"/>
      <c r="FNX50" s="1305"/>
      <c r="FNY50" s="1305"/>
      <c r="FNZ50" s="1305"/>
      <c r="FOA50" s="1305"/>
      <c r="FOB50" s="1305"/>
      <c r="FOC50" s="1305"/>
      <c r="FOD50" s="1305"/>
      <c r="FOE50" s="1305"/>
      <c r="FOF50" s="1305"/>
      <c r="FOG50" s="1305"/>
      <c r="FOH50" s="1305"/>
      <c r="FOI50" s="1305"/>
      <c r="FOJ50" s="1305"/>
      <c r="FOK50" s="1305"/>
      <c r="FOL50" s="1305"/>
      <c r="FOM50" s="1305"/>
      <c r="FON50" s="1305"/>
      <c r="FOO50" s="1305"/>
      <c r="FOP50" s="1305"/>
      <c r="FOQ50" s="1305"/>
      <c r="FOR50" s="1305"/>
      <c r="FOS50" s="1305"/>
      <c r="FOT50" s="1305"/>
      <c r="FOU50" s="1305"/>
      <c r="FOV50" s="1305"/>
      <c r="FOW50" s="1305"/>
      <c r="FOX50" s="1305"/>
      <c r="FOY50" s="1305"/>
      <c r="FOZ50" s="1305"/>
      <c r="FPA50" s="1305"/>
      <c r="FPB50" s="1305"/>
      <c r="FPC50" s="1305"/>
      <c r="FPD50" s="1305"/>
      <c r="FPE50" s="1305"/>
      <c r="FPF50" s="1305"/>
      <c r="FPG50" s="1305"/>
      <c r="FPH50" s="1305"/>
      <c r="FPI50" s="1305"/>
      <c r="FPJ50" s="1305"/>
      <c r="FPK50" s="1305"/>
      <c r="FPL50" s="1305"/>
      <c r="FPM50" s="1305"/>
      <c r="FPN50" s="1305"/>
      <c r="FPO50" s="1305"/>
      <c r="FPP50" s="1305"/>
      <c r="FPQ50" s="1305"/>
      <c r="FPR50" s="1305"/>
      <c r="FPS50" s="1305"/>
      <c r="FPT50" s="1305"/>
      <c r="FPU50" s="1305"/>
      <c r="FPV50" s="1305"/>
      <c r="FPW50" s="1305"/>
      <c r="FPX50" s="1305"/>
      <c r="FPY50" s="1305"/>
      <c r="FPZ50" s="1305"/>
      <c r="FQA50" s="1305"/>
      <c r="FQB50" s="1305"/>
      <c r="FQC50" s="1305"/>
      <c r="FQD50" s="1305"/>
      <c r="FQE50" s="1305"/>
      <c r="FQF50" s="1305"/>
      <c r="FQG50" s="1305"/>
      <c r="FQH50" s="1305"/>
      <c r="FQI50" s="1305"/>
      <c r="FQJ50" s="1305"/>
      <c r="FQK50" s="1305"/>
      <c r="FQL50" s="1305"/>
      <c r="FQM50" s="1305"/>
      <c r="FQN50" s="1305"/>
      <c r="FQO50" s="1305"/>
      <c r="FQP50" s="1305"/>
      <c r="FQQ50" s="1305"/>
      <c r="FQR50" s="1305"/>
      <c r="FQS50" s="1305"/>
      <c r="FQT50" s="1305"/>
      <c r="FQU50" s="1305"/>
      <c r="FQV50" s="1305"/>
      <c r="FQW50" s="1305"/>
      <c r="FQX50" s="1305"/>
      <c r="FQY50" s="1305"/>
      <c r="FQZ50" s="1305"/>
      <c r="FRA50" s="1305"/>
      <c r="FRB50" s="1305"/>
      <c r="FRC50" s="1305"/>
      <c r="FRD50" s="1305"/>
      <c r="FRE50" s="1305"/>
      <c r="FRF50" s="1305"/>
      <c r="FRG50" s="1305"/>
      <c r="FRH50" s="1305"/>
      <c r="FRI50" s="1305"/>
      <c r="FRJ50" s="1305"/>
      <c r="FRK50" s="1305"/>
      <c r="FRL50" s="1305"/>
      <c r="FRM50" s="1305"/>
      <c r="FRN50" s="1305"/>
      <c r="FRO50" s="1305"/>
      <c r="FRP50" s="1305"/>
      <c r="FRQ50" s="1305"/>
      <c r="FRR50" s="1305"/>
      <c r="FRS50" s="1305"/>
      <c r="FRT50" s="1305"/>
      <c r="FRU50" s="1305"/>
      <c r="FRV50" s="1305"/>
      <c r="FRW50" s="1305"/>
      <c r="FRX50" s="1305"/>
      <c r="FRY50" s="1305"/>
      <c r="FRZ50" s="1305"/>
      <c r="FSA50" s="1305"/>
      <c r="FSB50" s="1305"/>
      <c r="FSC50" s="1305"/>
      <c r="FSD50" s="1305"/>
      <c r="FSE50" s="1305"/>
      <c r="FSF50" s="1305"/>
      <c r="FSG50" s="1305"/>
      <c r="FSH50" s="1305"/>
      <c r="FSI50" s="1305"/>
      <c r="FSJ50" s="1305"/>
      <c r="FSK50" s="1305"/>
      <c r="FSL50" s="1305"/>
      <c r="FSM50" s="1305"/>
      <c r="FSN50" s="1305"/>
      <c r="FSO50" s="1305"/>
      <c r="FSP50" s="1305"/>
      <c r="FSQ50" s="1305"/>
      <c r="FSR50" s="1305"/>
      <c r="FSS50" s="1305"/>
      <c r="FST50" s="1305"/>
      <c r="FSU50" s="1305"/>
      <c r="FSV50" s="1305"/>
      <c r="FSW50" s="1305"/>
      <c r="FSX50" s="1305"/>
      <c r="FSY50" s="1305"/>
      <c r="FSZ50" s="1305"/>
      <c r="FTA50" s="1305"/>
      <c r="FTB50" s="1305"/>
      <c r="FTC50" s="1305"/>
      <c r="FTD50" s="1305"/>
      <c r="FTE50" s="1305"/>
      <c r="FTF50" s="1305"/>
      <c r="FTG50" s="1305"/>
      <c r="FTH50" s="1305"/>
      <c r="FTI50" s="1305"/>
      <c r="FTJ50" s="1305"/>
      <c r="FTK50" s="1305"/>
      <c r="FTL50" s="1305"/>
      <c r="FTM50" s="1305"/>
      <c r="FTN50" s="1305"/>
      <c r="FTO50" s="1305"/>
      <c r="FTP50" s="1305"/>
      <c r="FTQ50" s="1305"/>
      <c r="FTR50" s="1305"/>
      <c r="FTS50" s="1305"/>
      <c r="FTT50" s="1305"/>
      <c r="FTU50" s="1305"/>
      <c r="FTV50" s="1305"/>
      <c r="FTW50" s="1305"/>
      <c r="FTX50" s="1305"/>
      <c r="FTY50" s="1305"/>
      <c r="FTZ50" s="1305"/>
      <c r="FUA50" s="1305"/>
      <c r="FUB50" s="1305"/>
      <c r="FUC50" s="1305"/>
      <c r="FUD50" s="1305"/>
      <c r="FUE50" s="1305"/>
      <c r="FUF50" s="1305"/>
      <c r="FUG50" s="1305"/>
      <c r="FUH50" s="1305"/>
      <c r="FUI50" s="1305"/>
      <c r="FUJ50" s="1305"/>
      <c r="FUK50" s="1305"/>
      <c r="FUL50" s="1305"/>
      <c r="FUM50" s="1305"/>
      <c r="FUN50" s="1305"/>
      <c r="FUO50" s="1305"/>
      <c r="FUP50" s="1305"/>
      <c r="FUQ50" s="1305"/>
      <c r="FUR50" s="1305"/>
      <c r="FUS50" s="1305"/>
      <c r="FUT50" s="1305"/>
      <c r="FUU50" s="1305"/>
      <c r="FUV50" s="1305"/>
      <c r="FUW50" s="1305"/>
      <c r="FUX50" s="1305"/>
      <c r="FUY50" s="1305"/>
      <c r="FUZ50" s="1305"/>
      <c r="FVA50" s="1305"/>
      <c r="FVB50" s="1305"/>
      <c r="FVC50" s="1305"/>
      <c r="FVD50" s="1305"/>
      <c r="FVE50" s="1305"/>
      <c r="FVF50" s="1305"/>
      <c r="FVG50" s="1305"/>
      <c r="FVH50" s="1305"/>
      <c r="FVI50" s="1305"/>
      <c r="FVJ50" s="1305"/>
      <c r="FVK50" s="1305"/>
      <c r="FVL50" s="1305"/>
      <c r="FVM50" s="1305"/>
      <c r="FVN50" s="1305"/>
      <c r="FVO50" s="1305"/>
      <c r="FVP50" s="1305"/>
      <c r="FVQ50" s="1305"/>
      <c r="FVR50" s="1305"/>
      <c r="FVS50" s="1305"/>
      <c r="FVT50" s="1305"/>
      <c r="FVU50" s="1305"/>
      <c r="FVV50" s="1305"/>
      <c r="FVW50" s="1305"/>
      <c r="FVX50" s="1305"/>
      <c r="FVY50" s="1305"/>
      <c r="FVZ50" s="1305"/>
      <c r="FWA50" s="1305"/>
      <c r="FWB50" s="1305"/>
      <c r="FWC50" s="1305"/>
      <c r="FWD50" s="1305"/>
      <c r="FWE50" s="1305"/>
      <c r="FWF50" s="1305"/>
      <c r="FWG50" s="1305"/>
      <c r="FWH50" s="1305"/>
      <c r="FWI50" s="1305"/>
      <c r="FWJ50" s="1305"/>
      <c r="FWK50" s="1305"/>
      <c r="FWL50" s="1305"/>
      <c r="FWM50" s="1305"/>
      <c r="FWN50" s="1305"/>
      <c r="FWO50" s="1305"/>
      <c r="FWP50" s="1305"/>
      <c r="FWQ50" s="1305"/>
      <c r="FWR50" s="1305"/>
      <c r="FWS50" s="1305"/>
      <c r="FWT50" s="1305"/>
      <c r="FWU50" s="1305"/>
      <c r="FWV50" s="1305"/>
      <c r="FWW50" s="1305"/>
      <c r="FWX50" s="1305"/>
      <c r="FWY50" s="1305"/>
      <c r="FWZ50" s="1305"/>
      <c r="FXA50" s="1305"/>
      <c r="FXB50" s="1305"/>
      <c r="FXC50" s="1305"/>
      <c r="FXD50" s="1305"/>
      <c r="FXE50" s="1305"/>
      <c r="FXF50" s="1305"/>
      <c r="FXG50" s="1305"/>
      <c r="FXH50" s="1305"/>
      <c r="FXI50" s="1305"/>
      <c r="FXJ50" s="1305"/>
      <c r="FXK50" s="1305"/>
      <c r="FXL50" s="1305"/>
      <c r="FXM50" s="1305"/>
      <c r="FXN50" s="1305"/>
      <c r="FXO50" s="1305"/>
      <c r="FXP50" s="1305"/>
      <c r="FXQ50" s="1305"/>
      <c r="FXR50" s="1305"/>
      <c r="FXS50" s="1305"/>
      <c r="FXT50" s="1305"/>
      <c r="FXU50" s="1305"/>
      <c r="FXV50" s="1305"/>
      <c r="FXW50" s="1305"/>
      <c r="FXX50" s="1305"/>
      <c r="FXY50" s="1305"/>
      <c r="FXZ50" s="1305"/>
      <c r="FYA50" s="1305"/>
      <c r="FYB50" s="1305"/>
      <c r="FYC50" s="1305"/>
      <c r="FYD50" s="1305"/>
      <c r="FYE50" s="1305"/>
      <c r="FYF50" s="1305"/>
      <c r="FYG50" s="1305"/>
      <c r="FYH50" s="1305"/>
      <c r="FYI50" s="1305"/>
      <c r="FYJ50" s="1305"/>
      <c r="FYK50" s="1305"/>
      <c r="FYL50" s="1305"/>
      <c r="FYM50" s="1305"/>
      <c r="FYN50" s="1305"/>
      <c r="FYO50" s="1305"/>
      <c r="FYP50" s="1305"/>
      <c r="FYQ50" s="1305"/>
      <c r="FYR50" s="1305"/>
      <c r="FYS50" s="1305"/>
      <c r="FYT50" s="1305"/>
      <c r="FYU50" s="1305"/>
      <c r="FYV50" s="1305"/>
      <c r="FYW50" s="1305"/>
      <c r="FYX50" s="1305"/>
      <c r="FYY50" s="1305"/>
      <c r="FYZ50" s="1305"/>
      <c r="FZA50" s="1305"/>
      <c r="FZB50" s="1305"/>
      <c r="FZC50" s="1305"/>
      <c r="FZD50" s="1305"/>
      <c r="FZE50" s="1305"/>
      <c r="FZF50" s="1305"/>
      <c r="FZG50" s="1305"/>
      <c r="FZH50" s="1305"/>
      <c r="FZI50" s="1305"/>
      <c r="FZJ50" s="1305"/>
      <c r="FZK50" s="1305"/>
      <c r="FZL50" s="1305"/>
      <c r="FZM50" s="1305"/>
      <c r="FZN50" s="1305"/>
      <c r="FZO50" s="1305"/>
      <c r="FZP50" s="1305"/>
      <c r="FZQ50" s="1305"/>
      <c r="FZR50" s="1305"/>
      <c r="FZS50" s="1305"/>
      <c r="FZT50" s="1305"/>
      <c r="FZU50" s="1305"/>
      <c r="FZV50" s="1305"/>
      <c r="FZW50" s="1305"/>
      <c r="FZX50" s="1305"/>
      <c r="FZY50" s="1305"/>
      <c r="FZZ50" s="1305"/>
      <c r="GAA50" s="1305"/>
      <c r="GAB50" s="1305"/>
      <c r="GAC50" s="1305"/>
      <c r="GAD50" s="1305"/>
      <c r="GAE50" s="1305"/>
      <c r="GAF50" s="1305"/>
      <c r="GAG50" s="1305"/>
      <c r="GAH50" s="1305"/>
      <c r="GAI50" s="1305"/>
      <c r="GAJ50" s="1305"/>
      <c r="GAK50" s="1305"/>
      <c r="GAL50" s="1305"/>
      <c r="GAM50" s="1305"/>
      <c r="GAN50" s="1305"/>
      <c r="GAO50" s="1305"/>
      <c r="GAP50" s="1305"/>
      <c r="GAQ50" s="1305"/>
      <c r="GAR50" s="1305"/>
      <c r="GAS50" s="1305"/>
      <c r="GAT50" s="1305"/>
      <c r="GAU50" s="1305"/>
      <c r="GAV50" s="1305"/>
      <c r="GAW50" s="1305"/>
      <c r="GAX50" s="1305"/>
      <c r="GAY50" s="1305"/>
      <c r="GAZ50" s="1305"/>
      <c r="GBA50" s="1305"/>
      <c r="GBB50" s="1305"/>
      <c r="GBC50" s="1305"/>
      <c r="GBD50" s="1305"/>
      <c r="GBE50" s="1305"/>
      <c r="GBF50" s="1305"/>
      <c r="GBG50" s="1305"/>
      <c r="GBH50" s="1305"/>
      <c r="GBI50" s="1305"/>
      <c r="GBJ50" s="1305"/>
      <c r="GBK50" s="1305"/>
      <c r="GBL50" s="1305"/>
      <c r="GBM50" s="1305"/>
      <c r="GBN50" s="1305"/>
      <c r="GBO50" s="1305"/>
      <c r="GBP50" s="1305"/>
      <c r="GBQ50" s="1305"/>
      <c r="GBR50" s="1305"/>
      <c r="GBS50" s="1305"/>
      <c r="GBT50" s="1305"/>
      <c r="GBU50" s="1305"/>
      <c r="GBV50" s="1305"/>
      <c r="GBW50" s="1305"/>
      <c r="GBX50" s="1305"/>
      <c r="GBY50" s="1305"/>
      <c r="GBZ50" s="1305"/>
      <c r="GCA50" s="1305"/>
      <c r="GCB50" s="1305"/>
      <c r="GCC50" s="1305"/>
      <c r="GCD50" s="1305"/>
      <c r="GCE50" s="1305"/>
      <c r="GCF50" s="1305"/>
      <c r="GCG50" s="1305"/>
      <c r="GCH50" s="1305"/>
      <c r="GCI50" s="1305"/>
      <c r="GCJ50" s="1305"/>
      <c r="GCK50" s="1305"/>
      <c r="GCL50" s="1305"/>
      <c r="GCM50" s="1305"/>
      <c r="GCN50" s="1305"/>
      <c r="GCO50" s="1305"/>
      <c r="GCP50" s="1305"/>
      <c r="GCQ50" s="1305"/>
      <c r="GCR50" s="1305"/>
      <c r="GCS50" s="1305"/>
      <c r="GCT50" s="1305"/>
      <c r="GCU50" s="1305"/>
      <c r="GCV50" s="1305"/>
      <c r="GCW50" s="1305"/>
      <c r="GCX50" s="1305"/>
      <c r="GCY50" s="1305"/>
      <c r="GCZ50" s="1305"/>
      <c r="GDA50" s="1305"/>
      <c r="GDB50" s="1305"/>
      <c r="GDC50" s="1305"/>
      <c r="GDD50" s="1305"/>
      <c r="GDE50" s="1305"/>
      <c r="GDF50" s="1305"/>
      <c r="GDG50" s="1305"/>
      <c r="GDH50" s="1305"/>
      <c r="GDI50" s="1305"/>
      <c r="GDJ50" s="1305"/>
      <c r="GDK50" s="1305"/>
      <c r="GDL50" s="1305"/>
      <c r="GDM50" s="1305"/>
      <c r="GDN50" s="1305"/>
      <c r="GDO50" s="1305"/>
      <c r="GDP50" s="1305"/>
      <c r="GDQ50" s="1305"/>
      <c r="GDR50" s="1305"/>
      <c r="GDS50" s="1305"/>
      <c r="GDT50" s="1305"/>
      <c r="GDU50" s="1305"/>
      <c r="GDV50" s="1305"/>
      <c r="GDW50" s="1305"/>
      <c r="GDX50" s="1305"/>
      <c r="GDY50" s="1305"/>
      <c r="GDZ50" s="1305"/>
      <c r="GEA50" s="1305"/>
      <c r="GEB50" s="1305"/>
      <c r="GEC50" s="1305"/>
      <c r="GED50" s="1305"/>
      <c r="GEE50" s="1305"/>
      <c r="GEF50" s="1305"/>
      <c r="GEG50" s="1305"/>
      <c r="GEH50" s="1305"/>
      <c r="GEI50" s="1305"/>
      <c r="GEJ50" s="1305"/>
      <c r="GEK50" s="1305"/>
      <c r="GEL50" s="1305"/>
      <c r="GEM50" s="1305"/>
      <c r="GEN50" s="1305"/>
      <c r="GEO50" s="1305"/>
      <c r="GEP50" s="1305"/>
      <c r="GEQ50" s="1305"/>
      <c r="GER50" s="1305"/>
      <c r="GES50" s="1305"/>
      <c r="GET50" s="1305"/>
      <c r="GEU50" s="1305"/>
      <c r="GEV50" s="1305"/>
      <c r="GEW50" s="1305"/>
      <c r="GEX50" s="1305"/>
      <c r="GEY50" s="1305"/>
      <c r="GEZ50" s="1305"/>
      <c r="GFA50" s="1305"/>
      <c r="GFB50" s="1305"/>
      <c r="GFC50" s="1305"/>
      <c r="GFD50" s="1305"/>
      <c r="GFE50" s="1305"/>
      <c r="GFF50" s="1305"/>
      <c r="GFG50" s="1305"/>
      <c r="GFH50" s="1305"/>
      <c r="GFI50" s="1305"/>
      <c r="GFJ50" s="1305"/>
      <c r="GFK50" s="1305"/>
      <c r="GFL50" s="1305"/>
      <c r="GFM50" s="1305"/>
      <c r="GFN50" s="1305"/>
      <c r="GFO50" s="1305"/>
      <c r="GFP50" s="1305"/>
      <c r="GFQ50" s="1305"/>
      <c r="GFR50" s="1305"/>
      <c r="GFS50" s="1305"/>
      <c r="GFT50" s="1305"/>
      <c r="GFU50" s="1305"/>
      <c r="GFV50" s="1305"/>
      <c r="GFW50" s="1305"/>
      <c r="GFX50" s="1305"/>
      <c r="GFY50" s="1305"/>
      <c r="GFZ50" s="1305"/>
      <c r="GGA50" s="1305"/>
      <c r="GGB50" s="1305"/>
      <c r="GGC50" s="1305"/>
      <c r="GGD50" s="1305"/>
      <c r="GGE50" s="1305"/>
      <c r="GGF50" s="1305"/>
      <c r="GGG50" s="1305"/>
      <c r="GGH50" s="1305"/>
      <c r="GGI50" s="1305"/>
      <c r="GGJ50" s="1305"/>
      <c r="GGK50" s="1305"/>
      <c r="GGL50" s="1305"/>
      <c r="GGM50" s="1305"/>
      <c r="GGN50" s="1305"/>
      <c r="GGO50" s="1305"/>
      <c r="GGP50" s="1305"/>
      <c r="GGQ50" s="1305"/>
      <c r="GGR50" s="1305"/>
      <c r="GGS50" s="1305"/>
      <c r="GGT50" s="1305"/>
      <c r="GGU50" s="1305"/>
      <c r="GGV50" s="1305"/>
      <c r="GGW50" s="1305"/>
      <c r="GGX50" s="1305"/>
      <c r="GGY50" s="1305"/>
      <c r="GGZ50" s="1305"/>
      <c r="GHA50" s="1305"/>
      <c r="GHB50" s="1305"/>
      <c r="GHC50" s="1305"/>
      <c r="GHD50" s="1305"/>
      <c r="GHE50" s="1305"/>
      <c r="GHF50" s="1305"/>
      <c r="GHG50" s="1305"/>
      <c r="GHH50" s="1305"/>
      <c r="GHI50" s="1305"/>
      <c r="GHJ50" s="1305"/>
      <c r="GHK50" s="1305"/>
      <c r="GHL50" s="1305"/>
      <c r="GHM50" s="1305"/>
      <c r="GHN50" s="1305"/>
      <c r="GHO50" s="1305"/>
      <c r="GHP50" s="1305"/>
      <c r="GHQ50" s="1305"/>
      <c r="GHR50" s="1305"/>
      <c r="GHS50" s="1305"/>
      <c r="GHT50" s="1305"/>
      <c r="GHU50" s="1305"/>
      <c r="GHV50" s="1305"/>
      <c r="GHW50" s="1305"/>
      <c r="GHX50" s="1305"/>
      <c r="GHY50" s="1305"/>
      <c r="GHZ50" s="1305"/>
      <c r="GIA50" s="1305"/>
      <c r="GIB50" s="1305"/>
      <c r="GIC50" s="1305"/>
      <c r="GID50" s="1305"/>
      <c r="GIE50" s="1305"/>
      <c r="GIF50" s="1305"/>
      <c r="GIG50" s="1305"/>
      <c r="GIH50" s="1305"/>
      <c r="GII50" s="1305"/>
      <c r="GIJ50" s="1305"/>
      <c r="GIK50" s="1305"/>
      <c r="GIL50" s="1305"/>
      <c r="GIM50" s="1305"/>
      <c r="GIN50" s="1305"/>
      <c r="GIO50" s="1305"/>
      <c r="GIP50" s="1305"/>
      <c r="GIQ50" s="1305"/>
      <c r="GIR50" s="1305"/>
      <c r="GIS50" s="1305"/>
      <c r="GIT50" s="1305"/>
      <c r="GIU50" s="1305"/>
      <c r="GIV50" s="1305"/>
      <c r="GIW50" s="1305"/>
      <c r="GIX50" s="1305"/>
      <c r="GIY50" s="1305"/>
      <c r="GIZ50" s="1305"/>
      <c r="GJA50" s="1305"/>
      <c r="GJB50" s="1305"/>
      <c r="GJC50" s="1305"/>
      <c r="GJD50" s="1305"/>
      <c r="GJE50" s="1305"/>
      <c r="GJF50" s="1305"/>
      <c r="GJG50" s="1305"/>
      <c r="GJH50" s="1305"/>
      <c r="GJI50" s="1305"/>
      <c r="GJJ50" s="1305"/>
      <c r="GJK50" s="1305"/>
      <c r="GJL50" s="1305"/>
      <c r="GJM50" s="1305"/>
      <c r="GJN50" s="1305"/>
      <c r="GJO50" s="1305"/>
      <c r="GJP50" s="1305"/>
      <c r="GJQ50" s="1305"/>
      <c r="GJR50" s="1305"/>
      <c r="GJS50" s="1305"/>
      <c r="GJT50" s="1305"/>
      <c r="GJU50" s="1305"/>
      <c r="GJV50" s="1305"/>
      <c r="GJW50" s="1305"/>
      <c r="GJX50" s="1305"/>
      <c r="GJY50" s="1305"/>
      <c r="GJZ50" s="1305"/>
      <c r="GKA50" s="1305"/>
      <c r="GKB50" s="1305"/>
      <c r="GKC50" s="1305"/>
      <c r="GKD50" s="1305"/>
      <c r="GKE50" s="1305"/>
      <c r="GKF50" s="1305"/>
      <c r="GKG50" s="1305"/>
      <c r="GKH50" s="1305"/>
      <c r="GKI50" s="1305"/>
      <c r="GKJ50" s="1305"/>
      <c r="GKK50" s="1305"/>
      <c r="GKL50" s="1305"/>
      <c r="GKM50" s="1305"/>
      <c r="GKN50" s="1305"/>
      <c r="GKO50" s="1305"/>
      <c r="GKP50" s="1305"/>
      <c r="GKQ50" s="1305"/>
      <c r="GKR50" s="1305"/>
      <c r="GKS50" s="1305"/>
      <c r="GKT50" s="1305"/>
      <c r="GKU50" s="1305"/>
      <c r="GKV50" s="1305"/>
      <c r="GKW50" s="1305"/>
      <c r="GKX50" s="1305"/>
      <c r="GKY50" s="1305"/>
      <c r="GKZ50" s="1305"/>
      <c r="GLA50" s="1305"/>
      <c r="GLB50" s="1305"/>
      <c r="GLC50" s="1305"/>
      <c r="GLD50" s="1305"/>
      <c r="GLE50" s="1305"/>
      <c r="GLF50" s="1305"/>
      <c r="GLG50" s="1305"/>
      <c r="GLH50" s="1305"/>
      <c r="GLI50" s="1305"/>
      <c r="GLJ50" s="1305"/>
      <c r="GLK50" s="1305"/>
      <c r="GLL50" s="1305"/>
      <c r="GLM50" s="1305"/>
      <c r="GLN50" s="1305"/>
      <c r="GLO50" s="1305"/>
      <c r="GLP50" s="1305"/>
      <c r="GLQ50" s="1305"/>
      <c r="GLR50" s="1305"/>
      <c r="GLS50" s="1305"/>
      <c r="GLT50" s="1305"/>
      <c r="GLU50" s="1305"/>
      <c r="GLV50" s="1305"/>
      <c r="GLW50" s="1305"/>
      <c r="GLX50" s="1305"/>
      <c r="GLY50" s="1305"/>
      <c r="GLZ50" s="1305"/>
      <c r="GMA50" s="1305"/>
      <c r="GMB50" s="1305"/>
      <c r="GMC50" s="1305"/>
      <c r="GMD50" s="1305"/>
      <c r="GME50" s="1305"/>
      <c r="GMF50" s="1305"/>
      <c r="GMG50" s="1305"/>
      <c r="GMH50" s="1305"/>
      <c r="GMI50" s="1305"/>
      <c r="GMJ50" s="1305"/>
      <c r="GMK50" s="1305"/>
      <c r="GML50" s="1305"/>
      <c r="GMM50" s="1305"/>
      <c r="GMN50" s="1305"/>
      <c r="GMO50" s="1305"/>
      <c r="GMP50" s="1305"/>
      <c r="GMQ50" s="1305"/>
      <c r="GMR50" s="1305"/>
      <c r="GMS50" s="1305"/>
      <c r="GMT50" s="1305"/>
      <c r="GMU50" s="1305"/>
      <c r="GMV50" s="1305"/>
      <c r="GMW50" s="1305"/>
      <c r="GMX50" s="1305"/>
      <c r="GMY50" s="1305"/>
      <c r="GMZ50" s="1305"/>
      <c r="GNA50" s="1305"/>
      <c r="GNB50" s="1305"/>
      <c r="GNC50" s="1305"/>
      <c r="GND50" s="1305"/>
      <c r="GNE50" s="1305"/>
      <c r="GNF50" s="1305"/>
      <c r="GNG50" s="1305"/>
      <c r="GNH50" s="1305"/>
      <c r="GNI50" s="1305"/>
      <c r="GNJ50" s="1305"/>
      <c r="GNK50" s="1305"/>
      <c r="GNL50" s="1305"/>
      <c r="GNM50" s="1305"/>
      <c r="GNN50" s="1305"/>
      <c r="GNO50" s="1305"/>
      <c r="GNP50" s="1305"/>
      <c r="GNQ50" s="1305"/>
      <c r="GNR50" s="1305"/>
      <c r="GNS50" s="1305"/>
      <c r="GNT50" s="1305"/>
      <c r="GNU50" s="1305"/>
      <c r="GNV50" s="1305"/>
      <c r="GNW50" s="1305"/>
      <c r="GNX50" s="1305"/>
      <c r="GNY50" s="1305"/>
      <c r="GNZ50" s="1305"/>
      <c r="GOA50" s="1305"/>
      <c r="GOB50" s="1305"/>
      <c r="GOC50" s="1305"/>
      <c r="GOD50" s="1305"/>
      <c r="GOE50" s="1305"/>
      <c r="GOF50" s="1305"/>
      <c r="GOG50" s="1305"/>
      <c r="GOH50" s="1305"/>
      <c r="GOI50" s="1305"/>
      <c r="GOJ50" s="1305"/>
      <c r="GOK50" s="1305"/>
      <c r="GOL50" s="1305"/>
      <c r="GOM50" s="1305"/>
      <c r="GON50" s="1305"/>
      <c r="GOO50" s="1305"/>
      <c r="GOP50" s="1305"/>
      <c r="GOQ50" s="1305"/>
      <c r="GOR50" s="1305"/>
      <c r="GOS50" s="1305"/>
      <c r="GOT50" s="1305"/>
      <c r="GOU50" s="1305"/>
      <c r="GOV50" s="1305"/>
      <c r="GOW50" s="1305"/>
      <c r="GOX50" s="1305"/>
      <c r="GOY50" s="1305"/>
      <c r="GOZ50" s="1305"/>
      <c r="GPA50" s="1305"/>
      <c r="GPB50" s="1305"/>
      <c r="GPC50" s="1305"/>
      <c r="GPD50" s="1305"/>
      <c r="GPE50" s="1305"/>
      <c r="GPF50" s="1305"/>
      <c r="GPG50" s="1305"/>
      <c r="GPH50" s="1305"/>
      <c r="GPI50" s="1305"/>
      <c r="GPJ50" s="1305"/>
      <c r="GPK50" s="1305"/>
      <c r="GPL50" s="1305"/>
      <c r="GPM50" s="1305"/>
      <c r="GPN50" s="1305"/>
      <c r="GPO50" s="1305"/>
      <c r="GPP50" s="1305"/>
      <c r="GPQ50" s="1305"/>
      <c r="GPR50" s="1305"/>
      <c r="GPS50" s="1305"/>
      <c r="GPT50" s="1305"/>
      <c r="GPU50" s="1305"/>
      <c r="GPV50" s="1305"/>
      <c r="GPW50" s="1305"/>
      <c r="GPX50" s="1305"/>
      <c r="GPY50" s="1305"/>
      <c r="GPZ50" s="1305"/>
      <c r="GQA50" s="1305"/>
      <c r="GQB50" s="1305"/>
      <c r="GQC50" s="1305"/>
      <c r="GQD50" s="1305"/>
      <c r="GQE50" s="1305"/>
      <c r="GQF50" s="1305"/>
      <c r="GQG50" s="1305"/>
      <c r="GQH50" s="1305"/>
      <c r="GQI50" s="1305"/>
      <c r="GQJ50" s="1305"/>
      <c r="GQK50" s="1305"/>
      <c r="GQL50" s="1305"/>
      <c r="GQM50" s="1305"/>
      <c r="GQN50" s="1305"/>
      <c r="GQO50" s="1305"/>
      <c r="GQP50" s="1305"/>
      <c r="GQQ50" s="1305"/>
      <c r="GQR50" s="1305"/>
      <c r="GQS50" s="1305"/>
      <c r="GQT50" s="1305"/>
      <c r="GQU50" s="1305"/>
      <c r="GQV50" s="1305"/>
      <c r="GQW50" s="1305"/>
      <c r="GQX50" s="1305"/>
      <c r="GQY50" s="1305"/>
      <c r="GQZ50" s="1305"/>
      <c r="GRA50" s="1305"/>
      <c r="GRB50" s="1305"/>
      <c r="GRC50" s="1305"/>
      <c r="GRD50" s="1305"/>
      <c r="GRE50" s="1305"/>
      <c r="GRF50" s="1305"/>
      <c r="GRG50" s="1305"/>
      <c r="GRH50" s="1305"/>
      <c r="GRI50" s="1305"/>
      <c r="GRJ50" s="1305"/>
      <c r="GRK50" s="1305"/>
      <c r="GRL50" s="1305"/>
      <c r="GRM50" s="1305"/>
      <c r="GRN50" s="1305"/>
      <c r="GRO50" s="1305"/>
      <c r="GRP50" s="1305"/>
      <c r="GRQ50" s="1305"/>
      <c r="GRR50" s="1305"/>
      <c r="GRS50" s="1305"/>
      <c r="GRT50" s="1305"/>
      <c r="GRU50" s="1305"/>
      <c r="GRV50" s="1305"/>
      <c r="GRW50" s="1305"/>
      <c r="GRX50" s="1305"/>
      <c r="GRY50" s="1305"/>
      <c r="GRZ50" s="1305"/>
      <c r="GSA50" s="1305"/>
      <c r="GSB50" s="1305"/>
      <c r="GSC50" s="1305"/>
      <c r="GSD50" s="1305"/>
      <c r="GSE50" s="1305"/>
      <c r="GSF50" s="1305"/>
      <c r="GSG50" s="1305"/>
      <c r="GSH50" s="1305"/>
      <c r="GSI50" s="1305"/>
      <c r="GSJ50" s="1305"/>
      <c r="GSK50" s="1305"/>
      <c r="GSL50" s="1305"/>
      <c r="GSM50" s="1305"/>
      <c r="GSN50" s="1305"/>
      <c r="GSO50" s="1305"/>
      <c r="GSP50" s="1305"/>
      <c r="GSQ50" s="1305"/>
      <c r="GSR50" s="1305"/>
      <c r="GSS50" s="1305"/>
      <c r="GST50" s="1305"/>
      <c r="GSU50" s="1305"/>
      <c r="GSV50" s="1305"/>
      <c r="GSW50" s="1305"/>
      <c r="GSX50" s="1305"/>
      <c r="GSY50" s="1305"/>
      <c r="GSZ50" s="1305"/>
      <c r="GTA50" s="1305"/>
      <c r="GTB50" s="1305"/>
      <c r="GTC50" s="1305"/>
      <c r="GTD50" s="1305"/>
      <c r="GTE50" s="1305"/>
      <c r="GTF50" s="1305"/>
      <c r="GTG50" s="1305"/>
      <c r="GTH50" s="1305"/>
      <c r="GTI50" s="1305"/>
      <c r="GTJ50" s="1305"/>
      <c r="GTK50" s="1305"/>
      <c r="GTL50" s="1305"/>
      <c r="GTM50" s="1305"/>
      <c r="GTN50" s="1305"/>
      <c r="GTO50" s="1305"/>
      <c r="GTP50" s="1305"/>
      <c r="GTQ50" s="1305"/>
      <c r="GTR50" s="1305"/>
      <c r="GTS50" s="1305"/>
      <c r="GTT50" s="1305"/>
      <c r="GTU50" s="1305"/>
      <c r="GTV50" s="1305"/>
      <c r="GTW50" s="1305"/>
      <c r="GTX50" s="1305"/>
      <c r="GTY50" s="1305"/>
      <c r="GTZ50" s="1305"/>
      <c r="GUA50" s="1305"/>
      <c r="GUB50" s="1305"/>
      <c r="GUC50" s="1305"/>
      <c r="GUD50" s="1305"/>
      <c r="GUE50" s="1305"/>
      <c r="GUF50" s="1305"/>
      <c r="GUG50" s="1305"/>
      <c r="GUH50" s="1305"/>
      <c r="GUI50" s="1305"/>
      <c r="GUJ50" s="1305"/>
      <c r="GUK50" s="1305"/>
      <c r="GUL50" s="1305"/>
      <c r="GUM50" s="1305"/>
      <c r="GUN50" s="1305"/>
      <c r="GUO50" s="1305"/>
      <c r="GUP50" s="1305"/>
      <c r="GUQ50" s="1305"/>
      <c r="GUR50" s="1305"/>
      <c r="GUS50" s="1305"/>
      <c r="GUT50" s="1305"/>
      <c r="GUU50" s="1305"/>
      <c r="GUV50" s="1305"/>
      <c r="GUW50" s="1305"/>
      <c r="GUX50" s="1305"/>
      <c r="GUY50" s="1305"/>
      <c r="GUZ50" s="1305"/>
      <c r="GVA50" s="1305"/>
      <c r="GVB50" s="1305"/>
      <c r="GVC50" s="1305"/>
      <c r="GVD50" s="1305"/>
      <c r="GVE50" s="1305"/>
      <c r="GVF50" s="1305"/>
      <c r="GVG50" s="1305"/>
      <c r="GVH50" s="1305"/>
      <c r="GVI50" s="1305"/>
      <c r="GVJ50" s="1305"/>
      <c r="GVK50" s="1305"/>
      <c r="GVL50" s="1305"/>
      <c r="GVM50" s="1305"/>
      <c r="GVN50" s="1305"/>
      <c r="GVO50" s="1305"/>
      <c r="GVP50" s="1305"/>
      <c r="GVQ50" s="1305"/>
      <c r="GVR50" s="1305"/>
      <c r="GVS50" s="1305"/>
      <c r="GVT50" s="1305"/>
      <c r="GVU50" s="1305"/>
      <c r="GVV50" s="1305"/>
      <c r="GVW50" s="1305"/>
      <c r="GVX50" s="1305"/>
      <c r="GVY50" s="1305"/>
      <c r="GVZ50" s="1305"/>
      <c r="GWA50" s="1305"/>
      <c r="GWB50" s="1305"/>
      <c r="GWC50" s="1305"/>
      <c r="GWD50" s="1305"/>
      <c r="GWE50" s="1305"/>
      <c r="GWF50" s="1305"/>
      <c r="GWG50" s="1305"/>
      <c r="GWH50" s="1305"/>
      <c r="GWI50" s="1305"/>
      <c r="GWJ50" s="1305"/>
      <c r="GWK50" s="1305"/>
      <c r="GWL50" s="1305"/>
      <c r="GWM50" s="1305"/>
      <c r="GWN50" s="1305"/>
      <c r="GWO50" s="1305"/>
      <c r="GWP50" s="1305"/>
      <c r="GWQ50" s="1305"/>
      <c r="GWR50" s="1305"/>
      <c r="GWS50" s="1305"/>
      <c r="GWT50" s="1305"/>
      <c r="GWU50" s="1305"/>
      <c r="GWV50" s="1305"/>
      <c r="GWW50" s="1305"/>
      <c r="GWX50" s="1305"/>
      <c r="GWY50" s="1305"/>
      <c r="GWZ50" s="1305"/>
      <c r="GXA50" s="1305"/>
      <c r="GXB50" s="1305"/>
      <c r="GXC50" s="1305"/>
      <c r="GXD50" s="1305"/>
      <c r="GXE50" s="1305"/>
      <c r="GXF50" s="1305"/>
      <c r="GXG50" s="1305"/>
      <c r="GXH50" s="1305"/>
      <c r="GXI50" s="1305"/>
      <c r="GXJ50" s="1305"/>
      <c r="GXK50" s="1305"/>
      <c r="GXL50" s="1305"/>
      <c r="GXM50" s="1305"/>
      <c r="GXN50" s="1305"/>
      <c r="GXO50" s="1305"/>
      <c r="GXP50" s="1305"/>
      <c r="GXQ50" s="1305"/>
      <c r="GXR50" s="1305"/>
      <c r="GXS50" s="1305"/>
      <c r="GXT50" s="1305"/>
      <c r="GXU50" s="1305"/>
      <c r="GXV50" s="1305"/>
      <c r="GXW50" s="1305"/>
      <c r="GXX50" s="1305"/>
      <c r="GXY50" s="1305"/>
      <c r="GXZ50" s="1305"/>
      <c r="GYA50" s="1305"/>
      <c r="GYB50" s="1305"/>
      <c r="GYC50" s="1305"/>
      <c r="GYD50" s="1305"/>
      <c r="GYE50" s="1305"/>
      <c r="GYF50" s="1305"/>
      <c r="GYG50" s="1305"/>
      <c r="GYH50" s="1305"/>
      <c r="GYI50" s="1305"/>
      <c r="GYJ50" s="1305"/>
      <c r="GYK50" s="1305"/>
      <c r="GYL50" s="1305"/>
      <c r="GYM50" s="1305"/>
      <c r="GYN50" s="1305"/>
      <c r="GYO50" s="1305"/>
      <c r="GYP50" s="1305"/>
      <c r="GYQ50" s="1305"/>
      <c r="GYR50" s="1305"/>
      <c r="GYS50" s="1305"/>
      <c r="GYT50" s="1305"/>
      <c r="GYU50" s="1305"/>
      <c r="GYV50" s="1305"/>
      <c r="GYW50" s="1305"/>
      <c r="GYX50" s="1305"/>
      <c r="GYY50" s="1305"/>
      <c r="GYZ50" s="1305"/>
      <c r="GZA50" s="1305"/>
      <c r="GZB50" s="1305"/>
      <c r="GZC50" s="1305"/>
      <c r="GZD50" s="1305"/>
      <c r="GZE50" s="1305"/>
      <c r="GZF50" s="1305"/>
      <c r="GZG50" s="1305"/>
      <c r="GZH50" s="1305"/>
      <c r="GZI50" s="1305"/>
      <c r="GZJ50" s="1305"/>
      <c r="GZK50" s="1305"/>
      <c r="GZL50" s="1305"/>
      <c r="GZM50" s="1305"/>
      <c r="GZN50" s="1305"/>
      <c r="GZO50" s="1305"/>
      <c r="GZP50" s="1305"/>
      <c r="GZQ50" s="1305"/>
      <c r="GZR50" s="1305"/>
      <c r="GZS50" s="1305"/>
      <c r="GZT50" s="1305"/>
      <c r="GZU50" s="1305"/>
      <c r="GZV50" s="1305"/>
      <c r="GZW50" s="1305"/>
      <c r="GZX50" s="1305"/>
      <c r="GZY50" s="1305"/>
      <c r="GZZ50" s="1305"/>
      <c r="HAA50" s="1305"/>
      <c r="HAB50" s="1305"/>
      <c r="HAC50" s="1305"/>
      <c r="HAD50" s="1305"/>
      <c r="HAE50" s="1305"/>
      <c r="HAF50" s="1305"/>
      <c r="HAG50" s="1305"/>
      <c r="HAH50" s="1305"/>
      <c r="HAI50" s="1305"/>
      <c r="HAJ50" s="1305"/>
      <c r="HAK50" s="1305"/>
      <c r="HAL50" s="1305"/>
      <c r="HAM50" s="1305"/>
      <c r="HAN50" s="1305"/>
      <c r="HAO50" s="1305"/>
      <c r="HAP50" s="1305"/>
      <c r="HAQ50" s="1305"/>
      <c r="HAR50" s="1305"/>
      <c r="HAS50" s="1305"/>
      <c r="HAT50" s="1305"/>
      <c r="HAU50" s="1305"/>
      <c r="HAV50" s="1305"/>
      <c r="HAW50" s="1305"/>
      <c r="HAX50" s="1305"/>
      <c r="HAY50" s="1305"/>
      <c r="HAZ50" s="1305"/>
      <c r="HBA50" s="1305"/>
      <c r="HBB50" s="1305"/>
      <c r="HBC50" s="1305"/>
      <c r="HBD50" s="1305"/>
      <c r="HBE50" s="1305"/>
      <c r="HBF50" s="1305"/>
      <c r="HBG50" s="1305"/>
      <c r="HBH50" s="1305"/>
      <c r="HBI50" s="1305"/>
      <c r="HBJ50" s="1305"/>
      <c r="HBK50" s="1305"/>
      <c r="HBL50" s="1305"/>
      <c r="HBM50" s="1305"/>
      <c r="HBN50" s="1305"/>
      <c r="HBO50" s="1305"/>
      <c r="HBP50" s="1305"/>
      <c r="HBQ50" s="1305"/>
      <c r="HBR50" s="1305"/>
      <c r="HBS50" s="1305"/>
      <c r="HBT50" s="1305"/>
      <c r="HBU50" s="1305"/>
      <c r="HBV50" s="1305"/>
      <c r="HBW50" s="1305"/>
      <c r="HBX50" s="1305"/>
      <c r="HBY50" s="1305"/>
      <c r="HBZ50" s="1305"/>
      <c r="HCA50" s="1305"/>
      <c r="HCB50" s="1305"/>
      <c r="HCC50" s="1305"/>
      <c r="HCD50" s="1305"/>
      <c r="HCE50" s="1305"/>
      <c r="HCF50" s="1305"/>
      <c r="HCG50" s="1305"/>
      <c r="HCH50" s="1305"/>
      <c r="HCI50" s="1305"/>
      <c r="HCJ50" s="1305"/>
      <c r="HCK50" s="1305"/>
      <c r="HCL50" s="1305"/>
      <c r="HCM50" s="1305"/>
      <c r="HCN50" s="1305"/>
      <c r="HCO50" s="1305"/>
      <c r="HCP50" s="1305"/>
      <c r="HCQ50" s="1305"/>
      <c r="HCR50" s="1305"/>
      <c r="HCS50" s="1305"/>
      <c r="HCT50" s="1305"/>
      <c r="HCU50" s="1305"/>
      <c r="HCV50" s="1305"/>
      <c r="HCW50" s="1305"/>
      <c r="HCX50" s="1305"/>
      <c r="HCY50" s="1305"/>
      <c r="HCZ50" s="1305"/>
      <c r="HDA50" s="1305"/>
      <c r="HDB50" s="1305"/>
      <c r="HDC50" s="1305"/>
      <c r="HDD50" s="1305"/>
      <c r="HDE50" s="1305"/>
      <c r="HDF50" s="1305"/>
      <c r="HDG50" s="1305"/>
      <c r="HDH50" s="1305"/>
      <c r="HDI50" s="1305"/>
      <c r="HDJ50" s="1305"/>
      <c r="HDK50" s="1305"/>
      <c r="HDL50" s="1305"/>
      <c r="HDM50" s="1305"/>
      <c r="HDN50" s="1305"/>
      <c r="HDO50" s="1305"/>
      <c r="HDP50" s="1305"/>
      <c r="HDQ50" s="1305"/>
      <c r="HDR50" s="1305"/>
      <c r="HDS50" s="1305"/>
      <c r="HDT50" s="1305"/>
      <c r="HDU50" s="1305"/>
      <c r="HDV50" s="1305"/>
      <c r="HDW50" s="1305"/>
      <c r="HDX50" s="1305"/>
      <c r="HDY50" s="1305"/>
      <c r="HDZ50" s="1305"/>
      <c r="HEA50" s="1305"/>
      <c r="HEB50" s="1305"/>
      <c r="HEC50" s="1305"/>
      <c r="HED50" s="1305"/>
      <c r="HEE50" s="1305"/>
      <c r="HEF50" s="1305"/>
      <c r="HEG50" s="1305"/>
      <c r="HEH50" s="1305"/>
      <c r="HEI50" s="1305"/>
      <c r="HEJ50" s="1305"/>
      <c r="HEK50" s="1305"/>
      <c r="HEL50" s="1305"/>
      <c r="HEM50" s="1305"/>
      <c r="HEN50" s="1305"/>
      <c r="HEO50" s="1305"/>
      <c r="HEP50" s="1305"/>
      <c r="HEQ50" s="1305"/>
      <c r="HER50" s="1305"/>
      <c r="HES50" s="1305"/>
      <c r="HET50" s="1305"/>
      <c r="HEU50" s="1305"/>
      <c r="HEV50" s="1305"/>
      <c r="HEW50" s="1305"/>
      <c r="HEX50" s="1305"/>
      <c r="HEY50" s="1305"/>
      <c r="HEZ50" s="1305"/>
      <c r="HFA50" s="1305"/>
      <c r="HFB50" s="1305"/>
      <c r="HFC50" s="1305"/>
      <c r="HFD50" s="1305"/>
      <c r="HFE50" s="1305"/>
      <c r="HFF50" s="1305"/>
      <c r="HFG50" s="1305"/>
      <c r="HFH50" s="1305"/>
      <c r="HFI50" s="1305"/>
      <c r="HFJ50" s="1305"/>
      <c r="HFK50" s="1305"/>
      <c r="HFL50" s="1305"/>
      <c r="HFM50" s="1305"/>
      <c r="HFN50" s="1305"/>
      <c r="HFO50" s="1305"/>
      <c r="HFP50" s="1305"/>
      <c r="HFQ50" s="1305"/>
      <c r="HFR50" s="1305"/>
      <c r="HFS50" s="1305"/>
      <c r="HFT50" s="1305"/>
      <c r="HFU50" s="1305"/>
      <c r="HFV50" s="1305"/>
      <c r="HFW50" s="1305"/>
      <c r="HFX50" s="1305"/>
      <c r="HFY50" s="1305"/>
      <c r="HFZ50" s="1305"/>
      <c r="HGA50" s="1305"/>
      <c r="HGB50" s="1305"/>
      <c r="HGC50" s="1305"/>
      <c r="HGD50" s="1305"/>
      <c r="HGE50" s="1305"/>
      <c r="HGF50" s="1305"/>
      <c r="HGG50" s="1305"/>
      <c r="HGH50" s="1305"/>
      <c r="HGI50" s="1305"/>
      <c r="HGJ50" s="1305"/>
      <c r="HGK50" s="1305"/>
      <c r="HGL50" s="1305"/>
      <c r="HGM50" s="1305"/>
      <c r="HGN50" s="1305"/>
      <c r="HGO50" s="1305"/>
      <c r="HGP50" s="1305"/>
      <c r="HGQ50" s="1305"/>
      <c r="HGR50" s="1305"/>
      <c r="HGS50" s="1305"/>
      <c r="HGT50" s="1305"/>
      <c r="HGU50" s="1305"/>
      <c r="HGV50" s="1305"/>
      <c r="HGW50" s="1305"/>
      <c r="HGX50" s="1305"/>
      <c r="HGY50" s="1305"/>
      <c r="HGZ50" s="1305"/>
      <c r="HHA50" s="1305"/>
      <c r="HHB50" s="1305"/>
      <c r="HHC50" s="1305"/>
      <c r="HHD50" s="1305"/>
      <c r="HHE50" s="1305"/>
      <c r="HHF50" s="1305"/>
      <c r="HHG50" s="1305"/>
      <c r="HHH50" s="1305"/>
      <c r="HHI50" s="1305"/>
      <c r="HHJ50" s="1305"/>
      <c r="HHK50" s="1305"/>
      <c r="HHL50" s="1305"/>
      <c r="HHM50" s="1305"/>
      <c r="HHN50" s="1305"/>
      <c r="HHO50" s="1305"/>
      <c r="HHP50" s="1305"/>
      <c r="HHQ50" s="1305"/>
      <c r="HHR50" s="1305"/>
      <c r="HHS50" s="1305"/>
      <c r="HHT50" s="1305"/>
      <c r="HHU50" s="1305"/>
      <c r="HHV50" s="1305"/>
      <c r="HHW50" s="1305"/>
      <c r="HHX50" s="1305"/>
      <c r="HHY50" s="1305"/>
      <c r="HHZ50" s="1305"/>
      <c r="HIA50" s="1305"/>
      <c r="HIB50" s="1305"/>
      <c r="HIC50" s="1305"/>
      <c r="HID50" s="1305"/>
      <c r="HIE50" s="1305"/>
      <c r="HIF50" s="1305"/>
      <c r="HIG50" s="1305"/>
      <c r="HIH50" s="1305"/>
      <c r="HII50" s="1305"/>
      <c r="HIJ50" s="1305"/>
      <c r="HIK50" s="1305"/>
      <c r="HIL50" s="1305"/>
      <c r="HIM50" s="1305"/>
      <c r="HIN50" s="1305"/>
      <c r="HIO50" s="1305"/>
      <c r="HIP50" s="1305"/>
      <c r="HIQ50" s="1305"/>
      <c r="HIR50" s="1305"/>
      <c r="HIS50" s="1305"/>
      <c r="HIT50" s="1305"/>
      <c r="HIU50" s="1305"/>
      <c r="HIV50" s="1305"/>
      <c r="HIW50" s="1305"/>
      <c r="HIX50" s="1305"/>
      <c r="HIY50" s="1305"/>
      <c r="HIZ50" s="1305"/>
      <c r="HJA50" s="1305"/>
      <c r="HJB50" s="1305"/>
      <c r="HJC50" s="1305"/>
      <c r="HJD50" s="1305"/>
      <c r="HJE50" s="1305"/>
      <c r="HJF50" s="1305"/>
      <c r="HJG50" s="1305"/>
      <c r="HJH50" s="1305"/>
      <c r="HJI50" s="1305"/>
      <c r="HJJ50" s="1305"/>
      <c r="HJK50" s="1305"/>
      <c r="HJL50" s="1305"/>
      <c r="HJM50" s="1305"/>
      <c r="HJN50" s="1305"/>
      <c r="HJO50" s="1305"/>
      <c r="HJP50" s="1305"/>
      <c r="HJQ50" s="1305"/>
      <c r="HJR50" s="1305"/>
      <c r="HJS50" s="1305"/>
      <c r="HJT50" s="1305"/>
      <c r="HJU50" s="1305"/>
      <c r="HJV50" s="1305"/>
      <c r="HJW50" s="1305"/>
      <c r="HJX50" s="1305"/>
      <c r="HJY50" s="1305"/>
      <c r="HJZ50" s="1305"/>
      <c r="HKA50" s="1305"/>
      <c r="HKB50" s="1305"/>
      <c r="HKC50" s="1305"/>
      <c r="HKD50" s="1305"/>
      <c r="HKE50" s="1305"/>
      <c r="HKF50" s="1305"/>
      <c r="HKG50" s="1305"/>
      <c r="HKH50" s="1305"/>
      <c r="HKI50" s="1305"/>
      <c r="HKJ50" s="1305"/>
      <c r="HKK50" s="1305"/>
      <c r="HKL50" s="1305"/>
      <c r="HKM50" s="1305"/>
      <c r="HKN50" s="1305"/>
      <c r="HKO50" s="1305"/>
      <c r="HKP50" s="1305"/>
      <c r="HKQ50" s="1305"/>
      <c r="HKR50" s="1305"/>
      <c r="HKS50" s="1305"/>
      <c r="HKT50" s="1305"/>
      <c r="HKU50" s="1305"/>
      <c r="HKV50" s="1305"/>
      <c r="HKW50" s="1305"/>
      <c r="HKX50" s="1305"/>
      <c r="HKY50" s="1305"/>
      <c r="HKZ50" s="1305"/>
      <c r="HLA50" s="1305"/>
      <c r="HLB50" s="1305"/>
      <c r="HLC50" s="1305"/>
      <c r="HLD50" s="1305"/>
      <c r="HLE50" s="1305"/>
      <c r="HLF50" s="1305"/>
      <c r="HLG50" s="1305"/>
      <c r="HLH50" s="1305"/>
      <c r="HLI50" s="1305"/>
      <c r="HLJ50" s="1305"/>
      <c r="HLK50" s="1305"/>
      <c r="HLL50" s="1305"/>
      <c r="HLM50" s="1305"/>
      <c r="HLN50" s="1305"/>
      <c r="HLO50" s="1305"/>
      <c r="HLP50" s="1305"/>
      <c r="HLQ50" s="1305"/>
      <c r="HLR50" s="1305"/>
      <c r="HLS50" s="1305"/>
      <c r="HLT50" s="1305"/>
      <c r="HLU50" s="1305"/>
      <c r="HLV50" s="1305"/>
      <c r="HLW50" s="1305"/>
      <c r="HLX50" s="1305"/>
      <c r="HLY50" s="1305"/>
      <c r="HLZ50" s="1305"/>
      <c r="HMA50" s="1305"/>
      <c r="HMB50" s="1305"/>
      <c r="HMC50" s="1305"/>
      <c r="HMD50" s="1305"/>
      <c r="HME50" s="1305"/>
      <c r="HMF50" s="1305"/>
      <c r="HMG50" s="1305"/>
      <c r="HMH50" s="1305"/>
      <c r="HMI50" s="1305"/>
      <c r="HMJ50" s="1305"/>
      <c r="HMK50" s="1305"/>
      <c r="HML50" s="1305"/>
      <c r="HMM50" s="1305"/>
      <c r="HMN50" s="1305"/>
      <c r="HMO50" s="1305"/>
      <c r="HMP50" s="1305"/>
      <c r="HMQ50" s="1305"/>
      <c r="HMR50" s="1305"/>
      <c r="HMS50" s="1305"/>
      <c r="HMT50" s="1305"/>
      <c r="HMU50" s="1305"/>
      <c r="HMV50" s="1305"/>
      <c r="HMW50" s="1305"/>
      <c r="HMX50" s="1305"/>
      <c r="HMY50" s="1305"/>
      <c r="HMZ50" s="1305"/>
      <c r="HNA50" s="1305"/>
      <c r="HNB50" s="1305"/>
      <c r="HNC50" s="1305"/>
      <c r="HND50" s="1305"/>
      <c r="HNE50" s="1305"/>
      <c r="HNF50" s="1305"/>
      <c r="HNG50" s="1305"/>
      <c r="HNH50" s="1305"/>
      <c r="HNI50" s="1305"/>
      <c r="HNJ50" s="1305"/>
      <c r="HNK50" s="1305"/>
      <c r="HNL50" s="1305"/>
      <c r="HNM50" s="1305"/>
      <c r="HNN50" s="1305"/>
      <c r="HNO50" s="1305"/>
      <c r="HNP50" s="1305"/>
      <c r="HNQ50" s="1305"/>
      <c r="HNR50" s="1305"/>
      <c r="HNS50" s="1305"/>
      <c r="HNT50" s="1305"/>
      <c r="HNU50" s="1305"/>
      <c r="HNV50" s="1305"/>
      <c r="HNW50" s="1305"/>
      <c r="HNX50" s="1305"/>
      <c r="HNY50" s="1305"/>
      <c r="HNZ50" s="1305"/>
      <c r="HOA50" s="1305"/>
      <c r="HOB50" s="1305"/>
      <c r="HOC50" s="1305"/>
      <c r="HOD50" s="1305"/>
      <c r="HOE50" s="1305"/>
      <c r="HOF50" s="1305"/>
      <c r="HOG50" s="1305"/>
      <c r="HOH50" s="1305"/>
      <c r="HOI50" s="1305"/>
      <c r="HOJ50" s="1305"/>
      <c r="HOK50" s="1305"/>
      <c r="HOL50" s="1305"/>
      <c r="HOM50" s="1305"/>
      <c r="HON50" s="1305"/>
      <c r="HOO50" s="1305"/>
      <c r="HOP50" s="1305"/>
      <c r="HOQ50" s="1305"/>
      <c r="HOR50" s="1305"/>
      <c r="HOS50" s="1305"/>
      <c r="HOT50" s="1305"/>
      <c r="HOU50" s="1305"/>
      <c r="HOV50" s="1305"/>
      <c r="HOW50" s="1305"/>
      <c r="HOX50" s="1305"/>
      <c r="HOY50" s="1305"/>
      <c r="HOZ50" s="1305"/>
      <c r="HPA50" s="1305"/>
      <c r="HPB50" s="1305"/>
      <c r="HPC50" s="1305"/>
      <c r="HPD50" s="1305"/>
      <c r="HPE50" s="1305"/>
      <c r="HPF50" s="1305"/>
      <c r="HPG50" s="1305"/>
      <c r="HPH50" s="1305"/>
      <c r="HPI50" s="1305"/>
      <c r="HPJ50" s="1305"/>
      <c r="HPK50" s="1305"/>
      <c r="HPL50" s="1305"/>
      <c r="HPM50" s="1305"/>
      <c r="HPN50" s="1305"/>
      <c r="HPO50" s="1305"/>
      <c r="HPP50" s="1305"/>
      <c r="HPQ50" s="1305"/>
      <c r="HPR50" s="1305"/>
      <c r="HPS50" s="1305"/>
      <c r="HPT50" s="1305"/>
      <c r="HPU50" s="1305"/>
      <c r="HPV50" s="1305"/>
      <c r="HPW50" s="1305"/>
      <c r="HPX50" s="1305"/>
      <c r="HPY50" s="1305"/>
      <c r="HPZ50" s="1305"/>
      <c r="HQA50" s="1305"/>
      <c r="HQB50" s="1305"/>
      <c r="HQC50" s="1305"/>
      <c r="HQD50" s="1305"/>
      <c r="HQE50" s="1305"/>
      <c r="HQF50" s="1305"/>
      <c r="HQG50" s="1305"/>
      <c r="HQH50" s="1305"/>
      <c r="HQI50" s="1305"/>
      <c r="HQJ50" s="1305"/>
      <c r="HQK50" s="1305"/>
      <c r="HQL50" s="1305"/>
      <c r="HQM50" s="1305"/>
      <c r="HQN50" s="1305"/>
      <c r="HQO50" s="1305"/>
      <c r="HQP50" s="1305"/>
      <c r="HQQ50" s="1305"/>
      <c r="HQR50" s="1305"/>
      <c r="HQS50" s="1305"/>
      <c r="HQT50" s="1305"/>
      <c r="HQU50" s="1305"/>
      <c r="HQV50" s="1305"/>
      <c r="HQW50" s="1305"/>
      <c r="HQX50" s="1305"/>
      <c r="HQY50" s="1305"/>
      <c r="HQZ50" s="1305"/>
      <c r="HRA50" s="1305"/>
      <c r="HRB50" s="1305"/>
      <c r="HRC50" s="1305"/>
      <c r="HRD50" s="1305"/>
      <c r="HRE50" s="1305"/>
      <c r="HRF50" s="1305"/>
      <c r="HRG50" s="1305"/>
      <c r="HRH50" s="1305"/>
      <c r="HRI50" s="1305"/>
      <c r="HRJ50" s="1305"/>
      <c r="HRK50" s="1305"/>
      <c r="HRL50" s="1305"/>
      <c r="HRM50" s="1305"/>
      <c r="HRN50" s="1305"/>
      <c r="HRO50" s="1305"/>
      <c r="HRP50" s="1305"/>
      <c r="HRQ50" s="1305"/>
      <c r="HRR50" s="1305"/>
      <c r="HRS50" s="1305"/>
      <c r="HRT50" s="1305"/>
      <c r="HRU50" s="1305"/>
      <c r="HRV50" s="1305"/>
      <c r="HRW50" s="1305"/>
      <c r="HRX50" s="1305"/>
      <c r="HRY50" s="1305"/>
      <c r="HRZ50" s="1305"/>
      <c r="HSA50" s="1305"/>
      <c r="HSB50" s="1305"/>
      <c r="HSC50" s="1305"/>
      <c r="HSD50" s="1305"/>
      <c r="HSE50" s="1305"/>
      <c r="HSF50" s="1305"/>
      <c r="HSG50" s="1305"/>
      <c r="HSH50" s="1305"/>
      <c r="HSI50" s="1305"/>
      <c r="HSJ50" s="1305"/>
      <c r="HSK50" s="1305"/>
      <c r="HSL50" s="1305"/>
      <c r="HSM50" s="1305"/>
      <c r="HSN50" s="1305"/>
      <c r="HSO50" s="1305"/>
      <c r="HSP50" s="1305"/>
      <c r="HSQ50" s="1305"/>
      <c r="HSR50" s="1305"/>
      <c r="HSS50" s="1305"/>
      <c r="HST50" s="1305"/>
      <c r="HSU50" s="1305"/>
      <c r="HSV50" s="1305"/>
      <c r="HSW50" s="1305"/>
      <c r="HSX50" s="1305"/>
      <c r="HSY50" s="1305"/>
      <c r="HSZ50" s="1305"/>
      <c r="HTA50" s="1305"/>
      <c r="HTB50" s="1305"/>
      <c r="HTC50" s="1305"/>
      <c r="HTD50" s="1305"/>
      <c r="HTE50" s="1305"/>
      <c r="HTF50" s="1305"/>
      <c r="HTG50" s="1305"/>
      <c r="HTH50" s="1305"/>
      <c r="HTI50" s="1305"/>
      <c r="HTJ50" s="1305"/>
      <c r="HTK50" s="1305"/>
      <c r="HTL50" s="1305"/>
      <c r="HTM50" s="1305"/>
      <c r="HTN50" s="1305"/>
      <c r="HTO50" s="1305"/>
      <c r="HTP50" s="1305"/>
      <c r="HTQ50" s="1305"/>
      <c r="HTR50" s="1305"/>
      <c r="HTS50" s="1305"/>
      <c r="HTT50" s="1305"/>
      <c r="HTU50" s="1305"/>
      <c r="HTV50" s="1305"/>
      <c r="HTW50" s="1305"/>
      <c r="HTX50" s="1305"/>
      <c r="HTY50" s="1305"/>
      <c r="HTZ50" s="1305"/>
      <c r="HUA50" s="1305"/>
      <c r="HUB50" s="1305"/>
      <c r="HUC50" s="1305"/>
      <c r="HUD50" s="1305"/>
      <c r="HUE50" s="1305"/>
      <c r="HUF50" s="1305"/>
      <c r="HUG50" s="1305"/>
      <c r="HUH50" s="1305"/>
      <c r="HUI50" s="1305"/>
      <c r="HUJ50" s="1305"/>
      <c r="HUK50" s="1305"/>
      <c r="HUL50" s="1305"/>
      <c r="HUM50" s="1305"/>
      <c r="HUN50" s="1305"/>
      <c r="HUO50" s="1305"/>
      <c r="HUP50" s="1305"/>
      <c r="HUQ50" s="1305"/>
      <c r="HUR50" s="1305"/>
      <c r="HUS50" s="1305"/>
      <c r="HUT50" s="1305"/>
      <c r="HUU50" s="1305"/>
      <c r="HUV50" s="1305"/>
      <c r="HUW50" s="1305"/>
      <c r="HUX50" s="1305"/>
      <c r="HUY50" s="1305"/>
      <c r="HUZ50" s="1305"/>
      <c r="HVA50" s="1305"/>
      <c r="HVB50" s="1305"/>
      <c r="HVC50" s="1305"/>
      <c r="HVD50" s="1305"/>
      <c r="HVE50" s="1305"/>
      <c r="HVF50" s="1305"/>
      <c r="HVG50" s="1305"/>
      <c r="HVH50" s="1305"/>
      <c r="HVI50" s="1305"/>
      <c r="HVJ50" s="1305"/>
      <c r="HVK50" s="1305"/>
      <c r="HVL50" s="1305"/>
      <c r="HVM50" s="1305"/>
      <c r="HVN50" s="1305"/>
      <c r="HVO50" s="1305"/>
      <c r="HVP50" s="1305"/>
      <c r="HVQ50" s="1305"/>
      <c r="HVR50" s="1305"/>
      <c r="HVS50" s="1305"/>
      <c r="HVT50" s="1305"/>
      <c r="HVU50" s="1305"/>
      <c r="HVV50" s="1305"/>
      <c r="HVW50" s="1305"/>
      <c r="HVX50" s="1305"/>
      <c r="HVY50" s="1305"/>
      <c r="HVZ50" s="1305"/>
      <c r="HWA50" s="1305"/>
      <c r="HWB50" s="1305"/>
      <c r="HWC50" s="1305"/>
      <c r="HWD50" s="1305"/>
      <c r="HWE50" s="1305"/>
      <c r="HWF50" s="1305"/>
      <c r="HWG50" s="1305"/>
      <c r="HWH50" s="1305"/>
      <c r="HWI50" s="1305"/>
      <c r="HWJ50" s="1305"/>
      <c r="HWK50" s="1305"/>
      <c r="HWL50" s="1305"/>
      <c r="HWM50" s="1305"/>
      <c r="HWN50" s="1305"/>
      <c r="HWO50" s="1305"/>
      <c r="HWP50" s="1305"/>
      <c r="HWQ50" s="1305"/>
      <c r="HWR50" s="1305"/>
      <c r="HWS50" s="1305"/>
      <c r="HWT50" s="1305"/>
      <c r="HWU50" s="1305"/>
      <c r="HWV50" s="1305"/>
      <c r="HWW50" s="1305"/>
      <c r="HWX50" s="1305"/>
      <c r="HWY50" s="1305"/>
      <c r="HWZ50" s="1305"/>
      <c r="HXA50" s="1305"/>
      <c r="HXB50" s="1305"/>
      <c r="HXC50" s="1305"/>
      <c r="HXD50" s="1305"/>
      <c r="HXE50" s="1305"/>
      <c r="HXF50" s="1305"/>
      <c r="HXG50" s="1305"/>
      <c r="HXH50" s="1305"/>
      <c r="HXI50" s="1305"/>
      <c r="HXJ50" s="1305"/>
      <c r="HXK50" s="1305"/>
      <c r="HXL50" s="1305"/>
      <c r="HXM50" s="1305"/>
      <c r="HXN50" s="1305"/>
      <c r="HXO50" s="1305"/>
      <c r="HXP50" s="1305"/>
      <c r="HXQ50" s="1305"/>
      <c r="HXR50" s="1305"/>
      <c r="HXS50" s="1305"/>
      <c r="HXT50" s="1305"/>
      <c r="HXU50" s="1305"/>
      <c r="HXV50" s="1305"/>
      <c r="HXW50" s="1305"/>
      <c r="HXX50" s="1305"/>
      <c r="HXY50" s="1305"/>
      <c r="HXZ50" s="1305"/>
      <c r="HYA50" s="1305"/>
      <c r="HYB50" s="1305"/>
      <c r="HYC50" s="1305"/>
      <c r="HYD50" s="1305"/>
      <c r="HYE50" s="1305"/>
      <c r="HYF50" s="1305"/>
      <c r="HYG50" s="1305"/>
      <c r="HYH50" s="1305"/>
      <c r="HYI50" s="1305"/>
      <c r="HYJ50" s="1305"/>
      <c r="HYK50" s="1305"/>
      <c r="HYL50" s="1305"/>
      <c r="HYM50" s="1305"/>
      <c r="HYN50" s="1305"/>
      <c r="HYO50" s="1305"/>
      <c r="HYP50" s="1305"/>
      <c r="HYQ50" s="1305"/>
      <c r="HYR50" s="1305"/>
      <c r="HYS50" s="1305"/>
      <c r="HYT50" s="1305"/>
      <c r="HYU50" s="1305"/>
      <c r="HYV50" s="1305"/>
      <c r="HYW50" s="1305"/>
      <c r="HYX50" s="1305"/>
      <c r="HYY50" s="1305"/>
      <c r="HYZ50" s="1305"/>
      <c r="HZA50" s="1305"/>
      <c r="HZB50" s="1305"/>
      <c r="HZC50" s="1305"/>
      <c r="HZD50" s="1305"/>
      <c r="HZE50" s="1305"/>
      <c r="HZF50" s="1305"/>
      <c r="HZG50" s="1305"/>
      <c r="HZH50" s="1305"/>
      <c r="HZI50" s="1305"/>
      <c r="HZJ50" s="1305"/>
      <c r="HZK50" s="1305"/>
      <c r="HZL50" s="1305"/>
      <c r="HZM50" s="1305"/>
      <c r="HZN50" s="1305"/>
      <c r="HZO50" s="1305"/>
      <c r="HZP50" s="1305"/>
      <c r="HZQ50" s="1305"/>
      <c r="HZR50" s="1305"/>
      <c r="HZS50" s="1305"/>
      <c r="HZT50" s="1305"/>
      <c r="HZU50" s="1305"/>
      <c r="HZV50" s="1305"/>
      <c r="HZW50" s="1305"/>
      <c r="HZX50" s="1305"/>
      <c r="HZY50" s="1305"/>
      <c r="HZZ50" s="1305"/>
      <c r="IAA50" s="1305"/>
      <c r="IAB50" s="1305"/>
      <c r="IAC50" s="1305"/>
      <c r="IAD50" s="1305"/>
      <c r="IAE50" s="1305"/>
      <c r="IAF50" s="1305"/>
      <c r="IAG50" s="1305"/>
      <c r="IAH50" s="1305"/>
      <c r="IAI50" s="1305"/>
      <c r="IAJ50" s="1305"/>
      <c r="IAK50" s="1305"/>
      <c r="IAL50" s="1305"/>
      <c r="IAM50" s="1305"/>
      <c r="IAN50" s="1305"/>
      <c r="IAO50" s="1305"/>
      <c r="IAP50" s="1305"/>
      <c r="IAQ50" s="1305"/>
      <c r="IAR50" s="1305"/>
      <c r="IAS50" s="1305"/>
      <c r="IAT50" s="1305"/>
      <c r="IAU50" s="1305"/>
      <c r="IAV50" s="1305"/>
      <c r="IAW50" s="1305"/>
      <c r="IAX50" s="1305"/>
      <c r="IAY50" s="1305"/>
      <c r="IAZ50" s="1305"/>
      <c r="IBA50" s="1305"/>
      <c r="IBB50" s="1305"/>
      <c r="IBC50" s="1305"/>
      <c r="IBD50" s="1305"/>
      <c r="IBE50" s="1305"/>
      <c r="IBF50" s="1305"/>
      <c r="IBG50" s="1305"/>
      <c r="IBH50" s="1305"/>
      <c r="IBI50" s="1305"/>
      <c r="IBJ50" s="1305"/>
      <c r="IBK50" s="1305"/>
      <c r="IBL50" s="1305"/>
      <c r="IBM50" s="1305"/>
      <c r="IBN50" s="1305"/>
      <c r="IBO50" s="1305"/>
      <c r="IBP50" s="1305"/>
      <c r="IBQ50" s="1305"/>
      <c r="IBR50" s="1305"/>
      <c r="IBS50" s="1305"/>
      <c r="IBT50" s="1305"/>
      <c r="IBU50" s="1305"/>
      <c r="IBV50" s="1305"/>
      <c r="IBW50" s="1305"/>
      <c r="IBX50" s="1305"/>
      <c r="IBY50" s="1305"/>
      <c r="IBZ50" s="1305"/>
      <c r="ICA50" s="1305"/>
      <c r="ICB50" s="1305"/>
      <c r="ICC50" s="1305"/>
      <c r="ICD50" s="1305"/>
      <c r="ICE50" s="1305"/>
      <c r="ICF50" s="1305"/>
      <c r="ICG50" s="1305"/>
      <c r="ICH50" s="1305"/>
      <c r="ICI50" s="1305"/>
      <c r="ICJ50" s="1305"/>
      <c r="ICK50" s="1305"/>
      <c r="ICL50" s="1305"/>
      <c r="ICM50" s="1305"/>
      <c r="ICN50" s="1305"/>
      <c r="ICO50" s="1305"/>
      <c r="ICP50" s="1305"/>
      <c r="ICQ50" s="1305"/>
      <c r="ICR50" s="1305"/>
      <c r="ICS50" s="1305"/>
      <c r="ICT50" s="1305"/>
      <c r="ICU50" s="1305"/>
      <c r="ICV50" s="1305"/>
      <c r="ICW50" s="1305"/>
      <c r="ICX50" s="1305"/>
      <c r="ICY50" s="1305"/>
      <c r="ICZ50" s="1305"/>
      <c r="IDA50" s="1305"/>
      <c r="IDB50" s="1305"/>
      <c r="IDC50" s="1305"/>
      <c r="IDD50" s="1305"/>
      <c r="IDE50" s="1305"/>
      <c r="IDF50" s="1305"/>
      <c r="IDG50" s="1305"/>
      <c r="IDH50" s="1305"/>
      <c r="IDI50" s="1305"/>
      <c r="IDJ50" s="1305"/>
      <c r="IDK50" s="1305"/>
      <c r="IDL50" s="1305"/>
      <c r="IDM50" s="1305"/>
      <c r="IDN50" s="1305"/>
      <c r="IDO50" s="1305"/>
      <c r="IDP50" s="1305"/>
      <c r="IDQ50" s="1305"/>
      <c r="IDR50" s="1305"/>
      <c r="IDS50" s="1305"/>
      <c r="IDT50" s="1305"/>
      <c r="IDU50" s="1305"/>
      <c r="IDV50" s="1305"/>
      <c r="IDW50" s="1305"/>
      <c r="IDX50" s="1305"/>
      <c r="IDY50" s="1305"/>
      <c r="IDZ50" s="1305"/>
      <c r="IEA50" s="1305"/>
      <c r="IEB50" s="1305"/>
      <c r="IEC50" s="1305"/>
      <c r="IED50" s="1305"/>
      <c r="IEE50" s="1305"/>
      <c r="IEF50" s="1305"/>
      <c r="IEG50" s="1305"/>
      <c r="IEH50" s="1305"/>
      <c r="IEI50" s="1305"/>
      <c r="IEJ50" s="1305"/>
      <c r="IEK50" s="1305"/>
      <c r="IEL50" s="1305"/>
      <c r="IEM50" s="1305"/>
      <c r="IEN50" s="1305"/>
      <c r="IEO50" s="1305"/>
      <c r="IEP50" s="1305"/>
      <c r="IEQ50" s="1305"/>
      <c r="IER50" s="1305"/>
      <c r="IES50" s="1305"/>
      <c r="IET50" s="1305"/>
      <c r="IEU50" s="1305"/>
      <c r="IEV50" s="1305"/>
      <c r="IEW50" s="1305"/>
      <c r="IEX50" s="1305"/>
      <c r="IEY50" s="1305"/>
      <c r="IEZ50" s="1305"/>
      <c r="IFA50" s="1305"/>
      <c r="IFB50" s="1305"/>
      <c r="IFC50" s="1305"/>
      <c r="IFD50" s="1305"/>
      <c r="IFE50" s="1305"/>
      <c r="IFF50" s="1305"/>
      <c r="IFG50" s="1305"/>
      <c r="IFH50" s="1305"/>
      <c r="IFI50" s="1305"/>
      <c r="IFJ50" s="1305"/>
      <c r="IFK50" s="1305"/>
      <c r="IFL50" s="1305"/>
      <c r="IFM50" s="1305"/>
      <c r="IFN50" s="1305"/>
      <c r="IFO50" s="1305"/>
      <c r="IFP50" s="1305"/>
      <c r="IFQ50" s="1305"/>
      <c r="IFR50" s="1305"/>
      <c r="IFS50" s="1305"/>
      <c r="IFT50" s="1305"/>
      <c r="IFU50" s="1305"/>
      <c r="IFV50" s="1305"/>
      <c r="IFW50" s="1305"/>
      <c r="IFX50" s="1305"/>
      <c r="IFY50" s="1305"/>
      <c r="IFZ50" s="1305"/>
      <c r="IGA50" s="1305"/>
      <c r="IGB50" s="1305"/>
      <c r="IGC50" s="1305"/>
      <c r="IGD50" s="1305"/>
      <c r="IGE50" s="1305"/>
      <c r="IGF50" s="1305"/>
      <c r="IGG50" s="1305"/>
      <c r="IGH50" s="1305"/>
      <c r="IGI50" s="1305"/>
      <c r="IGJ50" s="1305"/>
      <c r="IGK50" s="1305"/>
      <c r="IGL50" s="1305"/>
      <c r="IGM50" s="1305"/>
      <c r="IGN50" s="1305"/>
      <c r="IGO50" s="1305"/>
      <c r="IGP50" s="1305"/>
      <c r="IGQ50" s="1305"/>
      <c r="IGR50" s="1305"/>
      <c r="IGS50" s="1305"/>
      <c r="IGT50" s="1305"/>
      <c r="IGU50" s="1305"/>
      <c r="IGV50" s="1305"/>
      <c r="IGW50" s="1305"/>
      <c r="IGX50" s="1305"/>
      <c r="IGY50" s="1305"/>
      <c r="IGZ50" s="1305"/>
      <c r="IHA50" s="1305"/>
      <c r="IHB50" s="1305"/>
      <c r="IHC50" s="1305"/>
      <c r="IHD50" s="1305"/>
      <c r="IHE50" s="1305"/>
      <c r="IHF50" s="1305"/>
      <c r="IHG50" s="1305"/>
      <c r="IHH50" s="1305"/>
      <c r="IHI50" s="1305"/>
      <c r="IHJ50" s="1305"/>
      <c r="IHK50" s="1305"/>
      <c r="IHL50" s="1305"/>
      <c r="IHM50" s="1305"/>
      <c r="IHN50" s="1305"/>
      <c r="IHO50" s="1305"/>
      <c r="IHP50" s="1305"/>
      <c r="IHQ50" s="1305"/>
      <c r="IHR50" s="1305"/>
      <c r="IHS50" s="1305"/>
      <c r="IHT50" s="1305"/>
      <c r="IHU50" s="1305"/>
      <c r="IHV50" s="1305"/>
      <c r="IHW50" s="1305"/>
      <c r="IHX50" s="1305"/>
      <c r="IHY50" s="1305"/>
      <c r="IHZ50" s="1305"/>
      <c r="IIA50" s="1305"/>
      <c r="IIB50" s="1305"/>
      <c r="IIC50" s="1305"/>
      <c r="IID50" s="1305"/>
      <c r="IIE50" s="1305"/>
      <c r="IIF50" s="1305"/>
      <c r="IIG50" s="1305"/>
      <c r="IIH50" s="1305"/>
      <c r="III50" s="1305"/>
      <c r="IIJ50" s="1305"/>
      <c r="IIK50" s="1305"/>
      <c r="IIL50" s="1305"/>
      <c r="IIM50" s="1305"/>
      <c r="IIN50" s="1305"/>
      <c r="IIO50" s="1305"/>
      <c r="IIP50" s="1305"/>
      <c r="IIQ50" s="1305"/>
      <c r="IIR50" s="1305"/>
      <c r="IIS50" s="1305"/>
      <c r="IIT50" s="1305"/>
      <c r="IIU50" s="1305"/>
      <c r="IIV50" s="1305"/>
      <c r="IIW50" s="1305"/>
      <c r="IIX50" s="1305"/>
      <c r="IIY50" s="1305"/>
      <c r="IIZ50" s="1305"/>
      <c r="IJA50" s="1305"/>
      <c r="IJB50" s="1305"/>
      <c r="IJC50" s="1305"/>
      <c r="IJD50" s="1305"/>
      <c r="IJE50" s="1305"/>
      <c r="IJF50" s="1305"/>
      <c r="IJG50" s="1305"/>
      <c r="IJH50" s="1305"/>
      <c r="IJI50" s="1305"/>
      <c r="IJJ50" s="1305"/>
      <c r="IJK50" s="1305"/>
      <c r="IJL50" s="1305"/>
      <c r="IJM50" s="1305"/>
      <c r="IJN50" s="1305"/>
      <c r="IJO50" s="1305"/>
      <c r="IJP50" s="1305"/>
      <c r="IJQ50" s="1305"/>
      <c r="IJR50" s="1305"/>
      <c r="IJS50" s="1305"/>
      <c r="IJT50" s="1305"/>
      <c r="IJU50" s="1305"/>
      <c r="IJV50" s="1305"/>
      <c r="IJW50" s="1305"/>
      <c r="IJX50" s="1305"/>
      <c r="IJY50" s="1305"/>
      <c r="IJZ50" s="1305"/>
      <c r="IKA50" s="1305"/>
      <c r="IKB50" s="1305"/>
      <c r="IKC50" s="1305"/>
      <c r="IKD50" s="1305"/>
      <c r="IKE50" s="1305"/>
      <c r="IKF50" s="1305"/>
      <c r="IKG50" s="1305"/>
      <c r="IKH50" s="1305"/>
      <c r="IKI50" s="1305"/>
      <c r="IKJ50" s="1305"/>
      <c r="IKK50" s="1305"/>
      <c r="IKL50" s="1305"/>
      <c r="IKM50" s="1305"/>
      <c r="IKN50" s="1305"/>
      <c r="IKO50" s="1305"/>
      <c r="IKP50" s="1305"/>
      <c r="IKQ50" s="1305"/>
      <c r="IKR50" s="1305"/>
      <c r="IKS50" s="1305"/>
      <c r="IKT50" s="1305"/>
      <c r="IKU50" s="1305"/>
      <c r="IKV50" s="1305"/>
      <c r="IKW50" s="1305"/>
      <c r="IKX50" s="1305"/>
      <c r="IKY50" s="1305"/>
      <c r="IKZ50" s="1305"/>
      <c r="ILA50" s="1305"/>
      <c r="ILB50" s="1305"/>
      <c r="ILC50" s="1305"/>
      <c r="ILD50" s="1305"/>
      <c r="ILE50" s="1305"/>
      <c r="ILF50" s="1305"/>
      <c r="ILG50" s="1305"/>
      <c r="ILH50" s="1305"/>
      <c r="ILI50" s="1305"/>
      <c r="ILJ50" s="1305"/>
      <c r="ILK50" s="1305"/>
      <c r="ILL50" s="1305"/>
      <c r="ILM50" s="1305"/>
      <c r="ILN50" s="1305"/>
      <c r="ILO50" s="1305"/>
      <c r="ILP50" s="1305"/>
      <c r="ILQ50" s="1305"/>
      <c r="ILR50" s="1305"/>
      <c r="ILS50" s="1305"/>
      <c r="ILT50" s="1305"/>
      <c r="ILU50" s="1305"/>
      <c r="ILV50" s="1305"/>
      <c r="ILW50" s="1305"/>
      <c r="ILX50" s="1305"/>
      <c r="ILY50" s="1305"/>
      <c r="ILZ50" s="1305"/>
      <c r="IMA50" s="1305"/>
      <c r="IMB50" s="1305"/>
      <c r="IMC50" s="1305"/>
      <c r="IMD50" s="1305"/>
      <c r="IME50" s="1305"/>
      <c r="IMF50" s="1305"/>
      <c r="IMG50" s="1305"/>
      <c r="IMH50" s="1305"/>
      <c r="IMI50" s="1305"/>
      <c r="IMJ50" s="1305"/>
      <c r="IMK50" s="1305"/>
      <c r="IML50" s="1305"/>
      <c r="IMM50" s="1305"/>
      <c r="IMN50" s="1305"/>
      <c r="IMO50" s="1305"/>
      <c r="IMP50" s="1305"/>
      <c r="IMQ50" s="1305"/>
      <c r="IMR50" s="1305"/>
      <c r="IMS50" s="1305"/>
      <c r="IMT50" s="1305"/>
      <c r="IMU50" s="1305"/>
      <c r="IMV50" s="1305"/>
      <c r="IMW50" s="1305"/>
      <c r="IMX50" s="1305"/>
      <c r="IMY50" s="1305"/>
      <c r="IMZ50" s="1305"/>
      <c r="INA50" s="1305"/>
      <c r="INB50" s="1305"/>
      <c r="INC50" s="1305"/>
      <c r="IND50" s="1305"/>
      <c r="INE50" s="1305"/>
      <c r="INF50" s="1305"/>
      <c r="ING50" s="1305"/>
      <c r="INH50" s="1305"/>
      <c r="INI50" s="1305"/>
      <c r="INJ50" s="1305"/>
      <c r="INK50" s="1305"/>
      <c r="INL50" s="1305"/>
      <c r="INM50" s="1305"/>
      <c r="INN50" s="1305"/>
      <c r="INO50" s="1305"/>
      <c r="INP50" s="1305"/>
      <c r="INQ50" s="1305"/>
      <c r="INR50" s="1305"/>
      <c r="INS50" s="1305"/>
      <c r="INT50" s="1305"/>
      <c r="INU50" s="1305"/>
      <c r="INV50" s="1305"/>
      <c r="INW50" s="1305"/>
      <c r="INX50" s="1305"/>
      <c r="INY50" s="1305"/>
      <c r="INZ50" s="1305"/>
      <c r="IOA50" s="1305"/>
      <c r="IOB50" s="1305"/>
      <c r="IOC50" s="1305"/>
      <c r="IOD50" s="1305"/>
      <c r="IOE50" s="1305"/>
      <c r="IOF50" s="1305"/>
      <c r="IOG50" s="1305"/>
      <c r="IOH50" s="1305"/>
      <c r="IOI50" s="1305"/>
      <c r="IOJ50" s="1305"/>
      <c r="IOK50" s="1305"/>
      <c r="IOL50" s="1305"/>
      <c r="IOM50" s="1305"/>
      <c r="ION50" s="1305"/>
      <c r="IOO50" s="1305"/>
      <c r="IOP50" s="1305"/>
      <c r="IOQ50" s="1305"/>
      <c r="IOR50" s="1305"/>
      <c r="IOS50" s="1305"/>
      <c r="IOT50" s="1305"/>
      <c r="IOU50" s="1305"/>
      <c r="IOV50" s="1305"/>
      <c r="IOW50" s="1305"/>
      <c r="IOX50" s="1305"/>
      <c r="IOY50" s="1305"/>
      <c r="IOZ50" s="1305"/>
      <c r="IPA50" s="1305"/>
      <c r="IPB50" s="1305"/>
      <c r="IPC50" s="1305"/>
      <c r="IPD50" s="1305"/>
      <c r="IPE50" s="1305"/>
      <c r="IPF50" s="1305"/>
      <c r="IPG50" s="1305"/>
      <c r="IPH50" s="1305"/>
      <c r="IPI50" s="1305"/>
      <c r="IPJ50" s="1305"/>
      <c r="IPK50" s="1305"/>
      <c r="IPL50" s="1305"/>
      <c r="IPM50" s="1305"/>
      <c r="IPN50" s="1305"/>
      <c r="IPO50" s="1305"/>
      <c r="IPP50" s="1305"/>
      <c r="IPQ50" s="1305"/>
      <c r="IPR50" s="1305"/>
      <c r="IPS50" s="1305"/>
      <c r="IPT50" s="1305"/>
      <c r="IPU50" s="1305"/>
      <c r="IPV50" s="1305"/>
      <c r="IPW50" s="1305"/>
      <c r="IPX50" s="1305"/>
      <c r="IPY50" s="1305"/>
      <c r="IPZ50" s="1305"/>
      <c r="IQA50" s="1305"/>
      <c r="IQB50" s="1305"/>
      <c r="IQC50" s="1305"/>
      <c r="IQD50" s="1305"/>
      <c r="IQE50" s="1305"/>
      <c r="IQF50" s="1305"/>
      <c r="IQG50" s="1305"/>
      <c r="IQH50" s="1305"/>
      <c r="IQI50" s="1305"/>
      <c r="IQJ50" s="1305"/>
      <c r="IQK50" s="1305"/>
      <c r="IQL50" s="1305"/>
      <c r="IQM50" s="1305"/>
      <c r="IQN50" s="1305"/>
      <c r="IQO50" s="1305"/>
      <c r="IQP50" s="1305"/>
      <c r="IQQ50" s="1305"/>
      <c r="IQR50" s="1305"/>
      <c r="IQS50" s="1305"/>
      <c r="IQT50" s="1305"/>
      <c r="IQU50" s="1305"/>
      <c r="IQV50" s="1305"/>
      <c r="IQW50" s="1305"/>
      <c r="IQX50" s="1305"/>
      <c r="IQY50" s="1305"/>
      <c r="IQZ50" s="1305"/>
      <c r="IRA50" s="1305"/>
      <c r="IRB50" s="1305"/>
      <c r="IRC50" s="1305"/>
      <c r="IRD50" s="1305"/>
      <c r="IRE50" s="1305"/>
      <c r="IRF50" s="1305"/>
      <c r="IRG50" s="1305"/>
      <c r="IRH50" s="1305"/>
      <c r="IRI50" s="1305"/>
      <c r="IRJ50" s="1305"/>
      <c r="IRK50" s="1305"/>
      <c r="IRL50" s="1305"/>
      <c r="IRM50" s="1305"/>
      <c r="IRN50" s="1305"/>
      <c r="IRO50" s="1305"/>
      <c r="IRP50" s="1305"/>
      <c r="IRQ50" s="1305"/>
      <c r="IRR50" s="1305"/>
      <c r="IRS50" s="1305"/>
      <c r="IRT50" s="1305"/>
      <c r="IRU50" s="1305"/>
      <c r="IRV50" s="1305"/>
      <c r="IRW50" s="1305"/>
      <c r="IRX50" s="1305"/>
      <c r="IRY50" s="1305"/>
      <c r="IRZ50" s="1305"/>
      <c r="ISA50" s="1305"/>
      <c r="ISB50" s="1305"/>
      <c r="ISC50" s="1305"/>
      <c r="ISD50" s="1305"/>
      <c r="ISE50" s="1305"/>
      <c r="ISF50" s="1305"/>
      <c r="ISG50" s="1305"/>
      <c r="ISH50" s="1305"/>
      <c r="ISI50" s="1305"/>
      <c r="ISJ50" s="1305"/>
      <c r="ISK50" s="1305"/>
      <c r="ISL50" s="1305"/>
      <c r="ISM50" s="1305"/>
      <c r="ISN50" s="1305"/>
      <c r="ISO50" s="1305"/>
      <c r="ISP50" s="1305"/>
      <c r="ISQ50" s="1305"/>
      <c r="ISR50" s="1305"/>
      <c r="ISS50" s="1305"/>
      <c r="IST50" s="1305"/>
      <c r="ISU50" s="1305"/>
      <c r="ISV50" s="1305"/>
      <c r="ISW50" s="1305"/>
      <c r="ISX50" s="1305"/>
      <c r="ISY50" s="1305"/>
      <c r="ISZ50" s="1305"/>
      <c r="ITA50" s="1305"/>
      <c r="ITB50" s="1305"/>
      <c r="ITC50" s="1305"/>
      <c r="ITD50" s="1305"/>
      <c r="ITE50" s="1305"/>
      <c r="ITF50" s="1305"/>
      <c r="ITG50" s="1305"/>
      <c r="ITH50" s="1305"/>
      <c r="ITI50" s="1305"/>
      <c r="ITJ50" s="1305"/>
      <c r="ITK50" s="1305"/>
      <c r="ITL50" s="1305"/>
      <c r="ITM50" s="1305"/>
      <c r="ITN50" s="1305"/>
      <c r="ITO50" s="1305"/>
      <c r="ITP50" s="1305"/>
      <c r="ITQ50" s="1305"/>
      <c r="ITR50" s="1305"/>
      <c r="ITS50" s="1305"/>
      <c r="ITT50" s="1305"/>
      <c r="ITU50" s="1305"/>
      <c r="ITV50" s="1305"/>
      <c r="ITW50" s="1305"/>
      <c r="ITX50" s="1305"/>
      <c r="ITY50" s="1305"/>
      <c r="ITZ50" s="1305"/>
      <c r="IUA50" s="1305"/>
      <c r="IUB50" s="1305"/>
      <c r="IUC50" s="1305"/>
      <c r="IUD50" s="1305"/>
      <c r="IUE50" s="1305"/>
      <c r="IUF50" s="1305"/>
      <c r="IUG50" s="1305"/>
      <c r="IUH50" s="1305"/>
      <c r="IUI50" s="1305"/>
      <c r="IUJ50" s="1305"/>
      <c r="IUK50" s="1305"/>
      <c r="IUL50" s="1305"/>
      <c r="IUM50" s="1305"/>
      <c r="IUN50" s="1305"/>
      <c r="IUO50" s="1305"/>
      <c r="IUP50" s="1305"/>
      <c r="IUQ50" s="1305"/>
      <c r="IUR50" s="1305"/>
      <c r="IUS50" s="1305"/>
      <c r="IUT50" s="1305"/>
      <c r="IUU50" s="1305"/>
      <c r="IUV50" s="1305"/>
      <c r="IUW50" s="1305"/>
      <c r="IUX50" s="1305"/>
      <c r="IUY50" s="1305"/>
      <c r="IUZ50" s="1305"/>
      <c r="IVA50" s="1305"/>
      <c r="IVB50" s="1305"/>
      <c r="IVC50" s="1305"/>
      <c r="IVD50" s="1305"/>
      <c r="IVE50" s="1305"/>
      <c r="IVF50" s="1305"/>
      <c r="IVG50" s="1305"/>
      <c r="IVH50" s="1305"/>
      <c r="IVI50" s="1305"/>
      <c r="IVJ50" s="1305"/>
      <c r="IVK50" s="1305"/>
      <c r="IVL50" s="1305"/>
      <c r="IVM50" s="1305"/>
      <c r="IVN50" s="1305"/>
      <c r="IVO50" s="1305"/>
      <c r="IVP50" s="1305"/>
      <c r="IVQ50" s="1305"/>
      <c r="IVR50" s="1305"/>
      <c r="IVS50" s="1305"/>
      <c r="IVT50" s="1305"/>
      <c r="IVU50" s="1305"/>
      <c r="IVV50" s="1305"/>
      <c r="IVW50" s="1305"/>
      <c r="IVX50" s="1305"/>
      <c r="IVY50" s="1305"/>
      <c r="IVZ50" s="1305"/>
      <c r="IWA50" s="1305"/>
      <c r="IWB50" s="1305"/>
      <c r="IWC50" s="1305"/>
      <c r="IWD50" s="1305"/>
      <c r="IWE50" s="1305"/>
      <c r="IWF50" s="1305"/>
      <c r="IWG50" s="1305"/>
      <c r="IWH50" s="1305"/>
      <c r="IWI50" s="1305"/>
      <c r="IWJ50" s="1305"/>
      <c r="IWK50" s="1305"/>
      <c r="IWL50" s="1305"/>
      <c r="IWM50" s="1305"/>
      <c r="IWN50" s="1305"/>
      <c r="IWO50" s="1305"/>
      <c r="IWP50" s="1305"/>
      <c r="IWQ50" s="1305"/>
      <c r="IWR50" s="1305"/>
      <c r="IWS50" s="1305"/>
      <c r="IWT50" s="1305"/>
      <c r="IWU50" s="1305"/>
      <c r="IWV50" s="1305"/>
      <c r="IWW50" s="1305"/>
      <c r="IWX50" s="1305"/>
      <c r="IWY50" s="1305"/>
      <c r="IWZ50" s="1305"/>
      <c r="IXA50" s="1305"/>
      <c r="IXB50" s="1305"/>
      <c r="IXC50" s="1305"/>
      <c r="IXD50" s="1305"/>
      <c r="IXE50" s="1305"/>
      <c r="IXF50" s="1305"/>
      <c r="IXG50" s="1305"/>
      <c r="IXH50" s="1305"/>
      <c r="IXI50" s="1305"/>
      <c r="IXJ50" s="1305"/>
      <c r="IXK50" s="1305"/>
      <c r="IXL50" s="1305"/>
      <c r="IXM50" s="1305"/>
      <c r="IXN50" s="1305"/>
      <c r="IXO50" s="1305"/>
      <c r="IXP50" s="1305"/>
      <c r="IXQ50" s="1305"/>
      <c r="IXR50" s="1305"/>
      <c r="IXS50" s="1305"/>
      <c r="IXT50" s="1305"/>
      <c r="IXU50" s="1305"/>
      <c r="IXV50" s="1305"/>
      <c r="IXW50" s="1305"/>
      <c r="IXX50" s="1305"/>
      <c r="IXY50" s="1305"/>
      <c r="IXZ50" s="1305"/>
      <c r="IYA50" s="1305"/>
      <c r="IYB50" s="1305"/>
      <c r="IYC50" s="1305"/>
      <c r="IYD50" s="1305"/>
      <c r="IYE50" s="1305"/>
      <c r="IYF50" s="1305"/>
      <c r="IYG50" s="1305"/>
      <c r="IYH50" s="1305"/>
      <c r="IYI50" s="1305"/>
      <c r="IYJ50" s="1305"/>
      <c r="IYK50" s="1305"/>
      <c r="IYL50" s="1305"/>
      <c r="IYM50" s="1305"/>
      <c r="IYN50" s="1305"/>
      <c r="IYO50" s="1305"/>
      <c r="IYP50" s="1305"/>
      <c r="IYQ50" s="1305"/>
      <c r="IYR50" s="1305"/>
      <c r="IYS50" s="1305"/>
      <c r="IYT50" s="1305"/>
      <c r="IYU50" s="1305"/>
      <c r="IYV50" s="1305"/>
      <c r="IYW50" s="1305"/>
      <c r="IYX50" s="1305"/>
      <c r="IYY50" s="1305"/>
      <c r="IYZ50" s="1305"/>
      <c r="IZA50" s="1305"/>
      <c r="IZB50" s="1305"/>
      <c r="IZC50" s="1305"/>
      <c r="IZD50" s="1305"/>
      <c r="IZE50" s="1305"/>
      <c r="IZF50" s="1305"/>
      <c r="IZG50" s="1305"/>
      <c r="IZH50" s="1305"/>
      <c r="IZI50" s="1305"/>
      <c r="IZJ50" s="1305"/>
      <c r="IZK50" s="1305"/>
      <c r="IZL50" s="1305"/>
      <c r="IZM50" s="1305"/>
      <c r="IZN50" s="1305"/>
      <c r="IZO50" s="1305"/>
      <c r="IZP50" s="1305"/>
      <c r="IZQ50" s="1305"/>
      <c r="IZR50" s="1305"/>
      <c r="IZS50" s="1305"/>
      <c r="IZT50" s="1305"/>
      <c r="IZU50" s="1305"/>
      <c r="IZV50" s="1305"/>
      <c r="IZW50" s="1305"/>
      <c r="IZX50" s="1305"/>
      <c r="IZY50" s="1305"/>
      <c r="IZZ50" s="1305"/>
      <c r="JAA50" s="1305"/>
      <c r="JAB50" s="1305"/>
      <c r="JAC50" s="1305"/>
      <c r="JAD50" s="1305"/>
      <c r="JAE50" s="1305"/>
      <c r="JAF50" s="1305"/>
      <c r="JAG50" s="1305"/>
      <c r="JAH50" s="1305"/>
      <c r="JAI50" s="1305"/>
      <c r="JAJ50" s="1305"/>
      <c r="JAK50" s="1305"/>
      <c r="JAL50" s="1305"/>
      <c r="JAM50" s="1305"/>
      <c r="JAN50" s="1305"/>
      <c r="JAO50" s="1305"/>
      <c r="JAP50" s="1305"/>
      <c r="JAQ50" s="1305"/>
      <c r="JAR50" s="1305"/>
      <c r="JAS50" s="1305"/>
      <c r="JAT50" s="1305"/>
      <c r="JAU50" s="1305"/>
      <c r="JAV50" s="1305"/>
      <c r="JAW50" s="1305"/>
      <c r="JAX50" s="1305"/>
      <c r="JAY50" s="1305"/>
      <c r="JAZ50" s="1305"/>
      <c r="JBA50" s="1305"/>
      <c r="JBB50" s="1305"/>
      <c r="JBC50" s="1305"/>
      <c r="JBD50" s="1305"/>
      <c r="JBE50" s="1305"/>
      <c r="JBF50" s="1305"/>
      <c r="JBG50" s="1305"/>
      <c r="JBH50" s="1305"/>
      <c r="JBI50" s="1305"/>
      <c r="JBJ50" s="1305"/>
      <c r="JBK50" s="1305"/>
      <c r="JBL50" s="1305"/>
      <c r="JBM50" s="1305"/>
      <c r="JBN50" s="1305"/>
      <c r="JBO50" s="1305"/>
      <c r="JBP50" s="1305"/>
      <c r="JBQ50" s="1305"/>
      <c r="JBR50" s="1305"/>
      <c r="JBS50" s="1305"/>
      <c r="JBT50" s="1305"/>
      <c r="JBU50" s="1305"/>
      <c r="JBV50" s="1305"/>
      <c r="JBW50" s="1305"/>
      <c r="JBX50" s="1305"/>
      <c r="JBY50" s="1305"/>
      <c r="JBZ50" s="1305"/>
      <c r="JCA50" s="1305"/>
      <c r="JCB50" s="1305"/>
      <c r="JCC50" s="1305"/>
      <c r="JCD50" s="1305"/>
      <c r="JCE50" s="1305"/>
      <c r="JCF50" s="1305"/>
      <c r="JCG50" s="1305"/>
      <c r="JCH50" s="1305"/>
      <c r="JCI50" s="1305"/>
      <c r="JCJ50" s="1305"/>
      <c r="JCK50" s="1305"/>
      <c r="JCL50" s="1305"/>
      <c r="JCM50" s="1305"/>
      <c r="JCN50" s="1305"/>
      <c r="JCO50" s="1305"/>
      <c r="JCP50" s="1305"/>
      <c r="JCQ50" s="1305"/>
      <c r="JCR50" s="1305"/>
      <c r="JCS50" s="1305"/>
      <c r="JCT50" s="1305"/>
      <c r="JCU50" s="1305"/>
      <c r="JCV50" s="1305"/>
      <c r="JCW50" s="1305"/>
      <c r="JCX50" s="1305"/>
      <c r="JCY50" s="1305"/>
      <c r="JCZ50" s="1305"/>
      <c r="JDA50" s="1305"/>
      <c r="JDB50" s="1305"/>
      <c r="JDC50" s="1305"/>
      <c r="JDD50" s="1305"/>
      <c r="JDE50" s="1305"/>
      <c r="JDF50" s="1305"/>
      <c r="JDG50" s="1305"/>
      <c r="JDH50" s="1305"/>
      <c r="JDI50" s="1305"/>
      <c r="JDJ50" s="1305"/>
      <c r="JDK50" s="1305"/>
      <c r="JDL50" s="1305"/>
      <c r="JDM50" s="1305"/>
      <c r="JDN50" s="1305"/>
      <c r="JDO50" s="1305"/>
      <c r="JDP50" s="1305"/>
      <c r="JDQ50" s="1305"/>
      <c r="JDR50" s="1305"/>
      <c r="JDS50" s="1305"/>
      <c r="JDT50" s="1305"/>
      <c r="JDU50" s="1305"/>
      <c r="JDV50" s="1305"/>
      <c r="JDW50" s="1305"/>
      <c r="JDX50" s="1305"/>
      <c r="JDY50" s="1305"/>
      <c r="JDZ50" s="1305"/>
      <c r="JEA50" s="1305"/>
      <c r="JEB50" s="1305"/>
      <c r="JEC50" s="1305"/>
      <c r="JED50" s="1305"/>
      <c r="JEE50" s="1305"/>
      <c r="JEF50" s="1305"/>
      <c r="JEG50" s="1305"/>
      <c r="JEH50" s="1305"/>
      <c r="JEI50" s="1305"/>
      <c r="JEJ50" s="1305"/>
      <c r="JEK50" s="1305"/>
      <c r="JEL50" s="1305"/>
      <c r="JEM50" s="1305"/>
      <c r="JEN50" s="1305"/>
      <c r="JEO50" s="1305"/>
      <c r="JEP50" s="1305"/>
      <c r="JEQ50" s="1305"/>
      <c r="JER50" s="1305"/>
      <c r="JES50" s="1305"/>
      <c r="JET50" s="1305"/>
      <c r="JEU50" s="1305"/>
      <c r="JEV50" s="1305"/>
      <c r="JEW50" s="1305"/>
      <c r="JEX50" s="1305"/>
      <c r="JEY50" s="1305"/>
      <c r="JEZ50" s="1305"/>
      <c r="JFA50" s="1305"/>
      <c r="JFB50" s="1305"/>
      <c r="JFC50" s="1305"/>
      <c r="JFD50" s="1305"/>
      <c r="JFE50" s="1305"/>
      <c r="JFF50" s="1305"/>
      <c r="JFG50" s="1305"/>
      <c r="JFH50" s="1305"/>
      <c r="JFI50" s="1305"/>
      <c r="JFJ50" s="1305"/>
      <c r="JFK50" s="1305"/>
      <c r="JFL50" s="1305"/>
      <c r="JFM50" s="1305"/>
      <c r="JFN50" s="1305"/>
      <c r="JFO50" s="1305"/>
      <c r="JFP50" s="1305"/>
      <c r="JFQ50" s="1305"/>
      <c r="JFR50" s="1305"/>
      <c r="JFS50" s="1305"/>
      <c r="JFT50" s="1305"/>
      <c r="JFU50" s="1305"/>
      <c r="JFV50" s="1305"/>
      <c r="JFW50" s="1305"/>
      <c r="JFX50" s="1305"/>
      <c r="JFY50" s="1305"/>
      <c r="JFZ50" s="1305"/>
      <c r="JGA50" s="1305"/>
      <c r="JGB50" s="1305"/>
      <c r="JGC50" s="1305"/>
      <c r="JGD50" s="1305"/>
      <c r="JGE50" s="1305"/>
      <c r="JGF50" s="1305"/>
      <c r="JGG50" s="1305"/>
      <c r="JGH50" s="1305"/>
      <c r="JGI50" s="1305"/>
      <c r="JGJ50" s="1305"/>
      <c r="JGK50" s="1305"/>
      <c r="JGL50" s="1305"/>
      <c r="JGM50" s="1305"/>
      <c r="JGN50" s="1305"/>
      <c r="JGO50" s="1305"/>
      <c r="JGP50" s="1305"/>
      <c r="JGQ50" s="1305"/>
      <c r="JGR50" s="1305"/>
      <c r="JGS50" s="1305"/>
      <c r="JGT50" s="1305"/>
      <c r="JGU50" s="1305"/>
      <c r="JGV50" s="1305"/>
      <c r="JGW50" s="1305"/>
      <c r="JGX50" s="1305"/>
      <c r="JGY50" s="1305"/>
      <c r="JGZ50" s="1305"/>
      <c r="JHA50" s="1305"/>
      <c r="JHB50" s="1305"/>
      <c r="JHC50" s="1305"/>
      <c r="JHD50" s="1305"/>
      <c r="JHE50" s="1305"/>
      <c r="JHF50" s="1305"/>
      <c r="JHG50" s="1305"/>
      <c r="JHH50" s="1305"/>
      <c r="JHI50" s="1305"/>
      <c r="JHJ50" s="1305"/>
      <c r="JHK50" s="1305"/>
      <c r="JHL50" s="1305"/>
      <c r="JHM50" s="1305"/>
      <c r="JHN50" s="1305"/>
      <c r="JHO50" s="1305"/>
      <c r="JHP50" s="1305"/>
      <c r="JHQ50" s="1305"/>
      <c r="JHR50" s="1305"/>
      <c r="JHS50" s="1305"/>
      <c r="JHT50" s="1305"/>
      <c r="JHU50" s="1305"/>
      <c r="JHV50" s="1305"/>
      <c r="JHW50" s="1305"/>
      <c r="JHX50" s="1305"/>
      <c r="JHY50" s="1305"/>
      <c r="JHZ50" s="1305"/>
      <c r="JIA50" s="1305"/>
      <c r="JIB50" s="1305"/>
      <c r="JIC50" s="1305"/>
      <c r="JID50" s="1305"/>
      <c r="JIE50" s="1305"/>
      <c r="JIF50" s="1305"/>
      <c r="JIG50" s="1305"/>
      <c r="JIH50" s="1305"/>
      <c r="JII50" s="1305"/>
      <c r="JIJ50" s="1305"/>
      <c r="JIK50" s="1305"/>
      <c r="JIL50" s="1305"/>
      <c r="JIM50" s="1305"/>
      <c r="JIN50" s="1305"/>
      <c r="JIO50" s="1305"/>
      <c r="JIP50" s="1305"/>
      <c r="JIQ50" s="1305"/>
      <c r="JIR50" s="1305"/>
      <c r="JIS50" s="1305"/>
      <c r="JIT50" s="1305"/>
      <c r="JIU50" s="1305"/>
      <c r="JIV50" s="1305"/>
      <c r="JIW50" s="1305"/>
      <c r="JIX50" s="1305"/>
      <c r="JIY50" s="1305"/>
      <c r="JIZ50" s="1305"/>
      <c r="JJA50" s="1305"/>
      <c r="JJB50" s="1305"/>
      <c r="JJC50" s="1305"/>
      <c r="JJD50" s="1305"/>
      <c r="JJE50" s="1305"/>
      <c r="JJF50" s="1305"/>
      <c r="JJG50" s="1305"/>
      <c r="JJH50" s="1305"/>
      <c r="JJI50" s="1305"/>
      <c r="JJJ50" s="1305"/>
      <c r="JJK50" s="1305"/>
      <c r="JJL50" s="1305"/>
      <c r="JJM50" s="1305"/>
      <c r="JJN50" s="1305"/>
      <c r="JJO50" s="1305"/>
      <c r="JJP50" s="1305"/>
      <c r="JJQ50" s="1305"/>
      <c r="JJR50" s="1305"/>
      <c r="JJS50" s="1305"/>
      <c r="JJT50" s="1305"/>
      <c r="JJU50" s="1305"/>
      <c r="JJV50" s="1305"/>
      <c r="JJW50" s="1305"/>
      <c r="JJX50" s="1305"/>
      <c r="JJY50" s="1305"/>
      <c r="JJZ50" s="1305"/>
      <c r="JKA50" s="1305"/>
      <c r="JKB50" s="1305"/>
      <c r="JKC50" s="1305"/>
      <c r="JKD50" s="1305"/>
      <c r="JKE50" s="1305"/>
      <c r="JKF50" s="1305"/>
      <c r="JKG50" s="1305"/>
      <c r="JKH50" s="1305"/>
      <c r="JKI50" s="1305"/>
      <c r="JKJ50" s="1305"/>
      <c r="JKK50" s="1305"/>
      <c r="JKL50" s="1305"/>
      <c r="JKM50" s="1305"/>
      <c r="JKN50" s="1305"/>
      <c r="JKO50" s="1305"/>
      <c r="JKP50" s="1305"/>
      <c r="JKQ50" s="1305"/>
      <c r="JKR50" s="1305"/>
      <c r="JKS50" s="1305"/>
      <c r="JKT50" s="1305"/>
      <c r="JKU50" s="1305"/>
      <c r="JKV50" s="1305"/>
      <c r="JKW50" s="1305"/>
      <c r="JKX50" s="1305"/>
      <c r="JKY50" s="1305"/>
      <c r="JKZ50" s="1305"/>
      <c r="JLA50" s="1305"/>
      <c r="JLB50" s="1305"/>
      <c r="JLC50" s="1305"/>
      <c r="JLD50" s="1305"/>
      <c r="JLE50" s="1305"/>
      <c r="JLF50" s="1305"/>
      <c r="JLG50" s="1305"/>
      <c r="JLH50" s="1305"/>
      <c r="JLI50" s="1305"/>
      <c r="JLJ50" s="1305"/>
      <c r="JLK50" s="1305"/>
      <c r="JLL50" s="1305"/>
      <c r="JLM50" s="1305"/>
      <c r="JLN50" s="1305"/>
      <c r="JLO50" s="1305"/>
      <c r="JLP50" s="1305"/>
      <c r="JLQ50" s="1305"/>
      <c r="JLR50" s="1305"/>
      <c r="JLS50" s="1305"/>
      <c r="JLT50" s="1305"/>
      <c r="JLU50" s="1305"/>
      <c r="JLV50" s="1305"/>
      <c r="JLW50" s="1305"/>
      <c r="JLX50" s="1305"/>
      <c r="JLY50" s="1305"/>
      <c r="JLZ50" s="1305"/>
      <c r="JMA50" s="1305"/>
      <c r="JMB50" s="1305"/>
      <c r="JMC50" s="1305"/>
      <c r="JMD50" s="1305"/>
      <c r="JME50" s="1305"/>
      <c r="JMF50" s="1305"/>
      <c r="JMG50" s="1305"/>
      <c r="JMH50" s="1305"/>
      <c r="JMI50" s="1305"/>
      <c r="JMJ50" s="1305"/>
      <c r="JMK50" s="1305"/>
      <c r="JML50" s="1305"/>
      <c r="JMM50" s="1305"/>
      <c r="JMN50" s="1305"/>
      <c r="JMO50" s="1305"/>
      <c r="JMP50" s="1305"/>
      <c r="JMQ50" s="1305"/>
      <c r="JMR50" s="1305"/>
      <c r="JMS50" s="1305"/>
      <c r="JMT50" s="1305"/>
      <c r="JMU50" s="1305"/>
      <c r="JMV50" s="1305"/>
      <c r="JMW50" s="1305"/>
      <c r="JMX50" s="1305"/>
      <c r="JMY50" s="1305"/>
      <c r="JMZ50" s="1305"/>
      <c r="JNA50" s="1305"/>
      <c r="JNB50" s="1305"/>
      <c r="JNC50" s="1305"/>
      <c r="JND50" s="1305"/>
      <c r="JNE50" s="1305"/>
      <c r="JNF50" s="1305"/>
      <c r="JNG50" s="1305"/>
      <c r="JNH50" s="1305"/>
      <c r="JNI50" s="1305"/>
      <c r="JNJ50" s="1305"/>
      <c r="JNK50" s="1305"/>
      <c r="JNL50" s="1305"/>
      <c r="JNM50" s="1305"/>
      <c r="JNN50" s="1305"/>
      <c r="JNO50" s="1305"/>
      <c r="JNP50" s="1305"/>
      <c r="JNQ50" s="1305"/>
      <c r="JNR50" s="1305"/>
      <c r="JNS50" s="1305"/>
      <c r="JNT50" s="1305"/>
      <c r="JNU50" s="1305"/>
      <c r="JNV50" s="1305"/>
      <c r="JNW50" s="1305"/>
      <c r="JNX50" s="1305"/>
      <c r="JNY50" s="1305"/>
      <c r="JNZ50" s="1305"/>
      <c r="JOA50" s="1305"/>
      <c r="JOB50" s="1305"/>
      <c r="JOC50" s="1305"/>
      <c r="JOD50" s="1305"/>
      <c r="JOE50" s="1305"/>
      <c r="JOF50" s="1305"/>
      <c r="JOG50" s="1305"/>
      <c r="JOH50" s="1305"/>
      <c r="JOI50" s="1305"/>
      <c r="JOJ50" s="1305"/>
      <c r="JOK50" s="1305"/>
      <c r="JOL50" s="1305"/>
      <c r="JOM50" s="1305"/>
      <c r="JON50" s="1305"/>
      <c r="JOO50" s="1305"/>
      <c r="JOP50" s="1305"/>
      <c r="JOQ50" s="1305"/>
      <c r="JOR50" s="1305"/>
      <c r="JOS50" s="1305"/>
      <c r="JOT50" s="1305"/>
      <c r="JOU50" s="1305"/>
      <c r="JOV50" s="1305"/>
      <c r="JOW50" s="1305"/>
      <c r="JOX50" s="1305"/>
      <c r="JOY50" s="1305"/>
      <c r="JOZ50" s="1305"/>
      <c r="JPA50" s="1305"/>
      <c r="JPB50" s="1305"/>
      <c r="JPC50" s="1305"/>
      <c r="JPD50" s="1305"/>
      <c r="JPE50" s="1305"/>
      <c r="JPF50" s="1305"/>
      <c r="JPG50" s="1305"/>
      <c r="JPH50" s="1305"/>
      <c r="JPI50" s="1305"/>
      <c r="JPJ50" s="1305"/>
      <c r="JPK50" s="1305"/>
      <c r="JPL50" s="1305"/>
      <c r="JPM50" s="1305"/>
      <c r="JPN50" s="1305"/>
      <c r="JPO50" s="1305"/>
      <c r="JPP50" s="1305"/>
      <c r="JPQ50" s="1305"/>
      <c r="JPR50" s="1305"/>
      <c r="JPS50" s="1305"/>
      <c r="JPT50" s="1305"/>
      <c r="JPU50" s="1305"/>
      <c r="JPV50" s="1305"/>
      <c r="JPW50" s="1305"/>
      <c r="JPX50" s="1305"/>
      <c r="JPY50" s="1305"/>
      <c r="JPZ50" s="1305"/>
      <c r="JQA50" s="1305"/>
      <c r="JQB50" s="1305"/>
      <c r="JQC50" s="1305"/>
      <c r="JQD50" s="1305"/>
      <c r="JQE50" s="1305"/>
      <c r="JQF50" s="1305"/>
      <c r="JQG50" s="1305"/>
      <c r="JQH50" s="1305"/>
      <c r="JQI50" s="1305"/>
      <c r="JQJ50" s="1305"/>
      <c r="JQK50" s="1305"/>
      <c r="JQL50" s="1305"/>
      <c r="JQM50" s="1305"/>
      <c r="JQN50" s="1305"/>
      <c r="JQO50" s="1305"/>
      <c r="JQP50" s="1305"/>
      <c r="JQQ50" s="1305"/>
      <c r="JQR50" s="1305"/>
      <c r="JQS50" s="1305"/>
      <c r="JQT50" s="1305"/>
      <c r="JQU50" s="1305"/>
      <c r="JQV50" s="1305"/>
      <c r="JQW50" s="1305"/>
      <c r="JQX50" s="1305"/>
      <c r="JQY50" s="1305"/>
      <c r="JQZ50" s="1305"/>
      <c r="JRA50" s="1305"/>
      <c r="JRB50" s="1305"/>
      <c r="JRC50" s="1305"/>
      <c r="JRD50" s="1305"/>
      <c r="JRE50" s="1305"/>
      <c r="JRF50" s="1305"/>
      <c r="JRG50" s="1305"/>
      <c r="JRH50" s="1305"/>
      <c r="JRI50" s="1305"/>
      <c r="JRJ50" s="1305"/>
      <c r="JRK50" s="1305"/>
      <c r="JRL50" s="1305"/>
      <c r="JRM50" s="1305"/>
      <c r="JRN50" s="1305"/>
      <c r="JRO50" s="1305"/>
      <c r="JRP50" s="1305"/>
      <c r="JRQ50" s="1305"/>
      <c r="JRR50" s="1305"/>
      <c r="JRS50" s="1305"/>
      <c r="JRT50" s="1305"/>
      <c r="JRU50" s="1305"/>
      <c r="JRV50" s="1305"/>
      <c r="JRW50" s="1305"/>
      <c r="JRX50" s="1305"/>
      <c r="JRY50" s="1305"/>
      <c r="JRZ50" s="1305"/>
      <c r="JSA50" s="1305"/>
      <c r="JSB50" s="1305"/>
      <c r="JSC50" s="1305"/>
      <c r="JSD50" s="1305"/>
      <c r="JSE50" s="1305"/>
      <c r="JSF50" s="1305"/>
      <c r="JSG50" s="1305"/>
      <c r="JSH50" s="1305"/>
      <c r="JSI50" s="1305"/>
      <c r="JSJ50" s="1305"/>
      <c r="JSK50" s="1305"/>
      <c r="JSL50" s="1305"/>
      <c r="JSM50" s="1305"/>
      <c r="JSN50" s="1305"/>
      <c r="JSO50" s="1305"/>
      <c r="JSP50" s="1305"/>
      <c r="JSQ50" s="1305"/>
      <c r="JSR50" s="1305"/>
      <c r="JSS50" s="1305"/>
      <c r="JST50" s="1305"/>
      <c r="JSU50" s="1305"/>
      <c r="JSV50" s="1305"/>
      <c r="JSW50" s="1305"/>
      <c r="JSX50" s="1305"/>
      <c r="JSY50" s="1305"/>
      <c r="JSZ50" s="1305"/>
      <c r="JTA50" s="1305"/>
      <c r="JTB50" s="1305"/>
      <c r="JTC50" s="1305"/>
      <c r="JTD50" s="1305"/>
      <c r="JTE50" s="1305"/>
      <c r="JTF50" s="1305"/>
      <c r="JTG50" s="1305"/>
      <c r="JTH50" s="1305"/>
      <c r="JTI50" s="1305"/>
      <c r="JTJ50" s="1305"/>
      <c r="JTK50" s="1305"/>
      <c r="JTL50" s="1305"/>
      <c r="JTM50" s="1305"/>
      <c r="JTN50" s="1305"/>
      <c r="JTO50" s="1305"/>
      <c r="JTP50" s="1305"/>
      <c r="JTQ50" s="1305"/>
      <c r="JTR50" s="1305"/>
      <c r="JTS50" s="1305"/>
      <c r="JTT50" s="1305"/>
      <c r="JTU50" s="1305"/>
      <c r="JTV50" s="1305"/>
      <c r="JTW50" s="1305"/>
      <c r="JTX50" s="1305"/>
      <c r="JTY50" s="1305"/>
      <c r="JTZ50" s="1305"/>
      <c r="JUA50" s="1305"/>
      <c r="JUB50" s="1305"/>
      <c r="JUC50" s="1305"/>
      <c r="JUD50" s="1305"/>
      <c r="JUE50" s="1305"/>
      <c r="JUF50" s="1305"/>
      <c r="JUG50" s="1305"/>
      <c r="JUH50" s="1305"/>
      <c r="JUI50" s="1305"/>
      <c r="JUJ50" s="1305"/>
      <c r="JUK50" s="1305"/>
      <c r="JUL50" s="1305"/>
      <c r="JUM50" s="1305"/>
      <c r="JUN50" s="1305"/>
      <c r="JUO50" s="1305"/>
      <c r="JUP50" s="1305"/>
      <c r="JUQ50" s="1305"/>
      <c r="JUR50" s="1305"/>
      <c r="JUS50" s="1305"/>
      <c r="JUT50" s="1305"/>
      <c r="JUU50" s="1305"/>
      <c r="JUV50" s="1305"/>
      <c r="JUW50" s="1305"/>
      <c r="JUX50" s="1305"/>
      <c r="JUY50" s="1305"/>
      <c r="JUZ50" s="1305"/>
      <c r="JVA50" s="1305"/>
      <c r="JVB50" s="1305"/>
      <c r="JVC50" s="1305"/>
      <c r="JVD50" s="1305"/>
      <c r="JVE50" s="1305"/>
      <c r="JVF50" s="1305"/>
      <c r="JVG50" s="1305"/>
      <c r="JVH50" s="1305"/>
      <c r="JVI50" s="1305"/>
      <c r="JVJ50" s="1305"/>
      <c r="JVK50" s="1305"/>
      <c r="JVL50" s="1305"/>
      <c r="JVM50" s="1305"/>
      <c r="JVN50" s="1305"/>
      <c r="JVO50" s="1305"/>
      <c r="JVP50" s="1305"/>
      <c r="JVQ50" s="1305"/>
      <c r="JVR50" s="1305"/>
      <c r="JVS50" s="1305"/>
      <c r="JVT50" s="1305"/>
      <c r="JVU50" s="1305"/>
      <c r="JVV50" s="1305"/>
      <c r="JVW50" s="1305"/>
      <c r="JVX50" s="1305"/>
      <c r="JVY50" s="1305"/>
      <c r="JVZ50" s="1305"/>
      <c r="JWA50" s="1305"/>
      <c r="JWB50" s="1305"/>
      <c r="JWC50" s="1305"/>
      <c r="JWD50" s="1305"/>
      <c r="JWE50" s="1305"/>
      <c r="JWF50" s="1305"/>
      <c r="JWG50" s="1305"/>
      <c r="JWH50" s="1305"/>
      <c r="JWI50" s="1305"/>
      <c r="JWJ50" s="1305"/>
      <c r="JWK50" s="1305"/>
      <c r="JWL50" s="1305"/>
      <c r="JWM50" s="1305"/>
      <c r="JWN50" s="1305"/>
      <c r="JWO50" s="1305"/>
      <c r="JWP50" s="1305"/>
      <c r="JWQ50" s="1305"/>
      <c r="JWR50" s="1305"/>
      <c r="JWS50" s="1305"/>
      <c r="JWT50" s="1305"/>
      <c r="JWU50" s="1305"/>
      <c r="JWV50" s="1305"/>
      <c r="JWW50" s="1305"/>
      <c r="JWX50" s="1305"/>
      <c r="JWY50" s="1305"/>
      <c r="JWZ50" s="1305"/>
      <c r="JXA50" s="1305"/>
      <c r="JXB50" s="1305"/>
      <c r="JXC50" s="1305"/>
      <c r="JXD50" s="1305"/>
      <c r="JXE50" s="1305"/>
      <c r="JXF50" s="1305"/>
      <c r="JXG50" s="1305"/>
      <c r="JXH50" s="1305"/>
      <c r="JXI50" s="1305"/>
      <c r="JXJ50" s="1305"/>
      <c r="JXK50" s="1305"/>
      <c r="JXL50" s="1305"/>
      <c r="JXM50" s="1305"/>
      <c r="JXN50" s="1305"/>
      <c r="JXO50" s="1305"/>
      <c r="JXP50" s="1305"/>
      <c r="JXQ50" s="1305"/>
      <c r="JXR50" s="1305"/>
      <c r="JXS50" s="1305"/>
      <c r="JXT50" s="1305"/>
      <c r="JXU50" s="1305"/>
      <c r="JXV50" s="1305"/>
      <c r="JXW50" s="1305"/>
      <c r="JXX50" s="1305"/>
      <c r="JXY50" s="1305"/>
      <c r="JXZ50" s="1305"/>
      <c r="JYA50" s="1305"/>
      <c r="JYB50" s="1305"/>
      <c r="JYC50" s="1305"/>
      <c r="JYD50" s="1305"/>
      <c r="JYE50" s="1305"/>
      <c r="JYF50" s="1305"/>
      <c r="JYG50" s="1305"/>
      <c r="JYH50" s="1305"/>
      <c r="JYI50" s="1305"/>
      <c r="JYJ50" s="1305"/>
      <c r="JYK50" s="1305"/>
      <c r="JYL50" s="1305"/>
      <c r="JYM50" s="1305"/>
      <c r="JYN50" s="1305"/>
      <c r="JYO50" s="1305"/>
      <c r="JYP50" s="1305"/>
      <c r="JYQ50" s="1305"/>
      <c r="JYR50" s="1305"/>
      <c r="JYS50" s="1305"/>
      <c r="JYT50" s="1305"/>
      <c r="JYU50" s="1305"/>
      <c r="JYV50" s="1305"/>
      <c r="JYW50" s="1305"/>
      <c r="JYX50" s="1305"/>
      <c r="JYY50" s="1305"/>
      <c r="JYZ50" s="1305"/>
      <c r="JZA50" s="1305"/>
      <c r="JZB50" s="1305"/>
      <c r="JZC50" s="1305"/>
      <c r="JZD50" s="1305"/>
      <c r="JZE50" s="1305"/>
      <c r="JZF50" s="1305"/>
      <c r="JZG50" s="1305"/>
      <c r="JZH50" s="1305"/>
      <c r="JZI50" s="1305"/>
      <c r="JZJ50" s="1305"/>
      <c r="JZK50" s="1305"/>
      <c r="JZL50" s="1305"/>
      <c r="JZM50" s="1305"/>
      <c r="JZN50" s="1305"/>
      <c r="JZO50" s="1305"/>
      <c r="JZP50" s="1305"/>
      <c r="JZQ50" s="1305"/>
      <c r="JZR50" s="1305"/>
      <c r="JZS50" s="1305"/>
      <c r="JZT50" s="1305"/>
      <c r="JZU50" s="1305"/>
      <c r="JZV50" s="1305"/>
      <c r="JZW50" s="1305"/>
      <c r="JZX50" s="1305"/>
      <c r="JZY50" s="1305"/>
      <c r="JZZ50" s="1305"/>
      <c r="KAA50" s="1305"/>
      <c r="KAB50" s="1305"/>
      <c r="KAC50" s="1305"/>
      <c r="KAD50" s="1305"/>
      <c r="KAE50" s="1305"/>
      <c r="KAF50" s="1305"/>
      <c r="KAG50" s="1305"/>
      <c r="KAH50" s="1305"/>
      <c r="KAI50" s="1305"/>
      <c r="KAJ50" s="1305"/>
      <c r="KAK50" s="1305"/>
      <c r="KAL50" s="1305"/>
      <c r="KAM50" s="1305"/>
      <c r="KAN50" s="1305"/>
      <c r="KAO50" s="1305"/>
      <c r="KAP50" s="1305"/>
      <c r="KAQ50" s="1305"/>
      <c r="KAR50" s="1305"/>
      <c r="KAS50" s="1305"/>
      <c r="KAT50" s="1305"/>
      <c r="KAU50" s="1305"/>
      <c r="KAV50" s="1305"/>
      <c r="KAW50" s="1305"/>
      <c r="KAX50" s="1305"/>
      <c r="KAY50" s="1305"/>
      <c r="KAZ50" s="1305"/>
      <c r="KBA50" s="1305"/>
      <c r="KBB50" s="1305"/>
      <c r="KBC50" s="1305"/>
      <c r="KBD50" s="1305"/>
      <c r="KBE50" s="1305"/>
      <c r="KBF50" s="1305"/>
      <c r="KBG50" s="1305"/>
      <c r="KBH50" s="1305"/>
      <c r="KBI50" s="1305"/>
      <c r="KBJ50" s="1305"/>
      <c r="KBK50" s="1305"/>
      <c r="KBL50" s="1305"/>
      <c r="KBM50" s="1305"/>
      <c r="KBN50" s="1305"/>
      <c r="KBO50" s="1305"/>
      <c r="KBP50" s="1305"/>
      <c r="KBQ50" s="1305"/>
      <c r="KBR50" s="1305"/>
      <c r="KBS50" s="1305"/>
      <c r="KBT50" s="1305"/>
      <c r="KBU50" s="1305"/>
      <c r="KBV50" s="1305"/>
      <c r="KBW50" s="1305"/>
      <c r="KBX50" s="1305"/>
      <c r="KBY50" s="1305"/>
      <c r="KBZ50" s="1305"/>
      <c r="KCA50" s="1305"/>
      <c r="KCB50" s="1305"/>
      <c r="KCC50" s="1305"/>
      <c r="KCD50" s="1305"/>
      <c r="KCE50" s="1305"/>
      <c r="KCF50" s="1305"/>
      <c r="KCG50" s="1305"/>
      <c r="KCH50" s="1305"/>
      <c r="KCI50" s="1305"/>
      <c r="KCJ50" s="1305"/>
      <c r="KCK50" s="1305"/>
      <c r="KCL50" s="1305"/>
      <c r="KCM50" s="1305"/>
      <c r="KCN50" s="1305"/>
      <c r="KCO50" s="1305"/>
      <c r="KCP50" s="1305"/>
      <c r="KCQ50" s="1305"/>
      <c r="KCR50" s="1305"/>
      <c r="KCS50" s="1305"/>
      <c r="KCT50" s="1305"/>
      <c r="KCU50" s="1305"/>
      <c r="KCV50" s="1305"/>
      <c r="KCW50" s="1305"/>
      <c r="KCX50" s="1305"/>
      <c r="KCY50" s="1305"/>
      <c r="KCZ50" s="1305"/>
      <c r="KDA50" s="1305"/>
      <c r="KDB50" s="1305"/>
      <c r="KDC50" s="1305"/>
      <c r="KDD50" s="1305"/>
      <c r="KDE50" s="1305"/>
      <c r="KDF50" s="1305"/>
      <c r="KDG50" s="1305"/>
      <c r="KDH50" s="1305"/>
      <c r="KDI50" s="1305"/>
      <c r="KDJ50" s="1305"/>
      <c r="KDK50" s="1305"/>
      <c r="KDL50" s="1305"/>
      <c r="KDM50" s="1305"/>
      <c r="KDN50" s="1305"/>
      <c r="KDO50" s="1305"/>
      <c r="KDP50" s="1305"/>
      <c r="KDQ50" s="1305"/>
      <c r="KDR50" s="1305"/>
      <c r="KDS50" s="1305"/>
      <c r="KDT50" s="1305"/>
      <c r="KDU50" s="1305"/>
      <c r="KDV50" s="1305"/>
      <c r="KDW50" s="1305"/>
      <c r="KDX50" s="1305"/>
      <c r="KDY50" s="1305"/>
      <c r="KDZ50" s="1305"/>
      <c r="KEA50" s="1305"/>
      <c r="KEB50" s="1305"/>
      <c r="KEC50" s="1305"/>
      <c r="KED50" s="1305"/>
      <c r="KEE50" s="1305"/>
      <c r="KEF50" s="1305"/>
      <c r="KEG50" s="1305"/>
      <c r="KEH50" s="1305"/>
      <c r="KEI50" s="1305"/>
      <c r="KEJ50" s="1305"/>
      <c r="KEK50" s="1305"/>
      <c r="KEL50" s="1305"/>
      <c r="KEM50" s="1305"/>
      <c r="KEN50" s="1305"/>
      <c r="KEO50" s="1305"/>
      <c r="KEP50" s="1305"/>
      <c r="KEQ50" s="1305"/>
      <c r="KER50" s="1305"/>
      <c r="KES50" s="1305"/>
      <c r="KET50" s="1305"/>
      <c r="KEU50" s="1305"/>
      <c r="KEV50" s="1305"/>
      <c r="KEW50" s="1305"/>
      <c r="KEX50" s="1305"/>
      <c r="KEY50" s="1305"/>
      <c r="KEZ50" s="1305"/>
      <c r="KFA50" s="1305"/>
      <c r="KFB50" s="1305"/>
      <c r="KFC50" s="1305"/>
      <c r="KFD50" s="1305"/>
      <c r="KFE50" s="1305"/>
      <c r="KFF50" s="1305"/>
      <c r="KFG50" s="1305"/>
      <c r="KFH50" s="1305"/>
      <c r="KFI50" s="1305"/>
      <c r="KFJ50" s="1305"/>
      <c r="KFK50" s="1305"/>
      <c r="KFL50" s="1305"/>
      <c r="KFM50" s="1305"/>
      <c r="KFN50" s="1305"/>
      <c r="KFO50" s="1305"/>
      <c r="KFP50" s="1305"/>
      <c r="KFQ50" s="1305"/>
      <c r="KFR50" s="1305"/>
      <c r="KFS50" s="1305"/>
      <c r="KFT50" s="1305"/>
      <c r="KFU50" s="1305"/>
      <c r="KFV50" s="1305"/>
      <c r="KFW50" s="1305"/>
      <c r="KFX50" s="1305"/>
      <c r="KFY50" s="1305"/>
      <c r="KFZ50" s="1305"/>
      <c r="KGA50" s="1305"/>
      <c r="KGB50" s="1305"/>
      <c r="KGC50" s="1305"/>
      <c r="KGD50" s="1305"/>
      <c r="KGE50" s="1305"/>
      <c r="KGF50" s="1305"/>
      <c r="KGG50" s="1305"/>
      <c r="KGH50" s="1305"/>
      <c r="KGI50" s="1305"/>
      <c r="KGJ50" s="1305"/>
      <c r="KGK50" s="1305"/>
      <c r="KGL50" s="1305"/>
      <c r="KGM50" s="1305"/>
      <c r="KGN50" s="1305"/>
      <c r="KGO50" s="1305"/>
      <c r="KGP50" s="1305"/>
      <c r="KGQ50" s="1305"/>
      <c r="KGR50" s="1305"/>
      <c r="KGS50" s="1305"/>
      <c r="KGT50" s="1305"/>
      <c r="KGU50" s="1305"/>
      <c r="KGV50" s="1305"/>
      <c r="KGW50" s="1305"/>
      <c r="KGX50" s="1305"/>
      <c r="KGY50" s="1305"/>
      <c r="KGZ50" s="1305"/>
      <c r="KHA50" s="1305"/>
      <c r="KHB50" s="1305"/>
      <c r="KHC50" s="1305"/>
      <c r="KHD50" s="1305"/>
      <c r="KHE50" s="1305"/>
      <c r="KHF50" s="1305"/>
      <c r="KHG50" s="1305"/>
      <c r="KHH50" s="1305"/>
      <c r="KHI50" s="1305"/>
      <c r="KHJ50" s="1305"/>
      <c r="KHK50" s="1305"/>
      <c r="KHL50" s="1305"/>
      <c r="KHM50" s="1305"/>
      <c r="KHN50" s="1305"/>
      <c r="KHO50" s="1305"/>
      <c r="KHP50" s="1305"/>
      <c r="KHQ50" s="1305"/>
      <c r="KHR50" s="1305"/>
      <c r="KHS50" s="1305"/>
      <c r="KHT50" s="1305"/>
      <c r="KHU50" s="1305"/>
      <c r="KHV50" s="1305"/>
      <c r="KHW50" s="1305"/>
      <c r="KHX50" s="1305"/>
      <c r="KHY50" s="1305"/>
      <c r="KHZ50" s="1305"/>
      <c r="KIA50" s="1305"/>
      <c r="KIB50" s="1305"/>
      <c r="KIC50" s="1305"/>
      <c r="KID50" s="1305"/>
      <c r="KIE50" s="1305"/>
      <c r="KIF50" s="1305"/>
      <c r="KIG50" s="1305"/>
      <c r="KIH50" s="1305"/>
      <c r="KII50" s="1305"/>
      <c r="KIJ50" s="1305"/>
      <c r="KIK50" s="1305"/>
      <c r="KIL50" s="1305"/>
      <c r="KIM50" s="1305"/>
      <c r="KIN50" s="1305"/>
      <c r="KIO50" s="1305"/>
      <c r="KIP50" s="1305"/>
      <c r="KIQ50" s="1305"/>
      <c r="KIR50" s="1305"/>
      <c r="KIS50" s="1305"/>
      <c r="KIT50" s="1305"/>
      <c r="KIU50" s="1305"/>
      <c r="KIV50" s="1305"/>
      <c r="KIW50" s="1305"/>
      <c r="KIX50" s="1305"/>
      <c r="KIY50" s="1305"/>
      <c r="KIZ50" s="1305"/>
      <c r="KJA50" s="1305"/>
      <c r="KJB50" s="1305"/>
      <c r="KJC50" s="1305"/>
      <c r="KJD50" s="1305"/>
      <c r="KJE50" s="1305"/>
      <c r="KJF50" s="1305"/>
      <c r="KJG50" s="1305"/>
      <c r="KJH50" s="1305"/>
      <c r="KJI50" s="1305"/>
      <c r="KJJ50" s="1305"/>
      <c r="KJK50" s="1305"/>
      <c r="KJL50" s="1305"/>
      <c r="KJM50" s="1305"/>
      <c r="KJN50" s="1305"/>
      <c r="KJO50" s="1305"/>
      <c r="KJP50" s="1305"/>
      <c r="KJQ50" s="1305"/>
      <c r="KJR50" s="1305"/>
      <c r="KJS50" s="1305"/>
      <c r="KJT50" s="1305"/>
      <c r="KJU50" s="1305"/>
      <c r="KJV50" s="1305"/>
      <c r="KJW50" s="1305"/>
      <c r="KJX50" s="1305"/>
      <c r="KJY50" s="1305"/>
      <c r="KJZ50" s="1305"/>
      <c r="KKA50" s="1305"/>
      <c r="KKB50" s="1305"/>
      <c r="KKC50" s="1305"/>
      <c r="KKD50" s="1305"/>
      <c r="KKE50" s="1305"/>
      <c r="KKF50" s="1305"/>
      <c r="KKG50" s="1305"/>
      <c r="KKH50" s="1305"/>
      <c r="KKI50" s="1305"/>
      <c r="KKJ50" s="1305"/>
      <c r="KKK50" s="1305"/>
      <c r="KKL50" s="1305"/>
      <c r="KKM50" s="1305"/>
      <c r="KKN50" s="1305"/>
      <c r="KKO50" s="1305"/>
      <c r="KKP50" s="1305"/>
      <c r="KKQ50" s="1305"/>
      <c r="KKR50" s="1305"/>
      <c r="KKS50" s="1305"/>
      <c r="KKT50" s="1305"/>
      <c r="KKU50" s="1305"/>
      <c r="KKV50" s="1305"/>
      <c r="KKW50" s="1305"/>
      <c r="KKX50" s="1305"/>
      <c r="KKY50" s="1305"/>
      <c r="KKZ50" s="1305"/>
      <c r="KLA50" s="1305"/>
      <c r="KLB50" s="1305"/>
      <c r="KLC50" s="1305"/>
      <c r="KLD50" s="1305"/>
      <c r="KLE50" s="1305"/>
      <c r="KLF50" s="1305"/>
      <c r="KLG50" s="1305"/>
      <c r="KLH50" s="1305"/>
      <c r="KLI50" s="1305"/>
      <c r="KLJ50" s="1305"/>
      <c r="KLK50" s="1305"/>
      <c r="KLL50" s="1305"/>
      <c r="KLM50" s="1305"/>
      <c r="KLN50" s="1305"/>
      <c r="KLO50" s="1305"/>
      <c r="KLP50" s="1305"/>
      <c r="KLQ50" s="1305"/>
      <c r="KLR50" s="1305"/>
      <c r="KLS50" s="1305"/>
      <c r="KLT50" s="1305"/>
      <c r="KLU50" s="1305"/>
      <c r="KLV50" s="1305"/>
      <c r="KLW50" s="1305"/>
      <c r="KLX50" s="1305"/>
      <c r="KLY50" s="1305"/>
      <c r="KLZ50" s="1305"/>
      <c r="KMA50" s="1305"/>
      <c r="KMB50" s="1305"/>
      <c r="KMC50" s="1305"/>
      <c r="KMD50" s="1305"/>
      <c r="KME50" s="1305"/>
      <c r="KMF50" s="1305"/>
      <c r="KMG50" s="1305"/>
      <c r="KMH50" s="1305"/>
      <c r="KMI50" s="1305"/>
      <c r="KMJ50" s="1305"/>
      <c r="KMK50" s="1305"/>
      <c r="KML50" s="1305"/>
      <c r="KMM50" s="1305"/>
      <c r="KMN50" s="1305"/>
      <c r="KMO50" s="1305"/>
      <c r="KMP50" s="1305"/>
      <c r="KMQ50" s="1305"/>
      <c r="KMR50" s="1305"/>
      <c r="KMS50" s="1305"/>
      <c r="KMT50" s="1305"/>
      <c r="KMU50" s="1305"/>
      <c r="KMV50" s="1305"/>
      <c r="KMW50" s="1305"/>
      <c r="KMX50" s="1305"/>
      <c r="KMY50" s="1305"/>
      <c r="KMZ50" s="1305"/>
      <c r="KNA50" s="1305"/>
      <c r="KNB50" s="1305"/>
      <c r="KNC50" s="1305"/>
      <c r="KND50" s="1305"/>
      <c r="KNE50" s="1305"/>
      <c r="KNF50" s="1305"/>
      <c r="KNG50" s="1305"/>
      <c r="KNH50" s="1305"/>
      <c r="KNI50" s="1305"/>
      <c r="KNJ50" s="1305"/>
      <c r="KNK50" s="1305"/>
      <c r="KNL50" s="1305"/>
      <c r="KNM50" s="1305"/>
      <c r="KNN50" s="1305"/>
      <c r="KNO50" s="1305"/>
      <c r="KNP50" s="1305"/>
      <c r="KNQ50" s="1305"/>
      <c r="KNR50" s="1305"/>
      <c r="KNS50" s="1305"/>
      <c r="KNT50" s="1305"/>
      <c r="KNU50" s="1305"/>
      <c r="KNV50" s="1305"/>
      <c r="KNW50" s="1305"/>
      <c r="KNX50" s="1305"/>
      <c r="KNY50" s="1305"/>
      <c r="KNZ50" s="1305"/>
      <c r="KOA50" s="1305"/>
      <c r="KOB50" s="1305"/>
      <c r="KOC50" s="1305"/>
      <c r="KOD50" s="1305"/>
      <c r="KOE50" s="1305"/>
      <c r="KOF50" s="1305"/>
      <c r="KOG50" s="1305"/>
      <c r="KOH50" s="1305"/>
      <c r="KOI50" s="1305"/>
      <c r="KOJ50" s="1305"/>
      <c r="KOK50" s="1305"/>
      <c r="KOL50" s="1305"/>
      <c r="KOM50" s="1305"/>
      <c r="KON50" s="1305"/>
      <c r="KOO50" s="1305"/>
      <c r="KOP50" s="1305"/>
      <c r="KOQ50" s="1305"/>
      <c r="KOR50" s="1305"/>
      <c r="KOS50" s="1305"/>
      <c r="KOT50" s="1305"/>
      <c r="KOU50" s="1305"/>
      <c r="KOV50" s="1305"/>
      <c r="KOW50" s="1305"/>
      <c r="KOX50" s="1305"/>
      <c r="KOY50" s="1305"/>
      <c r="KOZ50" s="1305"/>
      <c r="KPA50" s="1305"/>
      <c r="KPB50" s="1305"/>
      <c r="KPC50" s="1305"/>
      <c r="KPD50" s="1305"/>
      <c r="KPE50" s="1305"/>
      <c r="KPF50" s="1305"/>
      <c r="KPG50" s="1305"/>
      <c r="KPH50" s="1305"/>
      <c r="KPI50" s="1305"/>
      <c r="KPJ50" s="1305"/>
      <c r="KPK50" s="1305"/>
      <c r="KPL50" s="1305"/>
      <c r="KPM50" s="1305"/>
      <c r="KPN50" s="1305"/>
      <c r="KPO50" s="1305"/>
      <c r="KPP50" s="1305"/>
      <c r="KPQ50" s="1305"/>
      <c r="KPR50" s="1305"/>
      <c r="KPS50" s="1305"/>
      <c r="KPT50" s="1305"/>
      <c r="KPU50" s="1305"/>
      <c r="KPV50" s="1305"/>
      <c r="KPW50" s="1305"/>
      <c r="KPX50" s="1305"/>
      <c r="KPY50" s="1305"/>
      <c r="KPZ50" s="1305"/>
      <c r="KQA50" s="1305"/>
      <c r="KQB50" s="1305"/>
      <c r="KQC50" s="1305"/>
      <c r="KQD50" s="1305"/>
      <c r="KQE50" s="1305"/>
      <c r="KQF50" s="1305"/>
      <c r="KQG50" s="1305"/>
      <c r="KQH50" s="1305"/>
      <c r="KQI50" s="1305"/>
      <c r="KQJ50" s="1305"/>
      <c r="KQK50" s="1305"/>
      <c r="KQL50" s="1305"/>
      <c r="KQM50" s="1305"/>
      <c r="KQN50" s="1305"/>
      <c r="KQO50" s="1305"/>
      <c r="KQP50" s="1305"/>
      <c r="KQQ50" s="1305"/>
      <c r="KQR50" s="1305"/>
      <c r="KQS50" s="1305"/>
      <c r="KQT50" s="1305"/>
      <c r="KQU50" s="1305"/>
      <c r="KQV50" s="1305"/>
      <c r="KQW50" s="1305"/>
      <c r="KQX50" s="1305"/>
      <c r="KQY50" s="1305"/>
      <c r="KQZ50" s="1305"/>
      <c r="KRA50" s="1305"/>
      <c r="KRB50" s="1305"/>
      <c r="KRC50" s="1305"/>
      <c r="KRD50" s="1305"/>
      <c r="KRE50" s="1305"/>
      <c r="KRF50" s="1305"/>
      <c r="KRG50" s="1305"/>
      <c r="KRH50" s="1305"/>
      <c r="KRI50" s="1305"/>
      <c r="KRJ50" s="1305"/>
      <c r="KRK50" s="1305"/>
      <c r="KRL50" s="1305"/>
      <c r="KRM50" s="1305"/>
      <c r="KRN50" s="1305"/>
      <c r="KRO50" s="1305"/>
      <c r="KRP50" s="1305"/>
      <c r="KRQ50" s="1305"/>
      <c r="KRR50" s="1305"/>
      <c r="KRS50" s="1305"/>
      <c r="KRT50" s="1305"/>
      <c r="KRU50" s="1305"/>
      <c r="KRV50" s="1305"/>
      <c r="KRW50" s="1305"/>
      <c r="KRX50" s="1305"/>
      <c r="KRY50" s="1305"/>
      <c r="KRZ50" s="1305"/>
      <c r="KSA50" s="1305"/>
      <c r="KSB50" s="1305"/>
      <c r="KSC50" s="1305"/>
      <c r="KSD50" s="1305"/>
      <c r="KSE50" s="1305"/>
      <c r="KSF50" s="1305"/>
      <c r="KSG50" s="1305"/>
      <c r="KSH50" s="1305"/>
      <c r="KSI50" s="1305"/>
      <c r="KSJ50" s="1305"/>
      <c r="KSK50" s="1305"/>
      <c r="KSL50" s="1305"/>
      <c r="KSM50" s="1305"/>
      <c r="KSN50" s="1305"/>
      <c r="KSO50" s="1305"/>
      <c r="KSP50" s="1305"/>
      <c r="KSQ50" s="1305"/>
      <c r="KSR50" s="1305"/>
      <c r="KSS50" s="1305"/>
      <c r="KST50" s="1305"/>
      <c r="KSU50" s="1305"/>
      <c r="KSV50" s="1305"/>
      <c r="KSW50" s="1305"/>
      <c r="KSX50" s="1305"/>
      <c r="KSY50" s="1305"/>
      <c r="KSZ50" s="1305"/>
      <c r="KTA50" s="1305"/>
      <c r="KTB50" s="1305"/>
      <c r="KTC50" s="1305"/>
      <c r="KTD50" s="1305"/>
      <c r="KTE50" s="1305"/>
      <c r="KTF50" s="1305"/>
      <c r="KTG50" s="1305"/>
      <c r="KTH50" s="1305"/>
      <c r="KTI50" s="1305"/>
      <c r="KTJ50" s="1305"/>
      <c r="KTK50" s="1305"/>
      <c r="KTL50" s="1305"/>
      <c r="KTM50" s="1305"/>
      <c r="KTN50" s="1305"/>
      <c r="KTO50" s="1305"/>
      <c r="KTP50" s="1305"/>
      <c r="KTQ50" s="1305"/>
      <c r="KTR50" s="1305"/>
      <c r="KTS50" s="1305"/>
      <c r="KTT50" s="1305"/>
      <c r="KTU50" s="1305"/>
      <c r="KTV50" s="1305"/>
      <c r="KTW50" s="1305"/>
      <c r="KTX50" s="1305"/>
      <c r="KTY50" s="1305"/>
      <c r="KTZ50" s="1305"/>
      <c r="KUA50" s="1305"/>
      <c r="KUB50" s="1305"/>
      <c r="KUC50" s="1305"/>
      <c r="KUD50" s="1305"/>
      <c r="KUE50" s="1305"/>
      <c r="KUF50" s="1305"/>
      <c r="KUG50" s="1305"/>
      <c r="KUH50" s="1305"/>
      <c r="KUI50" s="1305"/>
      <c r="KUJ50" s="1305"/>
      <c r="KUK50" s="1305"/>
      <c r="KUL50" s="1305"/>
      <c r="KUM50" s="1305"/>
      <c r="KUN50" s="1305"/>
      <c r="KUO50" s="1305"/>
      <c r="KUP50" s="1305"/>
      <c r="KUQ50" s="1305"/>
      <c r="KUR50" s="1305"/>
      <c r="KUS50" s="1305"/>
      <c r="KUT50" s="1305"/>
      <c r="KUU50" s="1305"/>
      <c r="KUV50" s="1305"/>
      <c r="KUW50" s="1305"/>
      <c r="KUX50" s="1305"/>
      <c r="KUY50" s="1305"/>
      <c r="KUZ50" s="1305"/>
      <c r="KVA50" s="1305"/>
      <c r="KVB50" s="1305"/>
      <c r="KVC50" s="1305"/>
      <c r="KVD50" s="1305"/>
      <c r="KVE50" s="1305"/>
      <c r="KVF50" s="1305"/>
      <c r="KVG50" s="1305"/>
      <c r="KVH50" s="1305"/>
      <c r="KVI50" s="1305"/>
      <c r="KVJ50" s="1305"/>
      <c r="KVK50" s="1305"/>
      <c r="KVL50" s="1305"/>
      <c r="KVM50" s="1305"/>
      <c r="KVN50" s="1305"/>
      <c r="KVO50" s="1305"/>
      <c r="KVP50" s="1305"/>
      <c r="KVQ50" s="1305"/>
      <c r="KVR50" s="1305"/>
      <c r="KVS50" s="1305"/>
      <c r="KVT50" s="1305"/>
      <c r="KVU50" s="1305"/>
      <c r="KVV50" s="1305"/>
      <c r="KVW50" s="1305"/>
      <c r="KVX50" s="1305"/>
      <c r="KVY50" s="1305"/>
      <c r="KVZ50" s="1305"/>
      <c r="KWA50" s="1305"/>
      <c r="KWB50" s="1305"/>
      <c r="KWC50" s="1305"/>
      <c r="KWD50" s="1305"/>
      <c r="KWE50" s="1305"/>
      <c r="KWF50" s="1305"/>
      <c r="KWG50" s="1305"/>
      <c r="KWH50" s="1305"/>
      <c r="KWI50" s="1305"/>
      <c r="KWJ50" s="1305"/>
      <c r="KWK50" s="1305"/>
      <c r="KWL50" s="1305"/>
      <c r="KWM50" s="1305"/>
      <c r="KWN50" s="1305"/>
      <c r="KWO50" s="1305"/>
      <c r="KWP50" s="1305"/>
      <c r="KWQ50" s="1305"/>
      <c r="KWR50" s="1305"/>
      <c r="KWS50" s="1305"/>
      <c r="KWT50" s="1305"/>
      <c r="KWU50" s="1305"/>
      <c r="KWV50" s="1305"/>
      <c r="KWW50" s="1305"/>
      <c r="KWX50" s="1305"/>
      <c r="KWY50" s="1305"/>
      <c r="KWZ50" s="1305"/>
      <c r="KXA50" s="1305"/>
      <c r="KXB50" s="1305"/>
      <c r="KXC50" s="1305"/>
      <c r="KXD50" s="1305"/>
      <c r="KXE50" s="1305"/>
      <c r="KXF50" s="1305"/>
      <c r="KXG50" s="1305"/>
      <c r="KXH50" s="1305"/>
      <c r="KXI50" s="1305"/>
      <c r="KXJ50" s="1305"/>
      <c r="KXK50" s="1305"/>
      <c r="KXL50" s="1305"/>
      <c r="KXM50" s="1305"/>
      <c r="KXN50" s="1305"/>
      <c r="KXO50" s="1305"/>
      <c r="KXP50" s="1305"/>
      <c r="KXQ50" s="1305"/>
      <c r="KXR50" s="1305"/>
      <c r="KXS50" s="1305"/>
      <c r="KXT50" s="1305"/>
      <c r="KXU50" s="1305"/>
      <c r="KXV50" s="1305"/>
      <c r="KXW50" s="1305"/>
      <c r="KXX50" s="1305"/>
      <c r="KXY50" s="1305"/>
      <c r="KXZ50" s="1305"/>
      <c r="KYA50" s="1305"/>
      <c r="KYB50" s="1305"/>
      <c r="KYC50" s="1305"/>
      <c r="KYD50" s="1305"/>
      <c r="KYE50" s="1305"/>
      <c r="KYF50" s="1305"/>
      <c r="KYG50" s="1305"/>
      <c r="KYH50" s="1305"/>
      <c r="KYI50" s="1305"/>
      <c r="KYJ50" s="1305"/>
      <c r="KYK50" s="1305"/>
      <c r="KYL50" s="1305"/>
      <c r="KYM50" s="1305"/>
      <c r="KYN50" s="1305"/>
      <c r="KYO50" s="1305"/>
      <c r="KYP50" s="1305"/>
      <c r="KYQ50" s="1305"/>
      <c r="KYR50" s="1305"/>
      <c r="KYS50" s="1305"/>
      <c r="KYT50" s="1305"/>
      <c r="KYU50" s="1305"/>
      <c r="KYV50" s="1305"/>
      <c r="KYW50" s="1305"/>
      <c r="KYX50" s="1305"/>
      <c r="KYY50" s="1305"/>
      <c r="KYZ50" s="1305"/>
      <c r="KZA50" s="1305"/>
      <c r="KZB50" s="1305"/>
      <c r="KZC50" s="1305"/>
      <c r="KZD50" s="1305"/>
      <c r="KZE50" s="1305"/>
      <c r="KZF50" s="1305"/>
      <c r="KZG50" s="1305"/>
      <c r="KZH50" s="1305"/>
      <c r="KZI50" s="1305"/>
      <c r="KZJ50" s="1305"/>
      <c r="KZK50" s="1305"/>
      <c r="KZL50" s="1305"/>
      <c r="KZM50" s="1305"/>
      <c r="KZN50" s="1305"/>
      <c r="KZO50" s="1305"/>
      <c r="KZP50" s="1305"/>
      <c r="KZQ50" s="1305"/>
      <c r="KZR50" s="1305"/>
      <c r="KZS50" s="1305"/>
      <c r="KZT50" s="1305"/>
      <c r="KZU50" s="1305"/>
      <c r="KZV50" s="1305"/>
      <c r="KZW50" s="1305"/>
      <c r="KZX50" s="1305"/>
      <c r="KZY50" s="1305"/>
      <c r="KZZ50" s="1305"/>
      <c r="LAA50" s="1305"/>
      <c r="LAB50" s="1305"/>
      <c r="LAC50" s="1305"/>
      <c r="LAD50" s="1305"/>
      <c r="LAE50" s="1305"/>
      <c r="LAF50" s="1305"/>
      <c r="LAG50" s="1305"/>
      <c r="LAH50" s="1305"/>
      <c r="LAI50" s="1305"/>
      <c r="LAJ50" s="1305"/>
      <c r="LAK50" s="1305"/>
      <c r="LAL50" s="1305"/>
      <c r="LAM50" s="1305"/>
      <c r="LAN50" s="1305"/>
      <c r="LAO50" s="1305"/>
      <c r="LAP50" s="1305"/>
      <c r="LAQ50" s="1305"/>
      <c r="LAR50" s="1305"/>
      <c r="LAS50" s="1305"/>
      <c r="LAT50" s="1305"/>
      <c r="LAU50" s="1305"/>
      <c r="LAV50" s="1305"/>
      <c r="LAW50" s="1305"/>
      <c r="LAX50" s="1305"/>
      <c r="LAY50" s="1305"/>
      <c r="LAZ50" s="1305"/>
      <c r="LBA50" s="1305"/>
      <c r="LBB50" s="1305"/>
      <c r="LBC50" s="1305"/>
      <c r="LBD50" s="1305"/>
      <c r="LBE50" s="1305"/>
      <c r="LBF50" s="1305"/>
      <c r="LBG50" s="1305"/>
      <c r="LBH50" s="1305"/>
      <c r="LBI50" s="1305"/>
      <c r="LBJ50" s="1305"/>
      <c r="LBK50" s="1305"/>
      <c r="LBL50" s="1305"/>
      <c r="LBM50" s="1305"/>
      <c r="LBN50" s="1305"/>
      <c r="LBO50" s="1305"/>
      <c r="LBP50" s="1305"/>
      <c r="LBQ50" s="1305"/>
      <c r="LBR50" s="1305"/>
      <c r="LBS50" s="1305"/>
      <c r="LBT50" s="1305"/>
      <c r="LBU50" s="1305"/>
      <c r="LBV50" s="1305"/>
      <c r="LBW50" s="1305"/>
      <c r="LBX50" s="1305"/>
      <c r="LBY50" s="1305"/>
      <c r="LBZ50" s="1305"/>
      <c r="LCA50" s="1305"/>
      <c r="LCB50" s="1305"/>
      <c r="LCC50" s="1305"/>
      <c r="LCD50" s="1305"/>
      <c r="LCE50" s="1305"/>
      <c r="LCF50" s="1305"/>
      <c r="LCG50" s="1305"/>
      <c r="LCH50" s="1305"/>
      <c r="LCI50" s="1305"/>
      <c r="LCJ50" s="1305"/>
      <c r="LCK50" s="1305"/>
      <c r="LCL50" s="1305"/>
      <c r="LCM50" s="1305"/>
      <c r="LCN50" s="1305"/>
      <c r="LCO50" s="1305"/>
      <c r="LCP50" s="1305"/>
      <c r="LCQ50" s="1305"/>
      <c r="LCR50" s="1305"/>
      <c r="LCS50" s="1305"/>
      <c r="LCT50" s="1305"/>
      <c r="LCU50" s="1305"/>
      <c r="LCV50" s="1305"/>
      <c r="LCW50" s="1305"/>
      <c r="LCX50" s="1305"/>
      <c r="LCY50" s="1305"/>
      <c r="LCZ50" s="1305"/>
      <c r="LDA50" s="1305"/>
      <c r="LDB50" s="1305"/>
      <c r="LDC50" s="1305"/>
      <c r="LDD50" s="1305"/>
      <c r="LDE50" s="1305"/>
      <c r="LDF50" s="1305"/>
      <c r="LDG50" s="1305"/>
      <c r="LDH50" s="1305"/>
      <c r="LDI50" s="1305"/>
      <c r="LDJ50" s="1305"/>
      <c r="LDK50" s="1305"/>
      <c r="LDL50" s="1305"/>
      <c r="LDM50" s="1305"/>
      <c r="LDN50" s="1305"/>
      <c r="LDO50" s="1305"/>
      <c r="LDP50" s="1305"/>
      <c r="LDQ50" s="1305"/>
      <c r="LDR50" s="1305"/>
      <c r="LDS50" s="1305"/>
      <c r="LDT50" s="1305"/>
      <c r="LDU50" s="1305"/>
      <c r="LDV50" s="1305"/>
      <c r="LDW50" s="1305"/>
      <c r="LDX50" s="1305"/>
      <c r="LDY50" s="1305"/>
      <c r="LDZ50" s="1305"/>
      <c r="LEA50" s="1305"/>
      <c r="LEB50" s="1305"/>
      <c r="LEC50" s="1305"/>
      <c r="LED50" s="1305"/>
      <c r="LEE50" s="1305"/>
      <c r="LEF50" s="1305"/>
      <c r="LEG50" s="1305"/>
      <c r="LEH50" s="1305"/>
      <c r="LEI50" s="1305"/>
      <c r="LEJ50" s="1305"/>
      <c r="LEK50" s="1305"/>
      <c r="LEL50" s="1305"/>
      <c r="LEM50" s="1305"/>
      <c r="LEN50" s="1305"/>
      <c r="LEO50" s="1305"/>
      <c r="LEP50" s="1305"/>
      <c r="LEQ50" s="1305"/>
      <c r="LER50" s="1305"/>
      <c r="LES50" s="1305"/>
      <c r="LET50" s="1305"/>
      <c r="LEU50" s="1305"/>
      <c r="LEV50" s="1305"/>
      <c r="LEW50" s="1305"/>
      <c r="LEX50" s="1305"/>
      <c r="LEY50" s="1305"/>
      <c r="LEZ50" s="1305"/>
      <c r="LFA50" s="1305"/>
      <c r="LFB50" s="1305"/>
      <c r="LFC50" s="1305"/>
      <c r="LFD50" s="1305"/>
      <c r="LFE50" s="1305"/>
      <c r="LFF50" s="1305"/>
      <c r="LFG50" s="1305"/>
      <c r="LFH50" s="1305"/>
      <c r="LFI50" s="1305"/>
      <c r="LFJ50" s="1305"/>
      <c r="LFK50" s="1305"/>
      <c r="LFL50" s="1305"/>
      <c r="LFM50" s="1305"/>
      <c r="LFN50" s="1305"/>
      <c r="LFO50" s="1305"/>
      <c r="LFP50" s="1305"/>
      <c r="LFQ50" s="1305"/>
      <c r="LFR50" s="1305"/>
      <c r="LFS50" s="1305"/>
      <c r="LFT50" s="1305"/>
      <c r="LFU50" s="1305"/>
      <c r="LFV50" s="1305"/>
      <c r="LFW50" s="1305"/>
      <c r="LFX50" s="1305"/>
      <c r="LFY50" s="1305"/>
      <c r="LFZ50" s="1305"/>
      <c r="LGA50" s="1305"/>
      <c r="LGB50" s="1305"/>
      <c r="LGC50" s="1305"/>
      <c r="LGD50" s="1305"/>
      <c r="LGE50" s="1305"/>
      <c r="LGF50" s="1305"/>
      <c r="LGG50" s="1305"/>
      <c r="LGH50" s="1305"/>
      <c r="LGI50" s="1305"/>
      <c r="LGJ50" s="1305"/>
      <c r="LGK50" s="1305"/>
      <c r="LGL50" s="1305"/>
      <c r="LGM50" s="1305"/>
      <c r="LGN50" s="1305"/>
      <c r="LGO50" s="1305"/>
      <c r="LGP50" s="1305"/>
      <c r="LGQ50" s="1305"/>
      <c r="LGR50" s="1305"/>
      <c r="LGS50" s="1305"/>
      <c r="LGT50" s="1305"/>
      <c r="LGU50" s="1305"/>
      <c r="LGV50" s="1305"/>
      <c r="LGW50" s="1305"/>
      <c r="LGX50" s="1305"/>
      <c r="LGY50" s="1305"/>
      <c r="LGZ50" s="1305"/>
      <c r="LHA50" s="1305"/>
      <c r="LHB50" s="1305"/>
      <c r="LHC50" s="1305"/>
      <c r="LHD50" s="1305"/>
      <c r="LHE50" s="1305"/>
      <c r="LHF50" s="1305"/>
      <c r="LHG50" s="1305"/>
      <c r="LHH50" s="1305"/>
      <c r="LHI50" s="1305"/>
      <c r="LHJ50" s="1305"/>
      <c r="LHK50" s="1305"/>
      <c r="LHL50" s="1305"/>
      <c r="LHM50" s="1305"/>
      <c r="LHN50" s="1305"/>
      <c r="LHO50" s="1305"/>
      <c r="LHP50" s="1305"/>
      <c r="LHQ50" s="1305"/>
      <c r="LHR50" s="1305"/>
      <c r="LHS50" s="1305"/>
      <c r="LHT50" s="1305"/>
      <c r="LHU50" s="1305"/>
      <c r="LHV50" s="1305"/>
      <c r="LHW50" s="1305"/>
      <c r="LHX50" s="1305"/>
      <c r="LHY50" s="1305"/>
      <c r="LHZ50" s="1305"/>
      <c r="LIA50" s="1305"/>
      <c r="LIB50" s="1305"/>
      <c r="LIC50" s="1305"/>
      <c r="LID50" s="1305"/>
      <c r="LIE50" s="1305"/>
      <c r="LIF50" s="1305"/>
      <c r="LIG50" s="1305"/>
      <c r="LIH50" s="1305"/>
      <c r="LII50" s="1305"/>
      <c r="LIJ50" s="1305"/>
      <c r="LIK50" s="1305"/>
      <c r="LIL50" s="1305"/>
      <c r="LIM50" s="1305"/>
      <c r="LIN50" s="1305"/>
      <c r="LIO50" s="1305"/>
      <c r="LIP50" s="1305"/>
      <c r="LIQ50" s="1305"/>
      <c r="LIR50" s="1305"/>
      <c r="LIS50" s="1305"/>
      <c r="LIT50" s="1305"/>
      <c r="LIU50" s="1305"/>
      <c r="LIV50" s="1305"/>
      <c r="LIW50" s="1305"/>
      <c r="LIX50" s="1305"/>
      <c r="LIY50" s="1305"/>
      <c r="LIZ50" s="1305"/>
      <c r="LJA50" s="1305"/>
      <c r="LJB50" s="1305"/>
      <c r="LJC50" s="1305"/>
      <c r="LJD50" s="1305"/>
      <c r="LJE50" s="1305"/>
      <c r="LJF50" s="1305"/>
      <c r="LJG50" s="1305"/>
      <c r="LJH50" s="1305"/>
      <c r="LJI50" s="1305"/>
      <c r="LJJ50" s="1305"/>
      <c r="LJK50" s="1305"/>
      <c r="LJL50" s="1305"/>
      <c r="LJM50" s="1305"/>
      <c r="LJN50" s="1305"/>
      <c r="LJO50" s="1305"/>
      <c r="LJP50" s="1305"/>
      <c r="LJQ50" s="1305"/>
      <c r="LJR50" s="1305"/>
      <c r="LJS50" s="1305"/>
      <c r="LJT50" s="1305"/>
      <c r="LJU50" s="1305"/>
      <c r="LJV50" s="1305"/>
      <c r="LJW50" s="1305"/>
      <c r="LJX50" s="1305"/>
      <c r="LJY50" s="1305"/>
      <c r="LJZ50" s="1305"/>
      <c r="LKA50" s="1305"/>
      <c r="LKB50" s="1305"/>
      <c r="LKC50" s="1305"/>
      <c r="LKD50" s="1305"/>
      <c r="LKE50" s="1305"/>
      <c r="LKF50" s="1305"/>
      <c r="LKG50" s="1305"/>
      <c r="LKH50" s="1305"/>
      <c r="LKI50" s="1305"/>
      <c r="LKJ50" s="1305"/>
      <c r="LKK50" s="1305"/>
      <c r="LKL50" s="1305"/>
      <c r="LKM50" s="1305"/>
      <c r="LKN50" s="1305"/>
      <c r="LKO50" s="1305"/>
      <c r="LKP50" s="1305"/>
      <c r="LKQ50" s="1305"/>
      <c r="LKR50" s="1305"/>
      <c r="LKS50" s="1305"/>
      <c r="LKT50" s="1305"/>
      <c r="LKU50" s="1305"/>
      <c r="LKV50" s="1305"/>
      <c r="LKW50" s="1305"/>
      <c r="LKX50" s="1305"/>
      <c r="LKY50" s="1305"/>
      <c r="LKZ50" s="1305"/>
      <c r="LLA50" s="1305"/>
      <c r="LLB50" s="1305"/>
      <c r="LLC50" s="1305"/>
      <c r="LLD50" s="1305"/>
      <c r="LLE50" s="1305"/>
      <c r="LLF50" s="1305"/>
      <c r="LLG50" s="1305"/>
      <c r="LLH50" s="1305"/>
      <c r="LLI50" s="1305"/>
      <c r="LLJ50" s="1305"/>
      <c r="LLK50" s="1305"/>
      <c r="LLL50" s="1305"/>
      <c r="LLM50" s="1305"/>
      <c r="LLN50" s="1305"/>
      <c r="LLO50" s="1305"/>
      <c r="LLP50" s="1305"/>
      <c r="LLQ50" s="1305"/>
      <c r="LLR50" s="1305"/>
      <c r="LLS50" s="1305"/>
      <c r="LLT50" s="1305"/>
      <c r="LLU50" s="1305"/>
      <c r="LLV50" s="1305"/>
      <c r="LLW50" s="1305"/>
      <c r="LLX50" s="1305"/>
      <c r="LLY50" s="1305"/>
      <c r="LLZ50" s="1305"/>
      <c r="LMA50" s="1305"/>
      <c r="LMB50" s="1305"/>
      <c r="LMC50" s="1305"/>
      <c r="LMD50" s="1305"/>
      <c r="LME50" s="1305"/>
      <c r="LMF50" s="1305"/>
      <c r="LMG50" s="1305"/>
      <c r="LMH50" s="1305"/>
      <c r="LMI50" s="1305"/>
      <c r="LMJ50" s="1305"/>
      <c r="LMK50" s="1305"/>
      <c r="LML50" s="1305"/>
      <c r="LMM50" s="1305"/>
      <c r="LMN50" s="1305"/>
      <c r="LMO50" s="1305"/>
      <c r="LMP50" s="1305"/>
      <c r="LMQ50" s="1305"/>
      <c r="LMR50" s="1305"/>
      <c r="LMS50" s="1305"/>
      <c r="LMT50" s="1305"/>
      <c r="LMU50" s="1305"/>
      <c r="LMV50" s="1305"/>
      <c r="LMW50" s="1305"/>
      <c r="LMX50" s="1305"/>
      <c r="LMY50" s="1305"/>
      <c r="LMZ50" s="1305"/>
      <c r="LNA50" s="1305"/>
      <c r="LNB50" s="1305"/>
      <c r="LNC50" s="1305"/>
      <c r="LND50" s="1305"/>
      <c r="LNE50" s="1305"/>
      <c r="LNF50" s="1305"/>
      <c r="LNG50" s="1305"/>
      <c r="LNH50" s="1305"/>
      <c r="LNI50" s="1305"/>
      <c r="LNJ50" s="1305"/>
      <c r="LNK50" s="1305"/>
      <c r="LNL50" s="1305"/>
      <c r="LNM50" s="1305"/>
      <c r="LNN50" s="1305"/>
      <c r="LNO50" s="1305"/>
      <c r="LNP50" s="1305"/>
      <c r="LNQ50" s="1305"/>
      <c r="LNR50" s="1305"/>
      <c r="LNS50" s="1305"/>
      <c r="LNT50" s="1305"/>
      <c r="LNU50" s="1305"/>
      <c r="LNV50" s="1305"/>
      <c r="LNW50" s="1305"/>
      <c r="LNX50" s="1305"/>
      <c r="LNY50" s="1305"/>
      <c r="LNZ50" s="1305"/>
      <c r="LOA50" s="1305"/>
      <c r="LOB50" s="1305"/>
      <c r="LOC50" s="1305"/>
      <c r="LOD50" s="1305"/>
      <c r="LOE50" s="1305"/>
      <c r="LOF50" s="1305"/>
      <c r="LOG50" s="1305"/>
      <c r="LOH50" s="1305"/>
      <c r="LOI50" s="1305"/>
      <c r="LOJ50" s="1305"/>
      <c r="LOK50" s="1305"/>
      <c r="LOL50" s="1305"/>
      <c r="LOM50" s="1305"/>
      <c r="LON50" s="1305"/>
      <c r="LOO50" s="1305"/>
      <c r="LOP50" s="1305"/>
      <c r="LOQ50" s="1305"/>
      <c r="LOR50" s="1305"/>
      <c r="LOS50" s="1305"/>
      <c r="LOT50" s="1305"/>
      <c r="LOU50" s="1305"/>
      <c r="LOV50" s="1305"/>
      <c r="LOW50" s="1305"/>
      <c r="LOX50" s="1305"/>
      <c r="LOY50" s="1305"/>
      <c r="LOZ50" s="1305"/>
      <c r="LPA50" s="1305"/>
      <c r="LPB50" s="1305"/>
      <c r="LPC50" s="1305"/>
      <c r="LPD50" s="1305"/>
      <c r="LPE50" s="1305"/>
      <c r="LPF50" s="1305"/>
      <c r="LPG50" s="1305"/>
      <c r="LPH50" s="1305"/>
      <c r="LPI50" s="1305"/>
      <c r="LPJ50" s="1305"/>
      <c r="LPK50" s="1305"/>
      <c r="LPL50" s="1305"/>
      <c r="LPM50" s="1305"/>
      <c r="LPN50" s="1305"/>
      <c r="LPO50" s="1305"/>
      <c r="LPP50" s="1305"/>
      <c r="LPQ50" s="1305"/>
      <c r="LPR50" s="1305"/>
      <c r="LPS50" s="1305"/>
      <c r="LPT50" s="1305"/>
      <c r="LPU50" s="1305"/>
      <c r="LPV50" s="1305"/>
      <c r="LPW50" s="1305"/>
      <c r="LPX50" s="1305"/>
      <c r="LPY50" s="1305"/>
      <c r="LPZ50" s="1305"/>
      <c r="LQA50" s="1305"/>
      <c r="LQB50" s="1305"/>
      <c r="LQC50" s="1305"/>
      <c r="LQD50" s="1305"/>
      <c r="LQE50" s="1305"/>
      <c r="LQF50" s="1305"/>
      <c r="LQG50" s="1305"/>
      <c r="LQH50" s="1305"/>
      <c r="LQI50" s="1305"/>
      <c r="LQJ50" s="1305"/>
      <c r="LQK50" s="1305"/>
      <c r="LQL50" s="1305"/>
      <c r="LQM50" s="1305"/>
      <c r="LQN50" s="1305"/>
      <c r="LQO50" s="1305"/>
      <c r="LQP50" s="1305"/>
      <c r="LQQ50" s="1305"/>
      <c r="LQR50" s="1305"/>
      <c r="LQS50" s="1305"/>
      <c r="LQT50" s="1305"/>
      <c r="LQU50" s="1305"/>
      <c r="LQV50" s="1305"/>
      <c r="LQW50" s="1305"/>
      <c r="LQX50" s="1305"/>
      <c r="LQY50" s="1305"/>
      <c r="LQZ50" s="1305"/>
      <c r="LRA50" s="1305"/>
      <c r="LRB50" s="1305"/>
      <c r="LRC50" s="1305"/>
      <c r="LRD50" s="1305"/>
      <c r="LRE50" s="1305"/>
      <c r="LRF50" s="1305"/>
      <c r="LRG50" s="1305"/>
      <c r="LRH50" s="1305"/>
      <c r="LRI50" s="1305"/>
      <c r="LRJ50" s="1305"/>
      <c r="LRK50" s="1305"/>
      <c r="LRL50" s="1305"/>
      <c r="LRM50" s="1305"/>
      <c r="LRN50" s="1305"/>
      <c r="LRO50" s="1305"/>
      <c r="LRP50" s="1305"/>
      <c r="LRQ50" s="1305"/>
      <c r="LRR50" s="1305"/>
      <c r="LRS50" s="1305"/>
      <c r="LRT50" s="1305"/>
      <c r="LRU50" s="1305"/>
      <c r="LRV50" s="1305"/>
      <c r="LRW50" s="1305"/>
      <c r="LRX50" s="1305"/>
      <c r="LRY50" s="1305"/>
      <c r="LRZ50" s="1305"/>
      <c r="LSA50" s="1305"/>
      <c r="LSB50" s="1305"/>
      <c r="LSC50" s="1305"/>
      <c r="LSD50" s="1305"/>
      <c r="LSE50" s="1305"/>
      <c r="LSF50" s="1305"/>
      <c r="LSG50" s="1305"/>
      <c r="LSH50" s="1305"/>
      <c r="LSI50" s="1305"/>
      <c r="LSJ50" s="1305"/>
      <c r="LSK50" s="1305"/>
      <c r="LSL50" s="1305"/>
      <c r="LSM50" s="1305"/>
      <c r="LSN50" s="1305"/>
      <c r="LSO50" s="1305"/>
      <c r="LSP50" s="1305"/>
      <c r="LSQ50" s="1305"/>
      <c r="LSR50" s="1305"/>
      <c r="LSS50" s="1305"/>
      <c r="LST50" s="1305"/>
      <c r="LSU50" s="1305"/>
      <c r="LSV50" s="1305"/>
      <c r="LSW50" s="1305"/>
      <c r="LSX50" s="1305"/>
      <c r="LSY50" s="1305"/>
      <c r="LSZ50" s="1305"/>
      <c r="LTA50" s="1305"/>
      <c r="LTB50" s="1305"/>
      <c r="LTC50" s="1305"/>
      <c r="LTD50" s="1305"/>
      <c r="LTE50" s="1305"/>
      <c r="LTF50" s="1305"/>
      <c r="LTG50" s="1305"/>
      <c r="LTH50" s="1305"/>
      <c r="LTI50" s="1305"/>
      <c r="LTJ50" s="1305"/>
      <c r="LTK50" s="1305"/>
      <c r="LTL50" s="1305"/>
      <c r="LTM50" s="1305"/>
      <c r="LTN50" s="1305"/>
      <c r="LTO50" s="1305"/>
      <c r="LTP50" s="1305"/>
      <c r="LTQ50" s="1305"/>
      <c r="LTR50" s="1305"/>
      <c r="LTS50" s="1305"/>
      <c r="LTT50" s="1305"/>
      <c r="LTU50" s="1305"/>
      <c r="LTV50" s="1305"/>
      <c r="LTW50" s="1305"/>
      <c r="LTX50" s="1305"/>
      <c r="LTY50" s="1305"/>
      <c r="LTZ50" s="1305"/>
      <c r="LUA50" s="1305"/>
      <c r="LUB50" s="1305"/>
      <c r="LUC50" s="1305"/>
      <c r="LUD50" s="1305"/>
      <c r="LUE50" s="1305"/>
      <c r="LUF50" s="1305"/>
      <c r="LUG50" s="1305"/>
      <c r="LUH50" s="1305"/>
      <c r="LUI50" s="1305"/>
      <c r="LUJ50" s="1305"/>
      <c r="LUK50" s="1305"/>
      <c r="LUL50" s="1305"/>
      <c r="LUM50" s="1305"/>
      <c r="LUN50" s="1305"/>
      <c r="LUO50" s="1305"/>
      <c r="LUP50" s="1305"/>
      <c r="LUQ50" s="1305"/>
      <c r="LUR50" s="1305"/>
      <c r="LUS50" s="1305"/>
      <c r="LUT50" s="1305"/>
      <c r="LUU50" s="1305"/>
      <c r="LUV50" s="1305"/>
      <c r="LUW50" s="1305"/>
      <c r="LUX50" s="1305"/>
      <c r="LUY50" s="1305"/>
      <c r="LUZ50" s="1305"/>
      <c r="LVA50" s="1305"/>
      <c r="LVB50" s="1305"/>
      <c r="LVC50" s="1305"/>
      <c r="LVD50" s="1305"/>
      <c r="LVE50" s="1305"/>
      <c r="LVF50" s="1305"/>
      <c r="LVG50" s="1305"/>
      <c r="LVH50" s="1305"/>
      <c r="LVI50" s="1305"/>
      <c r="LVJ50" s="1305"/>
      <c r="LVK50" s="1305"/>
      <c r="LVL50" s="1305"/>
      <c r="LVM50" s="1305"/>
      <c r="LVN50" s="1305"/>
      <c r="LVO50" s="1305"/>
      <c r="LVP50" s="1305"/>
      <c r="LVQ50" s="1305"/>
      <c r="LVR50" s="1305"/>
      <c r="LVS50" s="1305"/>
      <c r="LVT50" s="1305"/>
      <c r="LVU50" s="1305"/>
      <c r="LVV50" s="1305"/>
      <c r="LVW50" s="1305"/>
      <c r="LVX50" s="1305"/>
      <c r="LVY50" s="1305"/>
      <c r="LVZ50" s="1305"/>
      <c r="LWA50" s="1305"/>
      <c r="LWB50" s="1305"/>
      <c r="LWC50" s="1305"/>
      <c r="LWD50" s="1305"/>
      <c r="LWE50" s="1305"/>
      <c r="LWF50" s="1305"/>
      <c r="LWG50" s="1305"/>
      <c r="LWH50" s="1305"/>
      <c r="LWI50" s="1305"/>
      <c r="LWJ50" s="1305"/>
      <c r="LWK50" s="1305"/>
      <c r="LWL50" s="1305"/>
      <c r="LWM50" s="1305"/>
      <c r="LWN50" s="1305"/>
      <c r="LWO50" s="1305"/>
      <c r="LWP50" s="1305"/>
      <c r="LWQ50" s="1305"/>
      <c r="LWR50" s="1305"/>
      <c r="LWS50" s="1305"/>
      <c r="LWT50" s="1305"/>
      <c r="LWU50" s="1305"/>
      <c r="LWV50" s="1305"/>
      <c r="LWW50" s="1305"/>
      <c r="LWX50" s="1305"/>
      <c r="LWY50" s="1305"/>
      <c r="LWZ50" s="1305"/>
      <c r="LXA50" s="1305"/>
      <c r="LXB50" s="1305"/>
      <c r="LXC50" s="1305"/>
      <c r="LXD50" s="1305"/>
      <c r="LXE50" s="1305"/>
      <c r="LXF50" s="1305"/>
      <c r="LXG50" s="1305"/>
      <c r="LXH50" s="1305"/>
      <c r="LXI50" s="1305"/>
      <c r="LXJ50" s="1305"/>
      <c r="LXK50" s="1305"/>
      <c r="LXL50" s="1305"/>
      <c r="LXM50" s="1305"/>
      <c r="LXN50" s="1305"/>
      <c r="LXO50" s="1305"/>
      <c r="LXP50" s="1305"/>
      <c r="LXQ50" s="1305"/>
      <c r="LXR50" s="1305"/>
      <c r="LXS50" s="1305"/>
      <c r="LXT50" s="1305"/>
      <c r="LXU50" s="1305"/>
      <c r="LXV50" s="1305"/>
      <c r="LXW50" s="1305"/>
      <c r="LXX50" s="1305"/>
      <c r="LXY50" s="1305"/>
      <c r="LXZ50" s="1305"/>
      <c r="LYA50" s="1305"/>
      <c r="LYB50" s="1305"/>
      <c r="LYC50" s="1305"/>
      <c r="LYD50" s="1305"/>
      <c r="LYE50" s="1305"/>
      <c r="LYF50" s="1305"/>
      <c r="LYG50" s="1305"/>
      <c r="LYH50" s="1305"/>
      <c r="LYI50" s="1305"/>
      <c r="LYJ50" s="1305"/>
      <c r="LYK50" s="1305"/>
      <c r="LYL50" s="1305"/>
      <c r="LYM50" s="1305"/>
      <c r="LYN50" s="1305"/>
      <c r="LYO50" s="1305"/>
      <c r="LYP50" s="1305"/>
      <c r="LYQ50" s="1305"/>
      <c r="LYR50" s="1305"/>
      <c r="LYS50" s="1305"/>
      <c r="LYT50" s="1305"/>
      <c r="LYU50" s="1305"/>
      <c r="LYV50" s="1305"/>
      <c r="LYW50" s="1305"/>
      <c r="LYX50" s="1305"/>
      <c r="LYY50" s="1305"/>
      <c r="LYZ50" s="1305"/>
      <c r="LZA50" s="1305"/>
      <c r="LZB50" s="1305"/>
      <c r="LZC50" s="1305"/>
      <c r="LZD50" s="1305"/>
      <c r="LZE50" s="1305"/>
      <c r="LZF50" s="1305"/>
      <c r="LZG50" s="1305"/>
      <c r="LZH50" s="1305"/>
      <c r="LZI50" s="1305"/>
      <c r="LZJ50" s="1305"/>
      <c r="LZK50" s="1305"/>
      <c r="LZL50" s="1305"/>
      <c r="LZM50" s="1305"/>
      <c r="LZN50" s="1305"/>
      <c r="LZO50" s="1305"/>
      <c r="LZP50" s="1305"/>
      <c r="LZQ50" s="1305"/>
      <c r="LZR50" s="1305"/>
      <c r="LZS50" s="1305"/>
      <c r="LZT50" s="1305"/>
      <c r="LZU50" s="1305"/>
      <c r="LZV50" s="1305"/>
      <c r="LZW50" s="1305"/>
      <c r="LZX50" s="1305"/>
      <c r="LZY50" s="1305"/>
      <c r="LZZ50" s="1305"/>
      <c r="MAA50" s="1305"/>
      <c r="MAB50" s="1305"/>
      <c r="MAC50" s="1305"/>
      <c r="MAD50" s="1305"/>
      <c r="MAE50" s="1305"/>
      <c r="MAF50" s="1305"/>
      <c r="MAG50" s="1305"/>
      <c r="MAH50" s="1305"/>
      <c r="MAI50" s="1305"/>
      <c r="MAJ50" s="1305"/>
      <c r="MAK50" s="1305"/>
      <c r="MAL50" s="1305"/>
      <c r="MAM50" s="1305"/>
      <c r="MAN50" s="1305"/>
      <c r="MAO50" s="1305"/>
      <c r="MAP50" s="1305"/>
      <c r="MAQ50" s="1305"/>
      <c r="MAR50" s="1305"/>
      <c r="MAS50" s="1305"/>
      <c r="MAT50" s="1305"/>
      <c r="MAU50" s="1305"/>
      <c r="MAV50" s="1305"/>
      <c r="MAW50" s="1305"/>
      <c r="MAX50" s="1305"/>
      <c r="MAY50" s="1305"/>
      <c r="MAZ50" s="1305"/>
      <c r="MBA50" s="1305"/>
      <c r="MBB50" s="1305"/>
      <c r="MBC50" s="1305"/>
      <c r="MBD50" s="1305"/>
      <c r="MBE50" s="1305"/>
      <c r="MBF50" s="1305"/>
      <c r="MBG50" s="1305"/>
      <c r="MBH50" s="1305"/>
      <c r="MBI50" s="1305"/>
      <c r="MBJ50" s="1305"/>
      <c r="MBK50" s="1305"/>
      <c r="MBL50" s="1305"/>
      <c r="MBM50" s="1305"/>
      <c r="MBN50" s="1305"/>
      <c r="MBO50" s="1305"/>
      <c r="MBP50" s="1305"/>
      <c r="MBQ50" s="1305"/>
      <c r="MBR50" s="1305"/>
      <c r="MBS50" s="1305"/>
      <c r="MBT50" s="1305"/>
      <c r="MBU50" s="1305"/>
      <c r="MBV50" s="1305"/>
      <c r="MBW50" s="1305"/>
      <c r="MBX50" s="1305"/>
      <c r="MBY50" s="1305"/>
      <c r="MBZ50" s="1305"/>
      <c r="MCA50" s="1305"/>
      <c r="MCB50" s="1305"/>
      <c r="MCC50" s="1305"/>
      <c r="MCD50" s="1305"/>
      <c r="MCE50" s="1305"/>
      <c r="MCF50" s="1305"/>
      <c r="MCG50" s="1305"/>
      <c r="MCH50" s="1305"/>
      <c r="MCI50" s="1305"/>
      <c r="MCJ50" s="1305"/>
      <c r="MCK50" s="1305"/>
      <c r="MCL50" s="1305"/>
      <c r="MCM50" s="1305"/>
      <c r="MCN50" s="1305"/>
      <c r="MCO50" s="1305"/>
      <c r="MCP50" s="1305"/>
      <c r="MCQ50" s="1305"/>
      <c r="MCR50" s="1305"/>
      <c r="MCS50" s="1305"/>
      <c r="MCT50" s="1305"/>
      <c r="MCU50" s="1305"/>
      <c r="MCV50" s="1305"/>
      <c r="MCW50" s="1305"/>
      <c r="MCX50" s="1305"/>
      <c r="MCY50" s="1305"/>
      <c r="MCZ50" s="1305"/>
      <c r="MDA50" s="1305"/>
      <c r="MDB50" s="1305"/>
      <c r="MDC50" s="1305"/>
      <c r="MDD50" s="1305"/>
      <c r="MDE50" s="1305"/>
      <c r="MDF50" s="1305"/>
      <c r="MDG50" s="1305"/>
      <c r="MDH50" s="1305"/>
      <c r="MDI50" s="1305"/>
      <c r="MDJ50" s="1305"/>
      <c r="MDK50" s="1305"/>
      <c r="MDL50" s="1305"/>
      <c r="MDM50" s="1305"/>
      <c r="MDN50" s="1305"/>
      <c r="MDO50" s="1305"/>
      <c r="MDP50" s="1305"/>
      <c r="MDQ50" s="1305"/>
      <c r="MDR50" s="1305"/>
      <c r="MDS50" s="1305"/>
      <c r="MDT50" s="1305"/>
      <c r="MDU50" s="1305"/>
      <c r="MDV50" s="1305"/>
      <c r="MDW50" s="1305"/>
      <c r="MDX50" s="1305"/>
      <c r="MDY50" s="1305"/>
      <c r="MDZ50" s="1305"/>
      <c r="MEA50" s="1305"/>
      <c r="MEB50" s="1305"/>
      <c r="MEC50" s="1305"/>
      <c r="MED50" s="1305"/>
      <c r="MEE50" s="1305"/>
      <c r="MEF50" s="1305"/>
      <c r="MEG50" s="1305"/>
      <c r="MEH50" s="1305"/>
      <c r="MEI50" s="1305"/>
      <c r="MEJ50" s="1305"/>
      <c r="MEK50" s="1305"/>
      <c r="MEL50" s="1305"/>
      <c r="MEM50" s="1305"/>
      <c r="MEN50" s="1305"/>
      <c r="MEO50" s="1305"/>
      <c r="MEP50" s="1305"/>
      <c r="MEQ50" s="1305"/>
      <c r="MER50" s="1305"/>
      <c r="MES50" s="1305"/>
      <c r="MET50" s="1305"/>
      <c r="MEU50" s="1305"/>
      <c r="MEV50" s="1305"/>
      <c r="MEW50" s="1305"/>
      <c r="MEX50" s="1305"/>
      <c r="MEY50" s="1305"/>
      <c r="MEZ50" s="1305"/>
      <c r="MFA50" s="1305"/>
      <c r="MFB50" s="1305"/>
      <c r="MFC50" s="1305"/>
      <c r="MFD50" s="1305"/>
      <c r="MFE50" s="1305"/>
      <c r="MFF50" s="1305"/>
      <c r="MFG50" s="1305"/>
      <c r="MFH50" s="1305"/>
      <c r="MFI50" s="1305"/>
      <c r="MFJ50" s="1305"/>
      <c r="MFK50" s="1305"/>
      <c r="MFL50" s="1305"/>
      <c r="MFM50" s="1305"/>
      <c r="MFN50" s="1305"/>
      <c r="MFO50" s="1305"/>
      <c r="MFP50" s="1305"/>
      <c r="MFQ50" s="1305"/>
      <c r="MFR50" s="1305"/>
      <c r="MFS50" s="1305"/>
      <c r="MFT50" s="1305"/>
      <c r="MFU50" s="1305"/>
      <c r="MFV50" s="1305"/>
      <c r="MFW50" s="1305"/>
      <c r="MFX50" s="1305"/>
      <c r="MFY50" s="1305"/>
      <c r="MFZ50" s="1305"/>
      <c r="MGA50" s="1305"/>
      <c r="MGB50" s="1305"/>
      <c r="MGC50" s="1305"/>
      <c r="MGD50" s="1305"/>
      <c r="MGE50" s="1305"/>
      <c r="MGF50" s="1305"/>
      <c r="MGG50" s="1305"/>
      <c r="MGH50" s="1305"/>
      <c r="MGI50" s="1305"/>
      <c r="MGJ50" s="1305"/>
      <c r="MGK50" s="1305"/>
      <c r="MGL50" s="1305"/>
      <c r="MGM50" s="1305"/>
      <c r="MGN50" s="1305"/>
      <c r="MGO50" s="1305"/>
      <c r="MGP50" s="1305"/>
      <c r="MGQ50" s="1305"/>
      <c r="MGR50" s="1305"/>
      <c r="MGS50" s="1305"/>
      <c r="MGT50" s="1305"/>
      <c r="MGU50" s="1305"/>
      <c r="MGV50" s="1305"/>
      <c r="MGW50" s="1305"/>
      <c r="MGX50" s="1305"/>
      <c r="MGY50" s="1305"/>
      <c r="MGZ50" s="1305"/>
      <c r="MHA50" s="1305"/>
      <c r="MHB50" s="1305"/>
      <c r="MHC50" s="1305"/>
      <c r="MHD50" s="1305"/>
      <c r="MHE50" s="1305"/>
      <c r="MHF50" s="1305"/>
      <c r="MHG50" s="1305"/>
      <c r="MHH50" s="1305"/>
      <c r="MHI50" s="1305"/>
      <c r="MHJ50" s="1305"/>
      <c r="MHK50" s="1305"/>
      <c r="MHL50" s="1305"/>
      <c r="MHM50" s="1305"/>
      <c r="MHN50" s="1305"/>
      <c r="MHO50" s="1305"/>
      <c r="MHP50" s="1305"/>
      <c r="MHQ50" s="1305"/>
      <c r="MHR50" s="1305"/>
      <c r="MHS50" s="1305"/>
      <c r="MHT50" s="1305"/>
      <c r="MHU50" s="1305"/>
      <c r="MHV50" s="1305"/>
      <c r="MHW50" s="1305"/>
      <c r="MHX50" s="1305"/>
      <c r="MHY50" s="1305"/>
      <c r="MHZ50" s="1305"/>
      <c r="MIA50" s="1305"/>
      <c r="MIB50" s="1305"/>
      <c r="MIC50" s="1305"/>
      <c r="MID50" s="1305"/>
      <c r="MIE50" s="1305"/>
      <c r="MIF50" s="1305"/>
      <c r="MIG50" s="1305"/>
      <c r="MIH50" s="1305"/>
      <c r="MII50" s="1305"/>
      <c r="MIJ50" s="1305"/>
      <c r="MIK50" s="1305"/>
      <c r="MIL50" s="1305"/>
      <c r="MIM50" s="1305"/>
      <c r="MIN50" s="1305"/>
      <c r="MIO50" s="1305"/>
      <c r="MIP50" s="1305"/>
      <c r="MIQ50" s="1305"/>
      <c r="MIR50" s="1305"/>
      <c r="MIS50" s="1305"/>
      <c r="MIT50" s="1305"/>
      <c r="MIU50" s="1305"/>
      <c r="MIV50" s="1305"/>
      <c r="MIW50" s="1305"/>
      <c r="MIX50" s="1305"/>
      <c r="MIY50" s="1305"/>
      <c r="MIZ50" s="1305"/>
      <c r="MJA50" s="1305"/>
      <c r="MJB50" s="1305"/>
      <c r="MJC50" s="1305"/>
      <c r="MJD50" s="1305"/>
      <c r="MJE50" s="1305"/>
      <c r="MJF50" s="1305"/>
      <c r="MJG50" s="1305"/>
      <c r="MJH50" s="1305"/>
      <c r="MJI50" s="1305"/>
      <c r="MJJ50" s="1305"/>
      <c r="MJK50" s="1305"/>
      <c r="MJL50" s="1305"/>
      <c r="MJM50" s="1305"/>
      <c r="MJN50" s="1305"/>
      <c r="MJO50" s="1305"/>
      <c r="MJP50" s="1305"/>
      <c r="MJQ50" s="1305"/>
      <c r="MJR50" s="1305"/>
      <c r="MJS50" s="1305"/>
      <c r="MJT50" s="1305"/>
      <c r="MJU50" s="1305"/>
      <c r="MJV50" s="1305"/>
      <c r="MJW50" s="1305"/>
      <c r="MJX50" s="1305"/>
      <c r="MJY50" s="1305"/>
      <c r="MJZ50" s="1305"/>
      <c r="MKA50" s="1305"/>
      <c r="MKB50" s="1305"/>
      <c r="MKC50" s="1305"/>
      <c r="MKD50" s="1305"/>
      <c r="MKE50" s="1305"/>
      <c r="MKF50" s="1305"/>
      <c r="MKG50" s="1305"/>
      <c r="MKH50" s="1305"/>
      <c r="MKI50" s="1305"/>
      <c r="MKJ50" s="1305"/>
      <c r="MKK50" s="1305"/>
      <c r="MKL50" s="1305"/>
      <c r="MKM50" s="1305"/>
      <c r="MKN50" s="1305"/>
      <c r="MKO50" s="1305"/>
      <c r="MKP50" s="1305"/>
      <c r="MKQ50" s="1305"/>
      <c r="MKR50" s="1305"/>
      <c r="MKS50" s="1305"/>
      <c r="MKT50" s="1305"/>
      <c r="MKU50" s="1305"/>
      <c r="MKV50" s="1305"/>
      <c r="MKW50" s="1305"/>
      <c r="MKX50" s="1305"/>
      <c r="MKY50" s="1305"/>
      <c r="MKZ50" s="1305"/>
      <c r="MLA50" s="1305"/>
      <c r="MLB50" s="1305"/>
      <c r="MLC50" s="1305"/>
      <c r="MLD50" s="1305"/>
      <c r="MLE50" s="1305"/>
      <c r="MLF50" s="1305"/>
      <c r="MLG50" s="1305"/>
      <c r="MLH50" s="1305"/>
      <c r="MLI50" s="1305"/>
      <c r="MLJ50" s="1305"/>
      <c r="MLK50" s="1305"/>
      <c r="MLL50" s="1305"/>
      <c r="MLM50" s="1305"/>
      <c r="MLN50" s="1305"/>
      <c r="MLO50" s="1305"/>
      <c r="MLP50" s="1305"/>
      <c r="MLQ50" s="1305"/>
      <c r="MLR50" s="1305"/>
      <c r="MLS50" s="1305"/>
      <c r="MLT50" s="1305"/>
      <c r="MLU50" s="1305"/>
      <c r="MLV50" s="1305"/>
      <c r="MLW50" s="1305"/>
      <c r="MLX50" s="1305"/>
      <c r="MLY50" s="1305"/>
      <c r="MLZ50" s="1305"/>
      <c r="MMA50" s="1305"/>
      <c r="MMB50" s="1305"/>
      <c r="MMC50" s="1305"/>
      <c r="MMD50" s="1305"/>
      <c r="MME50" s="1305"/>
      <c r="MMF50" s="1305"/>
      <c r="MMG50" s="1305"/>
      <c r="MMH50" s="1305"/>
      <c r="MMI50" s="1305"/>
      <c r="MMJ50" s="1305"/>
      <c r="MMK50" s="1305"/>
      <c r="MML50" s="1305"/>
      <c r="MMM50" s="1305"/>
      <c r="MMN50" s="1305"/>
      <c r="MMO50" s="1305"/>
      <c r="MMP50" s="1305"/>
      <c r="MMQ50" s="1305"/>
      <c r="MMR50" s="1305"/>
      <c r="MMS50" s="1305"/>
      <c r="MMT50" s="1305"/>
      <c r="MMU50" s="1305"/>
      <c r="MMV50" s="1305"/>
      <c r="MMW50" s="1305"/>
      <c r="MMX50" s="1305"/>
      <c r="MMY50" s="1305"/>
      <c r="MMZ50" s="1305"/>
      <c r="MNA50" s="1305"/>
      <c r="MNB50" s="1305"/>
      <c r="MNC50" s="1305"/>
      <c r="MND50" s="1305"/>
      <c r="MNE50" s="1305"/>
      <c r="MNF50" s="1305"/>
      <c r="MNG50" s="1305"/>
      <c r="MNH50" s="1305"/>
      <c r="MNI50" s="1305"/>
      <c r="MNJ50" s="1305"/>
      <c r="MNK50" s="1305"/>
      <c r="MNL50" s="1305"/>
      <c r="MNM50" s="1305"/>
      <c r="MNN50" s="1305"/>
      <c r="MNO50" s="1305"/>
      <c r="MNP50" s="1305"/>
      <c r="MNQ50" s="1305"/>
      <c r="MNR50" s="1305"/>
      <c r="MNS50" s="1305"/>
      <c r="MNT50" s="1305"/>
      <c r="MNU50" s="1305"/>
      <c r="MNV50" s="1305"/>
      <c r="MNW50" s="1305"/>
      <c r="MNX50" s="1305"/>
      <c r="MNY50" s="1305"/>
      <c r="MNZ50" s="1305"/>
      <c r="MOA50" s="1305"/>
      <c r="MOB50" s="1305"/>
      <c r="MOC50" s="1305"/>
      <c r="MOD50" s="1305"/>
      <c r="MOE50" s="1305"/>
      <c r="MOF50" s="1305"/>
      <c r="MOG50" s="1305"/>
      <c r="MOH50" s="1305"/>
      <c r="MOI50" s="1305"/>
      <c r="MOJ50" s="1305"/>
      <c r="MOK50" s="1305"/>
      <c r="MOL50" s="1305"/>
      <c r="MOM50" s="1305"/>
      <c r="MON50" s="1305"/>
      <c r="MOO50" s="1305"/>
      <c r="MOP50" s="1305"/>
      <c r="MOQ50" s="1305"/>
      <c r="MOR50" s="1305"/>
      <c r="MOS50" s="1305"/>
      <c r="MOT50" s="1305"/>
      <c r="MOU50" s="1305"/>
      <c r="MOV50" s="1305"/>
      <c r="MOW50" s="1305"/>
      <c r="MOX50" s="1305"/>
      <c r="MOY50" s="1305"/>
      <c r="MOZ50" s="1305"/>
      <c r="MPA50" s="1305"/>
      <c r="MPB50" s="1305"/>
      <c r="MPC50" s="1305"/>
      <c r="MPD50" s="1305"/>
      <c r="MPE50" s="1305"/>
      <c r="MPF50" s="1305"/>
      <c r="MPG50" s="1305"/>
      <c r="MPH50" s="1305"/>
      <c r="MPI50" s="1305"/>
      <c r="MPJ50" s="1305"/>
      <c r="MPK50" s="1305"/>
      <c r="MPL50" s="1305"/>
      <c r="MPM50" s="1305"/>
      <c r="MPN50" s="1305"/>
      <c r="MPO50" s="1305"/>
      <c r="MPP50" s="1305"/>
      <c r="MPQ50" s="1305"/>
      <c r="MPR50" s="1305"/>
      <c r="MPS50" s="1305"/>
      <c r="MPT50" s="1305"/>
      <c r="MPU50" s="1305"/>
      <c r="MPV50" s="1305"/>
      <c r="MPW50" s="1305"/>
      <c r="MPX50" s="1305"/>
      <c r="MPY50" s="1305"/>
      <c r="MPZ50" s="1305"/>
      <c r="MQA50" s="1305"/>
      <c r="MQB50" s="1305"/>
      <c r="MQC50" s="1305"/>
      <c r="MQD50" s="1305"/>
      <c r="MQE50" s="1305"/>
      <c r="MQF50" s="1305"/>
      <c r="MQG50" s="1305"/>
      <c r="MQH50" s="1305"/>
      <c r="MQI50" s="1305"/>
      <c r="MQJ50" s="1305"/>
      <c r="MQK50" s="1305"/>
      <c r="MQL50" s="1305"/>
      <c r="MQM50" s="1305"/>
      <c r="MQN50" s="1305"/>
      <c r="MQO50" s="1305"/>
      <c r="MQP50" s="1305"/>
      <c r="MQQ50" s="1305"/>
      <c r="MQR50" s="1305"/>
      <c r="MQS50" s="1305"/>
      <c r="MQT50" s="1305"/>
      <c r="MQU50" s="1305"/>
      <c r="MQV50" s="1305"/>
      <c r="MQW50" s="1305"/>
      <c r="MQX50" s="1305"/>
      <c r="MQY50" s="1305"/>
      <c r="MQZ50" s="1305"/>
      <c r="MRA50" s="1305"/>
      <c r="MRB50" s="1305"/>
      <c r="MRC50" s="1305"/>
      <c r="MRD50" s="1305"/>
      <c r="MRE50" s="1305"/>
      <c r="MRF50" s="1305"/>
      <c r="MRG50" s="1305"/>
      <c r="MRH50" s="1305"/>
      <c r="MRI50" s="1305"/>
      <c r="MRJ50" s="1305"/>
      <c r="MRK50" s="1305"/>
      <c r="MRL50" s="1305"/>
      <c r="MRM50" s="1305"/>
      <c r="MRN50" s="1305"/>
      <c r="MRO50" s="1305"/>
      <c r="MRP50" s="1305"/>
      <c r="MRQ50" s="1305"/>
      <c r="MRR50" s="1305"/>
      <c r="MRS50" s="1305"/>
      <c r="MRT50" s="1305"/>
      <c r="MRU50" s="1305"/>
      <c r="MRV50" s="1305"/>
      <c r="MRW50" s="1305"/>
      <c r="MRX50" s="1305"/>
      <c r="MRY50" s="1305"/>
      <c r="MRZ50" s="1305"/>
      <c r="MSA50" s="1305"/>
      <c r="MSB50" s="1305"/>
      <c r="MSC50" s="1305"/>
      <c r="MSD50" s="1305"/>
      <c r="MSE50" s="1305"/>
      <c r="MSF50" s="1305"/>
      <c r="MSG50" s="1305"/>
      <c r="MSH50" s="1305"/>
      <c r="MSI50" s="1305"/>
      <c r="MSJ50" s="1305"/>
      <c r="MSK50" s="1305"/>
      <c r="MSL50" s="1305"/>
      <c r="MSM50" s="1305"/>
      <c r="MSN50" s="1305"/>
      <c r="MSO50" s="1305"/>
      <c r="MSP50" s="1305"/>
      <c r="MSQ50" s="1305"/>
      <c r="MSR50" s="1305"/>
      <c r="MSS50" s="1305"/>
      <c r="MST50" s="1305"/>
      <c r="MSU50" s="1305"/>
      <c r="MSV50" s="1305"/>
      <c r="MSW50" s="1305"/>
      <c r="MSX50" s="1305"/>
      <c r="MSY50" s="1305"/>
      <c r="MSZ50" s="1305"/>
      <c r="MTA50" s="1305"/>
      <c r="MTB50" s="1305"/>
      <c r="MTC50" s="1305"/>
      <c r="MTD50" s="1305"/>
      <c r="MTE50" s="1305"/>
      <c r="MTF50" s="1305"/>
      <c r="MTG50" s="1305"/>
      <c r="MTH50" s="1305"/>
      <c r="MTI50" s="1305"/>
      <c r="MTJ50" s="1305"/>
      <c r="MTK50" s="1305"/>
      <c r="MTL50" s="1305"/>
      <c r="MTM50" s="1305"/>
      <c r="MTN50" s="1305"/>
      <c r="MTO50" s="1305"/>
      <c r="MTP50" s="1305"/>
      <c r="MTQ50" s="1305"/>
      <c r="MTR50" s="1305"/>
      <c r="MTS50" s="1305"/>
      <c r="MTT50" s="1305"/>
      <c r="MTU50" s="1305"/>
      <c r="MTV50" s="1305"/>
      <c r="MTW50" s="1305"/>
      <c r="MTX50" s="1305"/>
      <c r="MTY50" s="1305"/>
      <c r="MTZ50" s="1305"/>
      <c r="MUA50" s="1305"/>
      <c r="MUB50" s="1305"/>
      <c r="MUC50" s="1305"/>
      <c r="MUD50" s="1305"/>
      <c r="MUE50" s="1305"/>
      <c r="MUF50" s="1305"/>
      <c r="MUG50" s="1305"/>
      <c r="MUH50" s="1305"/>
      <c r="MUI50" s="1305"/>
      <c r="MUJ50" s="1305"/>
      <c r="MUK50" s="1305"/>
      <c r="MUL50" s="1305"/>
      <c r="MUM50" s="1305"/>
      <c r="MUN50" s="1305"/>
      <c r="MUO50" s="1305"/>
      <c r="MUP50" s="1305"/>
      <c r="MUQ50" s="1305"/>
      <c r="MUR50" s="1305"/>
      <c r="MUS50" s="1305"/>
      <c r="MUT50" s="1305"/>
      <c r="MUU50" s="1305"/>
      <c r="MUV50" s="1305"/>
      <c r="MUW50" s="1305"/>
      <c r="MUX50" s="1305"/>
      <c r="MUY50" s="1305"/>
      <c r="MUZ50" s="1305"/>
      <c r="MVA50" s="1305"/>
      <c r="MVB50" s="1305"/>
      <c r="MVC50" s="1305"/>
      <c r="MVD50" s="1305"/>
      <c r="MVE50" s="1305"/>
      <c r="MVF50" s="1305"/>
      <c r="MVG50" s="1305"/>
      <c r="MVH50" s="1305"/>
      <c r="MVI50" s="1305"/>
      <c r="MVJ50" s="1305"/>
      <c r="MVK50" s="1305"/>
      <c r="MVL50" s="1305"/>
      <c r="MVM50" s="1305"/>
      <c r="MVN50" s="1305"/>
      <c r="MVO50" s="1305"/>
      <c r="MVP50" s="1305"/>
      <c r="MVQ50" s="1305"/>
      <c r="MVR50" s="1305"/>
      <c r="MVS50" s="1305"/>
      <c r="MVT50" s="1305"/>
      <c r="MVU50" s="1305"/>
      <c r="MVV50" s="1305"/>
      <c r="MVW50" s="1305"/>
      <c r="MVX50" s="1305"/>
      <c r="MVY50" s="1305"/>
      <c r="MVZ50" s="1305"/>
      <c r="MWA50" s="1305"/>
      <c r="MWB50" s="1305"/>
      <c r="MWC50" s="1305"/>
      <c r="MWD50" s="1305"/>
      <c r="MWE50" s="1305"/>
      <c r="MWF50" s="1305"/>
      <c r="MWG50" s="1305"/>
      <c r="MWH50" s="1305"/>
      <c r="MWI50" s="1305"/>
      <c r="MWJ50" s="1305"/>
      <c r="MWK50" s="1305"/>
      <c r="MWL50" s="1305"/>
      <c r="MWM50" s="1305"/>
      <c r="MWN50" s="1305"/>
      <c r="MWO50" s="1305"/>
      <c r="MWP50" s="1305"/>
      <c r="MWQ50" s="1305"/>
      <c r="MWR50" s="1305"/>
      <c r="MWS50" s="1305"/>
      <c r="MWT50" s="1305"/>
      <c r="MWU50" s="1305"/>
      <c r="MWV50" s="1305"/>
      <c r="MWW50" s="1305"/>
      <c r="MWX50" s="1305"/>
      <c r="MWY50" s="1305"/>
      <c r="MWZ50" s="1305"/>
      <c r="MXA50" s="1305"/>
      <c r="MXB50" s="1305"/>
      <c r="MXC50" s="1305"/>
      <c r="MXD50" s="1305"/>
      <c r="MXE50" s="1305"/>
      <c r="MXF50" s="1305"/>
      <c r="MXG50" s="1305"/>
      <c r="MXH50" s="1305"/>
      <c r="MXI50" s="1305"/>
      <c r="MXJ50" s="1305"/>
      <c r="MXK50" s="1305"/>
      <c r="MXL50" s="1305"/>
      <c r="MXM50" s="1305"/>
      <c r="MXN50" s="1305"/>
      <c r="MXO50" s="1305"/>
      <c r="MXP50" s="1305"/>
      <c r="MXQ50" s="1305"/>
      <c r="MXR50" s="1305"/>
      <c r="MXS50" s="1305"/>
      <c r="MXT50" s="1305"/>
      <c r="MXU50" s="1305"/>
      <c r="MXV50" s="1305"/>
      <c r="MXW50" s="1305"/>
      <c r="MXX50" s="1305"/>
      <c r="MXY50" s="1305"/>
      <c r="MXZ50" s="1305"/>
      <c r="MYA50" s="1305"/>
      <c r="MYB50" s="1305"/>
      <c r="MYC50" s="1305"/>
      <c r="MYD50" s="1305"/>
      <c r="MYE50" s="1305"/>
      <c r="MYF50" s="1305"/>
      <c r="MYG50" s="1305"/>
      <c r="MYH50" s="1305"/>
      <c r="MYI50" s="1305"/>
      <c r="MYJ50" s="1305"/>
      <c r="MYK50" s="1305"/>
      <c r="MYL50" s="1305"/>
      <c r="MYM50" s="1305"/>
      <c r="MYN50" s="1305"/>
      <c r="MYO50" s="1305"/>
      <c r="MYP50" s="1305"/>
      <c r="MYQ50" s="1305"/>
      <c r="MYR50" s="1305"/>
      <c r="MYS50" s="1305"/>
      <c r="MYT50" s="1305"/>
      <c r="MYU50" s="1305"/>
      <c r="MYV50" s="1305"/>
      <c r="MYW50" s="1305"/>
      <c r="MYX50" s="1305"/>
      <c r="MYY50" s="1305"/>
      <c r="MYZ50" s="1305"/>
      <c r="MZA50" s="1305"/>
      <c r="MZB50" s="1305"/>
      <c r="MZC50" s="1305"/>
      <c r="MZD50" s="1305"/>
      <c r="MZE50" s="1305"/>
      <c r="MZF50" s="1305"/>
      <c r="MZG50" s="1305"/>
      <c r="MZH50" s="1305"/>
      <c r="MZI50" s="1305"/>
      <c r="MZJ50" s="1305"/>
      <c r="MZK50" s="1305"/>
      <c r="MZL50" s="1305"/>
      <c r="MZM50" s="1305"/>
      <c r="MZN50" s="1305"/>
      <c r="MZO50" s="1305"/>
      <c r="MZP50" s="1305"/>
      <c r="MZQ50" s="1305"/>
      <c r="MZR50" s="1305"/>
      <c r="MZS50" s="1305"/>
      <c r="MZT50" s="1305"/>
      <c r="MZU50" s="1305"/>
      <c r="MZV50" s="1305"/>
      <c r="MZW50" s="1305"/>
      <c r="MZX50" s="1305"/>
      <c r="MZY50" s="1305"/>
      <c r="MZZ50" s="1305"/>
      <c r="NAA50" s="1305"/>
      <c r="NAB50" s="1305"/>
      <c r="NAC50" s="1305"/>
      <c r="NAD50" s="1305"/>
      <c r="NAE50" s="1305"/>
      <c r="NAF50" s="1305"/>
      <c r="NAG50" s="1305"/>
      <c r="NAH50" s="1305"/>
      <c r="NAI50" s="1305"/>
      <c r="NAJ50" s="1305"/>
      <c r="NAK50" s="1305"/>
      <c r="NAL50" s="1305"/>
      <c r="NAM50" s="1305"/>
      <c r="NAN50" s="1305"/>
      <c r="NAO50" s="1305"/>
      <c r="NAP50" s="1305"/>
      <c r="NAQ50" s="1305"/>
      <c r="NAR50" s="1305"/>
      <c r="NAS50" s="1305"/>
      <c r="NAT50" s="1305"/>
      <c r="NAU50" s="1305"/>
      <c r="NAV50" s="1305"/>
      <c r="NAW50" s="1305"/>
      <c r="NAX50" s="1305"/>
      <c r="NAY50" s="1305"/>
      <c r="NAZ50" s="1305"/>
      <c r="NBA50" s="1305"/>
      <c r="NBB50" s="1305"/>
      <c r="NBC50" s="1305"/>
      <c r="NBD50" s="1305"/>
      <c r="NBE50" s="1305"/>
      <c r="NBF50" s="1305"/>
      <c r="NBG50" s="1305"/>
      <c r="NBH50" s="1305"/>
      <c r="NBI50" s="1305"/>
      <c r="NBJ50" s="1305"/>
      <c r="NBK50" s="1305"/>
      <c r="NBL50" s="1305"/>
      <c r="NBM50" s="1305"/>
      <c r="NBN50" s="1305"/>
      <c r="NBO50" s="1305"/>
      <c r="NBP50" s="1305"/>
      <c r="NBQ50" s="1305"/>
      <c r="NBR50" s="1305"/>
      <c r="NBS50" s="1305"/>
      <c r="NBT50" s="1305"/>
      <c r="NBU50" s="1305"/>
      <c r="NBV50" s="1305"/>
      <c r="NBW50" s="1305"/>
      <c r="NBX50" s="1305"/>
      <c r="NBY50" s="1305"/>
      <c r="NBZ50" s="1305"/>
      <c r="NCA50" s="1305"/>
      <c r="NCB50" s="1305"/>
      <c r="NCC50" s="1305"/>
      <c r="NCD50" s="1305"/>
      <c r="NCE50" s="1305"/>
      <c r="NCF50" s="1305"/>
      <c r="NCG50" s="1305"/>
      <c r="NCH50" s="1305"/>
      <c r="NCI50" s="1305"/>
      <c r="NCJ50" s="1305"/>
      <c r="NCK50" s="1305"/>
      <c r="NCL50" s="1305"/>
      <c r="NCM50" s="1305"/>
      <c r="NCN50" s="1305"/>
      <c r="NCO50" s="1305"/>
      <c r="NCP50" s="1305"/>
      <c r="NCQ50" s="1305"/>
      <c r="NCR50" s="1305"/>
      <c r="NCS50" s="1305"/>
      <c r="NCT50" s="1305"/>
      <c r="NCU50" s="1305"/>
      <c r="NCV50" s="1305"/>
      <c r="NCW50" s="1305"/>
      <c r="NCX50" s="1305"/>
      <c r="NCY50" s="1305"/>
      <c r="NCZ50" s="1305"/>
      <c r="NDA50" s="1305"/>
      <c r="NDB50" s="1305"/>
      <c r="NDC50" s="1305"/>
      <c r="NDD50" s="1305"/>
      <c r="NDE50" s="1305"/>
      <c r="NDF50" s="1305"/>
      <c r="NDG50" s="1305"/>
      <c r="NDH50" s="1305"/>
      <c r="NDI50" s="1305"/>
      <c r="NDJ50" s="1305"/>
      <c r="NDK50" s="1305"/>
      <c r="NDL50" s="1305"/>
      <c r="NDM50" s="1305"/>
      <c r="NDN50" s="1305"/>
      <c r="NDO50" s="1305"/>
      <c r="NDP50" s="1305"/>
      <c r="NDQ50" s="1305"/>
      <c r="NDR50" s="1305"/>
      <c r="NDS50" s="1305"/>
      <c r="NDT50" s="1305"/>
      <c r="NDU50" s="1305"/>
      <c r="NDV50" s="1305"/>
      <c r="NDW50" s="1305"/>
      <c r="NDX50" s="1305"/>
      <c r="NDY50" s="1305"/>
      <c r="NDZ50" s="1305"/>
      <c r="NEA50" s="1305"/>
      <c r="NEB50" s="1305"/>
      <c r="NEC50" s="1305"/>
      <c r="NED50" s="1305"/>
      <c r="NEE50" s="1305"/>
      <c r="NEF50" s="1305"/>
      <c r="NEG50" s="1305"/>
      <c r="NEH50" s="1305"/>
      <c r="NEI50" s="1305"/>
      <c r="NEJ50" s="1305"/>
      <c r="NEK50" s="1305"/>
      <c r="NEL50" s="1305"/>
      <c r="NEM50" s="1305"/>
      <c r="NEN50" s="1305"/>
      <c r="NEO50" s="1305"/>
      <c r="NEP50" s="1305"/>
      <c r="NEQ50" s="1305"/>
      <c r="NER50" s="1305"/>
      <c r="NES50" s="1305"/>
      <c r="NET50" s="1305"/>
      <c r="NEU50" s="1305"/>
      <c r="NEV50" s="1305"/>
      <c r="NEW50" s="1305"/>
      <c r="NEX50" s="1305"/>
      <c r="NEY50" s="1305"/>
      <c r="NEZ50" s="1305"/>
      <c r="NFA50" s="1305"/>
      <c r="NFB50" s="1305"/>
      <c r="NFC50" s="1305"/>
      <c r="NFD50" s="1305"/>
      <c r="NFE50" s="1305"/>
      <c r="NFF50" s="1305"/>
      <c r="NFG50" s="1305"/>
      <c r="NFH50" s="1305"/>
      <c r="NFI50" s="1305"/>
      <c r="NFJ50" s="1305"/>
      <c r="NFK50" s="1305"/>
      <c r="NFL50" s="1305"/>
      <c r="NFM50" s="1305"/>
      <c r="NFN50" s="1305"/>
      <c r="NFO50" s="1305"/>
      <c r="NFP50" s="1305"/>
      <c r="NFQ50" s="1305"/>
      <c r="NFR50" s="1305"/>
      <c r="NFS50" s="1305"/>
      <c r="NFT50" s="1305"/>
      <c r="NFU50" s="1305"/>
      <c r="NFV50" s="1305"/>
      <c r="NFW50" s="1305"/>
      <c r="NFX50" s="1305"/>
      <c r="NFY50" s="1305"/>
      <c r="NFZ50" s="1305"/>
      <c r="NGA50" s="1305"/>
      <c r="NGB50" s="1305"/>
      <c r="NGC50" s="1305"/>
      <c r="NGD50" s="1305"/>
      <c r="NGE50" s="1305"/>
      <c r="NGF50" s="1305"/>
      <c r="NGG50" s="1305"/>
      <c r="NGH50" s="1305"/>
      <c r="NGI50" s="1305"/>
      <c r="NGJ50" s="1305"/>
      <c r="NGK50" s="1305"/>
      <c r="NGL50" s="1305"/>
      <c r="NGM50" s="1305"/>
      <c r="NGN50" s="1305"/>
      <c r="NGO50" s="1305"/>
      <c r="NGP50" s="1305"/>
      <c r="NGQ50" s="1305"/>
      <c r="NGR50" s="1305"/>
      <c r="NGS50" s="1305"/>
      <c r="NGT50" s="1305"/>
      <c r="NGU50" s="1305"/>
      <c r="NGV50" s="1305"/>
      <c r="NGW50" s="1305"/>
      <c r="NGX50" s="1305"/>
      <c r="NGY50" s="1305"/>
      <c r="NGZ50" s="1305"/>
      <c r="NHA50" s="1305"/>
      <c r="NHB50" s="1305"/>
      <c r="NHC50" s="1305"/>
      <c r="NHD50" s="1305"/>
      <c r="NHE50" s="1305"/>
      <c r="NHF50" s="1305"/>
      <c r="NHG50" s="1305"/>
      <c r="NHH50" s="1305"/>
      <c r="NHI50" s="1305"/>
      <c r="NHJ50" s="1305"/>
      <c r="NHK50" s="1305"/>
      <c r="NHL50" s="1305"/>
      <c r="NHM50" s="1305"/>
      <c r="NHN50" s="1305"/>
      <c r="NHO50" s="1305"/>
      <c r="NHP50" s="1305"/>
      <c r="NHQ50" s="1305"/>
      <c r="NHR50" s="1305"/>
      <c r="NHS50" s="1305"/>
      <c r="NHT50" s="1305"/>
      <c r="NHU50" s="1305"/>
      <c r="NHV50" s="1305"/>
      <c r="NHW50" s="1305"/>
      <c r="NHX50" s="1305"/>
      <c r="NHY50" s="1305"/>
      <c r="NHZ50" s="1305"/>
      <c r="NIA50" s="1305"/>
      <c r="NIB50" s="1305"/>
      <c r="NIC50" s="1305"/>
      <c r="NID50" s="1305"/>
      <c r="NIE50" s="1305"/>
      <c r="NIF50" s="1305"/>
      <c r="NIG50" s="1305"/>
      <c r="NIH50" s="1305"/>
      <c r="NII50" s="1305"/>
      <c r="NIJ50" s="1305"/>
      <c r="NIK50" s="1305"/>
      <c r="NIL50" s="1305"/>
      <c r="NIM50" s="1305"/>
      <c r="NIN50" s="1305"/>
      <c r="NIO50" s="1305"/>
      <c r="NIP50" s="1305"/>
      <c r="NIQ50" s="1305"/>
      <c r="NIR50" s="1305"/>
      <c r="NIS50" s="1305"/>
      <c r="NIT50" s="1305"/>
      <c r="NIU50" s="1305"/>
      <c r="NIV50" s="1305"/>
      <c r="NIW50" s="1305"/>
      <c r="NIX50" s="1305"/>
      <c r="NIY50" s="1305"/>
      <c r="NIZ50" s="1305"/>
      <c r="NJA50" s="1305"/>
      <c r="NJB50" s="1305"/>
      <c r="NJC50" s="1305"/>
      <c r="NJD50" s="1305"/>
      <c r="NJE50" s="1305"/>
      <c r="NJF50" s="1305"/>
      <c r="NJG50" s="1305"/>
      <c r="NJH50" s="1305"/>
      <c r="NJI50" s="1305"/>
      <c r="NJJ50" s="1305"/>
      <c r="NJK50" s="1305"/>
      <c r="NJL50" s="1305"/>
      <c r="NJM50" s="1305"/>
      <c r="NJN50" s="1305"/>
      <c r="NJO50" s="1305"/>
      <c r="NJP50" s="1305"/>
      <c r="NJQ50" s="1305"/>
      <c r="NJR50" s="1305"/>
      <c r="NJS50" s="1305"/>
      <c r="NJT50" s="1305"/>
      <c r="NJU50" s="1305"/>
      <c r="NJV50" s="1305"/>
      <c r="NJW50" s="1305"/>
      <c r="NJX50" s="1305"/>
      <c r="NJY50" s="1305"/>
      <c r="NJZ50" s="1305"/>
      <c r="NKA50" s="1305"/>
      <c r="NKB50" s="1305"/>
      <c r="NKC50" s="1305"/>
      <c r="NKD50" s="1305"/>
      <c r="NKE50" s="1305"/>
      <c r="NKF50" s="1305"/>
      <c r="NKG50" s="1305"/>
      <c r="NKH50" s="1305"/>
      <c r="NKI50" s="1305"/>
      <c r="NKJ50" s="1305"/>
      <c r="NKK50" s="1305"/>
      <c r="NKL50" s="1305"/>
      <c r="NKM50" s="1305"/>
      <c r="NKN50" s="1305"/>
      <c r="NKO50" s="1305"/>
      <c r="NKP50" s="1305"/>
      <c r="NKQ50" s="1305"/>
      <c r="NKR50" s="1305"/>
      <c r="NKS50" s="1305"/>
      <c r="NKT50" s="1305"/>
      <c r="NKU50" s="1305"/>
      <c r="NKV50" s="1305"/>
      <c r="NKW50" s="1305"/>
      <c r="NKX50" s="1305"/>
      <c r="NKY50" s="1305"/>
      <c r="NKZ50" s="1305"/>
      <c r="NLA50" s="1305"/>
      <c r="NLB50" s="1305"/>
      <c r="NLC50" s="1305"/>
      <c r="NLD50" s="1305"/>
      <c r="NLE50" s="1305"/>
      <c r="NLF50" s="1305"/>
      <c r="NLG50" s="1305"/>
      <c r="NLH50" s="1305"/>
      <c r="NLI50" s="1305"/>
      <c r="NLJ50" s="1305"/>
      <c r="NLK50" s="1305"/>
      <c r="NLL50" s="1305"/>
      <c r="NLM50" s="1305"/>
      <c r="NLN50" s="1305"/>
      <c r="NLO50" s="1305"/>
      <c r="NLP50" s="1305"/>
      <c r="NLQ50" s="1305"/>
      <c r="NLR50" s="1305"/>
      <c r="NLS50" s="1305"/>
      <c r="NLT50" s="1305"/>
      <c r="NLU50" s="1305"/>
      <c r="NLV50" s="1305"/>
      <c r="NLW50" s="1305"/>
      <c r="NLX50" s="1305"/>
      <c r="NLY50" s="1305"/>
      <c r="NLZ50" s="1305"/>
      <c r="NMA50" s="1305"/>
      <c r="NMB50" s="1305"/>
      <c r="NMC50" s="1305"/>
      <c r="NMD50" s="1305"/>
      <c r="NME50" s="1305"/>
      <c r="NMF50" s="1305"/>
      <c r="NMG50" s="1305"/>
      <c r="NMH50" s="1305"/>
      <c r="NMI50" s="1305"/>
      <c r="NMJ50" s="1305"/>
      <c r="NMK50" s="1305"/>
      <c r="NML50" s="1305"/>
      <c r="NMM50" s="1305"/>
      <c r="NMN50" s="1305"/>
      <c r="NMO50" s="1305"/>
      <c r="NMP50" s="1305"/>
      <c r="NMQ50" s="1305"/>
      <c r="NMR50" s="1305"/>
      <c r="NMS50" s="1305"/>
      <c r="NMT50" s="1305"/>
      <c r="NMU50" s="1305"/>
      <c r="NMV50" s="1305"/>
      <c r="NMW50" s="1305"/>
      <c r="NMX50" s="1305"/>
      <c r="NMY50" s="1305"/>
      <c r="NMZ50" s="1305"/>
      <c r="NNA50" s="1305"/>
      <c r="NNB50" s="1305"/>
      <c r="NNC50" s="1305"/>
      <c r="NND50" s="1305"/>
      <c r="NNE50" s="1305"/>
      <c r="NNF50" s="1305"/>
      <c r="NNG50" s="1305"/>
      <c r="NNH50" s="1305"/>
      <c r="NNI50" s="1305"/>
      <c r="NNJ50" s="1305"/>
      <c r="NNK50" s="1305"/>
      <c r="NNL50" s="1305"/>
      <c r="NNM50" s="1305"/>
      <c r="NNN50" s="1305"/>
      <c r="NNO50" s="1305"/>
      <c r="NNP50" s="1305"/>
      <c r="NNQ50" s="1305"/>
      <c r="NNR50" s="1305"/>
      <c r="NNS50" s="1305"/>
      <c r="NNT50" s="1305"/>
      <c r="NNU50" s="1305"/>
      <c r="NNV50" s="1305"/>
      <c r="NNW50" s="1305"/>
      <c r="NNX50" s="1305"/>
      <c r="NNY50" s="1305"/>
      <c r="NNZ50" s="1305"/>
      <c r="NOA50" s="1305"/>
      <c r="NOB50" s="1305"/>
      <c r="NOC50" s="1305"/>
      <c r="NOD50" s="1305"/>
      <c r="NOE50" s="1305"/>
      <c r="NOF50" s="1305"/>
      <c r="NOG50" s="1305"/>
      <c r="NOH50" s="1305"/>
      <c r="NOI50" s="1305"/>
      <c r="NOJ50" s="1305"/>
      <c r="NOK50" s="1305"/>
      <c r="NOL50" s="1305"/>
      <c r="NOM50" s="1305"/>
      <c r="NON50" s="1305"/>
      <c r="NOO50" s="1305"/>
      <c r="NOP50" s="1305"/>
      <c r="NOQ50" s="1305"/>
      <c r="NOR50" s="1305"/>
      <c r="NOS50" s="1305"/>
      <c r="NOT50" s="1305"/>
      <c r="NOU50" s="1305"/>
      <c r="NOV50" s="1305"/>
      <c r="NOW50" s="1305"/>
      <c r="NOX50" s="1305"/>
      <c r="NOY50" s="1305"/>
      <c r="NOZ50" s="1305"/>
      <c r="NPA50" s="1305"/>
      <c r="NPB50" s="1305"/>
      <c r="NPC50" s="1305"/>
      <c r="NPD50" s="1305"/>
      <c r="NPE50" s="1305"/>
      <c r="NPF50" s="1305"/>
      <c r="NPG50" s="1305"/>
      <c r="NPH50" s="1305"/>
      <c r="NPI50" s="1305"/>
      <c r="NPJ50" s="1305"/>
      <c r="NPK50" s="1305"/>
      <c r="NPL50" s="1305"/>
      <c r="NPM50" s="1305"/>
      <c r="NPN50" s="1305"/>
      <c r="NPO50" s="1305"/>
      <c r="NPP50" s="1305"/>
      <c r="NPQ50" s="1305"/>
      <c r="NPR50" s="1305"/>
      <c r="NPS50" s="1305"/>
      <c r="NPT50" s="1305"/>
      <c r="NPU50" s="1305"/>
      <c r="NPV50" s="1305"/>
      <c r="NPW50" s="1305"/>
      <c r="NPX50" s="1305"/>
      <c r="NPY50" s="1305"/>
      <c r="NPZ50" s="1305"/>
      <c r="NQA50" s="1305"/>
      <c r="NQB50" s="1305"/>
      <c r="NQC50" s="1305"/>
      <c r="NQD50" s="1305"/>
      <c r="NQE50" s="1305"/>
      <c r="NQF50" s="1305"/>
      <c r="NQG50" s="1305"/>
      <c r="NQH50" s="1305"/>
      <c r="NQI50" s="1305"/>
      <c r="NQJ50" s="1305"/>
      <c r="NQK50" s="1305"/>
      <c r="NQL50" s="1305"/>
      <c r="NQM50" s="1305"/>
      <c r="NQN50" s="1305"/>
      <c r="NQO50" s="1305"/>
      <c r="NQP50" s="1305"/>
      <c r="NQQ50" s="1305"/>
      <c r="NQR50" s="1305"/>
      <c r="NQS50" s="1305"/>
      <c r="NQT50" s="1305"/>
      <c r="NQU50" s="1305"/>
      <c r="NQV50" s="1305"/>
      <c r="NQW50" s="1305"/>
      <c r="NQX50" s="1305"/>
      <c r="NQY50" s="1305"/>
      <c r="NQZ50" s="1305"/>
      <c r="NRA50" s="1305"/>
      <c r="NRB50" s="1305"/>
      <c r="NRC50" s="1305"/>
      <c r="NRD50" s="1305"/>
      <c r="NRE50" s="1305"/>
      <c r="NRF50" s="1305"/>
      <c r="NRG50" s="1305"/>
      <c r="NRH50" s="1305"/>
      <c r="NRI50" s="1305"/>
      <c r="NRJ50" s="1305"/>
      <c r="NRK50" s="1305"/>
      <c r="NRL50" s="1305"/>
      <c r="NRM50" s="1305"/>
      <c r="NRN50" s="1305"/>
      <c r="NRO50" s="1305"/>
      <c r="NRP50" s="1305"/>
      <c r="NRQ50" s="1305"/>
      <c r="NRR50" s="1305"/>
      <c r="NRS50" s="1305"/>
      <c r="NRT50" s="1305"/>
      <c r="NRU50" s="1305"/>
      <c r="NRV50" s="1305"/>
      <c r="NRW50" s="1305"/>
      <c r="NRX50" s="1305"/>
      <c r="NRY50" s="1305"/>
      <c r="NRZ50" s="1305"/>
      <c r="NSA50" s="1305"/>
      <c r="NSB50" s="1305"/>
      <c r="NSC50" s="1305"/>
      <c r="NSD50" s="1305"/>
      <c r="NSE50" s="1305"/>
      <c r="NSF50" s="1305"/>
      <c r="NSG50" s="1305"/>
      <c r="NSH50" s="1305"/>
      <c r="NSI50" s="1305"/>
      <c r="NSJ50" s="1305"/>
      <c r="NSK50" s="1305"/>
      <c r="NSL50" s="1305"/>
      <c r="NSM50" s="1305"/>
      <c r="NSN50" s="1305"/>
      <c r="NSO50" s="1305"/>
      <c r="NSP50" s="1305"/>
      <c r="NSQ50" s="1305"/>
      <c r="NSR50" s="1305"/>
      <c r="NSS50" s="1305"/>
      <c r="NST50" s="1305"/>
      <c r="NSU50" s="1305"/>
      <c r="NSV50" s="1305"/>
      <c r="NSW50" s="1305"/>
      <c r="NSX50" s="1305"/>
      <c r="NSY50" s="1305"/>
      <c r="NSZ50" s="1305"/>
      <c r="NTA50" s="1305"/>
      <c r="NTB50" s="1305"/>
      <c r="NTC50" s="1305"/>
      <c r="NTD50" s="1305"/>
      <c r="NTE50" s="1305"/>
      <c r="NTF50" s="1305"/>
      <c r="NTG50" s="1305"/>
      <c r="NTH50" s="1305"/>
      <c r="NTI50" s="1305"/>
      <c r="NTJ50" s="1305"/>
      <c r="NTK50" s="1305"/>
      <c r="NTL50" s="1305"/>
      <c r="NTM50" s="1305"/>
      <c r="NTN50" s="1305"/>
      <c r="NTO50" s="1305"/>
      <c r="NTP50" s="1305"/>
      <c r="NTQ50" s="1305"/>
      <c r="NTR50" s="1305"/>
      <c r="NTS50" s="1305"/>
      <c r="NTT50" s="1305"/>
      <c r="NTU50" s="1305"/>
      <c r="NTV50" s="1305"/>
      <c r="NTW50" s="1305"/>
      <c r="NTX50" s="1305"/>
      <c r="NTY50" s="1305"/>
      <c r="NTZ50" s="1305"/>
      <c r="NUA50" s="1305"/>
      <c r="NUB50" s="1305"/>
      <c r="NUC50" s="1305"/>
      <c r="NUD50" s="1305"/>
      <c r="NUE50" s="1305"/>
      <c r="NUF50" s="1305"/>
      <c r="NUG50" s="1305"/>
      <c r="NUH50" s="1305"/>
      <c r="NUI50" s="1305"/>
      <c r="NUJ50" s="1305"/>
      <c r="NUK50" s="1305"/>
      <c r="NUL50" s="1305"/>
      <c r="NUM50" s="1305"/>
      <c r="NUN50" s="1305"/>
      <c r="NUO50" s="1305"/>
      <c r="NUP50" s="1305"/>
      <c r="NUQ50" s="1305"/>
      <c r="NUR50" s="1305"/>
      <c r="NUS50" s="1305"/>
      <c r="NUT50" s="1305"/>
      <c r="NUU50" s="1305"/>
      <c r="NUV50" s="1305"/>
      <c r="NUW50" s="1305"/>
      <c r="NUX50" s="1305"/>
      <c r="NUY50" s="1305"/>
      <c r="NUZ50" s="1305"/>
      <c r="NVA50" s="1305"/>
      <c r="NVB50" s="1305"/>
      <c r="NVC50" s="1305"/>
      <c r="NVD50" s="1305"/>
      <c r="NVE50" s="1305"/>
      <c r="NVF50" s="1305"/>
      <c r="NVG50" s="1305"/>
      <c r="NVH50" s="1305"/>
      <c r="NVI50" s="1305"/>
      <c r="NVJ50" s="1305"/>
      <c r="NVK50" s="1305"/>
      <c r="NVL50" s="1305"/>
      <c r="NVM50" s="1305"/>
      <c r="NVN50" s="1305"/>
      <c r="NVO50" s="1305"/>
      <c r="NVP50" s="1305"/>
      <c r="NVQ50" s="1305"/>
      <c r="NVR50" s="1305"/>
      <c r="NVS50" s="1305"/>
      <c r="NVT50" s="1305"/>
      <c r="NVU50" s="1305"/>
      <c r="NVV50" s="1305"/>
      <c r="NVW50" s="1305"/>
      <c r="NVX50" s="1305"/>
      <c r="NVY50" s="1305"/>
      <c r="NVZ50" s="1305"/>
      <c r="NWA50" s="1305"/>
      <c r="NWB50" s="1305"/>
      <c r="NWC50" s="1305"/>
      <c r="NWD50" s="1305"/>
      <c r="NWE50" s="1305"/>
      <c r="NWF50" s="1305"/>
      <c r="NWG50" s="1305"/>
      <c r="NWH50" s="1305"/>
      <c r="NWI50" s="1305"/>
      <c r="NWJ50" s="1305"/>
      <c r="NWK50" s="1305"/>
      <c r="NWL50" s="1305"/>
      <c r="NWM50" s="1305"/>
      <c r="NWN50" s="1305"/>
      <c r="NWO50" s="1305"/>
      <c r="NWP50" s="1305"/>
      <c r="NWQ50" s="1305"/>
      <c r="NWR50" s="1305"/>
      <c r="NWS50" s="1305"/>
      <c r="NWT50" s="1305"/>
      <c r="NWU50" s="1305"/>
      <c r="NWV50" s="1305"/>
      <c r="NWW50" s="1305"/>
      <c r="NWX50" s="1305"/>
      <c r="NWY50" s="1305"/>
      <c r="NWZ50" s="1305"/>
      <c r="NXA50" s="1305"/>
      <c r="NXB50" s="1305"/>
      <c r="NXC50" s="1305"/>
      <c r="NXD50" s="1305"/>
      <c r="NXE50" s="1305"/>
      <c r="NXF50" s="1305"/>
      <c r="NXG50" s="1305"/>
      <c r="NXH50" s="1305"/>
      <c r="NXI50" s="1305"/>
      <c r="NXJ50" s="1305"/>
      <c r="NXK50" s="1305"/>
      <c r="NXL50" s="1305"/>
      <c r="NXM50" s="1305"/>
      <c r="NXN50" s="1305"/>
      <c r="NXO50" s="1305"/>
      <c r="NXP50" s="1305"/>
      <c r="NXQ50" s="1305"/>
      <c r="NXR50" s="1305"/>
      <c r="NXS50" s="1305"/>
      <c r="NXT50" s="1305"/>
      <c r="NXU50" s="1305"/>
      <c r="NXV50" s="1305"/>
      <c r="NXW50" s="1305"/>
      <c r="NXX50" s="1305"/>
      <c r="NXY50" s="1305"/>
      <c r="NXZ50" s="1305"/>
      <c r="NYA50" s="1305"/>
      <c r="NYB50" s="1305"/>
      <c r="NYC50" s="1305"/>
      <c r="NYD50" s="1305"/>
      <c r="NYE50" s="1305"/>
      <c r="NYF50" s="1305"/>
      <c r="NYG50" s="1305"/>
      <c r="NYH50" s="1305"/>
      <c r="NYI50" s="1305"/>
      <c r="NYJ50" s="1305"/>
      <c r="NYK50" s="1305"/>
      <c r="NYL50" s="1305"/>
      <c r="NYM50" s="1305"/>
      <c r="NYN50" s="1305"/>
      <c r="NYO50" s="1305"/>
      <c r="NYP50" s="1305"/>
      <c r="NYQ50" s="1305"/>
      <c r="NYR50" s="1305"/>
      <c r="NYS50" s="1305"/>
      <c r="NYT50" s="1305"/>
      <c r="NYU50" s="1305"/>
      <c r="NYV50" s="1305"/>
      <c r="NYW50" s="1305"/>
      <c r="NYX50" s="1305"/>
      <c r="NYY50" s="1305"/>
      <c r="NYZ50" s="1305"/>
      <c r="NZA50" s="1305"/>
      <c r="NZB50" s="1305"/>
      <c r="NZC50" s="1305"/>
      <c r="NZD50" s="1305"/>
      <c r="NZE50" s="1305"/>
      <c r="NZF50" s="1305"/>
      <c r="NZG50" s="1305"/>
      <c r="NZH50" s="1305"/>
      <c r="NZI50" s="1305"/>
      <c r="NZJ50" s="1305"/>
      <c r="NZK50" s="1305"/>
      <c r="NZL50" s="1305"/>
      <c r="NZM50" s="1305"/>
      <c r="NZN50" s="1305"/>
      <c r="NZO50" s="1305"/>
      <c r="NZP50" s="1305"/>
      <c r="NZQ50" s="1305"/>
      <c r="NZR50" s="1305"/>
      <c r="NZS50" s="1305"/>
      <c r="NZT50" s="1305"/>
      <c r="NZU50" s="1305"/>
      <c r="NZV50" s="1305"/>
      <c r="NZW50" s="1305"/>
      <c r="NZX50" s="1305"/>
      <c r="NZY50" s="1305"/>
      <c r="NZZ50" s="1305"/>
      <c r="OAA50" s="1305"/>
      <c r="OAB50" s="1305"/>
      <c r="OAC50" s="1305"/>
      <c r="OAD50" s="1305"/>
      <c r="OAE50" s="1305"/>
      <c r="OAF50" s="1305"/>
      <c r="OAG50" s="1305"/>
      <c r="OAH50" s="1305"/>
      <c r="OAI50" s="1305"/>
      <c r="OAJ50" s="1305"/>
      <c r="OAK50" s="1305"/>
      <c r="OAL50" s="1305"/>
      <c r="OAM50" s="1305"/>
      <c r="OAN50" s="1305"/>
      <c r="OAO50" s="1305"/>
      <c r="OAP50" s="1305"/>
      <c r="OAQ50" s="1305"/>
      <c r="OAR50" s="1305"/>
      <c r="OAS50" s="1305"/>
      <c r="OAT50" s="1305"/>
      <c r="OAU50" s="1305"/>
      <c r="OAV50" s="1305"/>
      <c r="OAW50" s="1305"/>
      <c r="OAX50" s="1305"/>
      <c r="OAY50" s="1305"/>
      <c r="OAZ50" s="1305"/>
      <c r="OBA50" s="1305"/>
      <c r="OBB50" s="1305"/>
      <c r="OBC50" s="1305"/>
      <c r="OBD50" s="1305"/>
      <c r="OBE50" s="1305"/>
      <c r="OBF50" s="1305"/>
      <c r="OBG50" s="1305"/>
      <c r="OBH50" s="1305"/>
      <c r="OBI50" s="1305"/>
      <c r="OBJ50" s="1305"/>
      <c r="OBK50" s="1305"/>
      <c r="OBL50" s="1305"/>
      <c r="OBM50" s="1305"/>
      <c r="OBN50" s="1305"/>
      <c r="OBO50" s="1305"/>
      <c r="OBP50" s="1305"/>
      <c r="OBQ50" s="1305"/>
      <c r="OBR50" s="1305"/>
      <c r="OBS50" s="1305"/>
      <c r="OBT50" s="1305"/>
      <c r="OBU50" s="1305"/>
      <c r="OBV50" s="1305"/>
      <c r="OBW50" s="1305"/>
      <c r="OBX50" s="1305"/>
      <c r="OBY50" s="1305"/>
      <c r="OBZ50" s="1305"/>
      <c r="OCA50" s="1305"/>
      <c r="OCB50" s="1305"/>
      <c r="OCC50" s="1305"/>
      <c r="OCD50" s="1305"/>
      <c r="OCE50" s="1305"/>
      <c r="OCF50" s="1305"/>
      <c r="OCG50" s="1305"/>
      <c r="OCH50" s="1305"/>
      <c r="OCI50" s="1305"/>
      <c r="OCJ50" s="1305"/>
      <c r="OCK50" s="1305"/>
      <c r="OCL50" s="1305"/>
      <c r="OCM50" s="1305"/>
      <c r="OCN50" s="1305"/>
      <c r="OCO50" s="1305"/>
      <c r="OCP50" s="1305"/>
      <c r="OCQ50" s="1305"/>
      <c r="OCR50" s="1305"/>
      <c r="OCS50" s="1305"/>
      <c r="OCT50" s="1305"/>
      <c r="OCU50" s="1305"/>
      <c r="OCV50" s="1305"/>
      <c r="OCW50" s="1305"/>
      <c r="OCX50" s="1305"/>
      <c r="OCY50" s="1305"/>
      <c r="OCZ50" s="1305"/>
      <c r="ODA50" s="1305"/>
      <c r="ODB50" s="1305"/>
      <c r="ODC50" s="1305"/>
      <c r="ODD50" s="1305"/>
      <c r="ODE50" s="1305"/>
      <c r="ODF50" s="1305"/>
      <c r="ODG50" s="1305"/>
      <c r="ODH50" s="1305"/>
      <c r="ODI50" s="1305"/>
      <c r="ODJ50" s="1305"/>
      <c r="ODK50" s="1305"/>
      <c r="ODL50" s="1305"/>
      <c r="ODM50" s="1305"/>
      <c r="ODN50" s="1305"/>
      <c r="ODO50" s="1305"/>
      <c r="ODP50" s="1305"/>
      <c r="ODQ50" s="1305"/>
      <c r="ODR50" s="1305"/>
      <c r="ODS50" s="1305"/>
      <c r="ODT50" s="1305"/>
      <c r="ODU50" s="1305"/>
      <c r="ODV50" s="1305"/>
      <c r="ODW50" s="1305"/>
      <c r="ODX50" s="1305"/>
      <c r="ODY50" s="1305"/>
      <c r="ODZ50" s="1305"/>
      <c r="OEA50" s="1305"/>
      <c r="OEB50" s="1305"/>
      <c r="OEC50" s="1305"/>
      <c r="OED50" s="1305"/>
      <c r="OEE50" s="1305"/>
      <c r="OEF50" s="1305"/>
      <c r="OEG50" s="1305"/>
      <c r="OEH50" s="1305"/>
      <c r="OEI50" s="1305"/>
      <c r="OEJ50" s="1305"/>
      <c r="OEK50" s="1305"/>
      <c r="OEL50" s="1305"/>
      <c r="OEM50" s="1305"/>
      <c r="OEN50" s="1305"/>
      <c r="OEO50" s="1305"/>
      <c r="OEP50" s="1305"/>
      <c r="OEQ50" s="1305"/>
      <c r="OER50" s="1305"/>
      <c r="OES50" s="1305"/>
      <c r="OET50" s="1305"/>
      <c r="OEU50" s="1305"/>
      <c r="OEV50" s="1305"/>
      <c r="OEW50" s="1305"/>
      <c r="OEX50" s="1305"/>
      <c r="OEY50" s="1305"/>
      <c r="OEZ50" s="1305"/>
      <c r="OFA50" s="1305"/>
      <c r="OFB50" s="1305"/>
      <c r="OFC50" s="1305"/>
      <c r="OFD50" s="1305"/>
      <c r="OFE50" s="1305"/>
      <c r="OFF50" s="1305"/>
      <c r="OFG50" s="1305"/>
      <c r="OFH50" s="1305"/>
      <c r="OFI50" s="1305"/>
      <c r="OFJ50" s="1305"/>
      <c r="OFK50" s="1305"/>
      <c r="OFL50" s="1305"/>
      <c r="OFM50" s="1305"/>
      <c r="OFN50" s="1305"/>
      <c r="OFO50" s="1305"/>
      <c r="OFP50" s="1305"/>
      <c r="OFQ50" s="1305"/>
      <c r="OFR50" s="1305"/>
      <c r="OFS50" s="1305"/>
      <c r="OFT50" s="1305"/>
      <c r="OFU50" s="1305"/>
      <c r="OFV50" s="1305"/>
      <c r="OFW50" s="1305"/>
      <c r="OFX50" s="1305"/>
      <c r="OFY50" s="1305"/>
      <c r="OFZ50" s="1305"/>
      <c r="OGA50" s="1305"/>
      <c r="OGB50" s="1305"/>
      <c r="OGC50" s="1305"/>
      <c r="OGD50" s="1305"/>
      <c r="OGE50" s="1305"/>
      <c r="OGF50" s="1305"/>
      <c r="OGG50" s="1305"/>
      <c r="OGH50" s="1305"/>
      <c r="OGI50" s="1305"/>
      <c r="OGJ50" s="1305"/>
      <c r="OGK50" s="1305"/>
      <c r="OGL50" s="1305"/>
      <c r="OGM50" s="1305"/>
      <c r="OGN50" s="1305"/>
      <c r="OGO50" s="1305"/>
      <c r="OGP50" s="1305"/>
      <c r="OGQ50" s="1305"/>
      <c r="OGR50" s="1305"/>
      <c r="OGS50" s="1305"/>
      <c r="OGT50" s="1305"/>
      <c r="OGU50" s="1305"/>
      <c r="OGV50" s="1305"/>
      <c r="OGW50" s="1305"/>
      <c r="OGX50" s="1305"/>
      <c r="OGY50" s="1305"/>
      <c r="OGZ50" s="1305"/>
      <c r="OHA50" s="1305"/>
      <c r="OHB50" s="1305"/>
      <c r="OHC50" s="1305"/>
      <c r="OHD50" s="1305"/>
      <c r="OHE50" s="1305"/>
      <c r="OHF50" s="1305"/>
      <c r="OHG50" s="1305"/>
      <c r="OHH50" s="1305"/>
      <c r="OHI50" s="1305"/>
      <c r="OHJ50" s="1305"/>
      <c r="OHK50" s="1305"/>
      <c r="OHL50" s="1305"/>
      <c r="OHM50" s="1305"/>
      <c r="OHN50" s="1305"/>
      <c r="OHO50" s="1305"/>
      <c r="OHP50" s="1305"/>
      <c r="OHQ50" s="1305"/>
      <c r="OHR50" s="1305"/>
      <c r="OHS50" s="1305"/>
      <c r="OHT50" s="1305"/>
      <c r="OHU50" s="1305"/>
      <c r="OHV50" s="1305"/>
      <c r="OHW50" s="1305"/>
      <c r="OHX50" s="1305"/>
      <c r="OHY50" s="1305"/>
      <c r="OHZ50" s="1305"/>
      <c r="OIA50" s="1305"/>
      <c r="OIB50" s="1305"/>
      <c r="OIC50" s="1305"/>
      <c r="OID50" s="1305"/>
      <c r="OIE50" s="1305"/>
      <c r="OIF50" s="1305"/>
      <c r="OIG50" s="1305"/>
      <c r="OIH50" s="1305"/>
      <c r="OII50" s="1305"/>
      <c r="OIJ50" s="1305"/>
      <c r="OIK50" s="1305"/>
      <c r="OIL50" s="1305"/>
      <c r="OIM50" s="1305"/>
      <c r="OIN50" s="1305"/>
      <c r="OIO50" s="1305"/>
      <c r="OIP50" s="1305"/>
      <c r="OIQ50" s="1305"/>
      <c r="OIR50" s="1305"/>
      <c r="OIS50" s="1305"/>
      <c r="OIT50" s="1305"/>
      <c r="OIU50" s="1305"/>
      <c r="OIV50" s="1305"/>
      <c r="OIW50" s="1305"/>
      <c r="OIX50" s="1305"/>
      <c r="OIY50" s="1305"/>
      <c r="OIZ50" s="1305"/>
      <c r="OJA50" s="1305"/>
      <c r="OJB50" s="1305"/>
      <c r="OJC50" s="1305"/>
      <c r="OJD50" s="1305"/>
      <c r="OJE50" s="1305"/>
      <c r="OJF50" s="1305"/>
      <c r="OJG50" s="1305"/>
      <c r="OJH50" s="1305"/>
      <c r="OJI50" s="1305"/>
      <c r="OJJ50" s="1305"/>
      <c r="OJK50" s="1305"/>
      <c r="OJL50" s="1305"/>
      <c r="OJM50" s="1305"/>
      <c r="OJN50" s="1305"/>
      <c r="OJO50" s="1305"/>
      <c r="OJP50" s="1305"/>
      <c r="OJQ50" s="1305"/>
      <c r="OJR50" s="1305"/>
      <c r="OJS50" s="1305"/>
      <c r="OJT50" s="1305"/>
      <c r="OJU50" s="1305"/>
      <c r="OJV50" s="1305"/>
      <c r="OJW50" s="1305"/>
      <c r="OJX50" s="1305"/>
      <c r="OJY50" s="1305"/>
      <c r="OJZ50" s="1305"/>
      <c r="OKA50" s="1305"/>
      <c r="OKB50" s="1305"/>
      <c r="OKC50" s="1305"/>
      <c r="OKD50" s="1305"/>
      <c r="OKE50" s="1305"/>
      <c r="OKF50" s="1305"/>
      <c r="OKG50" s="1305"/>
      <c r="OKH50" s="1305"/>
      <c r="OKI50" s="1305"/>
      <c r="OKJ50" s="1305"/>
      <c r="OKK50" s="1305"/>
      <c r="OKL50" s="1305"/>
      <c r="OKM50" s="1305"/>
      <c r="OKN50" s="1305"/>
      <c r="OKO50" s="1305"/>
      <c r="OKP50" s="1305"/>
      <c r="OKQ50" s="1305"/>
      <c r="OKR50" s="1305"/>
      <c r="OKS50" s="1305"/>
      <c r="OKT50" s="1305"/>
      <c r="OKU50" s="1305"/>
      <c r="OKV50" s="1305"/>
      <c r="OKW50" s="1305"/>
      <c r="OKX50" s="1305"/>
      <c r="OKY50" s="1305"/>
      <c r="OKZ50" s="1305"/>
      <c r="OLA50" s="1305"/>
      <c r="OLB50" s="1305"/>
      <c r="OLC50" s="1305"/>
      <c r="OLD50" s="1305"/>
      <c r="OLE50" s="1305"/>
      <c r="OLF50" s="1305"/>
      <c r="OLG50" s="1305"/>
      <c r="OLH50" s="1305"/>
      <c r="OLI50" s="1305"/>
      <c r="OLJ50" s="1305"/>
      <c r="OLK50" s="1305"/>
      <c r="OLL50" s="1305"/>
      <c r="OLM50" s="1305"/>
      <c r="OLN50" s="1305"/>
      <c r="OLO50" s="1305"/>
      <c r="OLP50" s="1305"/>
      <c r="OLQ50" s="1305"/>
      <c r="OLR50" s="1305"/>
      <c r="OLS50" s="1305"/>
      <c r="OLT50" s="1305"/>
      <c r="OLU50" s="1305"/>
      <c r="OLV50" s="1305"/>
      <c r="OLW50" s="1305"/>
      <c r="OLX50" s="1305"/>
      <c r="OLY50" s="1305"/>
      <c r="OLZ50" s="1305"/>
      <c r="OMA50" s="1305"/>
      <c r="OMB50" s="1305"/>
      <c r="OMC50" s="1305"/>
      <c r="OMD50" s="1305"/>
      <c r="OME50" s="1305"/>
      <c r="OMF50" s="1305"/>
      <c r="OMG50" s="1305"/>
      <c r="OMH50" s="1305"/>
      <c r="OMI50" s="1305"/>
      <c r="OMJ50" s="1305"/>
      <c r="OMK50" s="1305"/>
      <c r="OML50" s="1305"/>
      <c r="OMM50" s="1305"/>
      <c r="OMN50" s="1305"/>
      <c r="OMO50" s="1305"/>
      <c r="OMP50" s="1305"/>
      <c r="OMQ50" s="1305"/>
      <c r="OMR50" s="1305"/>
      <c r="OMS50" s="1305"/>
      <c r="OMT50" s="1305"/>
      <c r="OMU50" s="1305"/>
      <c r="OMV50" s="1305"/>
      <c r="OMW50" s="1305"/>
      <c r="OMX50" s="1305"/>
      <c r="OMY50" s="1305"/>
      <c r="OMZ50" s="1305"/>
      <c r="ONA50" s="1305"/>
      <c r="ONB50" s="1305"/>
      <c r="ONC50" s="1305"/>
      <c r="OND50" s="1305"/>
      <c r="ONE50" s="1305"/>
      <c r="ONF50" s="1305"/>
      <c r="ONG50" s="1305"/>
      <c r="ONH50" s="1305"/>
      <c r="ONI50" s="1305"/>
      <c r="ONJ50" s="1305"/>
      <c r="ONK50" s="1305"/>
      <c r="ONL50" s="1305"/>
      <c r="ONM50" s="1305"/>
      <c r="ONN50" s="1305"/>
      <c r="ONO50" s="1305"/>
      <c r="ONP50" s="1305"/>
      <c r="ONQ50" s="1305"/>
      <c r="ONR50" s="1305"/>
      <c r="ONS50" s="1305"/>
      <c r="ONT50" s="1305"/>
      <c r="ONU50" s="1305"/>
      <c r="ONV50" s="1305"/>
      <c r="ONW50" s="1305"/>
      <c r="ONX50" s="1305"/>
      <c r="ONY50" s="1305"/>
      <c r="ONZ50" s="1305"/>
      <c r="OOA50" s="1305"/>
      <c r="OOB50" s="1305"/>
      <c r="OOC50" s="1305"/>
      <c r="OOD50" s="1305"/>
      <c r="OOE50" s="1305"/>
      <c r="OOF50" s="1305"/>
      <c r="OOG50" s="1305"/>
      <c r="OOH50" s="1305"/>
      <c r="OOI50" s="1305"/>
      <c r="OOJ50" s="1305"/>
      <c r="OOK50" s="1305"/>
      <c r="OOL50" s="1305"/>
      <c r="OOM50" s="1305"/>
      <c r="OON50" s="1305"/>
      <c r="OOO50" s="1305"/>
      <c r="OOP50" s="1305"/>
      <c r="OOQ50" s="1305"/>
      <c r="OOR50" s="1305"/>
      <c r="OOS50" s="1305"/>
      <c r="OOT50" s="1305"/>
      <c r="OOU50" s="1305"/>
      <c r="OOV50" s="1305"/>
      <c r="OOW50" s="1305"/>
      <c r="OOX50" s="1305"/>
      <c r="OOY50" s="1305"/>
      <c r="OOZ50" s="1305"/>
      <c r="OPA50" s="1305"/>
      <c r="OPB50" s="1305"/>
      <c r="OPC50" s="1305"/>
      <c r="OPD50" s="1305"/>
      <c r="OPE50" s="1305"/>
      <c r="OPF50" s="1305"/>
      <c r="OPG50" s="1305"/>
      <c r="OPH50" s="1305"/>
      <c r="OPI50" s="1305"/>
      <c r="OPJ50" s="1305"/>
      <c r="OPK50" s="1305"/>
      <c r="OPL50" s="1305"/>
      <c r="OPM50" s="1305"/>
      <c r="OPN50" s="1305"/>
      <c r="OPO50" s="1305"/>
      <c r="OPP50" s="1305"/>
      <c r="OPQ50" s="1305"/>
      <c r="OPR50" s="1305"/>
      <c r="OPS50" s="1305"/>
      <c r="OPT50" s="1305"/>
      <c r="OPU50" s="1305"/>
      <c r="OPV50" s="1305"/>
      <c r="OPW50" s="1305"/>
      <c r="OPX50" s="1305"/>
      <c r="OPY50" s="1305"/>
      <c r="OPZ50" s="1305"/>
      <c r="OQA50" s="1305"/>
      <c r="OQB50" s="1305"/>
      <c r="OQC50" s="1305"/>
      <c r="OQD50" s="1305"/>
      <c r="OQE50" s="1305"/>
      <c r="OQF50" s="1305"/>
      <c r="OQG50" s="1305"/>
      <c r="OQH50" s="1305"/>
      <c r="OQI50" s="1305"/>
      <c r="OQJ50" s="1305"/>
      <c r="OQK50" s="1305"/>
      <c r="OQL50" s="1305"/>
      <c r="OQM50" s="1305"/>
      <c r="OQN50" s="1305"/>
      <c r="OQO50" s="1305"/>
      <c r="OQP50" s="1305"/>
      <c r="OQQ50" s="1305"/>
      <c r="OQR50" s="1305"/>
      <c r="OQS50" s="1305"/>
      <c r="OQT50" s="1305"/>
      <c r="OQU50" s="1305"/>
      <c r="OQV50" s="1305"/>
      <c r="OQW50" s="1305"/>
      <c r="OQX50" s="1305"/>
      <c r="OQY50" s="1305"/>
      <c r="OQZ50" s="1305"/>
      <c r="ORA50" s="1305"/>
      <c r="ORB50" s="1305"/>
      <c r="ORC50" s="1305"/>
      <c r="ORD50" s="1305"/>
      <c r="ORE50" s="1305"/>
      <c r="ORF50" s="1305"/>
      <c r="ORG50" s="1305"/>
      <c r="ORH50" s="1305"/>
      <c r="ORI50" s="1305"/>
      <c r="ORJ50" s="1305"/>
      <c r="ORK50" s="1305"/>
      <c r="ORL50" s="1305"/>
      <c r="ORM50" s="1305"/>
      <c r="ORN50" s="1305"/>
      <c r="ORO50" s="1305"/>
      <c r="ORP50" s="1305"/>
      <c r="ORQ50" s="1305"/>
      <c r="ORR50" s="1305"/>
      <c r="ORS50" s="1305"/>
      <c r="ORT50" s="1305"/>
      <c r="ORU50" s="1305"/>
      <c r="ORV50" s="1305"/>
      <c r="ORW50" s="1305"/>
      <c r="ORX50" s="1305"/>
      <c r="ORY50" s="1305"/>
      <c r="ORZ50" s="1305"/>
      <c r="OSA50" s="1305"/>
      <c r="OSB50" s="1305"/>
      <c r="OSC50" s="1305"/>
      <c r="OSD50" s="1305"/>
      <c r="OSE50" s="1305"/>
      <c r="OSF50" s="1305"/>
      <c r="OSG50" s="1305"/>
      <c r="OSH50" s="1305"/>
      <c r="OSI50" s="1305"/>
      <c r="OSJ50" s="1305"/>
      <c r="OSK50" s="1305"/>
      <c r="OSL50" s="1305"/>
      <c r="OSM50" s="1305"/>
      <c r="OSN50" s="1305"/>
      <c r="OSO50" s="1305"/>
      <c r="OSP50" s="1305"/>
      <c r="OSQ50" s="1305"/>
      <c r="OSR50" s="1305"/>
      <c r="OSS50" s="1305"/>
      <c r="OST50" s="1305"/>
      <c r="OSU50" s="1305"/>
      <c r="OSV50" s="1305"/>
      <c r="OSW50" s="1305"/>
      <c r="OSX50" s="1305"/>
      <c r="OSY50" s="1305"/>
      <c r="OSZ50" s="1305"/>
      <c r="OTA50" s="1305"/>
      <c r="OTB50" s="1305"/>
      <c r="OTC50" s="1305"/>
      <c r="OTD50" s="1305"/>
      <c r="OTE50" s="1305"/>
      <c r="OTF50" s="1305"/>
      <c r="OTG50" s="1305"/>
      <c r="OTH50" s="1305"/>
      <c r="OTI50" s="1305"/>
      <c r="OTJ50" s="1305"/>
      <c r="OTK50" s="1305"/>
      <c r="OTL50" s="1305"/>
      <c r="OTM50" s="1305"/>
      <c r="OTN50" s="1305"/>
      <c r="OTO50" s="1305"/>
      <c r="OTP50" s="1305"/>
      <c r="OTQ50" s="1305"/>
      <c r="OTR50" s="1305"/>
      <c r="OTS50" s="1305"/>
      <c r="OTT50" s="1305"/>
      <c r="OTU50" s="1305"/>
      <c r="OTV50" s="1305"/>
      <c r="OTW50" s="1305"/>
      <c r="OTX50" s="1305"/>
      <c r="OTY50" s="1305"/>
      <c r="OTZ50" s="1305"/>
      <c r="OUA50" s="1305"/>
      <c r="OUB50" s="1305"/>
      <c r="OUC50" s="1305"/>
      <c r="OUD50" s="1305"/>
      <c r="OUE50" s="1305"/>
      <c r="OUF50" s="1305"/>
      <c r="OUG50" s="1305"/>
      <c r="OUH50" s="1305"/>
      <c r="OUI50" s="1305"/>
      <c r="OUJ50" s="1305"/>
      <c r="OUK50" s="1305"/>
      <c r="OUL50" s="1305"/>
      <c r="OUM50" s="1305"/>
      <c r="OUN50" s="1305"/>
      <c r="OUO50" s="1305"/>
      <c r="OUP50" s="1305"/>
      <c r="OUQ50" s="1305"/>
      <c r="OUR50" s="1305"/>
      <c r="OUS50" s="1305"/>
      <c r="OUT50" s="1305"/>
      <c r="OUU50" s="1305"/>
      <c r="OUV50" s="1305"/>
      <c r="OUW50" s="1305"/>
      <c r="OUX50" s="1305"/>
      <c r="OUY50" s="1305"/>
      <c r="OUZ50" s="1305"/>
      <c r="OVA50" s="1305"/>
      <c r="OVB50" s="1305"/>
      <c r="OVC50" s="1305"/>
      <c r="OVD50" s="1305"/>
      <c r="OVE50" s="1305"/>
      <c r="OVF50" s="1305"/>
      <c r="OVG50" s="1305"/>
      <c r="OVH50" s="1305"/>
      <c r="OVI50" s="1305"/>
      <c r="OVJ50" s="1305"/>
      <c r="OVK50" s="1305"/>
      <c r="OVL50" s="1305"/>
      <c r="OVM50" s="1305"/>
      <c r="OVN50" s="1305"/>
      <c r="OVO50" s="1305"/>
      <c r="OVP50" s="1305"/>
      <c r="OVQ50" s="1305"/>
      <c r="OVR50" s="1305"/>
      <c r="OVS50" s="1305"/>
      <c r="OVT50" s="1305"/>
      <c r="OVU50" s="1305"/>
      <c r="OVV50" s="1305"/>
      <c r="OVW50" s="1305"/>
      <c r="OVX50" s="1305"/>
      <c r="OVY50" s="1305"/>
      <c r="OVZ50" s="1305"/>
      <c r="OWA50" s="1305"/>
      <c r="OWB50" s="1305"/>
      <c r="OWC50" s="1305"/>
      <c r="OWD50" s="1305"/>
      <c r="OWE50" s="1305"/>
      <c r="OWF50" s="1305"/>
      <c r="OWG50" s="1305"/>
      <c r="OWH50" s="1305"/>
      <c r="OWI50" s="1305"/>
      <c r="OWJ50" s="1305"/>
      <c r="OWK50" s="1305"/>
      <c r="OWL50" s="1305"/>
      <c r="OWM50" s="1305"/>
      <c r="OWN50" s="1305"/>
      <c r="OWO50" s="1305"/>
      <c r="OWP50" s="1305"/>
      <c r="OWQ50" s="1305"/>
      <c r="OWR50" s="1305"/>
      <c r="OWS50" s="1305"/>
      <c r="OWT50" s="1305"/>
      <c r="OWU50" s="1305"/>
      <c r="OWV50" s="1305"/>
      <c r="OWW50" s="1305"/>
      <c r="OWX50" s="1305"/>
      <c r="OWY50" s="1305"/>
      <c r="OWZ50" s="1305"/>
      <c r="OXA50" s="1305"/>
      <c r="OXB50" s="1305"/>
      <c r="OXC50" s="1305"/>
      <c r="OXD50" s="1305"/>
      <c r="OXE50" s="1305"/>
      <c r="OXF50" s="1305"/>
      <c r="OXG50" s="1305"/>
      <c r="OXH50" s="1305"/>
      <c r="OXI50" s="1305"/>
      <c r="OXJ50" s="1305"/>
      <c r="OXK50" s="1305"/>
      <c r="OXL50" s="1305"/>
      <c r="OXM50" s="1305"/>
      <c r="OXN50" s="1305"/>
      <c r="OXO50" s="1305"/>
      <c r="OXP50" s="1305"/>
      <c r="OXQ50" s="1305"/>
      <c r="OXR50" s="1305"/>
      <c r="OXS50" s="1305"/>
      <c r="OXT50" s="1305"/>
      <c r="OXU50" s="1305"/>
      <c r="OXV50" s="1305"/>
      <c r="OXW50" s="1305"/>
      <c r="OXX50" s="1305"/>
      <c r="OXY50" s="1305"/>
      <c r="OXZ50" s="1305"/>
      <c r="OYA50" s="1305"/>
      <c r="OYB50" s="1305"/>
      <c r="OYC50" s="1305"/>
      <c r="OYD50" s="1305"/>
      <c r="OYE50" s="1305"/>
      <c r="OYF50" s="1305"/>
      <c r="OYG50" s="1305"/>
      <c r="OYH50" s="1305"/>
      <c r="OYI50" s="1305"/>
      <c r="OYJ50" s="1305"/>
      <c r="OYK50" s="1305"/>
      <c r="OYL50" s="1305"/>
      <c r="OYM50" s="1305"/>
      <c r="OYN50" s="1305"/>
      <c r="OYO50" s="1305"/>
      <c r="OYP50" s="1305"/>
      <c r="OYQ50" s="1305"/>
      <c r="OYR50" s="1305"/>
      <c r="OYS50" s="1305"/>
      <c r="OYT50" s="1305"/>
      <c r="OYU50" s="1305"/>
      <c r="OYV50" s="1305"/>
      <c r="OYW50" s="1305"/>
      <c r="OYX50" s="1305"/>
      <c r="OYY50" s="1305"/>
      <c r="OYZ50" s="1305"/>
      <c r="OZA50" s="1305"/>
      <c r="OZB50" s="1305"/>
      <c r="OZC50" s="1305"/>
      <c r="OZD50" s="1305"/>
      <c r="OZE50" s="1305"/>
      <c r="OZF50" s="1305"/>
      <c r="OZG50" s="1305"/>
      <c r="OZH50" s="1305"/>
      <c r="OZI50" s="1305"/>
      <c r="OZJ50" s="1305"/>
      <c r="OZK50" s="1305"/>
      <c r="OZL50" s="1305"/>
      <c r="OZM50" s="1305"/>
      <c r="OZN50" s="1305"/>
      <c r="OZO50" s="1305"/>
      <c r="OZP50" s="1305"/>
      <c r="OZQ50" s="1305"/>
      <c r="OZR50" s="1305"/>
      <c r="OZS50" s="1305"/>
      <c r="OZT50" s="1305"/>
      <c r="OZU50" s="1305"/>
      <c r="OZV50" s="1305"/>
      <c r="OZW50" s="1305"/>
      <c r="OZX50" s="1305"/>
      <c r="OZY50" s="1305"/>
      <c r="OZZ50" s="1305"/>
      <c r="PAA50" s="1305"/>
      <c r="PAB50" s="1305"/>
      <c r="PAC50" s="1305"/>
      <c r="PAD50" s="1305"/>
      <c r="PAE50" s="1305"/>
      <c r="PAF50" s="1305"/>
      <c r="PAG50" s="1305"/>
      <c r="PAH50" s="1305"/>
      <c r="PAI50" s="1305"/>
      <c r="PAJ50" s="1305"/>
      <c r="PAK50" s="1305"/>
      <c r="PAL50" s="1305"/>
      <c r="PAM50" s="1305"/>
      <c r="PAN50" s="1305"/>
      <c r="PAO50" s="1305"/>
      <c r="PAP50" s="1305"/>
      <c r="PAQ50" s="1305"/>
      <c r="PAR50" s="1305"/>
      <c r="PAS50" s="1305"/>
      <c r="PAT50" s="1305"/>
      <c r="PAU50" s="1305"/>
      <c r="PAV50" s="1305"/>
      <c r="PAW50" s="1305"/>
      <c r="PAX50" s="1305"/>
      <c r="PAY50" s="1305"/>
      <c r="PAZ50" s="1305"/>
      <c r="PBA50" s="1305"/>
      <c r="PBB50" s="1305"/>
      <c r="PBC50" s="1305"/>
      <c r="PBD50" s="1305"/>
      <c r="PBE50" s="1305"/>
      <c r="PBF50" s="1305"/>
      <c r="PBG50" s="1305"/>
      <c r="PBH50" s="1305"/>
      <c r="PBI50" s="1305"/>
      <c r="PBJ50" s="1305"/>
      <c r="PBK50" s="1305"/>
      <c r="PBL50" s="1305"/>
      <c r="PBM50" s="1305"/>
      <c r="PBN50" s="1305"/>
      <c r="PBO50" s="1305"/>
      <c r="PBP50" s="1305"/>
      <c r="PBQ50" s="1305"/>
      <c r="PBR50" s="1305"/>
      <c r="PBS50" s="1305"/>
      <c r="PBT50" s="1305"/>
      <c r="PBU50" s="1305"/>
      <c r="PBV50" s="1305"/>
      <c r="PBW50" s="1305"/>
      <c r="PBX50" s="1305"/>
      <c r="PBY50" s="1305"/>
      <c r="PBZ50" s="1305"/>
      <c r="PCA50" s="1305"/>
      <c r="PCB50" s="1305"/>
      <c r="PCC50" s="1305"/>
      <c r="PCD50" s="1305"/>
      <c r="PCE50" s="1305"/>
      <c r="PCF50" s="1305"/>
      <c r="PCG50" s="1305"/>
      <c r="PCH50" s="1305"/>
      <c r="PCI50" s="1305"/>
      <c r="PCJ50" s="1305"/>
      <c r="PCK50" s="1305"/>
      <c r="PCL50" s="1305"/>
      <c r="PCM50" s="1305"/>
      <c r="PCN50" s="1305"/>
      <c r="PCO50" s="1305"/>
      <c r="PCP50" s="1305"/>
      <c r="PCQ50" s="1305"/>
      <c r="PCR50" s="1305"/>
      <c r="PCS50" s="1305"/>
      <c r="PCT50" s="1305"/>
      <c r="PCU50" s="1305"/>
      <c r="PCV50" s="1305"/>
      <c r="PCW50" s="1305"/>
      <c r="PCX50" s="1305"/>
      <c r="PCY50" s="1305"/>
      <c r="PCZ50" s="1305"/>
      <c r="PDA50" s="1305"/>
      <c r="PDB50" s="1305"/>
      <c r="PDC50" s="1305"/>
      <c r="PDD50" s="1305"/>
      <c r="PDE50" s="1305"/>
      <c r="PDF50" s="1305"/>
      <c r="PDG50" s="1305"/>
      <c r="PDH50" s="1305"/>
      <c r="PDI50" s="1305"/>
      <c r="PDJ50" s="1305"/>
      <c r="PDK50" s="1305"/>
      <c r="PDL50" s="1305"/>
      <c r="PDM50" s="1305"/>
      <c r="PDN50" s="1305"/>
      <c r="PDO50" s="1305"/>
      <c r="PDP50" s="1305"/>
      <c r="PDQ50" s="1305"/>
      <c r="PDR50" s="1305"/>
      <c r="PDS50" s="1305"/>
      <c r="PDT50" s="1305"/>
      <c r="PDU50" s="1305"/>
      <c r="PDV50" s="1305"/>
      <c r="PDW50" s="1305"/>
      <c r="PDX50" s="1305"/>
      <c r="PDY50" s="1305"/>
      <c r="PDZ50" s="1305"/>
      <c r="PEA50" s="1305"/>
      <c r="PEB50" s="1305"/>
      <c r="PEC50" s="1305"/>
      <c r="PED50" s="1305"/>
      <c r="PEE50" s="1305"/>
      <c r="PEF50" s="1305"/>
      <c r="PEG50" s="1305"/>
      <c r="PEH50" s="1305"/>
      <c r="PEI50" s="1305"/>
      <c r="PEJ50" s="1305"/>
      <c r="PEK50" s="1305"/>
      <c r="PEL50" s="1305"/>
      <c r="PEM50" s="1305"/>
      <c r="PEN50" s="1305"/>
      <c r="PEO50" s="1305"/>
      <c r="PEP50" s="1305"/>
      <c r="PEQ50" s="1305"/>
      <c r="PER50" s="1305"/>
      <c r="PES50" s="1305"/>
      <c r="PET50" s="1305"/>
      <c r="PEU50" s="1305"/>
      <c r="PEV50" s="1305"/>
      <c r="PEW50" s="1305"/>
      <c r="PEX50" s="1305"/>
      <c r="PEY50" s="1305"/>
      <c r="PEZ50" s="1305"/>
      <c r="PFA50" s="1305"/>
      <c r="PFB50" s="1305"/>
      <c r="PFC50" s="1305"/>
      <c r="PFD50" s="1305"/>
      <c r="PFE50" s="1305"/>
      <c r="PFF50" s="1305"/>
      <c r="PFG50" s="1305"/>
      <c r="PFH50" s="1305"/>
      <c r="PFI50" s="1305"/>
      <c r="PFJ50" s="1305"/>
      <c r="PFK50" s="1305"/>
      <c r="PFL50" s="1305"/>
      <c r="PFM50" s="1305"/>
      <c r="PFN50" s="1305"/>
      <c r="PFO50" s="1305"/>
      <c r="PFP50" s="1305"/>
      <c r="PFQ50" s="1305"/>
      <c r="PFR50" s="1305"/>
      <c r="PFS50" s="1305"/>
      <c r="PFT50" s="1305"/>
      <c r="PFU50" s="1305"/>
      <c r="PFV50" s="1305"/>
      <c r="PFW50" s="1305"/>
      <c r="PFX50" s="1305"/>
      <c r="PFY50" s="1305"/>
      <c r="PFZ50" s="1305"/>
      <c r="PGA50" s="1305"/>
      <c r="PGB50" s="1305"/>
      <c r="PGC50" s="1305"/>
      <c r="PGD50" s="1305"/>
      <c r="PGE50" s="1305"/>
      <c r="PGF50" s="1305"/>
      <c r="PGG50" s="1305"/>
      <c r="PGH50" s="1305"/>
      <c r="PGI50" s="1305"/>
      <c r="PGJ50" s="1305"/>
      <c r="PGK50" s="1305"/>
      <c r="PGL50" s="1305"/>
      <c r="PGM50" s="1305"/>
      <c r="PGN50" s="1305"/>
      <c r="PGO50" s="1305"/>
      <c r="PGP50" s="1305"/>
      <c r="PGQ50" s="1305"/>
      <c r="PGR50" s="1305"/>
      <c r="PGS50" s="1305"/>
      <c r="PGT50" s="1305"/>
      <c r="PGU50" s="1305"/>
      <c r="PGV50" s="1305"/>
      <c r="PGW50" s="1305"/>
      <c r="PGX50" s="1305"/>
      <c r="PGY50" s="1305"/>
      <c r="PGZ50" s="1305"/>
      <c r="PHA50" s="1305"/>
      <c r="PHB50" s="1305"/>
      <c r="PHC50" s="1305"/>
      <c r="PHD50" s="1305"/>
      <c r="PHE50" s="1305"/>
      <c r="PHF50" s="1305"/>
      <c r="PHG50" s="1305"/>
      <c r="PHH50" s="1305"/>
      <c r="PHI50" s="1305"/>
      <c r="PHJ50" s="1305"/>
      <c r="PHK50" s="1305"/>
      <c r="PHL50" s="1305"/>
      <c r="PHM50" s="1305"/>
      <c r="PHN50" s="1305"/>
      <c r="PHO50" s="1305"/>
      <c r="PHP50" s="1305"/>
      <c r="PHQ50" s="1305"/>
      <c r="PHR50" s="1305"/>
      <c r="PHS50" s="1305"/>
      <c r="PHT50" s="1305"/>
      <c r="PHU50" s="1305"/>
      <c r="PHV50" s="1305"/>
      <c r="PHW50" s="1305"/>
      <c r="PHX50" s="1305"/>
      <c r="PHY50" s="1305"/>
      <c r="PHZ50" s="1305"/>
      <c r="PIA50" s="1305"/>
      <c r="PIB50" s="1305"/>
      <c r="PIC50" s="1305"/>
      <c r="PID50" s="1305"/>
      <c r="PIE50" s="1305"/>
      <c r="PIF50" s="1305"/>
      <c r="PIG50" s="1305"/>
      <c r="PIH50" s="1305"/>
      <c r="PII50" s="1305"/>
      <c r="PIJ50" s="1305"/>
      <c r="PIK50" s="1305"/>
      <c r="PIL50" s="1305"/>
      <c r="PIM50" s="1305"/>
      <c r="PIN50" s="1305"/>
      <c r="PIO50" s="1305"/>
      <c r="PIP50" s="1305"/>
      <c r="PIQ50" s="1305"/>
      <c r="PIR50" s="1305"/>
      <c r="PIS50" s="1305"/>
      <c r="PIT50" s="1305"/>
      <c r="PIU50" s="1305"/>
      <c r="PIV50" s="1305"/>
      <c r="PIW50" s="1305"/>
      <c r="PIX50" s="1305"/>
      <c r="PIY50" s="1305"/>
      <c r="PIZ50" s="1305"/>
      <c r="PJA50" s="1305"/>
      <c r="PJB50" s="1305"/>
      <c r="PJC50" s="1305"/>
      <c r="PJD50" s="1305"/>
      <c r="PJE50" s="1305"/>
      <c r="PJF50" s="1305"/>
      <c r="PJG50" s="1305"/>
      <c r="PJH50" s="1305"/>
      <c r="PJI50" s="1305"/>
      <c r="PJJ50" s="1305"/>
      <c r="PJK50" s="1305"/>
      <c r="PJL50" s="1305"/>
      <c r="PJM50" s="1305"/>
      <c r="PJN50" s="1305"/>
      <c r="PJO50" s="1305"/>
      <c r="PJP50" s="1305"/>
      <c r="PJQ50" s="1305"/>
      <c r="PJR50" s="1305"/>
      <c r="PJS50" s="1305"/>
      <c r="PJT50" s="1305"/>
      <c r="PJU50" s="1305"/>
      <c r="PJV50" s="1305"/>
      <c r="PJW50" s="1305"/>
      <c r="PJX50" s="1305"/>
      <c r="PJY50" s="1305"/>
      <c r="PJZ50" s="1305"/>
      <c r="PKA50" s="1305"/>
      <c r="PKB50" s="1305"/>
      <c r="PKC50" s="1305"/>
      <c r="PKD50" s="1305"/>
      <c r="PKE50" s="1305"/>
      <c r="PKF50" s="1305"/>
      <c r="PKG50" s="1305"/>
      <c r="PKH50" s="1305"/>
      <c r="PKI50" s="1305"/>
      <c r="PKJ50" s="1305"/>
      <c r="PKK50" s="1305"/>
      <c r="PKL50" s="1305"/>
      <c r="PKM50" s="1305"/>
      <c r="PKN50" s="1305"/>
      <c r="PKO50" s="1305"/>
      <c r="PKP50" s="1305"/>
      <c r="PKQ50" s="1305"/>
      <c r="PKR50" s="1305"/>
      <c r="PKS50" s="1305"/>
      <c r="PKT50" s="1305"/>
      <c r="PKU50" s="1305"/>
      <c r="PKV50" s="1305"/>
      <c r="PKW50" s="1305"/>
      <c r="PKX50" s="1305"/>
      <c r="PKY50" s="1305"/>
      <c r="PKZ50" s="1305"/>
      <c r="PLA50" s="1305"/>
      <c r="PLB50" s="1305"/>
      <c r="PLC50" s="1305"/>
      <c r="PLD50" s="1305"/>
      <c r="PLE50" s="1305"/>
      <c r="PLF50" s="1305"/>
      <c r="PLG50" s="1305"/>
      <c r="PLH50" s="1305"/>
      <c r="PLI50" s="1305"/>
      <c r="PLJ50" s="1305"/>
      <c r="PLK50" s="1305"/>
      <c r="PLL50" s="1305"/>
      <c r="PLM50" s="1305"/>
      <c r="PLN50" s="1305"/>
      <c r="PLO50" s="1305"/>
      <c r="PLP50" s="1305"/>
      <c r="PLQ50" s="1305"/>
      <c r="PLR50" s="1305"/>
      <c r="PLS50" s="1305"/>
      <c r="PLT50" s="1305"/>
      <c r="PLU50" s="1305"/>
      <c r="PLV50" s="1305"/>
      <c r="PLW50" s="1305"/>
      <c r="PLX50" s="1305"/>
      <c r="PLY50" s="1305"/>
      <c r="PLZ50" s="1305"/>
      <c r="PMA50" s="1305"/>
      <c r="PMB50" s="1305"/>
      <c r="PMC50" s="1305"/>
      <c r="PMD50" s="1305"/>
      <c r="PME50" s="1305"/>
      <c r="PMF50" s="1305"/>
      <c r="PMG50" s="1305"/>
      <c r="PMH50" s="1305"/>
      <c r="PMI50" s="1305"/>
      <c r="PMJ50" s="1305"/>
      <c r="PMK50" s="1305"/>
      <c r="PML50" s="1305"/>
      <c r="PMM50" s="1305"/>
      <c r="PMN50" s="1305"/>
      <c r="PMO50" s="1305"/>
      <c r="PMP50" s="1305"/>
      <c r="PMQ50" s="1305"/>
      <c r="PMR50" s="1305"/>
      <c r="PMS50" s="1305"/>
      <c r="PMT50" s="1305"/>
      <c r="PMU50" s="1305"/>
      <c r="PMV50" s="1305"/>
      <c r="PMW50" s="1305"/>
      <c r="PMX50" s="1305"/>
      <c r="PMY50" s="1305"/>
      <c r="PMZ50" s="1305"/>
      <c r="PNA50" s="1305"/>
      <c r="PNB50" s="1305"/>
      <c r="PNC50" s="1305"/>
      <c r="PND50" s="1305"/>
      <c r="PNE50" s="1305"/>
      <c r="PNF50" s="1305"/>
      <c r="PNG50" s="1305"/>
      <c r="PNH50" s="1305"/>
      <c r="PNI50" s="1305"/>
      <c r="PNJ50" s="1305"/>
      <c r="PNK50" s="1305"/>
      <c r="PNL50" s="1305"/>
      <c r="PNM50" s="1305"/>
      <c r="PNN50" s="1305"/>
      <c r="PNO50" s="1305"/>
      <c r="PNP50" s="1305"/>
      <c r="PNQ50" s="1305"/>
      <c r="PNR50" s="1305"/>
      <c r="PNS50" s="1305"/>
      <c r="PNT50" s="1305"/>
      <c r="PNU50" s="1305"/>
      <c r="PNV50" s="1305"/>
      <c r="PNW50" s="1305"/>
      <c r="PNX50" s="1305"/>
      <c r="PNY50" s="1305"/>
      <c r="PNZ50" s="1305"/>
      <c r="POA50" s="1305"/>
      <c r="POB50" s="1305"/>
      <c r="POC50" s="1305"/>
      <c r="POD50" s="1305"/>
      <c r="POE50" s="1305"/>
      <c r="POF50" s="1305"/>
      <c r="POG50" s="1305"/>
      <c r="POH50" s="1305"/>
      <c r="POI50" s="1305"/>
      <c r="POJ50" s="1305"/>
      <c r="POK50" s="1305"/>
      <c r="POL50" s="1305"/>
      <c r="POM50" s="1305"/>
      <c r="PON50" s="1305"/>
      <c r="POO50" s="1305"/>
      <c r="POP50" s="1305"/>
      <c r="POQ50" s="1305"/>
      <c r="POR50" s="1305"/>
      <c r="POS50" s="1305"/>
      <c r="POT50" s="1305"/>
      <c r="POU50" s="1305"/>
      <c r="POV50" s="1305"/>
      <c r="POW50" s="1305"/>
      <c r="POX50" s="1305"/>
      <c r="POY50" s="1305"/>
      <c r="POZ50" s="1305"/>
      <c r="PPA50" s="1305"/>
      <c r="PPB50" s="1305"/>
      <c r="PPC50" s="1305"/>
      <c r="PPD50" s="1305"/>
      <c r="PPE50" s="1305"/>
      <c r="PPF50" s="1305"/>
      <c r="PPG50" s="1305"/>
      <c r="PPH50" s="1305"/>
      <c r="PPI50" s="1305"/>
      <c r="PPJ50" s="1305"/>
      <c r="PPK50" s="1305"/>
      <c r="PPL50" s="1305"/>
      <c r="PPM50" s="1305"/>
      <c r="PPN50" s="1305"/>
      <c r="PPO50" s="1305"/>
      <c r="PPP50" s="1305"/>
      <c r="PPQ50" s="1305"/>
      <c r="PPR50" s="1305"/>
      <c r="PPS50" s="1305"/>
      <c r="PPT50" s="1305"/>
      <c r="PPU50" s="1305"/>
      <c r="PPV50" s="1305"/>
      <c r="PPW50" s="1305"/>
      <c r="PPX50" s="1305"/>
      <c r="PPY50" s="1305"/>
      <c r="PPZ50" s="1305"/>
      <c r="PQA50" s="1305"/>
      <c r="PQB50" s="1305"/>
      <c r="PQC50" s="1305"/>
      <c r="PQD50" s="1305"/>
      <c r="PQE50" s="1305"/>
      <c r="PQF50" s="1305"/>
      <c r="PQG50" s="1305"/>
      <c r="PQH50" s="1305"/>
      <c r="PQI50" s="1305"/>
      <c r="PQJ50" s="1305"/>
      <c r="PQK50" s="1305"/>
      <c r="PQL50" s="1305"/>
      <c r="PQM50" s="1305"/>
      <c r="PQN50" s="1305"/>
      <c r="PQO50" s="1305"/>
      <c r="PQP50" s="1305"/>
      <c r="PQQ50" s="1305"/>
      <c r="PQR50" s="1305"/>
      <c r="PQS50" s="1305"/>
      <c r="PQT50" s="1305"/>
      <c r="PQU50" s="1305"/>
      <c r="PQV50" s="1305"/>
      <c r="PQW50" s="1305"/>
      <c r="PQX50" s="1305"/>
      <c r="PQY50" s="1305"/>
      <c r="PQZ50" s="1305"/>
      <c r="PRA50" s="1305"/>
      <c r="PRB50" s="1305"/>
      <c r="PRC50" s="1305"/>
      <c r="PRD50" s="1305"/>
      <c r="PRE50" s="1305"/>
      <c r="PRF50" s="1305"/>
      <c r="PRG50" s="1305"/>
      <c r="PRH50" s="1305"/>
      <c r="PRI50" s="1305"/>
      <c r="PRJ50" s="1305"/>
      <c r="PRK50" s="1305"/>
      <c r="PRL50" s="1305"/>
      <c r="PRM50" s="1305"/>
      <c r="PRN50" s="1305"/>
      <c r="PRO50" s="1305"/>
      <c r="PRP50" s="1305"/>
      <c r="PRQ50" s="1305"/>
      <c r="PRR50" s="1305"/>
      <c r="PRS50" s="1305"/>
      <c r="PRT50" s="1305"/>
      <c r="PRU50" s="1305"/>
      <c r="PRV50" s="1305"/>
      <c r="PRW50" s="1305"/>
      <c r="PRX50" s="1305"/>
      <c r="PRY50" s="1305"/>
      <c r="PRZ50" s="1305"/>
      <c r="PSA50" s="1305"/>
      <c r="PSB50" s="1305"/>
      <c r="PSC50" s="1305"/>
      <c r="PSD50" s="1305"/>
      <c r="PSE50" s="1305"/>
      <c r="PSF50" s="1305"/>
      <c r="PSG50" s="1305"/>
      <c r="PSH50" s="1305"/>
      <c r="PSI50" s="1305"/>
      <c r="PSJ50" s="1305"/>
      <c r="PSK50" s="1305"/>
      <c r="PSL50" s="1305"/>
      <c r="PSM50" s="1305"/>
      <c r="PSN50" s="1305"/>
      <c r="PSO50" s="1305"/>
      <c r="PSP50" s="1305"/>
      <c r="PSQ50" s="1305"/>
      <c r="PSR50" s="1305"/>
      <c r="PSS50" s="1305"/>
      <c r="PST50" s="1305"/>
      <c r="PSU50" s="1305"/>
      <c r="PSV50" s="1305"/>
      <c r="PSW50" s="1305"/>
      <c r="PSX50" s="1305"/>
      <c r="PSY50" s="1305"/>
      <c r="PSZ50" s="1305"/>
      <c r="PTA50" s="1305"/>
      <c r="PTB50" s="1305"/>
      <c r="PTC50" s="1305"/>
      <c r="PTD50" s="1305"/>
      <c r="PTE50" s="1305"/>
      <c r="PTF50" s="1305"/>
      <c r="PTG50" s="1305"/>
      <c r="PTH50" s="1305"/>
      <c r="PTI50" s="1305"/>
      <c r="PTJ50" s="1305"/>
      <c r="PTK50" s="1305"/>
      <c r="PTL50" s="1305"/>
      <c r="PTM50" s="1305"/>
      <c r="PTN50" s="1305"/>
      <c r="PTO50" s="1305"/>
      <c r="PTP50" s="1305"/>
      <c r="PTQ50" s="1305"/>
      <c r="PTR50" s="1305"/>
      <c r="PTS50" s="1305"/>
      <c r="PTT50" s="1305"/>
      <c r="PTU50" s="1305"/>
      <c r="PTV50" s="1305"/>
      <c r="PTW50" s="1305"/>
      <c r="PTX50" s="1305"/>
      <c r="PTY50" s="1305"/>
      <c r="PTZ50" s="1305"/>
      <c r="PUA50" s="1305"/>
      <c r="PUB50" s="1305"/>
      <c r="PUC50" s="1305"/>
      <c r="PUD50" s="1305"/>
      <c r="PUE50" s="1305"/>
      <c r="PUF50" s="1305"/>
      <c r="PUG50" s="1305"/>
      <c r="PUH50" s="1305"/>
      <c r="PUI50" s="1305"/>
      <c r="PUJ50" s="1305"/>
      <c r="PUK50" s="1305"/>
      <c r="PUL50" s="1305"/>
      <c r="PUM50" s="1305"/>
      <c r="PUN50" s="1305"/>
      <c r="PUO50" s="1305"/>
      <c r="PUP50" s="1305"/>
      <c r="PUQ50" s="1305"/>
      <c r="PUR50" s="1305"/>
      <c r="PUS50" s="1305"/>
      <c r="PUT50" s="1305"/>
      <c r="PUU50" s="1305"/>
      <c r="PUV50" s="1305"/>
      <c r="PUW50" s="1305"/>
      <c r="PUX50" s="1305"/>
      <c r="PUY50" s="1305"/>
      <c r="PUZ50" s="1305"/>
      <c r="PVA50" s="1305"/>
      <c r="PVB50" s="1305"/>
      <c r="PVC50" s="1305"/>
      <c r="PVD50" s="1305"/>
      <c r="PVE50" s="1305"/>
      <c r="PVF50" s="1305"/>
      <c r="PVG50" s="1305"/>
      <c r="PVH50" s="1305"/>
      <c r="PVI50" s="1305"/>
      <c r="PVJ50" s="1305"/>
      <c r="PVK50" s="1305"/>
      <c r="PVL50" s="1305"/>
      <c r="PVM50" s="1305"/>
      <c r="PVN50" s="1305"/>
      <c r="PVO50" s="1305"/>
      <c r="PVP50" s="1305"/>
      <c r="PVQ50" s="1305"/>
      <c r="PVR50" s="1305"/>
      <c r="PVS50" s="1305"/>
      <c r="PVT50" s="1305"/>
      <c r="PVU50" s="1305"/>
      <c r="PVV50" s="1305"/>
      <c r="PVW50" s="1305"/>
      <c r="PVX50" s="1305"/>
      <c r="PVY50" s="1305"/>
      <c r="PVZ50" s="1305"/>
      <c r="PWA50" s="1305"/>
      <c r="PWB50" s="1305"/>
      <c r="PWC50" s="1305"/>
      <c r="PWD50" s="1305"/>
      <c r="PWE50" s="1305"/>
      <c r="PWF50" s="1305"/>
      <c r="PWG50" s="1305"/>
      <c r="PWH50" s="1305"/>
      <c r="PWI50" s="1305"/>
      <c r="PWJ50" s="1305"/>
      <c r="PWK50" s="1305"/>
      <c r="PWL50" s="1305"/>
      <c r="PWM50" s="1305"/>
      <c r="PWN50" s="1305"/>
      <c r="PWO50" s="1305"/>
      <c r="PWP50" s="1305"/>
      <c r="PWQ50" s="1305"/>
      <c r="PWR50" s="1305"/>
      <c r="PWS50" s="1305"/>
      <c r="PWT50" s="1305"/>
      <c r="PWU50" s="1305"/>
      <c r="PWV50" s="1305"/>
      <c r="PWW50" s="1305"/>
      <c r="PWX50" s="1305"/>
      <c r="PWY50" s="1305"/>
      <c r="PWZ50" s="1305"/>
      <c r="PXA50" s="1305"/>
      <c r="PXB50" s="1305"/>
      <c r="PXC50" s="1305"/>
      <c r="PXD50" s="1305"/>
      <c r="PXE50" s="1305"/>
      <c r="PXF50" s="1305"/>
      <c r="PXG50" s="1305"/>
      <c r="PXH50" s="1305"/>
      <c r="PXI50" s="1305"/>
      <c r="PXJ50" s="1305"/>
      <c r="PXK50" s="1305"/>
      <c r="PXL50" s="1305"/>
      <c r="PXM50" s="1305"/>
      <c r="PXN50" s="1305"/>
      <c r="PXO50" s="1305"/>
      <c r="PXP50" s="1305"/>
      <c r="PXQ50" s="1305"/>
      <c r="PXR50" s="1305"/>
      <c r="PXS50" s="1305"/>
      <c r="PXT50" s="1305"/>
      <c r="PXU50" s="1305"/>
      <c r="PXV50" s="1305"/>
      <c r="PXW50" s="1305"/>
      <c r="PXX50" s="1305"/>
      <c r="PXY50" s="1305"/>
      <c r="PXZ50" s="1305"/>
      <c r="PYA50" s="1305"/>
      <c r="PYB50" s="1305"/>
      <c r="PYC50" s="1305"/>
      <c r="PYD50" s="1305"/>
      <c r="PYE50" s="1305"/>
      <c r="PYF50" s="1305"/>
      <c r="PYG50" s="1305"/>
      <c r="PYH50" s="1305"/>
      <c r="PYI50" s="1305"/>
      <c r="PYJ50" s="1305"/>
      <c r="PYK50" s="1305"/>
      <c r="PYL50" s="1305"/>
      <c r="PYM50" s="1305"/>
      <c r="PYN50" s="1305"/>
      <c r="PYO50" s="1305"/>
      <c r="PYP50" s="1305"/>
      <c r="PYQ50" s="1305"/>
      <c r="PYR50" s="1305"/>
      <c r="PYS50" s="1305"/>
      <c r="PYT50" s="1305"/>
      <c r="PYU50" s="1305"/>
      <c r="PYV50" s="1305"/>
      <c r="PYW50" s="1305"/>
      <c r="PYX50" s="1305"/>
      <c r="PYY50" s="1305"/>
      <c r="PYZ50" s="1305"/>
      <c r="PZA50" s="1305"/>
      <c r="PZB50" s="1305"/>
      <c r="PZC50" s="1305"/>
      <c r="PZD50" s="1305"/>
      <c r="PZE50" s="1305"/>
      <c r="PZF50" s="1305"/>
      <c r="PZG50" s="1305"/>
      <c r="PZH50" s="1305"/>
      <c r="PZI50" s="1305"/>
      <c r="PZJ50" s="1305"/>
      <c r="PZK50" s="1305"/>
      <c r="PZL50" s="1305"/>
      <c r="PZM50" s="1305"/>
      <c r="PZN50" s="1305"/>
      <c r="PZO50" s="1305"/>
      <c r="PZP50" s="1305"/>
      <c r="PZQ50" s="1305"/>
      <c r="PZR50" s="1305"/>
      <c r="PZS50" s="1305"/>
      <c r="PZT50" s="1305"/>
      <c r="PZU50" s="1305"/>
      <c r="PZV50" s="1305"/>
      <c r="PZW50" s="1305"/>
      <c r="PZX50" s="1305"/>
      <c r="PZY50" s="1305"/>
      <c r="PZZ50" s="1305"/>
      <c r="QAA50" s="1305"/>
      <c r="QAB50" s="1305"/>
      <c r="QAC50" s="1305"/>
      <c r="QAD50" s="1305"/>
      <c r="QAE50" s="1305"/>
      <c r="QAF50" s="1305"/>
      <c r="QAG50" s="1305"/>
      <c r="QAH50" s="1305"/>
      <c r="QAI50" s="1305"/>
      <c r="QAJ50" s="1305"/>
      <c r="QAK50" s="1305"/>
      <c r="QAL50" s="1305"/>
      <c r="QAM50" s="1305"/>
      <c r="QAN50" s="1305"/>
      <c r="QAO50" s="1305"/>
      <c r="QAP50" s="1305"/>
      <c r="QAQ50" s="1305"/>
      <c r="QAR50" s="1305"/>
      <c r="QAS50" s="1305"/>
      <c r="QAT50" s="1305"/>
      <c r="QAU50" s="1305"/>
      <c r="QAV50" s="1305"/>
      <c r="QAW50" s="1305"/>
      <c r="QAX50" s="1305"/>
      <c r="QAY50" s="1305"/>
      <c r="QAZ50" s="1305"/>
      <c r="QBA50" s="1305"/>
      <c r="QBB50" s="1305"/>
      <c r="QBC50" s="1305"/>
      <c r="QBD50" s="1305"/>
      <c r="QBE50" s="1305"/>
      <c r="QBF50" s="1305"/>
      <c r="QBG50" s="1305"/>
      <c r="QBH50" s="1305"/>
      <c r="QBI50" s="1305"/>
      <c r="QBJ50" s="1305"/>
      <c r="QBK50" s="1305"/>
      <c r="QBL50" s="1305"/>
      <c r="QBM50" s="1305"/>
      <c r="QBN50" s="1305"/>
      <c r="QBO50" s="1305"/>
      <c r="QBP50" s="1305"/>
      <c r="QBQ50" s="1305"/>
      <c r="QBR50" s="1305"/>
      <c r="QBS50" s="1305"/>
      <c r="QBT50" s="1305"/>
      <c r="QBU50" s="1305"/>
      <c r="QBV50" s="1305"/>
      <c r="QBW50" s="1305"/>
      <c r="QBX50" s="1305"/>
      <c r="QBY50" s="1305"/>
      <c r="QBZ50" s="1305"/>
      <c r="QCA50" s="1305"/>
      <c r="QCB50" s="1305"/>
      <c r="QCC50" s="1305"/>
      <c r="QCD50" s="1305"/>
      <c r="QCE50" s="1305"/>
      <c r="QCF50" s="1305"/>
      <c r="QCG50" s="1305"/>
      <c r="QCH50" s="1305"/>
      <c r="QCI50" s="1305"/>
      <c r="QCJ50" s="1305"/>
      <c r="QCK50" s="1305"/>
      <c r="QCL50" s="1305"/>
      <c r="QCM50" s="1305"/>
      <c r="QCN50" s="1305"/>
      <c r="QCO50" s="1305"/>
      <c r="QCP50" s="1305"/>
      <c r="QCQ50" s="1305"/>
      <c r="QCR50" s="1305"/>
      <c r="QCS50" s="1305"/>
      <c r="QCT50" s="1305"/>
      <c r="QCU50" s="1305"/>
      <c r="QCV50" s="1305"/>
      <c r="QCW50" s="1305"/>
      <c r="QCX50" s="1305"/>
      <c r="QCY50" s="1305"/>
      <c r="QCZ50" s="1305"/>
      <c r="QDA50" s="1305"/>
      <c r="QDB50" s="1305"/>
      <c r="QDC50" s="1305"/>
      <c r="QDD50" s="1305"/>
      <c r="QDE50" s="1305"/>
      <c r="QDF50" s="1305"/>
      <c r="QDG50" s="1305"/>
      <c r="QDH50" s="1305"/>
      <c r="QDI50" s="1305"/>
      <c r="QDJ50" s="1305"/>
      <c r="QDK50" s="1305"/>
      <c r="QDL50" s="1305"/>
      <c r="QDM50" s="1305"/>
      <c r="QDN50" s="1305"/>
      <c r="QDO50" s="1305"/>
      <c r="QDP50" s="1305"/>
      <c r="QDQ50" s="1305"/>
      <c r="QDR50" s="1305"/>
      <c r="QDS50" s="1305"/>
      <c r="QDT50" s="1305"/>
      <c r="QDU50" s="1305"/>
      <c r="QDV50" s="1305"/>
      <c r="QDW50" s="1305"/>
      <c r="QDX50" s="1305"/>
      <c r="QDY50" s="1305"/>
      <c r="QDZ50" s="1305"/>
      <c r="QEA50" s="1305"/>
      <c r="QEB50" s="1305"/>
      <c r="QEC50" s="1305"/>
      <c r="QED50" s="1305"/>
      <c r="QEE50" s="1305"/>
      <c r="QEF50" s="1305"/>
      <c r="QEG50" s="1305"/>
      <c r="QEH50" s="1305"/>
      <c r="QEI50" s="1305"/>
      <c r="QEJ50" s="1305"/>
      <c r="QEK50" s="1305"/>
      <c r="QEL50" s="1305"/>
      <c r="QEM50" s="1305"/>
      <c r="QEN50" s="1305"/>
      <c r="QEO50" s="1305"/>
      <c r="QEP50" s="1305"/>
      <c r="QEQ50" s="1305"/>
      <c r="QER50" s="1305"/>
      <c r="QES50" s="1305"/>
      <c r="QET50" s="1305"/>
      <c r="QEU50" s="1305"/>
      <c r="QEV50" s="1305"/>
      <c r="QEW50" s="1305"/>
      <c r="QEX50" s="1305"/>
      <c r="QEY50" s="1305"/>
      <c r="QEZ50" s="1305"/>
      <c r="QFA50" s="1305"/>
      <c r="QFB50" s="1305"/>
      <c r="QFC50" s="1305"/>
      <c r="QFD50" s="1305"/>
      <c r="QFE50" s="1305"/>
      <c r="QFF50" s="1305"/>
      <c r="QFG50" s="1305"/>
      <c r="QFH50" s="1305"/>
      <c r="QFI50" s="1305"/>
      <c r="QFJ50" s="1305"/>
      <c r="QFK50" s="1305"/>
      <c r="QFL50" s="1305"/>
      <c r="QFM50" s="1305"/>
      <c r="QFN50" s="1305"/>
      <c r="QFO50" s="1305"/>
      <c r="QFP50" s="1305"/>
      <c r="QFQ50" s="1305"/>
      <c r="QFR50" s="1305"/>
      <c r="QFS50" s="1305"/>
      <c r="QFT50" s="1305"/>
      <c r="QFU50" s="1305"/>
      <c r="QFV50" s="1305"/>
      <c r="QFW50" s="1305"/>
      <c r="QFX50" s="1305"/>
      <c r="QFY50" s="1305"/>
      <c r="QFZ50" s="1305"/>
      <c r="QGA50" s="1305"/>
      <c r="QGB50" s="1305"/>
      <c r="QGC50" s="1305"/>
      <c r="QGD50" s="1305"/>
      <c r="QGE50" s="1305"/>
      <c r="QGF50" s="1305"/>
      <c r="QGG50" s="1305"/>
      <c r="QGH50" s="1305"/>
      <c r="QGI50" s="1305"/>
      <c r="QGJ50" s="1305"/>
      <c r="QGK50" s="1305"/>
      <c r="QGL50" s="1305"/>
      <c r="QGM50" s="1305"/>
      <c r="QGN50" s="1305"/>
      <c r="QGO50" s="1305"/>
      <c r="QGP50" s="1305"/>
      <c r="QGQ50" s="1305"/>
      <c r="QGR50" s="1305"/>
      <c r="QGS50" s="1305"/>
      <c r="QGT50" s="1305"/>
      <c r="QGU50" s="1305"/>
      <c r="QGV50" s="1305"/>
      <c r="QGW50" s="1305"/>
      <c r="QGX50" s="1305"/>
      <c r="QGY50" s="1305"/>
      <c r="QGZ50" s="1305"/>
      <c r="QHA50" s="1305"/>
      <c r="QHB50" s="1305"/>
      <c r="QHC50" s="1305"/>
      <c r="QHD50" s="1305"/>
      <c r="QHE50" s="1305"/>
      <c r="QHF50" s="1305"/>
      <c r="QHG50" s="1305"/>
      <c r="QHH50" s="1305"/>
      <c r="QHI50" s="1305"/>
      <c r="QHJ50" s="1305"/>
      <c r="QHK50" s="1305"/>
      <c r="QHL50" s="1305"/>
      <c r="QHM50" s="1305"/>
      <c r="QHN50" s="1305"/>
      <c r="QHO50" s="1305"/>
      <c r="QHP50" s="1305"/>
      <c r="QHQ50" s="1305"/>
      <c r="QHR50" s="1305"/>
      <c r="QHS50" s="1305"/>
      <c r="QHT50" s="1305"/>
      <c r="QHU50" s="1305"/>
      <c r="QHV50" s="1305"/>
      <c r="QHW50" s="1305"/>
      <c r="QHX50" s="1305"/>
      <c r="QHY50" s="1305"/>
      <c r="QHZ50" s="1305"/>
      <c r="QIA50" s="1305"/>
      <c r="QIB50" s="1305"/>
      <c r="QIC50" s="1305"/>
      <c r="QID50" s="1305"/>
      <c r="QIE50" s="1305"/>
      <c r="QIF50" s="1305"/>
      <c r="QIG50" s="1305"/>
      <c r="QIH50" s="1305"/>
      <c r="QII50" s="1305"/>
      <c r="QIJ50" s="1305"/>
      <c r="QIK50" s="1305"/>
      <c r="QIL50" s="1305"/>
      <c r="QIM50" s="1305"/>
      <c r="QIN50" s="1305"/>
      <c r="QIO50" s="1305"/>
      <c r="QIP50" s="1305"/>
      <c r="QIQ50" s="1305"/>
      <c r="QIR50" s="1305"/>
      <c r="QIS50" s="1305"/>
      <c r="QIT50" s="1305"/>
      <c r="QIU50" s="1305"/>
      <c r="QIV50" s="1305"/>
      <c r="QIW50" s="1305"/>
      <c r="QIX50" s="1305"/>
      <c r="QIY50" s="1305"/>
      <c r="QIZ50" s="1305"/>
      <c r="QJA50" s="1305"/>
      <c r="QJB50" s="1305"/>
      <c r="QJC50" s="1305"/>
      <c r="QJD50" s="1305"/>
      <c r="QJE50" s="1305"/>
      <c r="QJF50" s="1305"/>
      <c r="QJG50" s="1305"/>
      <c r="QJH50" s="1305"/>
      <c r="QJI50" s="1305"/>
      <c r="QJJ50" s="1305"/>
      <c r="QJK50" s="1305"/>
      <c r="QJL50" s="1305"/>
      <c r="QJM50" s="1305"/>
      <c r="QJN50" s="1305"/>
      <c r="QJO50" s="1305"/>
      <c r="QJP50" s="1305"/>
      <c r="QJQ50" s="1305"/>
      <c r="QJR50" s="1305"/>
      <c r="QJS50" s="1305"/>
      <c r="QJT50" s="1305"/>
      <c r="QJU50" s="1305"/>
      <c r="QJV50" s="1305"/>
      <c r="QJW50" s="1305"/>
      <c r="QJX50" s="1305"/>
      <c r="QJY50" s="1305"/>
      <c r="QJZ50" s="1305"/>
      <c r="QKA50" s="1305"/>
      <c r="QKB50" s="1305"/>
      <c r="QKC50" s="1305"/>
      <c r="QKD50" s="1305"/>
      <c r="QKE50" s="1305"/>
      <c r="QKF50" s="1305"/>
      <c r="QKG50" s="1305"/>
      <c r="QKH50" s="1305"/>
      <c r="QKI50" s="1305"/>
      <c r="QKJ50" s="1305"/>
      <c r="QKK50" s="1305"/>
      <c r="QKL50" s="1305"/>
      <c r="QKM50" s="1305"/>
      <c r="QKN50" s="1305"/>
      <c r="QKO50" s="1305"/>
      <c r="QKP50" s="1305"/>
      <c r="QKQ50" s="1305"/>
      <c r="QKR50" s="1305"/>
      <c r="QKS50" s="1305"/>
      <c r="QKT50" s="1305"/>
      <c r="QKU50" s="1305"/>
      <c r="QKV50" s="1305"/>
      <c r="QKW50" s="1305"/>
      <c r="QKX50" s="1305"/>
      <c r="QKY50" s="1305"/>
      <c r="QKZ50" s="1305"/>
      <c r="QLA50" s="1305"/>
      <c r="QLB50" s="1305"/>
      <c r="QLC50" s="1305"/>
      <c r="QLD50" s="1305"/>
      <c r="QLE50" s="1305"/>
      <c r="QLF50" s="1305"/>
      <c r="QLG50" s="1305"/>
      <c r="QLH50" s="1305"/>
      <c r="QLI50" s="1305"/>
      <c r="QLJ50" s="1305"/>
      <c r="QLK50" s="1305"/>
      <c r="QLL50" s="1305"/>
      <c r="QLM50" s="1305"/>
      <c r="QLN50" s="1305"/>
      <c r="QLO50" s="1305"/>
      <c r="QLP50" s="1305"/>
      <c r="QLQ50" s="1305"/>
      <c r="QLR50" s="1305"/>
      <c r="QLS50" s="1305"/>
      <c r="QLT50" s="1305"/>
      <c r="QLU50" s="1305"/>
      <c r="QLV50" s="1305"/>
      <c r="QLW50" s="1305"/>
      <c r="QLX50" s="1305"/>
      <c r="QLY50" s="1305"/>
      <c r="QLZ50" s="1305"/>
      <c r="QMA50" s="1305"/>
      <c r="QMB50" s="1305"/>
      <c r="QMC50" s="1305"/>
      <c r="QMD50" s="1305"/>
      <c r="QME50" s="1305"/>
      <c r="QMF50" s="1305"/>
      <c r="QMG50" s="1305"/>
      <c r="QMH50" s="1305"/>
      <c r="QMI50" s="1305"/>
      <c r="QMJ50" s="1305"/>
      <c r="QMK50" s="1305"/>
      <c r="QML50" s="1305"/>
      <c r="QMM50" s="1305"/>
      <c r="QMN50" s="1305"/>
      <c r="QMO50" s="1305"/>
      <c r="QMP50" s="1305"/>
      <c r="QMQ50" s="1305"/>
      <c r="QMR50" s="1305"/>
      <c r="QMS50" s="1305"/>
      <c r="QMT50" s="1305"/>
      <c r="QMU50" s="1305"/>
      <c r="QMV50" s="1305"/>
      <c r="QMW50" s="1305"/>
      <c r="QMX50" s="1305"/>
      <c r="QMY50" s="1305"/>
      <c r="QMZ50" s="1305"/>
      <c r="QNA50" s="1305"/>
      <c r="QNB50" s="1305"/>
      <c r="QNC50" s="1305"/>
      <c r="QND50" s="1305"/>
      <c r="QNE50" s="1305"/>
      <c r="QNF50" s="1305"/>
      <c r="QNG50" s="1305"/>
      <c r="QNH50" s="1305"/>
      <c r="QNI50" s="1305"/>
      <c r="QNJ50" s="1305"/>
      <c r="QNK50" s="1305"/>
      <c r="QNL50" s="1305"/>
      <c r="QNM50" s="1305"/>
      <c r="QNN50" s="1305"/>
      <c r="QNO50" s="1305"/>
      <c r="QNP50" s="1305"/>
      <c r="QNQ50" s="1305"/>
      <c r="QNR50" s="1305"/>
      <c r="QNS50" s="1305"/>
      <c r="QNT50" s="1305"/>
      <c r="QNU50" s="1305"/>
      <c r="QNV50" s="1305"/>
      <c r="QNW50" s="1305"/>
      <c r="QNX50" s="1305"/>
      <c r="QNY50" s="1305"/>
      <c r="QNZ50" s="1305"/>
      <c r="QOA50" s="1305"/>
      <c r="QOB50" s="1305"/>
      <c r="QOC50" s="1305"/>
      <c r="QOD50" s="1305"/>
      <c r="QOE50" s="1305"/>
      <c r="QOF50" s="1305"/>
      <c r="QOG50" s="1305"/>
      <c r="QOH50" s="1305"/>
      <c r="QOI50" s="1305"/>
      <c r="QOJ50" s="1305"/>
      <c r="QOK50" s="1305"/>
      <c r="QOL50" s="1305"/>
      <c r="QOM50" s="1305"/>
      <c r="QON50" s="1305"/>
      <c r="QOO50" s="1305"/>
      <c r="QOP50" s="1305"/>
      <c r="QOQ50" s="1305"/>
      <c r="QOR50" s="1305"/>
      <c r="QOS50" s="1305"/>
      <c r="QOT50" s="1305"/>
      <c r="QOU50" s="1305"/>
      <c r="QOV50" s="1305"/>
      <c r="QOW50" s="1305"/>
      <c r="QOX50" s="1305"/>
      <c r="QOY50" s="1305"/>
      <c r="QOZ50" s="1305"/>
      <c r="QPA50" s="1305"/>
      <c r="QPB50" s="1305"/>
      <c r="QPC50" s="1305"/>
      <c r="QPD50" s="1305"/>
      <c r="QPE50" s="1305"/>
      <c r="QPF50" s="1305"/>
      <c r="QPG50" s="1305"/>
      <c r="QPH50" s="1305"/>
      <c r="QPI50" s="1305"/>
      <c r="QPJ50" s="1305"/>
      <c r="QPK50" s="1305"/>
      <c r="QPL50" s="1305"/>
      <c r="QPM50" s="1305"/>
      <c r="QPN50" s="1305"/>
      <c r="QPO50" s="1305"/>
      <c r="QPP50" s="1305"/>
      <c r="QPQ50" s="1305"/>
      <c r="QPR50" s="1305"/>
      <c r="QPS50" s="1305"/>
      <c r="QPT50" s="1305"/>
      <c r="QPU50" s="1305"/>
      <c r="QPV50" s="1305"/>
      <c r="QPW50" s="1305"/>
      <c r="QPX50" s="1305"/>
      <c r="QPY50" s="1305"/>
      <c r="QPZ50" s="1305"/>
      <c r="QQA50" s="1305"/>
      <c r="QQB50" s="1305"/>
      <c r="QQC50" s="1305"/>
      <c r="QQD50" s="1305"/>
      <c r="QQE50" s="1305"/>
      <c r="QQF50" s="1305"/>
      <c r="QQG50" s="1305"/>
      <c r="QQH50" s="1305"/>
      <c r="QQI50" s="1305"/>
      <c r="QQJ50" s="1305"/>
      <c r="QQK50" s="1305"/>
      <c r="QQL50" s="1305"/>
      <c r="QQM50" s="1305"/>
      <c r="QQN50" s="1305"/>
      <c r="QQO50" s="1305"/>
      <c r="QQP50" s="1305"/>
      <c r="QQQ50" s="1305"/>
      <c r="QQR50" s="1305"/>
      <c r="QQS50" s="1305"/>
      <c r="QQT50" s="1305"/>
      <c r="QQU50" s="1305"/>
      <c r="QQV50" s="1305"/>
      <c r="QQW50" s="1305"/>
      <c r="QQX50" s="1305"/>
      <c r="QQY50" s="1305"/>
      <c r="QQZ50" s="1305"/>
      <c r="QRA50" s="1305"/>
      <c r="QRB50" s="1305"/>
      <c r="QRC50" s="1305"/>
      <c r="QRD50" s="1305"/>
      <c r="QRE50" s="1305"/>
      <c r="QRF50" s="1305"/>
      <c r="QRG50" s="1305"/>
      <c r="QRH50" s="1305"/>
      <c r="QRI50" s="1305"/>
      <c r="QRJ50" s="1305"/>
      <c r="QRK50" s="1305"/>
      <c r="QRL50" s="1305"/>
      <c r="QRM50" s="1305"/>
      <c r="QRN50" s="1305"/>
      <c r="QRO50" s="1305"/>
      <c r="QRP50" s="1305"/>
      <c r="QRQ50" s="1305"/>
      <c r="QRR50" s="1305"/>
      <c r="QRS50" s="1305"/>
      <c r="QRT50" s="1305"/>
      <c r="QRU50" s="1305"/>
      <c r="QRV50" s="1305"/>
      <c r="QRW50" s="1305"/>
      <c r="QRX50" s="1305"/>
      <c r="QRY50" s="1305"/>
      <c r="QRZ50" s="1305"/>
      <c r="QSA50" s="1305"/>
      <c r="QSB50" s="1305"/>
      <c r="QSC50" s="1305"/>
      <c r="QSD50" s="1305"/>
      <c r="QSE50" s="1305"/>
      <c r="QSF50" s="1305"/>
      <c r="QSG50" s="1305"/>
      <c r="QSH50" s="1305"/>
      <c r="QSI50" s="1305"/>
      <c r="QSJ50" s="1305"/>
      <c r="QSK50" s="1305"/>
      <c r="QSL50" s="1305"/>
      <c r="QSM50" s="1305"/>
      <c r="QSN50" s="1305"/>
      <c r="QSO50" s="1305"/>
      <c r="QSP50" s="1305"/>
      <c r="QSQ50" s="1305"/>
      <c r="QSR50" s="1305"/>
      <c r="QSS50" s="1305"/>
      <c r="QST50" s="1305"/>
      <c r="QSU50" s="1305"/>
      <c r="QSV50" s="1305"/>
      <c r="QSW50" s="1305"/>
      <c r="QSX50" s="1305"/>
      <c r="QSY50" s="1305"/>
      <c r="QSZ50" s="1305"/>
      <c r="QTA50" s="1305"/>
      <c r="QTB50" s="1305"/>
      <c r="QTC50" s="1305"/>
      <c r="QTD50" s="1305"/>
      <c r="QTE50" s="1305"/>
      <c r="QTF50" s="1305"/>
      <c r="QTG50" s="1305"/>
      <c r="QTH50" s="1305"/>
      <c r="QTI50" s="1305"/>
      <c r="QTJ50" s="1305"/>
      <c r="QTK50" s="1305"/>
      <c r="QTL50" s="1305"/>
      <c r="QTM50" s="1305"/>
      <c r="QTN50" s="1305"/>
      <c r="QTO50" s="1305"/>
      <c r="QTP50" s="1305"/>
      <c r="QTQ50" s="1305"/>
      <c r="QTR50" s="1305"/>
      <c r="QTS50" s="1305"/>
      <c r="QTT50" s="1305"/>
      <c r="QTU50" s="1305"/>
      <c r="QTV50" s="1305"/>
      <c r="QTW50" s="1305"/>
      <c r="QTX50" s="1305"/>
      <c r="QTY50" s="1305"/>
      <c r="QTZ50" s="1305"/>
      <c r="QUA50" s="1305"/>
      <c r="QUB50" s="1305"/>
      <c r="QUC50" s="1305"/>
      <c r="QUD50" s="1305"/>
      <c r="QUE50" s="1305"/>
      <c r="QUF50" s="1305"/>
      <c r="QUG50" s="1305"/>
      <c r="QUH50" s="1305"/>
      <c r="QUI50" s="1305"/>
      <c r="QUJ50" s="1305"/>
      <c r="QUK50" s="1305"/>
      <c r="QUL50" s="1305"/>
      <c r="QUM50" s="1305"/>
      <c r="QUN50" s="1305"/>
      <c r="QUO50" s="1305"/>
      <c r="QUP50" s="1305"/>
      <c r="QUQ50" s="1305"/>
      <c r="QUR50" s="1305"/>
      <c r="QUS50" s="1305"/>
      <c r="QUT50" s="1305"/>
      <c r="QUU50" s="1305"/>
      <c r="QUV50" s="1305"/>
      <c r="QUW50" s="1305"/>
      <c r="QUX50" s="1305"/>
      <c r="QUY50" s="1305"/>
      <c r="QUZ50" s="1305"/>
      <c r="QVA50" s="1305"/>
      <c r="QVB50" s="1305"/>
      <c r="QVC50" s="1305"/>
      <c r="QVD50" s="1305"/>
      <c r="QVE50" s="1305"/>
      <c r="QVF50" s="1305"/>
      <c r="QVG50" s="1305"/>
      <c r="QVH50" s="1305"/>
      <c r="QVI50" s="1305"/>
      <c r="QVJ50" s="1305"/>
      <c r="QVK50" s="1305"/>
      <c r="QVL50" s="1305"/>
      <c r="QVM50" s="1305"/>
      <c r="QVN50" s="1305"/>
      <c r="QVO50" s="1305"/>
      <c r="QVP50" s="1305"/>
      <c r="QVQ50" s="1305"/>
      <c r="QVR50" s="1305"/>
      <c r="QVS50" s="1305"/>
      <c r="QVT50" s="1305"/>
      <c r="QVU50" s="1305"/>
      <c r="QVV50" s="1305"/>
      <c r="QVW50" s="1305"/>
      <c r="QVX50" s="1305"/>
      <c r="QVY50" s="1305"/>
      <c r="QVZ50" s="1305"/>
      <c r="QWA50" s="1305"/>
      <c r="QWB50" s="1305"/>
      <c r="QWC50" s="1305"/>
      <c r="QWD50" s="1305"/>
      <c r="QWE50" s="1305"/>
      <c r="QWF50" s="1305"/>
      <c r="QWG50" s="1305"/>
      <c r="QWH50" s="1305"/>
      <c r="QWI50" s="1305"/>
      <c r="QWJ50" s="1305"/>
      <c r="QWK50" s="1305"/>
      <c r="QWL50" s="1305"/>
      <c r="QWM50" s="1305"/>
      <c r="QWN50" s="1305"/>
      <c r="QWO50" s="1305"/>
      <c r="QWP50" s="1305"/>
      <c r="QWQ50" s="1305"/>
      <c r="QWR50" s="1305"/>
      <c r="QWS50" s="1305"/>
      <c r="QWT50" s="1305"/>
      <c r="QWU50" s="1305"/>
      <c r="QWV50" s="1305"/>
      <c r="QWW50" s="1305"/>
      <c r="QWX50" s="1305"/>
      <c r="QWY50" s="1305"/>
      <c r="QWZ50" s="1305"/>
      <c r="QXA50" s="1305"/>
      <c r="QXB50" s="1305"/>
      <c r="QXC50" s="1305"/>
      <c r="QXD50" s="1305"/>
      <c r="QXE50" s="1305"/>
      <c r="QXF50" s="1305"/>
      <c r="QXG50" s="1305"/>
      <c r="QXH50" s="1305"/>
      <c r="QXI50" s="1305"/>
      <c r="QXJ50" s="1305"/>
      <c r="QXK50" s="1305"/>
      <c r="QXL50" s="1305"/>
      <c r="QXM50" s="1305"/>
      <c r="QXN50" s="1305"/>
      <c r="QXO50" s="1305"/>
      <c r="QXP50" s="1305"/>
      <c r="QXQ50" s="1305"/>
      <c r="QXR50" s="1305"/>
      <c r="QXS50" s="1305"/>
      <c r="QXT50" s="1305"/>
      <c r="QXU50" s="1305"/>
      <c r="QXV50" s="1305"/>
      <c r="QXW50" s="1305"/>
      <c r="QXX50" s="1305"/>
      <c r="QXY50" s="1305"/>
      <c r="QXZ50" s="1305"/>
      <c r="QYA50" s="1305"/>
      <c r="QYB50" s="1305"/>
      <c r="QYC50" s="1305"/>
      <c r="QYD50" s="1305"/>
      <c r="QYE50" s="1305"/>
      <c r="QYF50" s="1305"/>
      <c r="QYG50" s="1305"/>
      <c r="QYH50" s="1305"/>
      <c r="QYI50" s="1305"/>
      <c r="QYJ50" s="1305"/>
      <c r="QYK50" s="1305"/>
      <c r="QYL50" s="1305"/>
      <c r="QYM50" s="1305"/>
      <c r="QYN50" s="1305"/>
      <c r="QYO50" s="1305"/>
      <c r="QYP50" s="1305"/>
      <c r="QYQ50" s="1305"/>
      <c r="QYR50" s="1305"/>
      <c r="QYS50" s="1305"/>
      <c r="QYT50" s="1305"/>
      <c r="QYU50" s="1305"/>
      <c r="QYV50" s="1305"/>
      <c r="QYW50" s="1305"/>
      <c r="QYX50" s="1305"/>
      <c r="QYY50" s="1305"/>
      <c r="QYZ50" s="1305"/>
      <c r="QZA50" s="1305"/>
      <c r="QZB50" s="1305"/>
      <c r="QZC50" s="1305"/>
      <c r="QZD50" s="1305"/>
      <c r="QZE50" s="1305"/>
      <c r="QZF50" s="1305"/>
      <c r="QZG50" s="1305"/>
      <c r="QZH50" s="1305"/>
      <c r="QZI50" s="1305"/>
      <c r="QZJ50" s="1305"/>
      <c r="QZK50" s="1305"/>
      <c r="QZL50" s="1305"/>
      <c r="QZM50" s="1305"/>
      <c r="QZN50" s="1305"/>
      <c r="QZO50" s="1305"/>
      <c r="QZP50" s="1305"/>
      <c r="QZQ50" s="1305"/>
      <c r="QZR50" s="1305"/>
      <c r="QZS50" s="1305"/>
      <c r="QZT50" s="1305"/>
      <c r="QZU50" s="1305"/>
      <c r="QZV50" s="1305"/>
      <c r="QZW50" s="1305"/>
      <c r="QZX50" s="1305"/>
      <c r="QZY50" s="1305"/>
      <c r="QZZ50" s="1305"/>
      <c r="RAA50" s="1305"/>
      <c r="RAB50" s="1305"/>
      <c r="RAC50" s="1305"/>
      <c r="RAD50" s="1305"/>
      <c r="RAE50" s="1305"/>
      <c r="RAF50" s="1305"/>
      <c r="RAG50" s="1305"/>
      <c r="RAH50" s="1305"/>
      <c r="RAI50" s="1305"/>
      <c r="RAJ50" s="1305"/>
      <c r="RAK50" s="1305"/>
      <c r="RAL50" s="1305"/>
      <c r="RAM50" s="1305"/>
      <c r="RAN50" s="1305"/>
      <c r="RAO50" s="1305"/>
      <c r="RAP50" s="1305"/>
      <c r="RAQ50" s="1305"/>
      <c r="RAR50" s="1305"/>
      <c r="RAS50" s="1305"/>
      <c r="RAT50" s="1305"/>
      <c r="RAU50" s="1305"/>
      <c r="RAV50" s="1305"/>
      <c r="RAW50" s="1305"/>
      <c r="RAX50" s="1305"/>
      <c r="RAY50" s="1305"/>
      <c r="RAZ50" s="1305"/>
      <c r="RBA50" s="1305"/>
      <c r="RBB50" s="1305"/>
      <c r="RBC50" s="1305"/>
      <c r="RBD50" s="1305"/>
      <c r="RBE50" s="1305"/>
      <c r="RBF50" s="1305"/>
      <c r="RBG50" s="1305"/>
      <c r="RBH50" s="1305"/>
      <c r="RBI50" s="1305"/>
      <c r="RBJ50" s="1305"/>
      <c r="RBK50" s="1305"/>
      <c r="RBL50" s="1305"/>
      <c r="RBM50" s="1305"/>
      <c r="RBN50" s="1305"/>
      <c r="RBO50" s="1305"/>
      <c r="RBP50" s="1305"/>
      <c r="RBQ50" s="1305"/>
      <c r="RBR50" s="1305"/>
      <c r="RBS50" s="1305"/>
      <c r="RBT50" s="1305"/>
      <c r="RBU50" s="1305"/>
      <c r="RBV50" s="1305"/>
      <c r="RBW50" s="1305"/>
      <c r="RBX50" s="1305"/>
      <c r="RBY50" s="1305"/>
      <c r="RBZ50" s="1305"/>
      <c r="RCA50" s="1305"/>
      <c r="RCB50" s="1305"/>
      <c r="RCC50" s="1305"/>
      <c r="RCD50" s="1305"/>
      <c r="RCE50" s="1305"/>
      <c r="RCF50" s="1305"/>
      <c r="RCG50" s="1305"/>
      <c r="RCH50" s="1305"/>
      <c r="RCI50" s="1305"/>
      <c r="RCJ50" s="1305"/>
      <c r="RCK50" s="1305"/>
      <c r="RCL50" s="1305"/>
      <c r="RCM50" s="1305"/>
      <c r="RCN50" s="1305"/>
      <c r="RCO50" s="1305"/>
      <c r="RCP50" s="1305"/>
      <c r="RCQ50" s="1305"/>
      <c r="RCR50" s="1305"/>
      <c r="RCS50" s="1305"/>
      <c r="RCT50" s="1305"/>
      <c r="RCU50" s="1305"/>
      <c r="RCV50" s="1305"/>
      <c r="RCW50" s="1305"/>
      <c r="RCX50" s="1305"/>
      <c r="RCY50" s="1305"/>
      <c r="RCZ50" s="1305"/>
      <c r="RDA50" s="1305"/>
      <c r="RDB50" s="1305"/>
      <c r="RDC50" s="1305"/>
      <c r="RDD50" s="1305"/>
      <c r="RDE50" s="1305"/>
      <c r="RDF50" s="1305"/>
      <c r="RDG50" s="1305"/>
      <c r="RDH50" s="1305"/>
      <c r="RDI50" s="1305"/>
      <c r="RDJ50" s="1305"/>
      <c r="RDK50" s="1305"/>
      <c r="RDL50" s="1305"/>
      <c r="RDM50" s="1305"/>
      <c r="RDN50" s="1305"/>
      <c r="RDO50" s="1305"/>
      <c r="RDP50" s="1305"/>
      <c r="RDQ50" s="1305"/>
      <c r="RDR50" s="1305"/>
      <c r="RDS50" s="1305"/>
      <c r="RDT50" s="1305"/>
      <c r="RDU50" s="1305"/>
      <c r="RDV50" s="1305"/>
      <c r="RDW50" s="1305"/>
      <c r="RDX50" s="1305"/>
      <c r="RDY50" s="1305"/>
      <c r="RDZ50" s="1305"/>
      <c r="REA50" s="1305"/>
      <c r="REB50" s="1305"/>
      <c r="REC50" s="1305"/>
      <c r="RED50" s="1305"/>
      <c r="REE50" s="1305"/>
      <c r="REF50" s="1305"/>
      <c r="REG50" s="1305"/>
      <c r="REH50" s="1305"/>
      <c r="REI50" s="1305"/>
      <c r="REJ50" s="1305"/>
      <c r="REK50" s="1305"/>
      <c r="REL50" s="1305"/>
      <c r="REM50" s="1305"/>
      <c r="REN50" s="1305"/>
      <c r="REO50" s="1305"/>
      <c r="REP50" s="1305"/>
      <c r="REQ50" s="1305"/>
      <c r="RER50" s="1305"/>
      <c r="RES50" s="1305"/>
      <c r="RET50" s="1305"/>
      <c r="REU50" s="1305"/>
      <c r="REV50" s="1305"/>
      <c r="REW50" s="1305"/>
      <c r="REX50" s="1305"/>
      <c r="REY50" s="1305"/>
      <c r="REZ50" s="1305"/>
      <c r="RFA50" s="1305"/>
      <c r="RFB50" s="1305"/>
      <c r="RFC50" s="1305"/>
      <c r="RFD50" s="1305"/>
      <c r="RFE50" s="1305"/>
      <c r="RFF50" s="1305"/>
      <c r="RFG50" s="1305"/>
      <c r="RFH50" s="1305"/>
      <c r="RFI50" s="1305"/>
      <c r="RFJ50" s="1305"/>
      <c r="RFK50" s="1305"/>
      <c r="RFL50" s="1305"/>
      <c r="RFM50" s="1305"/>
      <c r="RFN50" s="1305"/>
      <c r="RFO50" s="1305"/>
      <c r="RFP50" s="1305"/>
      <c r="RFQ50" s="1305"/>
      <c r="RFR50" s="1305"/>
      <c r="RFS50" s="1305"/>
      <c r="RFT50" s="1305"/>
      <c r="RFU50" s="1305"/>
      <c r="RFV50" s="1305"/>
      <c r="RFW50" s="1305"/>
      <c r="RFX50" s="1305"/>
      <c r="RFY50" s="1305"/>
      <c r="RFZ50" s="1305"/>
      <c r="RGA50" s="1305"/>
      <c r="RGB50" s="1305"/>
      <c r="RGC50" s="1305"/>
      <c r="RGD50" s="1305"/>
      <c r="RGE50" s="1305"/>
      <c r="RGF50" s="1305"/>
      <c r="RGG50" s="1305"/>
      <c r="RGH50" s="1305"/>
      <c r="RGI50" s="1305"/>
      <c r="RGJ50" s="1305"/>
      <c r="RGK50" s="1305"/>
      <c r="RGL50" s="1305"/>
      <c r="RGM50" s="1305"/>
      <c r="RGN50" s="1305"/>
      <c r="RGO50" s="1305"/>
      <c r="RGP50" s="1305"/>
      <c r="RGQ50" s="1305"/>
      <c r="RGR50" s="1305"/>
      <c r="RGS50" s="1305"/>
      <c r="RGT50" s="1305"/>
      <c r="RGU50" s="1305"/>
      <c r="RGV50" s="1305"/>
      <c r="RGW50" s="1305"/>
      <c r="RGX50" s="1305"/>
      <c r="RGY50" s="1305"/>
      <c r="RGZ50" s="1305"/>
      <c r="RHA50" s="1305"/>
      <c r="RHB50" s="1305"/>
      <c r="RHC50" s="1305"/>
      <c r="RHD50" s="1305"/>
      <c r="RHE50" s="1305"/>
      <c r="RHF50" s="1305"/>
      <c r="RHG50" s="1305"/>
      <c r="RHH50" s="1305"/>
      <c r="RHI50" s="1305"/>
      <c r="RHJ50" s="1305"/>
      <c r="RHK50" s="1305"/>
      <c r="RHL50" s="1305"/>
      <c r="RHM50" s="1305"/>
      <c r="RHN50" s="1305"/>
      <c r="RHO50" s="1305"/>
      <c r="RHP50" s="1305"/>
      <c r="RHQ50" s="1305"/>
      <c r="RHR50" s="1305"/>
      <c r="RHS50" s="1305"/>
      <c r="RHT50" s="1305"/>
      <c r="RHU50" s="1305"/>
      <c r="RHV50" s="1305"/>
      <c r="RHW50" s="1305"/>
      <c r="RHX50" s="1305"/>
      <c r="RHY50" s="1305"/>
      <c r="RHZ50" s="1305"/>
      <c r="RIA50" s="1305"/>
      <c r="RIB50" s="1305"/>
      <c r="RIC50" s="1305"/>
      <c r="RID50" s="1305"/>
      <c r="RIE50" s="1305"/>
      <c r="RIF50" s="1305"/>
      <c r="RIG50" s="1305"/>
      <c r="RIH50" s="1305"/>
      <c r="RII50" s="1305"/>
      <c r="RIJ50" s="1305"/>
      <c r="RIK50" s="1305"/>
      <c r="RIL50" s="1305"/>
      <c r="RIM50" s="1305"/>
      <c r="RIN50" s="1305"/>
      <c r="RIO50" s="1305"/>
      <c r="RIP50" s="1305"/>
      <c r="RIQ50" s="1305"/>
      <c r="RIR50" s="1305"/>
      <c r="RIS50" s="1305"/>
      <c r="RIT50" s="1305"/>
      <c r="RIU50" s="1305"/>
      <c r="RIV50" s="1305"/>
      <c r="RIW50" s="1305"/>
      <c r="RIX50" s="1305"/>
      <c r="RIY50" s="1305"/>
      <c r="RIZ50" s="1305"/>
      <c r="RJA50" s="1305"/>
      <c r="RJB50" s="1305"/>
      <c r="RJC50" s="1305"/>
      <c r="RJD50" s="1305"/>
      <c r="RJE50" s="1305"/>
      <c r="RJF50" s="1305"/>
      <c r="RJG50" s="1305"/>
      <c r="RJH50" s="1305"/>
      <c r="RJI50" s="1305"/>
      <c r="RJJ50" s="1305"/>
      <c r="RJK50" s="1305"/>
      <c r="RJL50" s="1305"/>
      <c r="RJM50" s="1305"/>
      <c r="RJN50" s="1305"/>
      <c r="RJO50" s="1305"/>
      <c r="RJP50" s="1305"/>
      <c r="RJQ50" s="1305"/>
      <c r="RJR50" s="1305"/>
      <c r="RJS50" s="1305"/>
      <c r="RJT50" s="1305"/>
      <c r="RJU50" s="1305"/>
      <c r="RJV50" s="1305"/>
      <c r="RJW50" s="1305"/>
      <c r="RJX50" s="1305"/>
      <c r="RJY50" s="1305"/>
      <c r="RJZ50" s="1305"/>
      <c r="RKA50" s="1305"/>
      <c r="RKB50" s="1305"/>
      <c r="RKC50" s="1305"/>
      <c r="RKD50" s="1305"/>
      <c r="RKE50" s="1305"/>
      <c r="RKF50" s="1305"/>
      <c r="RKG50" s="1305"/>
      <c r="RKH50" s="1305"/>
      <c r="RKI50" s="1305"/>
      <c r="RKJ50" s="1305"/>
      <c r="RKK50" s="1305"/>
      <c r="RKL50" s="1305"/>
      <c r="RKM50" s="1305"/>
      <c r="RKN50" s="1305"/>
      <c r="RKO50" s="1305"/>
      <c r="RKP50" s="1305"/>
      <c r="RKQ50" s="1305"/>
      <c r="RKR50" s="1305"/>
      <c r="RKS50" s="1305"/>
      <c r="RKT50" s="1305"/>
      <c r="RKU50" s="1305"/>
      <c r="RKV50" s="1305"/>
      <c r="RKW50" s="1305"/>
      <c r="RKX50" s="1305"/>
      <c r="RKY50" s="1305"/>
      <c r="RKZ50" s="1305"/>
      <c r="RLA50" s="1305"/>
      <c r="RLB50" s="1305"/>
      <c r="RLC50" s="1305"/>
      <c r="RLD50" s="1305"/>
      <c r="RLE50" s="1305"/>
      <c r="RLF50" s="1305"/>
      <c r="RLG50" s="1305"/>
      <c r="RLH50" s="1305"/>
      <c r="RLI50" s="1305"/>
      <c r="RLJ50" s="1305"/>
      <c r="RLK50" s="1305"/>
      <c r="RLL50" s="1305"/>
      <c r="RLM50" s="1305"/>
      <c r="RLN50" s="1305"/>
      <c r="RLO50" s="1305"/>
      <c r="RLP50" s="1305"/>
      <c r="RLQ50" s="1305"/>
      <c r="RLR50" s="1305"/>
      <c r="RLS50" s="1305"/>
      <c r="RLT50" s="1305"/>
      <c r="RLU50" s="1305"/>
      <c r="RLV50" s="1305"/>
      <c r="RLW50" s="1305"/>
      <c r="RLX50" s="1305"/>
      <c r="RLY50" s="1305"/>
      <c r="RLZ50" s="1305"/>
      <c r="RMA50" s="1305"/>
      <c r="RMB50" s="1305"/>
      <c r="RMC50" s="1305"/>
      <c r="RMD50" s="1305"/>
      <c r="RME50" s="1305"/>
      <c r="RMF50" s="1305"/>
      <c r="RMG50" s="1305"/>
      <c r="RMH50" s="1305"/>
      <c r="RMI50" s="1305"/>
      <c r="RMJ50" s="1305"/>
      <c r="RMK50" s="1305"/>
      <c r="RML50" s="1305"/>
      <c r="RMM50" s="1305"/>
      <c r="RMN50" s="1305"/>
      <c r="RMO50" s="1305"/>
      <c r="RMP50" s="1305"/>
      <c r="RMQ50" s="1305"/>
      <c r="RMR50" s="1305"/>
      <c r="RMS50" s="1305"/>
      <c r="RMT50" s="1305"/>
      <c r="RMU50" s="1305"/>
      <c r="RMV50" s="1305"/>
      <c r="RMW50" s="1305"/>
      <c r="RMX50" s="1305"/>
      <c r="RMY50" s="1305"/>
      <c r="RMZ50" s="1305"/>
      <c r="RNA50" s="1305"/>
      <c r="RNB50" s="1305"/>
      <c r="RNC50" s="1305"/>
      <c r="RND50" s="1305"/>
      <c r="RNE50" s="1305"/>
      <c r="RNF50" s="1305"/>
      <c r="RNG50" s="1305"/>
      <c r="RNH50" s="1305"/>
      <c r="RNI50" s="1305"/>
      <c r="RNJ50" s="1305"/>
      <c r="RNK50" s="1305"/>
      <c r="RNL50" s="1305"/>
      <c r="RNM50" s="1305"/>
      <c r="RNN50" s="1305"/>
      <c r="RNO50" s="1305"/>
      <c r="RNP50" s="1305"/>
      <c r="RNQ50" s="1305"/>
      <c r="RNR50" s="1305"/>
      <c r="RNS50" s="1305"/>
      <c r="RNT50" s="1305"/>
      <c r="RNU50" s="1305"/>
      <c r="RNV50" s="1305"/>
      <c r="RNW50" s="1305"/>
      <c r="RNX50" s="1305"/>
      <c r="RNY50" s="1305"/>
      <c r="RNZ50" s="1305"/>
      <c r="ROA50" s="1305"/>
      <c r="ROB50" s="1305"/>
      <c r="ROC50" s="1305"/>
      <c r="ROD50" s="1305"/>
      <c r="ROE50" s="1305"/>
      <c r="ROF50" s="1305"/>
      <c r="ROG50" s="1305"/>
      <c r="ROH50" s="1305"/>
      <c r="ROI50" s="1305"/>
      <c r="ROJ50" s="1305"/>
      <c r="ROK50" s="1305"/>
      <c r="ROL50" s="1305"/>
      <c r="ROM50" s="1305"/>
      <c r="RON50" s="1305"/>
      <c r="ROO50" s="1305"/>
      <c r="ROP50" s="1305"/>
      <c r="ROQ50" s="1305"/>
      <c r="ROR50" s="1305"/>
      <c r="ROS50" s="1305"/>
      <c r="ROT50" s="1305"/>
      <c r="ROU50" s="1305"/>
      <c r="ROV50" s="1305"/>
      <c r="ROW50" s="1305"/>
      <c r="ROX50" s="1305"/>
      <c r="ROY50" s="1305"/>
      <c r="ROZ50" s="1305"/>
      <c r="RPA50" s="1305"/>
      <c r="RPB50" s="1305"/>
      <c r="RPC50" s="1305"/>
      <c r="RPD50" s="1305"/>
      <c r="RPE50" s="1305"/>
      <c r="RPF50" s="1305"/>
      <c r="RPG50" s="1305"/>
      <c r="RPH50" s="1305"/>
      <c r="RPI50" s="1305"/>
      <c r="RPJ50" s="1305"/>
      <c r="RPK50" s="1305"/>
      <c r="RPL50" s="1305"/>
      <c r="RPM50" s="1305"/>
      <c r="RPN50" s="1305"/>
      <c r="RPO50" s="1305"/>
      <c r="RPP50" s="1305"/>
      <c r="RPQ50" s="1305"/>
      <c r="RPR50" s="1305"/>
      <c r="RPS50" s="1305"/>
      <c r="RPT50" s="1305"/>
      <c r="RPU50" s="1305"/>
      <c r="RPV50" s="1305"/>
      <c r="RPW50" s="1305"/>
      <c r="RPX50" s="1305"/>
      <c r="RPY50" s="1305"/>
      <c r="RPZ50" s="1305"/>
      <c r="RQA50" s="1305"/>
      <c r="RQB50" s="1305"/>
      <c r="RQC50" s="1305"/>
      <c r="RQD50" s="1305"/>
      <c r="RQE50" s="1305"/>
      <c r="RQF50" s="1305"/>
      <c r="RQG50" s="1305"/>
      <c r="RQH50" s="1305"/>
      <c r="RQI50" s="1305"/>
      <c r="RQJ50" s="1305"/>
      <c r="RQK50" s="1305"/>
      <c r="RQL50" s="1305"/>
      <c r="RQM50" s="1305"/>
      <c r="RQN50" s="1305"/>
      <c r="RQO50" s="1305"/>
      <c r="RQP50" s="1305"/>
      <c r="RQQ50" s="1305"/>
      <c r="RQR50" s="1305"/>
      <c r="RQS50" s="1305"/>
      <c r="RQT50" s="1305"/>
      <c r="RQU50" s="1305"/>
      <c r="RQV50" s="1305"/>
      <c r="RQW50" s="1305"/>
      <c r="RQX50" s="1305"/>
      <c r="RQY50" s="1305"/>
      <c r="RQZ50" s="1305"/>
      <c r="RRA50" s="1305"/>
      <c r="RRB50" s="1305"/>
      <c r="RRC50" s="1305"/>
      <c r="RRD50" s="1305"/>
      <c r="RRE50" s="1305"/>
      <c r="RRF50" s="1305"/>
      <c r="RRG50" s="1305"/>
      <c r="RRH50" s="1305"/>
      <c r="RRI50" s="1305"/>
      <c r="RRJ50" s="1305"/>
      <c r="RRK50" s="1305"/>
      <c r="RRL50" s="1305"/>
      <c r="RRM50" s="1305"/>
      <c r="RRN50" s="1305"/>
      <c r="RRO50" s="1305"/>
      <c r="RRP50" s="1305"/>
      <c r="RRQ50" s="1305"/>
      <c r="RRR50" s="1305"/>
      <c r="RRS50" s="1305"/>
      <c r="RRT50" s="1305"/>
      <c r="RRU50" s="1305"/>
      <c r="RRV50" s="1305"/>
      <c r="RRW50" s="1305"/>
      <c r="RRX50" s="1305"/>
      <c r="RRY50" s="1305"/>
      <c r="RRZ50" s="1305"/>
      <c r="RSA50" s="1305"/>
      <c r="RSB50" s="1305"/>
      <c r="RSC50" s="1305"/>
      <c r="RSD50" s="1305"/>
      <c r="RSE50" s="1305"/>
      <c r="RSF50" s="1305"/>
      <c r="RSG50" s="1305"/>
      <c r="RSH50" s="1305"/>
      <c r="RSI50" s="1305"/>
      <c r="RSJ50" s="1305"/>
      <c r="RSK50" s="1305"/>
      <c r="RSL50" s="1305"/>
      <c r="RSM50" s="1305"/>
      <c r="RSN50" s="1305"/>
      <c r="RSO50" s="1305"/>
      <c r="RSP50" s="1305"/>
      <c r="RSQ50" s="1305"/>
      <c r="RSR50" s="1305"/>
      <c r="RSS50" s="1305"/>
      <c r="RST50" s="1305"/>
      <c r="RSU50" s="1305"/>
      <c r="RSV50" s="1305"/>
      <c r="RSW50" s="1305"/>
      <c r="RSX50" s="1305"/>
      <c r="RSY50" s="1305"/>
      <c r="RSZ50" s="1305"/>
      <c r="RTA50" s="1305"/>
      <c r="RTB50" s="1305"/>
      <c r="RTC50" s="1305"/>
      <c r="RTD50" s="1305"/>
      <c r="RTE50" s="1305"/>
      <c r="RTF50" s="1305"/>
      <c r="RTG50" s="1305"/>
      <c r="RTH50" s="1305"/>
      <c r="RTI50" s="1305"/>
      <c r="RTJ50" s="1305"/>
      <c r="RTK50" s="1305"/>
      <c r="RTL50" s="1305"/>
      <c r="RTM50" s="1305"/>
      <c r="RTN50" s="1305"/>
      <c r="RTO50" s="1305"/>
      <c r="RTP50" s="1305"/>
      <c r="RTQ50" s="1305"/>
      <c r="RTR50" s="1305"/>
      <c r="RTS50" s="1305"/>
      <c r="RTT50" s="1305"/>
      <c r="RTU50" s="1305"/>
      <c r="RTV50" s="1305"/>
      <c r="RTW50" s="1305"/>
      <c r="RTX50" s="1305"/>
      <c r="RTY50" s="1305"/>
      <c r="RTZ50" s="1305"/>
      <c r="RUA50" s="1305"/>
      <c r="RUB50" s="1305"/>
      <c r="RUC50" s="1305"/>
      <c r="RUD50" s="1305"/>
      <c r="RUE50" s="1305"/>
      <c r="RUF50" s="1305"/>
      <c r="RUG50" s="1305"/>
      <c r="RUH50" s="1305"/>
      <c r="RUI50" s="1305"/>
      <c r="RUJ50" s="1305"/>
      <c r="RUK50" s="1305"/>
      <c r="RUL50" s="1305"/>
      <c r="RUM50" s="1305"/>
      <c r="RUN50" s="1305"/>
      <c r="RUO50" s="1305"/>
      <c r="RUP50" s="1305"/>
      <c r="RUQ50" s="1305"/>
      <c r="RUR50" s="1305"/>
      <c r="RUS50" s="1305"/>
      <c r="RUT50" s="1305"/>
      <c r="RUU50" s="1305"/>
      <c r="RUV50" s="1305"/>
      <c r="RUW50" s="1305"/>
      <c r="RUX50" s="1305"/>
      <c r="RUY50" s="1305"/>
      <c r="RUZ50" s="1305"/>
      <c r="RVA50" s="1305"/>
      <c r="RVB50" s="1305"/>
      <c r="RVC50" s="1305"/>
      <c r="RVD50" s="1305"/>
      <c r="RVE50" s="1305"/>
      <c r="RVF50" s="1305"/>
      <c r="RVG50" s="1305"/>
      <c r="RVH50" s="1305"/>
      <c r="RVI50" s="1305"/>
      <c r="RVJ50" s="1305"/>
      <c r="RVK50" s="1305"/>
      <c r="RVL50" s="1305"/>
      <c r="RVM50" s="1305"/>
      <c r="RVN50" s="1305"/>
      <c r="RVO50" s="1305"/>
      <c r="RVP50" s="1305"/>
      <c r="RVQ50" s="1305"/>
      <c r="RVR50" s="1305"/>
      <c r="RVS50" s="1305"/>
      <c r="RVT50" s="1305"/>
      <c r="RVU50" s="1305"/>
      <c r="RVV50" s="1305"/>
      <c r="RVW50" s="1305"/>
      <c r="RVX50" s="1305"/>
      <c r="RVY50" s="1305"/>
      <c r="RVZ50" s="1305"/>
      <c r="RWA50" s="1305"/>
      <c r="RWB50" s="1305"/>
      <c r="RWC50" s="1305"/>
      <c r="RWD50" s="1305"/>
      <c r="RWE50" s="1305"/>
      <c r="RWF50" s="1305"/>
      <c r="RWG50" s="1305"/>
      <c r="RWH50" s="1305"/>
      <c r="RWI50" s="1305"/>
      <c r="RWJ50" s="1305"/>
      <c r="RWK50" s="1305"/>
      <c r="RWL50" s="1305"/>
      <c r="RWM50" s="1305"/>
      <c r="RWN50" s="1305"/>
      <c r="RWO50" s="1305"/>
      <c r="RWP50" s="1305"/>
      <c r="RWQ50" s="1305"/>
      <c r="RWR50" s="1305"/>
      <c r="RWS50" s="1305"/>
      <c r="RWT50" s="1305"/>
      <c r="RWU50" s="1305"/>
      <c r="RWV50" s="1305"/>
      <c r="RWW50" s="1305"/>
      <c r="RWX50" s="1305"/>
      <c r="RWY50" s="1305"/>
      <c r="RWZ50" s="1305"/>
      <c r="RXA50" s="1305"/>
      <c r="RXB50" s="1305"/>
      <c r="RXC50" s="1305"/>
      <c r="RXD50" s="1305"/>
      <c r="RXE50" s="1305"/>
      <c r="RXF50" s="1305"/>
      <c r="RXG50" s="1305"/>
      <c r="RXH50" s="1305"/>
      <c r="RXI50" s="1305"/>
      <c r="RXJ50" s="1305"/>
      <c r="RXK50" s="1305"/>
      <c r="RXL50" s="1305"/>
      <c r="RXM50" s="1305"/>
      <c r="RXN50" s="1305"/>
      <c r="RXO50" s="1305"/>
      <c r="RXP50" s="1305"/>
      <c r="RXQ50" s="1305"/>
      <c r="RXR50" s="1305"/>
      <c r="RXS50" s="1305"/>
      <c r="RXT50" s="1305"/>
      <c r="RXU50" s="1305"/>
      <c r="RXV50" s="1305"/>
      <c r="RXW50" s="1305"/>
      <c r="RXX50" s="1305"/>
      <c r="RXY50" s="1305"/>
      <c r="RXZ50" s="1305"/>
      <c r="RYA50" s="1305"/>
      <c r="RYB50" s="1305"/>
      <c r="RYC50" s="1305"/>
      <c r="RYD50" s="1305"/>
      <c r="RYE50" s="1305"/>
      <c r="RYF50" s="1305"/>
      <c r="RYG50" s="1305"/>
      <c r="RYH50" s="1305"/>
      <c r="RYI50" s="1305"/>
      <c r="RYJ50" s="1305"/>
      <c r="RYK50" s="1305"/>
      <c r="RYL50" s="1305"/>
      <c r="RYM50" s="1305"/>
      <c r="RYN50" s="1305"/>
      <c r="RYO50" s="1305"/>
      <c r="RYP50" s="1305"/>
      <c r="RYQ50" s="1305"/>
      <c r="RYR50" s="1305"/>
      <c r="RYS50" s="1305"/>
      <c r="RYT50" s="1305"/>
      <c r="RYU50" s="1305"/>
      <c r="RYV50" s="1305"/>
      <c r="RYW50" s="1305"/>
      <c r="RYX50" s="1305"/>
      <c r="RYY50" s="1305"/>
      <c r="RYZ50" s="1305"/>
      <c r="RZA50" s="1305"/>
      <c r="RZB50" s="1305"/>
      <c r="RZC50" s="1305"/>
      <c r="RZD50" s="1305"/>
      <c r="RZE50" s="1305"/>
      <c r="RZF50" s="1305"/>
      <c r="RZG50" s="1305"/>
      <c r="RZH50" s="1305"/>
      <c r="RZI50" s="1305"/>
      <c r="RZJ50" s="1305"/>
      <c r="RZK50" s="1305"/>
      <c r="RZL50" s="1305"/>
      <c r="RZM50" s="1305"/>
      <c r="RZN50" s="1305"/>
      <c r="RZO50" s="1305"/>
      <c r="RZP50" s="1305"/>
      <c r="RZQ50" s="1305"/>
      <c r="RZR50" s="1305"/>
      <c r="RZS50" s="1305"/>
      <c r="RZT50" s="1305"/>
      <c r="RZU50" s="1305"/>
      <c r="RZV50" s="1305"/>
      <c r="RZW50" s="1305"/>
      <c r="RZX50" s="1305"/>
      <c r="RZY50" s="1305"/>
      <c r="RZZ50" s="1305"/>
      <c r="SAA50" s="1305"/>
      <c r="SAB50" s="1305"/>
      <c r="SAC50" s="1305"/>
      <c r="SAD50" s="1305"/>
      <c r="SAE50" s="1305"/>
      <c r="SAF50" s="1305"/>
      <c r="SAG50" s="1305"/>
      <c r="SAH50" s="1305"/>
      <c r="SAI50" s="1305"/>
      <c r="SAJ50" s="1305"/>
      <c r="SAK50" s="1305"/>
      <c r="SAL50" s="1305"/>
      <c r="SAM50" s="1305"/>
      <c r="SAN50" s="1305"/>
      <c r="SAO50" s="1305"/>
      <c r="SAP50" s="1305"/>
      <c r="SAQ50" s="1305"/>
      <c r="SAR50" s="1305"/>
      <c r="SAS50" s="1305"/>
      <c r="SAT50" s="1305"/>
      <c r="SAU50" s="1305"/>
      <c r="SAV50" s="1305"/>
      <c r="SAW50" s="1305"/>
      <c r="SAX50" s="1305"/>
      <c r="SAY50" s="1305"/>
      <c r="SAZ50" s="1305"/>
      <c r="SBA50" s="1305"/>
      <c r="SBB50" s="1305"/>
      <c r="SBC50" s="1305"/>
      <c r="SBD50" s="1305"/>
      <c r="SBE50" s="1305"/>
      <c r="SBF50" s="1305"/>
      <c r="SBG50" s="1305"/>
      <c r="SBH50" s="1305"/>
      <c r="SBI50" s="1305"/>
      <c r="SBJ50" s="1305"/>
      <c r="SBK50" s="1305"/>
      <c r="SBL50" s="1305"/>
      <c r="SBM50" s="1305"/>
      <c r="SBN50" s="1305"/>
      <c r="SBO50" s="1305"/>
      <c r="SBP50" s="1305"/>
      <c r="SBQ50" s="1305"/>
      <c r="SBR50" s="1305"/>
      <c r="SBS50" s="1305"/>
      <c r="SBT50" s="1305"/>
      <c r="SBU50" s="1305"/>
      <c r="SBV50" s="1305"/>
      <c r="SBW50" s="1305"/>
      <c r="SBX50" s="1305"/>
      <c r="SBY50" s="1305"/>
      <c r="SBZ50" s="1305"/>
      <c r="SCA50" s="1305"/>
      <c r="SCB50" s="1305"/>
      <c r="SCC50" s="1305"/>
      <c r="SCD50" s="1305"/>
      <c r="SCE50" s="1305"/>
      <c r="SCF50" s="1305"/>
      <c r="SCG50" s="1305"/>
      <c r="SCH50" s="1305"/>
      <c r="SCI50" s="1305"/>
      <c r="SCJ50" s="1305"/>
      <c r="SCK50" s="1305"/>
      <c r="SCL50" s="1305"/>
      <c r="SCM50" s="1305"/>
      <c r="SCN50" s="1305"/>
      <c r="SCO50" s="1305"/>
      <c r="SCP50" s="1305"/>
      <c r="SCQ50" s="1305"/>
      <c r="SCR50" s="1305"/>
      <c r="SCS50" s="1305"/>
      <c r="SCT50" s="1305"/>
      <c r="SCU50" s="1305"/>
      <c r="SCV50" s="1305"/>
      <c r="SCW50" s="1305"/>
      <c r="SCX50" s="1305"/>
      <c r="SCY50" s="1305"/>
      <c r="SCZ50" s="1305"/>
      <c r="SDA50" s="1305"/>
      <c r="SDB50" s="1305"/>
      <c r="SDC50" s="1305"/>
      <c r="SDD50" s="1305"/>
      <c r="SDE50" s="1305"/>
      <c r="SDF50" s="1305"/>
      <c r="SDG50" s="1305"/>
      <c r="SDH50" s="1305"/>
      <c r="SDI50" s="1305"/>
      <c r="SDJ50" s="1305"/>
      <c r="SDK50" s="1305"/>
      <c r="SDL50" s="1305"/>
      <c r="SDM50" s="1305"/>
      <c r="SDN50" s="1305"/>
      <c r="SDO50" s="1305"/>
      <c r="SDP50" s="1305"/>
      <c r="SDQ50" s="1305"/>
      <c r="SDR50" s="1305"/>
      <c r="SDS50" s="1305"/>
      <c r="SDT50" s="1305"/>
      <c r="SDU50" s="1305"/>
      <c r="SDV50" s="1305"/>
      <c r="SDW50" s="1305"/>
      <c r="SDX50" s="1305"/>
      <c r="SDY50" s="1305"/>
      <c r="SDZ50" s="1305"/>
      <c r="SEA50" s="1305"/>
      <c r="SEB50" s="1305"/>
      <c r="SEC50" s="1305"/>
      <c r="SED50" s="1305"/>
      <c r="SEE50" s="1305"/>
      <c r="SEF50" s="1305"/>
      <c r="SEG50" s="1305"/>
      <c r="SEH50" s="1305"/>
      <c r="SEI50" s="1305"/>
      <c r="SEJ50" s="1305"/>
      <c r="SEK50" s="1305"/>
      <c r="SEL50" s="1305"/>
      <c r="SEM50" s="1305"/>
      <c r="SEN50" s="1305"/>
      <c r="SEO50" s="1305"/>
      <c r="SEP50" s="1305"/>
      <c r="SEQ50" s="1305"/>
      <c r="SER50" s="1305"/>
      <c r="SES50" s="1305"/>
      <c r="SET50" s="1305"/>
      <c r="SEU50" s="1305"/>
      <c r="SEV50" s="1305"/>
      <c r="SEW50" s="1305"/>
      <c r="SEX50" s="1305"/>
      <c r="SEY50" s="1305"/>
      <c r="SEZ50" s="1305"/>
      <c r="SFA50" s="1305"/>
      <c r="SFB50" s="1305"/>
      <c r="SFC50" s="1305"/>
      <c r="SFD50" s="1305"/>
      <c r="SFE50" s="1305"/>
      <c r="SFF50" s="1305"/>
      <c r="SFG50" s="1305"/>
      <c r="SFH50" s="1305"/>
      <c r="SFI50" s="1305"/>
      <c r="SFJ50" s="1305"/>
      <c r="SFK50" s="1305"/>
      <c r="SFL50" s="1305"/>
      <c r="SFM50" s="1305"/>
      <c r="SFN50" s="1305"/>
      <c r="SFO50" s="1305"/>
      <c r="SFP50" s="1305"/>
      <c r="SFQ50" s="1305"/>
      <c r="SFR50" s="1305"/>
      <c r="SFS50" s="1305"/>
      <c r="SFT50" s="1305"/>
      <c r="SFU50" s="1305"/>
      <c r="SFV50" s="1305"/>
      <c r="SFW50" s="1305"/>
      <c r="SFX50" s="1305"/>
      <c r="SFY50" s="1305"/>
      <c r="SFZ50" s="1305"/>
      <c r="SGA50" s="1305"/>
      <c r="SGB50" s="1305"/>
      <c r="SGC50" s="1305"/>
      <c r="SGD50" s="1305"/>
      <c r="SGE50" s="1305"/>
      <c r="SGF50" s="1305"/>
      <c r="SGG50" s="1305"/>
      <c r="SGH50" s="1305"/>
      <c r="SGI50" s="1305"/>
      <c r="SGJ50" s="1305"/>
      <c r="SGK50" s="1305"/>
      <c r="SGL50" s="1305"/>
      <c r="SGM50" s="1305"/>
      <c r="SGN50" s="1305"/>
      <c r="SGO50" s="1305"/>
      <c r="SGP50" s="1305"/>
      <c r="SGQ50" s="1305"/>
      <c r="SGR50" s="1305"/>
      <c r="SGS50" s="1305"/>
      <c r="SGT50" s="1305"/>
      <c r="SGU50" s="1305"/>
      <c r="SGV50" s="1305"/>
      <c r="SGW50" s="1305"/>
      <c r="SGX50" s="1305"/>
      <c r="SGY50" s="1305"/>
      <c r="SGZ50" s="1305"/>
      <c r="SHA50" s="1305"/>
      <c r="SHB50" s="1305"/>
      <c r="SHC50" s="1305"/>
      <c r="SHD50" s="1305"/>
      <c r="SHE50" s="1305"/>
      <c r="SHF50" s="1305"/>
      <c r="SHG50" s="1305"/>
      <c r="SHH50" s="1305"/>
      <c r="SHI50" s="1305"/>
      <c r="SHJ50" s="1305"/>
      <c r="SHK50" s="1305"/>
      <c r="SHL50" s="1305"/>
      <c r="SHM50" s="1305"/>
      <c r="SHN50" s="1305"/>
      <c r="SHO50" s="1305"/>
      <c r="SHP50" s="1305"/>
      <c r="SHQ50" s="1305"/>
      <c r="SHR50" s="1305"/>
      <c r="SHS50" s="1305"/>
      <c r="SHT50" s="1305"/>
      <c r="SHU50" s="1305"/>
      <c r="SHV50" s="1305"/>
      <c r="SHW50" s="1305"/>
      <c r="SHX50" s="1305"/>
      <c r="SHY50" s="1305"/>
      <c r="SHZ50" s="1305"/>
      <c r="SIA50" s="1305"/>
      <c r="SIB50" s="1305"/>
      <c r="SIC50" s="1305"/>
      <c r="SID50" s="1305"/>
      <c r="SIE50" s="1305"/>
      <c r="SIF50" s="1305"/>
      <c r="SIG50" s="1305"/>
      <c r="SIH50" s="1305"/>
      <c r="SII50" s="1305"/>
      <c r="SIJ50" s="1305"/>
      <c r="SIK50" s="1305"/>
      <c r="SIL50" s="1305"/>
      <c r="SIM50" s="1305"/>
      <c r="SIN50" s="1305"/>
      <c r="SIO50" s="1305"/>
      <c r="SIP50" s="1305"/>
      <c r="SIQ50" s="1305"/>
      <c r="SIR50" s="1305"/>
      <c r="SIS50" s="1305"/>
      <c r="SIT50" s="1305"/>
      <c r="SIU50" s="1305"/>
      <c r="SIV50" s="1305"/>
      <c r="SIW50" s="1305"/>
      <c r="SIX50" s="1305"/>
      <c r="SIY50" s="1305"/>
      <c r="SIZ50" s="1305"/>
      <c r="SJA50" s="1305"/>
      <c r="SJB50" s="1305"/>
      <c r="SJC50" s="1305"/>
      <c r="SJD50" s="1305"/>
      <c r="SJE50" s="1305"/>
      <c r="SJF50" s="1305"/>
      <c r="SJG50" s="1305"/>
      <c r="SJH50" s="1305"/>
      <c r="SJI50" s="1305"/>
      <c r="SJJ50" s="1305"/>
      <c r="SJK50" s="1305"/>
      <c r="SJL50" s="1305"/>
      <c r="SJM50" s="1305"/>
      <c r="SJN50" s="1305"/>
      <c r="SJO50" s="1305"/>
      <c r="SJP50" s="1305"/>
      <c r="SJQ50" s="1305"/>
      <c r="SJR50" s="1305"/>
      <c r="SJS50" s="1305"/>
      <c r="SJT50" s="1305"/>
      <c r="SJU50" s="1305"/>
      <c r="SJV50" s="1305"/>
      <c r="SJW50" s="1305"/>
      <c r="SJX50" s="1305"/>
      <c r="SJY50" s="1305"/>
      <c r="SJZ50" s="1305"/>
      <c r="SKA50" s="1305"/>
      <c r="SKB50" s="1305"/>
      <c r="SKC50" s="1305"/>
      <c r="SKD50" s="1305"/>
      <c r="SKE50" s="1305"/>
      <c r="SKF50" s="1305"/>
      <c r="SKG50" s="1305"/>
      <c r="SKH50" s="1305"/>
      <c r="SKI50" s="1305"/>
      <c r="SKJ50" s="1305"/>
      <c r="SKK50" s="1305"/>
      <c r="SKL50" s="1305"/>
      <c r="SKM50" s="1305"/>
      <c r="SKN50" s="1305"/>
      <c r="SKO50" s="1305"/>
      <c r="SKP50" s="1305"/>
      <c r="SKQ50" s="1305"/>
      <c r="SKR50" s="1305"/>
      <c r="SKS50" s="1305"/>
      <c r="SKT50" s="1305"/>
      <c r="SKU50" s="1305"/>
      <c r="SKV50" s="1305"/>
      <c r="SKW50" s="1305"/>
      <c r="SKX50" s="1305"/>
      <c r="SKY50" s="1305"/>
      <c r="SKZ50" s="1305"/>
      <c r="SLA50" s="1305"/>
      <c r="SLB50" s="1305"/>
      <c r="SLC50" s="1305"/>
      <c r="SLD50" s="1305"/>
      <c r="SLE50" s="1305"/>
      <c r="SLF50" s="1305"/>
      <c r="SLG50" s="1305"/>
      <c r="SLH50" s="1305"/>
      <c r="SLI50" s="1305"/>
      <c r="SLJ50" s="1305"/>
      <c r="SLK50" s="1305"/>
      <c r="SLL50" s="1305"/>
      <c r="SLM50" s="1305"/>
      <c r="SLN50" s="1305"/>
      <c r="SLO50" s="1305"/>
      <c r="SLP50" s="1305"/>
      <c r="SLQ50" s="1305"/>
      <c r="SLR50" s="1305"/>
      <c r="SLS50" s="1305"/>
      <c r="SLT50" s="1305"/>
      <c r="SLU50" s="1305"/>
      <c r="SLV50" s="1305"/>
      <c r="SLW50" s="1305"/>
      <c r="SLX50" s="1305"/>
      <c r="SLY50" s="1305"/>
      <c r="SLZ50" s="1305"/>
      <c r="SMA50" s="1305"/>
      <c r="SMB50" s="1305"/>
      <c r="SMC50" s="1305"/>
      <c r="SMD50" s="1305"/>
      <c r="SME50" s="1305"/>
      <c r="SMF50" s="1305"/>
      <c r="SMG50" s="1305"/>
      <c r="SMH50" s="1305"/>
      <c r="SMI50" s="1305"/>
      <c r="SMJ50" s="1305"/>
      <c r="SMK50" s="1305"/>
      <c r="SML50" s="1305"/>
      <c r="SMM50" s="1305"/>
      <c r="SMN50" s="1305"/>
      <c r="SMO50" s="1305"/>
      <c r="SMP50" s="1305"/>
      <c r="SMQ50" s="1305"/>
      <c r="SMR50" s="1305"/>
      <c r="SMS50" s="1305"/>
      <c r="SMT50" s="1305"/>
      <c r="SMU50" s="1305"/>
      <c r="SMV50" s="1305"/>
      <c r="SMW50" s="1305"/>
      <c r="SMX50" s="1305"/>
      <c r="SMY50" s="1305"/>
      <c r="SMZ50" s="1305"/>
      <c r="SNA50" s="1305"/>
      <c r="SNB50" s="1305"/>
      <c r="SNC50" s="1305"/>
      <c r="SND50" s="1305"/>
      <c r="SNE50" s="1305"/>
      <c r="SNF50" s="1305"/>
      <c r="SNG50" s="1305"/>
      <c r="SNH50" s="1305"/>
      <c r="SNI50" s="1305"/>
      <c r="SNJ50" s="1305"/>
      <c r="SNK50" s="1305"/>
      <c r="SNL50" s="1305"/>
      <c r="SNM50" s="1305"/>
      <c r="SNN50" s="1305"/>
      <c r="SNO50" s="1305"/>
      <c r="SNP50" s="1305"/>
      <c r="SNQ50" s="1305"/>
      <c r="SNR50" s="1305"/>
      <c r="SNS50" s="1305"/>
      <c r="SNT50" s="1305"/>
      <c r="SNU50" s="1305"/>
      <c r="SNV50" s="1305"/>
      <c r="SNW50" s="1305"/>
      <c r="SNX50" s="1305"/>
      <c r="SNY50" s="1305"/>
      <c r="SNZ50" s="1305"/>
      <c r="SOA50" s="1305"/>
      <c r="SOB50" s="1305"/>
      <c r="SOC50" s="1305"/>
      <c r="SOD50" s="1305"/>
      <c r="SOE50" s="1305"/>
      <c r="SOF50" s="1305"/>
      <c r="SOG50" s="1305"/>
      <c r="SOH50" s="1305"/>
      <c r="SOI50" s="1305"/>
      <c r="SOJ50" s="1305"/>
      <c r="SOK50" s="1305"/>
      <c r="SOL50" s="1305"/>
      <c r="SOM50" s="1305"/>
      <c r="SON50" s="1305"/>
      <c r="SOO50" s="1305"/>
      <c r="SOP50" s="1305"/>
      <c r="SOQ50" s="1305"/>
      <c r="SOR50" s="1305"/>
      <c r="SOS50" s="1305"/>
      <c r="SOT50" s="1305"/>
      <c r="SOU50" s="1305"/>
      <c r="SOV50" s="1305"/>
      <c r="SOW50" s="1305"/>
      <c r="SOX50" s="1305"/>
      <c r="SOY50" s="1305"/>
      <c r="SOZ50" s="1305"/>
      <c r="SPA50" s="1305"/>
      <c r="SPB50" s="1305"/>
      <c r="SPC50" s="1305"/>
      <c r="SPD50" s="1305"/>
      <c r="SPE50" s="1305"/>
      <c r="SPF50" s="1305"/>
      <c r="SPG50" s="1305"/>
      <c r="SPH50" s="1305"/>
      <c r="SPI50" s="1305"/>
      <c r="SPJ50" s="1305"/>
      <c r="SPK50" s="1305"/>
      <c r="SPL50" s="1305"/>
      <c r="SPM50" s="1305"/>
      <c r="SPN50" s="1305"/>
      <c r="SPO50" s="1305"/>
      <c r="SPP50" s="1305"/>
      <c r="SPQ50" s="1305"/>
      <c r="SPR50" s="1305"/>
      <c r="SPS50" s="1305"/>
      <c r="SPT50" s="1305"/>
      <c r="SPU50" s="1305"/>
      <c r="SPV50" s="1305"/>
      <c r="SPW50" s="1305"/>
      <c r="SPX50" s="1305"/>
      <c r="SPY50" s="1305"/>
      <c r="SPZ50" s="1305"/>
      <c r="SQA50" s="1305"/>
      <c r="SQB50" s="1305"/>
      <c r="SQC50" s="1305"/>
      <c r="SQD50" s="1305"/>
      <c r="SQE50" s="1305"/>
      <c r="SQF50" s="1305"/>
      <c r="SQG50" s="1305"/>
      <c r="SQH50" s="1305"/>
      <c r="SQI50" s="1305"/>
      <c r="SQJ50" s="1305"/>
      <c r="SQK50" s="1305"/>
      <c r="SQL50" s="1305"/>
      <c r="SQM50" s="1305"/>
      <c r="SQN50" s="1305"/>
      <c r="SQO50" s="1305"/>
      <c r="SQP50" s="1305"/>
      <c r="SQQ50" s="1305"/>
      <c r="SQR50" s="1305"/>
      <c r="SQS50" s="1305"/>
      <c r="SQT50" s="1305"/>
      <c r="SQU50" s="1305"/>
      <c r="SQV50" s="1305"/>
      <c r="SQW50" s="1305"/>
      <c r="SQX50" s="1305"/>
      <c r="SQY50" s="1305"/>
      <c r="SQZ50" s="1305"/>
      <c r="SRA50" s="1305"/>
      <c r="SRB50" s="1305"/>
      <c r="SRC50" s="1305"/>
      <c r="SRD50" s="1305"/>
      <c r="SRE50" s="1305"/>
      <c r="SRF50" s="1305"/>
      <c r="SRG50" s="1305"/>
      <c r="SRH50" s="1305"/>
      <c r="SRI50" s="1305"/>
      <c r="SRJ50" s="1305"/>
      <c r="SRK50" s="1305"/>
      <c r="SRL50" s="1305"/>
      <c r="SRM50" s="1305"/>
      <c r="SRN50" s="1305"/>
      <c r="SRO50" s="1305"/>
      <c r="SRP50" s="1305"/>
      <c r="SRQ50" s="1305"/>
      <c r="SRR50" s="1305"/>
      <c r="SRS50" s="1305"/>
      <c r="SRT50" s="1305"/>
      <c r="SRU50" s="1305"/>
      <c r="SRV50" s="1305"/>
      <c r="SRW50" s="1305"/>
      <c r="SRX50" s="1305"/>
      <c r="SRY50" s="1305"/>
      <c r="SRZ50" s="1305"/>
      <c r="SSA50" s="1305"/>
      <c r="SSB50" s="1305"/>
      <c r="SSC50" s="1305"/>
      <c r="SSD50" s="1305"/>
      <c r="SSE50" s="1305"/>
      <c r="SSF50" s="1305"/>
      <c r="SSG50" s="1305"/>
      <c r="SSH50" s="1305"/>
      <c r="SSI50" s="1305"/>
      <c r="SSJ50" s="1305"/>
      <c r="SSK50" s="1305"/>
      <c r="SSL50" s="1305"/>
      <c r="SSM50" s="1305"/>
      <c r="SSN50" s="1305"/>
      <c r="SSO50" s="1305"/>
      <c r="SSP50" s="1305"/>
      <c r="SSQ50" s="1305"/>
      <c r="SSR50" s="1305"/>
      <c r="SSS50" s="1305"/>
      <c r="SST50" s="1305"/>
      <c r="SSU50" s="1305"/>
      <c r="SSV50" s="1305"/>
      <c r="SSW50" s="1305"/>
      <c r="SSX50" s="1305"/>
      <c r="SSY50" s="1305"/>
      <c r="SSZ50" s="1305"/>
      <c r="STA50" s="1305"/>
      <c r="STB50" s="1305"/>
      <c r="STC50" s="1305"/>
      <c r="STD50" s="1305"/>
      <c r="STE50" s="1305"/>
      <c r="STF50" s="1305"/>
      <c r="STG50" s="1305"/>
      <c r="STH50" s="1305"/>
      <c r="STI50" s="1305"/>
      <c r="STJ50" s="1305"/>
      <c r="STK50" s="1305"/>
      <c r="STL50" s="1305"/>
      <c r="STM50" s="1305"/>
      <c r="STN50" s="1305"/>
      <c r="STO50" s="1305"/>
      <c r="STP50" s="1305"/>
      <c r="STQ50" s="1305"/>
      <c r="STR50" s="1305"/>
      <c r="STS50" s="1305"/>
      <c r="STT50" s="1305"/>
      <c r="STU50" s="1305"/>
      <c r="STV50" s="1305"/>
      <c r="STW50" s="1305"/>
      <c r="STX50" s="1305"/>
      <c r="STY50" s="1305"/>
      <c r="STZ50" s="1305"/>
      <c r="SUA50" s="1305"/>
      <c r="SUB50" s="1305"/>
      <c r="SUC50" s="1305"/>
      <c r="SUD50" s="1305"/>
      <c r="SUE50" s="1305"/>
      <c r="SUF50" s="1305"/>
      <c r="SUG50" s="1305"/>
      <c r="SUH50" s="1305"/>
      <c r="SUI50" s="1305"/>
      <c r="SUJ50" s="1305"/>
      <c r="SUK50" s="1305"/>
      <c r="SUL50" s="1305"/>
      <c r="SUM50" s="1305"/>
      <c r="SUN50" s="1305"/>
      <c r="SUO50" s="1305"/>
      <c r="SUP50" s="1305"/>
      <c r="SUQ50" s="1305"/>
      <c r="SUR50" s="1305"/>
      <c r="SUS50" s="1305"/>
      <c r="SUT50" s="1305"/>
      <c r="SUU50" s="1305"/>
      <c r="SUV50" s="1305"/>
      <c r="SUW50" s="1305"/>
      <c r="SUX50" s="1305"/>
      <c r="SUY50" s="1305"/>
      <c r="SUZ50" s="1305"/>
      <c r="SVA50" s="1305"/>
      <c r="SVB50" s="1305"/>
      <c r="SVC50" s="1305"/>
      <c r="SVD50" s="1305"/>
      <c r="SVE50" s="1305"/>
      <c r="SVF50" s="1305"/>
      <c r="SVG50" s="1305"/>
      <c r="SVH50" s="1305"/>
      <c r="SVI50" s="1305"/>
      <c r="SVJ50" s="1305"/>
      <c r="SVK50" s="1305"/>
      <c r="SVL50" s="1305"/>
      <c r="SVM50" s="1305"/>
      <c r="SVN50" s="1305"/>
      <c r="SVO50" s="1305"/>
      <c r="SVP50" s="1305"/>
      <c r="SVQ50" s="1305"/>
      <c r="SVR50" s="1305"/>
      <c r="SVS50" s="1305"/>
      <c r="SVT50" s="1305"/>
      <c r="SVU50" s="1305"/>
      <c r="SVV50" s="1305"/>
      <c r="SVW50" s="1305"/>
      <c r="SVX50" s="1305"/>
      <c r="SVY50" s="1305"/>
      <c r="SVZ50" s="1305"/>
      <c r="SWA50" s="1305"/>
      <c r="SWB50" s="1305"/>
      <c r="SWC50" s="1305"/>
      <c r="SWD50" s="1305"/>
      <c r="SWE50" s="1305"/>
      <c r="SWF50" s="1305"/>
      <c r="SWG50" s="1305"/>
      <c r="SWH50" s="1305"/>
      <c r="SWI50" s="1305"/>
      <c r="SWJ50" s="1305"/>
      <c r="SWK50" s="1305"/>
      <c r="SWL50" s="1305"/>
      <c r="SWM50" s="1305"/>
      <c r="SWN50" s="1305"/>
      <c r="SWO50" s="1305"/>
      <c r="SWP50" s="1305"/>
      <c r="SWQ50" s="1305"/>
      <c r="SWR50" s="1305"/>
      <c r="SWS50" s="1305"/>
      <c r="SWT50" s="1305"/>
      <c r="SWU50" s="1305"/>
      <c r="SWV50" s="1305"/>
      <c r="SWW50" s="1305"/>
      <c r="SWX50" s="1305"/>
      <c r="SWY50" s="1305"/>
      <c r="SWZ50" s="1305"/>
      <c r="SXA50" s="1305"/>
      <c r="SXB50" s="1305"/>
      <c r="SXC50" s="1305"/>
      <c r="SXD50" s="1305"/>
      <c r="SXE50" s="1305"/>
      <c r="SXF50" s="1305"/>
      <c r="SXG50" s="1305"/>
      <c r="SXH50" s="1305"/>
      <c r="SXI50" s="1305"/>
      <c r="SXJ50" s="1305"/>
      <c r="SXK50" s="1305"/>
      <c r="SXL50" s="1305"/>
      <c r="SXM50" s="1305"/>
      <c r="SXN50" s="1305"/>
      <c r="SXO50" s="1305"/>
      <c r="SXP50" s="1305"/>
      <c r="SXQ50" s="1305"/>
      <c r="SXR50" s="1305"/>
      <c r="SXS50" s="1305"/>
      <c r="SXT50" s="1305"/>
      <c r="SXU50" s="1305"/>
      <c r="SXV50" s="1305"/>
      <c r="SXW50" s="1305"/>
      <c r="SXX50" s="1305"/>
      <c r="SXY50" s="1305"/>
      <c r="SXZ50" s="1305"/>
      <c r="SYA50" s="1305"/>
      <c r="SYB50" s="1305"/>
      <c r="SYC50" s="1305"/>
      <c r="SYD50" s="1305"/>
      <c r="SYE50" s="1305"/>
      <c r="SYF50" s="1305"/>
      <c r="SYG50" s="1305"/>
      <c r="SYH50" s="1305"/>
      <c r="SYI50" s="1305"/>
      <c r="SYJ50" s="1305"/>
      <c r="SYK50" s="1305"/>
      <c r="SYL50" s="1305"/>
      <c r="SYM50" s="1305"/>
      <c r="SYN50" s="1305"/>
      <c r="SYO50" s="1305"/>
      <c r="SYP50" s="1305"/>
      <c r="SYQ50" s="1305"/>
      <c r="SYR50" s="1305"/>
      <c r="SYS50" s="1305"/>
      <c r="SYT50" s="1305"/>
      <c r="SYU50" s="1305"/>
      <c r="SYV50" s="1305"/>
      <c r="SYW50" s="1305"/>
      <c r="SYX50" s="1305"/>
      <c r="SYY50" s="1305"/>
      <c r="SYZ50" s="1305"/>
      <c r="SZA50" s="1305"/>
      <c r="SZB50" s="1305"/>
      <c r="SZC50" s="1305"/>
      <c r="SZD50" s="1305"/>
      <c r="SZE50" s="1305"/>
      <c r="SZF50" s="1305"/>
      <c r="SZG50" s="1305"/>
      <c r="SZH50" s="1305"/>
      <c r="SZI50" s="1305"/>
      <c r="SZJ50" s="1305"/>
      <c r="SZK50" s="1305"/>
      <c r="SZL50" s="1305"/>
      <c r="SZM50" s="1305"/>
      <c r="SZN50" s="1305"/>
      <c r="SZO50" s="1305"/>
      <c r="SZP50" s="1305"/>
      <c r="SZQ50" s="1305"/>
      <c r="SZR50" s="1305"/>
      <c r="SZS50" s="1305"/>
      <c r="SZT50" s="1305"/>
      <c r="SZU50" s="1305"/>
      <c r="SZV50" s="1305"/>
      <c r="SZW50" s="1305"/>
      <c r="SZX50" s="1305"/>
      <c r="SZY50" s="1305"/>
      <c r="SZZ50" s="1305"/>
      <c r="TAA50" s="1305"/>
      <c r="TAB50" s="1305"/>
      <c r="TAC50" s="1305"/>
      <c r="TAD50" s="1305"/>
      <c r="TAE50" s="1305"/>
      <c r="TAF50" s="1305"/>
      <c r="TAG50" s="1305"/>
      <c r="TAH50" s="1305"/>
      <c r="TAI50" s="1305"/>
      <c r="TAJ50" s="1305"/>
      <c r="TAK50" s="1305"/>
      <c r="TAL50" s="1305"/>
      <c r="TAM50" s="1305"/>
      <c r="TAN50" s="1305"/>
      <c r="TAO50" s="1305"/>
      <c r="TAP50" s="1305"/>
      <c r="TAQ50" s="1305"/>
      <c r="TAR50" s="1305"/>
      <c r="TAS50" s="1305"/>
      <c r="TAT50" s="1305"/>
      <c r="TAU50" s="1305"/>
      <c r="TAV50" s="1305"/>
      <c r="TAW50" s="1305"/>
      <c r="TAX50" s="1305"/>
      <c r="TAY50" s="1305"/>
      <c r="TAZ50" s="1305"/>
      <c r="TBA50" s="1305"/>
      <c r="TBB50" s="1305"/>
      <c r="TBC50" s="1305"/>
      <c r="TBD50" s="1305"/>
      <c r="TBE50" s="1305"/>
      <c r="TBF50" s="1305"/>
      <c r="TBG50" s="1305"/>
      <c r="TBH50" s="1305"/>
      <c r="TBI50" s="1305"/>
      <c r="TBJ50" s="1305"/>
      <c r="TBK50" s="1305"/>
      <c r="TBL50" s="1305"/>
      <c r="TBM50" s="1305"/>
      <c r="TBN50" s="1305"/>
      <c r="TBO50" s="1305"/>
      <c r="TBP50" s="1305"/>
      <c r="TBQ50" s="1305"/>
      <c r="TBR50" s="1305"/>
      <c r="TBS50" s="1305"/>
      <c r="TBT50" s="1305"/>
      <c r="TBU50" s="1305"/>
      <c r="TBV50" s="1305"/>
      <c r="TBW50" s="1305"/>
      <c r="TBX50" s="1305"/>
      <c r="TBY50" s="1305"/>
      <c r="TBZ50" s="1305"/>
      <c r="TCA50" s="1305"/>
      <c r="TCB50" s="1305"/>
      <c r="TCC50" s="1305"/>
      <c r="TCD50" s="1305"/>
      <c r="TCE50" s="1305"/>
      <c r="TCF50" s="1305"/>
      <c r="TCG50" s="1305"/>
      <c r="TCH50" s="1305"/>
      <c r="TCI50" s="1305"/>
      <c r="TCJ50" s="1305"/>
      <c r="TCK50" s="1305"/>
      <c r="TCL50" s="1305"/>
      <c r="TCM50" s="1305"/>
      <c r="TCN50" s="1305"/>
      <c r="TCO50" s="1305"/>
      <c r="TCP50" s="1305"/>
      <c r="TCQ50" s="1305"/>
      <c r="TCR50" s="1305"/>
      <c r="TCS50" s="1305"/>
      <c r="TCT50" s="1305"/>
      <c r="TCU50" s="1305"/>
      <c r="TCV50" s="1305"/>
      <c r="TCW50" s="1305"/>
      <c r="TCX50" s="1305"/>
      <c r="TCY50" s="1305"/>
      <c r="TCZ50" s="1305"/>
      <c r="TDA50" s="1305"/>
      <c r="TDB50" s="1305"/>
      <c r="TDC50" s="1305"/>
      <c r="TDD50" s="1305"/>
      <c r="TDE50" s="1305"/>
      <c r="TDF50" s="1305"/>
      <c r="TDG50" s="1305"/>
      <c r="TDH50" s="1305"/>
      <c r="TDI50" s="1305"/>
      <c r="TDJ50" s="1305"/>
      <c r="TDK50" s="1305"/>
      <c r="TDL50" s="1305"/>
      <c r="TDM50" s="1305"/>
      <c r="TDN50" s="1305"/>
      <c r="TDO50" s="1305"/>
      <c r="TDP50" s="1305"/>
      <c r="TDQ50" s="1305"/>
      <c r="TDR50" s="1305"/>
      <c r="TDS50" s="1305"/>
      <c r="TDT50" s="1305"/>
      <c r="TDU50" s="1305"/>
      <c r="TDV50" s="1305"/>
      <c r="TDW50" s="1305"/>
      <c r="TDX50" s="1305"/>
      <c r="TDY50" s="1305"/>
      <c r="TDZ50" s="1305"/>
      <c r="TEA50" s="1305"/>
      <c r="TEB50" s="1305"/>
      <c r="TEC50" s="1305"/>
      <c r="TED50" s="1305"/>
      <c r="TEE50" s="1305"/>
      <c r="TEF50" s="1305"/>
      <c r="TEG50" s="1305"/>
      <c r="TEH50" s="1305"/>
      <c r="TEI50" s="1305"/>
      <c r="TEJ50" s="1305"/>
      <c r="TEK50" s="1305"/>
      <c r="TEL50" s="1305"/>
      <c r="TEM50" s="1305"/>
      <c r="TEN50" s="1305"/>
      <c r="TEO50" s="1305"/>
      <c r="TEP50" s="1305"/>
      <c r="TEQ50" s="1305"/>
      <c r="TER50" s="1305"/>
      <c r="TES50" s="1305"/>
      <c r="TET50" s="1305"/>
      <c r="TEU50" s="1305"/>
      <c r="TEV50" s="1305"/>
      <c r="TEW50" s="1305"/>
      <c r="TEX50" s="1305"/>
      <c r="TEY50" s="1305"/>
      <c r="TEZ50" s="1305"/>
      <c r="TFA50" s="1305"/>
      <c r="TFB50" s="1305"/>
      <c r="TFC50" s="1305"/>
      <c r="TFD50" s="1305"/>
      <c r="TFE50" s="1305"/>
      <c r="TFF50" s="1305"/>
      <c r="TFG50" s="1305"/>
      <c r="TFH50" s="1305"/>
      <c r="TFI50" s="1305"/>
      <c r="TFJ50" s="1305"/>
      <c r="TFK50" s="1305"/>
      <c r="TFL50" s="1305"/>
      <c r="TFM50" s="1305"/>
      <c r="TFN50" s="1305"/>
      <c r="TFO50" s="1305"/>
      <c r="TFP50" s="1305"/>
      <c r="TFQ50" s="1305"/>
      <c r="TFR50" s="1305"/>
      <c r="TFS50" s="1305"/>
      <c r="TFT50" s="1305"/>
      <c r="TFU50" s="1305"/>
      <c r="TFV50" s="1305"/>
      <c r="TFW50" s="1305"/>
      <c r="TFX50" s="1305"/>
      <c r="TFY50" s="1305"/>
      <c r="TFZ50" s="1305"/>
      <c r="TGA50" s="1305"/>
      <c r="TGB50" s="1305"/>
      <c r="TGC50" s="1305"/>
      <c r="TGD50" s="1305"/>
      <c r="TGE50" s="1305"/>
      <c r="TGF50" s="1305"/>
      <c r="TGG50" s="1305"/>
      <c r="TGH50" s="1305"/>
      <c r="TGI50" s="1305"/>
      <c r="TGJ50" s="1305"/>
      <c r="TGK50" s="1305"/>
      <c r="TGL50" s="1305"/>
      <c r="TGM50" s="1305"/>
      <c r="TGN50" s="1305"/>
      <c r="TGO50" s="1305"/>
      <c r="TGP50" s="1305"/>
      <c r="TGQ50" s="1305"/>
      <c r="TGR50" s="1305"/>
      <c r="TGS50" s="1305"/>
      <c r="TGT50" s="1305"/>
      <c r="TGU50" s="1305"/>
      <c r="TGV50" s="1305"/>
      <c r="TGW50" s="1305"/>
      <c r="TGX50" s="1305"/>
      <c r="TGY50" s="1305"/>
      <c r="TGZ50" s="1305"/>
      <c r="THA50" s="1305"/>
      <c r="THB50" s="1305"/>
      <c r="THC50" s="1305"/>
      <c r="THD50" s="1305"/>
      <c r="THE50" s="1305"/>
      <c r="THF50" s="1305"/>
      <c r="THG50" s="1305"/>
      <c r="THH50" s="1305"/>
      <c r="THI50" s="1305"/>
      <c r="THJ50" s="1305"/>
      <c r="THK50" s="1305"/>
      <c r="THL50" s="1305"/>
      <c r="THM50" s="1305"/>
      <c r="THN50" s="1305"/>
      <c r="THO50" s="1305"/>
      <c r="THP50" s="1305"/>
      <c r="THQ50" s="1305"/>
      <c r="THR50" s="1305"/>
      <c r="THS50" s="1305"/>
      <c r="THT50" s="1305"/>
      <c r="THU50" s="1305"/>
      <c r="THV50" s="1305"/>
      <c r="THW50" s="1305"/>
      <c r="THX50" s="1305"/>
      <c r="THY50" s="1305"/>
      <c r="THZ50" s="1305"/>
      <c r="TIA50" s="1305"/>
      <c r="TIB50" s="1305"/>
      <c r="TIC50" s="1305"/>
      <c r="TID50" s="1305"/>
      <c r="TIE50" s="1305"/>
      <c r="TIF50" s="1305"/>
      <c r="TIG50" s="1305"/>
      <c r="TIH50" s="1305"/>
      <c r="TII50" s="1305"/>
      <c r="TIJ50" s="1305"/>
      <c r="TIK50" s="1305"/>
      <c r="TIL50" s="1305"/>
      <c r="TIM50" s="1305"/>
      <c r="TIN50" s="1305"/>
      <c r="TIO50" s="1305"/>
      <c r="TIP50" s="1305"/>
      <c r="TIQ50" s="1305"/>
      <c r="TIR50" s="1305"/>
      <c r="TIS50" s="1305"/>
      <c r="TIT50" s="1305"/>
      <c r="TIU50" s="1305"/>
      <c r="TIV50" s="1305"/>
      <c r="TIW50" s="1305"/>
      <c r="TIX50" s="1305"/>
      <c r="TIY50" s="1305"/>
      <c r="TIZ50" s="1305"/>
      <c r="TJA50" s="1305"/>
      <c r="TJB50" s="1305"/>
      <c r="TJC50" s="1305"/>
      <c r="TJD50" s="1305"/>
      <c r="TJE50" s="1305"/>
      <c r="TJF50" s="1305"/>
      <c r="TJG50" s="1305"/>
      <c r="TJH50" s="1305"/>
      <c r="TJI50" s="1305"/>
      <c r="TJJ50" s="1305"/>
      <c r="TJK50" s="1305"/>
      <c r="TJL50" s="1305"/>
      <c r="TJM50" s="1305"/>
      <c r="TJN50" s="1305"/>
      <c r="TJO50" s="1305"/>
      <c r="TJP50" s="1305"/>
      <c r="TJQ50" s="1305"/>
      <c r="TJR50" s="1305"/>
      <c r="TJS50" s="1305"/>
      <c r="TJT50" s="1305"/>
      <c r="TJU50" s="1305"/>
      <c r="TJV50" s="1305"/>
      <c r="TJW50" s="1305"/>
      <c r="TJX50" s="1305"/>
      <c r="TJY50" s="1305"/>
      <c r="TJZ50" s="1305"/>
      <c r="TKA50" s="1305"/>
      <c r="TKB50" s="1305"/>
      <c r="TKC50" s="1305"/>
      <c r="TKD50" s="1305"/>
      <c r="TKE50" s="1305"/>
      <c r="TKF50" s="1305"/>
      <c r="TKG50" s="1305"/>
      <c r="TKH50" s="1305"/>
      <c r="TKI50" s="1305"/>
      <c r="TKJ50" s="1305"/>
      <c r="TKK50" s="1305"/>
      <c r="TKL50" s="1305"/>
      <c r="TKM50" s="1305"/>
      <c r="TKN50" s="1305"/>
      <c r="TKO50" s="1305"/>
      <c r="TKP50" s="1305"/>
      <c r="TKQ50" s="1305"/>
      <c r="TKR50" s="1305"/>
      <c r="TKS50" s="1305"/>
      <c r="TKT50" s="1305"/>
      <c r="TKU50" s="1305"/>
      <c r="TKV50" s="1305"/>
      <c r="TKW50" s="1305"/>
      <c r="TKX50" s="1305"/>
      <c r="TKY50" s="1305"/>
      <c r="TKZ50" s="1305"/>
      <c r="TLA50" s="1305"/>
      <c r="TLB50" s="1305"/>
      <c r="TLC50" s="1305"/>
      <c r="TLD50" s="1305"/>
      <c r="TLE50" s="1305"/>
      <c r="TLF50" s="1305"/>
      <c r="TLG50" s="1305"/>
      <c r="TLH50" s="1305"/>
      <c r="TLI50" s="1305"/>
      <c r="TLJ50" s="1305"/>
      <c r="TLK50" s="1305"/>
      <c r="TLL50" s="1305"/>
      <c r="TLM50" s="1305"/>
      <c r="TLN50" s="1305"/>
      <c r="TLO50" s="1305"/>
      <c r="TLP50" s="1305"/>
      <c r="TLQ50" s="1305"/>
      <c r="TLR50" s="1305"/>
      <c r="TLS50" s="1305"/>
      <c r="TLT50" s="1305"/>
      <c r="TLU50" s="1305"/>
      <c r="TLV50" s="1305"/>
      <c r="TLW50" s="1305"/>
      <c r="TLX50" s="1305"/>
      <c r="TLY50" s="1305"/>
      <c r="TLZ50" s="1305"/>
      <c r="TMA50" s="1305"/>
      <c r="TMB50" s="1305"/>
      <c r="TMC50" s="1305"/>
      <c r="TMD50" s="1305"/>
      <c r="TME50" s="1305"/>
      <c r="TMF50" s="1305"/>
      <c r="TMG50" s="1305"/>
      <c r="TMH50" s="1305"/>
      <c r="TMI50" s="1305"/>
      <c r="TMJ50" s="1305"/>
      <c r="TMK50" s="1305"/>
      <c r="TML50" s="1305"/>
      <c r="TMM50" s="1305"/>
      <c r="TMN50" s="1305"/>
      <c r="TMO50" s="1305"/>
      <c r="TMP50" s="1305"/>
      <c r="TMQ50" s="1305"/>
      <c r="TMR50" s="1305"/>
      <c r="TMS50" s="1305"/>
      <c r="TMT50" s="1305"/>
      <c r="TMU50" s="1305"/>
      <c r="TMV50" s="1305"/>
      <c r="TMW50" s="1305"/>
      <c r="TMX50" s="1305"/>
      <c r="TMY50" s="1305"/>
      <c r="TMZ50" s="1305"/>
      <c r="TNA50" s="1305"/>
      <c r="TNB50" s="1305"/>
      <c r="TNC50" s="1305"/>
      <c r="TND50" s="1305"/>
      <c r="TNE50" s="1305"/>
      <c r="TNF50" s="1305"/>
      <c r="TNG50" s="1305"/>
      <c r="TNH50" s="1305"/>
      <c r="TNI50" s="1305"/>
      <c r="TNJ50" s="1305"/>
      <c r="TNK50" s="1305"/>
      <c r="TNL50" s="1305"/>
      <c r="TNM50" s="1305"/>
      <c r="TNN50" s="1305"/>
      <c r="TNO50" s="1305"/>
      <c r="TNP50" s="1305"/>
      <c r="TNQ50" s="1305"/>
      <c r="TNR50" s="1305"/>
      <c r="TNS50" s="1305"/>
      <c r="TNT50" s="1305"/>
      <c r="TNU50" s="1305"/>
      <c r="TNV50" s="1305"/>
      <c r="TNW50" s="1305"/>
      <c r="TNX50" s="1305"/>
      <c r="TNY50" s="1305"/>
      <c r="TNZ50" s="1305"/>
      <c r="TOA50" s="1305"/>
      <c r="TOB50" s="1305"/>
      <c r="TOC50" s="1305"/>
      <c r="TOD50" s="1305"/>
      <c r="TOE50" s="1305"/>
      <c r="TOF50" s="1305"/>
      <c r="TOG50" s="1305"/>
      <c r="TOH50" s="1305"/>
      <c r="TOI50" s="1305"/>
      <c r="TOJ50" s="1305"/>
      <c r="TOK50" s="1305"/>
      <c r="TOL50" s="1305"/>
      <c r="TOM50" s="1305"/>
      <c r="TON50" s="1305"/>
      <c r="TOO50" s="1305"/>
      <c r="TOP50" s="1305"/>
      <c r="TOQ50" s="1305"/>
      <c r="TOR50" s="1305"/>
      <c r="TOS50" s="1305"/>
      <c r="TOT50" s="1305"/>
      <c r="TOU50" s="1305"/>
      <c r="TOV50" s="1305"/>
      <c r="TOW50" s="1305"/>
      <c r="TOX50" s="1305"/>
      <c r="TOY50" s="1305"/>
      <c r="TOZ50" s="1305"/>
      <c r="TPA50" s="1305"/>
      <c r="TPB50" s="1305"/>
      <c r="TPC50" s="1305"/>
      <c r="TPD50" s="1305"/>
      <c r="TPE50" s="1305"/>
      <c r="TPF50" s="1305"/>
      <c r="TPG50" s="1305"/>
      <c r="TPH50" s="1305"/>
      <c r="TPI50" s="1305"/>
      <c r="TPJ50" s="1305"/>
      <c r="TPK50" s="1305"/>
      <c r="TPL50" s="1305"/>
      <c r="TPM50" s="1305"/>
      <c r="TPN50" s="1305"/>
      <c r="TPO50" s="1305"/>
      <c r="TPP50" s="1305"/>
      <c r="TPQ50" s="1305"/>
      <c r="TPR50" s="1305"/>
      <c r="TPS50" s="1305"/>
      <c r="TPT50" s="1305"/>
      <c r="TPU50" s="1305"/>
      <c r="TPV50" s="1305"/>
      <c r="TPW50" s="1305"/>
      <c r="TPX50" s="1305"/>
      <c r="TPY50" s="1305"/>
      <c r="TPZ50" s="1305"/>
      <c r="TQA50" s="1305"/>
      <c r="TQB50" s="1305"/>
      <c r="TQC50" s="1305"/>
      <c r="TQD50" s="1305"/>
      <c r="TQE50" s="1305"/>
      <c r="TQF50" s="1305"/>
      <c r="TQG50" s="1305"/>
      <c r="TQH50" s="1305"/>
      <c r="TQI50" s="1305"/>
      <c r="TQJ50" s="1305"/>
      <c r="TQK50" s="1305"/>
      <c r="TQL50" s="1305"/>
      <c r="TQM50" s="1305"/>
      <c r="TQN50" s="1305"/>
      <c r="TQO50" s="1305"/>
      <c r="TQP50" s="1305"/>
      <c r="TQQ50" s="1305"/>
      <c r="TQR50" s="1305"/>
      <c r="TQS50" s="1305"/>
      <c r="TQT50" s="1305"/>
      <c r="TQU50" s="1305"/>
      <c r="TQV50" s="1305"/>
      <c r="TQW50" s="1305"/>
      <c r="TQX50" s="1305"/>
      <c r="TQY50" s="1305"/>
      <c r="TQZ50" s="1305"/>
      <c r="TRA50" s="1305"/>
      <c r="TRB50" s="1305"/>
      <c r="TRC50" s="1305"/>
      <c r="TRD50" s="1305"/>
      <c r="TRE50" s="1305"/>
      <c r="TRF50" s="1305"/>
      <c r="TRG50" s="1305"/>
      <c r="TRH50" s="1305"/>
      <c r="TRI50" s="1305"/>
      <c r="TRJ50" s="1305"/>
      <c r="TRK50" s="1305"/>
      <c r="TRL50" s="1305"/>
      <c r="TRM50" s="1305"/>
      <c r="TRN50" s="1305"/>
      <c r="TRO50" s="1305"/>
      <c r="TRP50" s="1305"/>
      <c r="TRQ50" s="1305"/>
      <c r="TRR50" s="1305"/>
      <c r="TRS50" s="1305"/>
      <c r="TRT50" s="1305"/>
      <c r="TRU50" s="1305"/>
      <c r="TRV50" s="1305"/>
      <c r="TRW50" s="1305"/>
      <c r="TRX50" s="1305"/>
      <c r="TRY50" s="1305"/>
      <c r="TRZ50" s="1305"/>
      <c r="TSA50" s="1305"/>
      <c r="TSB50" s="1305"/>
      <c r="TSC50" s="1305"/>
      <c r="TSD50" s="1305"/>
      <c r="TSE50" s="1305"/>
      <c r="TSF50" s="1305"/>
      <c r="TSG50" s="1305"/>
      <c r="TSH50" s="1305"/>
      <c r="TSI50" s="1305"/>
      <c r="TSJ50" s="1305"/>
      <c r="TSK50" s="1305"/>
      <c r="TSL50" s="1305"/>
      <c r="TSM50" s="1305"/>
      <c r="TSN50" s="1305"/>
      <c r="TSO50" s="1305"/>
      <c r="TSP50" s="1305"/>
      <c r="TSQ50" s="1305"/>
      <c r="TSR50" s="1305"/>
      <c r="TSS50" s="1305"/>
      <c r="TST50" s="1305"/>
      <c r="TSU50" s="1305"/>
      <c r="TSV50" s="1305"/>
      <c r="TSW50" s="1305"/>
      <c r="TSX50" s="1305"/>
      <c r="TSY50" s="1305"/>
      <c r="TSZ50" s="1305"/>
      <c r="TTA50" s="1305"/>
      <c r="TTB50" s="1305"/>
      <c r="TTC50" s="1305"/>
      <c r="TTD50" s="1305"/>
      <c r="TTE50" s="1305"/>
      <c r="TTF50" s="1305"/>
      <c r="TTG50" s="1305"/>
      <c r="TTH50" s="1305"/>
      <c r="TTI50" s="1305"/>
      <c r="TTJ50" s="1305"/>
      <c r="TTK50" s="1305"/>
      <c r="TTL50" s="1305"/>
      <c r="TTM50" s="1305"/>
      <c r="TTN50" s="1305"/>
      <c r="TTO50" s="1305"/>
      <c r="TTP50" s="1305"/>
      <c r="TTQ50" s="1305"/>
      <c r="TTR50" s="1305"/>
      <c r="TTS50" s="1305"/>
      <c r="TTT50" s="1305"/>
      <c r="TTU50" s="1305"/>
      <c r="TTV50" s="1305"/>
      <c r="TTW50" s="1305"/>
      <c r="TTX50" s="1305"/>
      <c r="TTY50" s="1305"/>
      <c r="TTZ50" s="1305"/>
      <c r="TUA50" s="1305"/>
      <c r="TUB50" s="1305"/>
      <c r="TUC50" s="1305"/>
      <c r="TUD50" s="1305"/>
      <c r="TUE50" s="1305"/>
      <c r="TUF50" s="1305"/>
      <c r="TUG50" s="1305"/>
      <c r="TUH50" s="1305"/>
      <c r="TUI50" s="1305"/>
      <c r="TUJ50" s="1305"/>
      <c r="TUK50" s="1305"/>
      <c r="TUL50" s="1305"/>
      <c r="TUM50" s="1305"/>
      <c r="TUN50" s="1305"/>
      <c r="TUO50" s="1305"/>
      <c r="TUP50" s="1305"/>
      <c r="TUQ50" s="1305"/>
      <c r="TUR50" s="1305"/>
      <c r="TUS50" s="1305"/>
      <c r="TUT50" s="1305"/>
      <c r="TUU50" s="1305"/>
      <c r="TUV50" s="1305"/>
      <c r="TUW50" s="1305"/>
      <c r="TUX50" s="1305"/>
      <c r="TUY50" s="1305"/>
      <c r="TUZ50" s="1305"/>
      <c r="TVA50" s="1305"/>
      <c r="TVB50" s="1305"/>
      <c r="TVC50" s="1305"/>
      <c r="TVD50" s="1305"/>
      <c r="TVE50" s="1305"/>
      <c r="TVF50" s="1305"/>
      <c r="TVG50" s="1305"/>
      <c r="TVH50" s="1305"/>
      <c r="TVI50" s="1305"/>
      <c r="TVJ50" s="1305"/>
      <c r="TVK50" s="1305"/>
      <c r="TVL50" s="1305"/>
      <c r="TVM50" s="1305"/>
      <c r="TVN50" s="1305"/>
      <c r="TVO50" s="1305"/>
      <c r="TVP50" s="1305"/>
      <c r="TVQ50" s="1305"/>
      <c r="TVR50" s="1305"/>
      <c r="TVS50" s="1305"/>
      <c r="TVT50" s="1305"/>
      <c r="TVU50" s="1305"/>
      <c r="TVV50" s="1305"/>
      <c r="TVW50" s="1305"/>
      <c r="TVX50" s="1305"/>
      <c r="TVY50" s="1305"/>
      <c r="TVZ50" s="1305"/>
      <c r="TWA50" s="1305"/>
      <c r="TWB50" s="1305"/>
      <c r="TWC50" s="1305"/>
      <c r="TWD50" s="1305"/>
      <c r="TWE50" s="1305"/>
      <c r="TWF50" s="1305"/>
      <c r="TWG50" s="1305"/>
      <c r="TWH50" s="1305"/>
      <c r="TWI50" s="1305"/>
      <c r="TWJ50" s="1305"/>
      <c r="TWK50" s="1305"/>
      <c r="TWL50" s="1305"/>
      <c r="TWM50" s="1305"/>
      <c r="TWN50" s="1305"/>
      <c r="TWO50" s="1305"/>
      <c r="TWP50" s="1305"/>
      <c r="TWQ50" s="1305"/>
      <c r="TWR50" s="1305"/>
      <c r="TWS50" s="1305"/>
      <c r="TWT50" s="1305"/>
      <c r="TWU50" s="1305"/>
      <c r="TWV50" s="1305"/>
      <c r="TWW50" s="1305"/>
      <c r="TWX50" s="1305"/>
      <c r="TWY50" s="1305"/>
      <c r="TWZ50" s="1305"/>
      <c r="TXA50" s="1305"/>
      <c r="TXB50" s="1305"/>
      <c r="TXC50" s="1305"/>
      <c r="TXD50" s="1305"/>
      <c r="TXE50" s="1305"/>
      <c r="TXF50" s="1305"/>
      <c r="TXG50" s="1305"/>
      <c r="TXH50" s="1305"/>
      <c r="TXI50" s="1305"/>
      <c r="TXJ50" s="1305"/>
      <c r="TXK50" s="1305"/>
      <c r="TXL50" s="1305"/>
      <c r="TXM50" s="1305"/>
      <c r="TXN50" s="1305"/>
      <c r="TXO50" s="1305"/>
      <c r="TXP50" s="1305"/>
      <c r="TXQ50" s="1305"/>
      <c r="TXR50" s="1305"/>
      <c r="TXS50" s="1305"/>
      <c r="TXT50" s="1305"/>
      <c r="TXU50" s="1305"/>
      <c r="TXV50" s="1305"/>
      <c r="TXW50" s="1305"/>
      <c r="TXX50" s="1305"/>
      <c r="TXY50" s="1305"/>
      <c r="TXZ50" s="1305"/>
      <c r="TYA50" s="1305"/>
      <c r="TYB50" s="1305"/>
      <c r="TYC50" s="1305"/>
      <c r="TYD50" s="1305"/>
      <c r="TYE50" s="1305"/>
      <c r="TYF50" s="1305"/>
      <c r="TYG50" s="1305"/>
      <c r="TYH50" s="1305"/>
      <c r="TYI50" s="1305"/>
      <c r="TYJ50" s="1305"/>
      <c r="TYK50" s="1305"/>
      <c r="TYL50" s="1305"/>
      <c r="TYM50" s="1305"/>
      <c r="TYN50" s="1305"/>
      <c r="TYO50" s="1305"/>
      <c r="TYP50" s="1305"/>
      <c r="TYQ50" s="1305"/>
      <c r="TYR50" s="1305"/>
      <c r="TYS50" s="1305"/>
      <c r="TYT50" s="1305"/>
      <c r="TYU50" s="1305"/>
      <c r="TYV50" s="1305"/>
      <c r="TYW50" s="1305"/>
      <c r="TYX50" s="1305"/>
      <c r="TYY50" s="1305"/>
      <c r="TYZ50" s="1305"/>
      <c r="TZA50" s="1305"/>
      <c r="TZB50" s="1305"/>
      <c r="TZC50" s="1305"/>
      <c r="TZD50" s="1305"/>
      <c r="TZE50" s="1305"/>
      <c r="TZF50" s="1305"/>
      <c r="TZG50" s="1305"/>
      <c r="TZH50" s="1305"/>
      <c r="TZI50" s="1305"/>
      <c r="TZJ50" s="1305"/>
      <c r="TZK50" s="1305"/>
      <c r="TZL50" s="1305"/>
      <c r="TZM50" s="1305"/>
      <c r="TZN50" s="1305"/>
      <c r="TZO50" s="1305"/>
      <c r="TZP50" s="1305"/>
      <c r="TZQ50" s="1305"/>
      <c r="TZR50" s="1305"/>
      <c r="TZS50" s="1305"/>
      <c r="TZT50" s="1305"/>
      <c r="TZU50" s="1305"/>
      <c r="TZV50" s="1305"/>
      <c r="TZW50" s="1305"/>
      <c r="TZX50" s="1305"/>
      <c r="TZY50" s="1305"/>
      <c r="TZZ50" s="1305"/>
      <c r="UAA50" s="1305"/>
      <c r="UAB50" s="1305"/>
      <c r="UAC50" s="1305"/>
      <c r="UAD50" s="1305"/>
      <c r="UAE50" s="1305"/>
      <c r="UAF50" s="1305"/>
      <c r="UAG50" s="1305"/>
      <c r="UAH50" s="1305"/>
      <c r="UAI50" s="1305"/>
      <c r="UAJ50" s="1305"/>
      <c r="UAK50" s="1305"/>
      <c r="UAL50" s="1305"/>
      <c r="UAM50" s="1305"/>
      <c r="UAN50" s="1305"/>
      <c r="UAO50" s="1305"/>
      <c r="UAP50" s="1305"/>
      <c r="UAQ50" s="1305"/>
      <c r="UAR50" s="1305"/>
      <c r="UAS50" s="1305"/>
      <c r="UAT50" s="1305"/>
      <c r="UAU50" s="1305"/>
      <c r="UAV50" s="1305"/>
      <c r="UAW50" s="1305"/>
      <c r="UAX50" s="1305"/>
      <c r="UAY50" s="1305"/>
      <c r="UAZ50" s="1305"/>
      <c r="UBA50" s="1305"/>
      <c r="UBB50" s="1305"/>
      <c r="UBC50" s="1305"/>
      <c r="UBD50" s="1305"/>
      <c r="UBE50" s="1305"/>
      <c r="UBF50" s="1305"/>
      <c r="UBG50" s="1305"/>
      <c r="UBH50" s="1305"/>
      <c r="UBI50" s="1305"/>
      <c r="UBJ50" s="1305"/>
      <c r="UBK50" s="1305"/>
      <c r="UBL50" s="1305"/>
      <c r="UBM50" s="1305"/>
      <c r="UBN50" s="1305"/>
      <c r="UBO50" s="1305"/>
      <c r="UBP50" s="1305"/>
      <c r="UBQ50" s="1305"/>
      <c r="UBR50" s="1305"/>
      <c r="UBS50" s="1305"/>
      <c r="UBT50" s="1305"/>
      <c r="UBU50" s="1305"/>
      <c r="UBV50" s="1305"/>
      <c r="UBW50" s="1305"/>
      <c r="UBX50" s="1305"/>
      <c r="UBY50" s="1305"/>
      <c r="UBZ50" s="1305"/>
      <c r="UCA50" s="1305"/>
      <c r="UCB50" s="1305"/>
      <c r="UCC50" s="1305"/>
      <c r="UCD50" s="1305"/>
      <c r="UCE50" s="1305"/>
      <c r="UCF50" s="1305"/>
      <c r="UCG50" s="1305"/>
      <c r="UCH50" s="1305"/>
      <c r="UCI50" s="1305"/>
      <c r="UCJ50" s="1305"/>
      <c r="UCK50" s="1305"/>
      <c r="UCL50" s="1305"/>
      <c r="UCM50" s="1305"/>
      <c r="UCN50" s="1305"/>
      <c r="UCO50" s="1305"/>
      <c r="UCP50" s="1305"/>
      <c r="UCQ50" s="1305"/>
      <c r="UCR50" s="1305"/>
      <c r="UCS50" s="1305"/>
      <c r="UCT50" s="1305"/>
      <c r="UCU50" s="1305"/>
      <c r="UCV50" s="1305"/>
      <c r="UCW50" s="1305"/>
      <c r="UCX50" s="1305"/>
      <c r="UCY50" s="1305"/>
      <c r="UCZ50" s="1305"/>
      <c r="UDA50" s="1305"/>
      <c r="UDB50" s="1305"/>
      <c r="UDC50" s="1305"/>
      <c r="UDD50" s="1305"/>
      <c r="UDE50" s="1305"/>
      <c r="UDF50" s="1305"/>
      <c r="UDG50" s="1305"/>
      <c r="UDH50" s="1305"/>
      <c r="UDI50" s="1305"/>
      <c r="UDJ50" s="1305"/>
      <c r="UDK50" s="1305"/>
      <c r="UDL50" s="1305"/>
      <c r="UDM50" s="1305"/>
      <c r="UDN50" s="1305"/>
      <c r="UDO50" s="1305"/>
      <c r="UDP50" s="1305"/>
      <c r="UDQ50" s="1305"/>
      <c r="UDR50" s="1305"/>
      <c r="UDS50" s="1305"/>
      <c r="UDT50" s="1305"/>
      <c r="UDU50" s="1305"/>
      <c r="UDV50" s="1305"/>
      <c r="UDW50" s="1305"/>
      <c r="UDX50" s="1305"/>
      <c r="UDY50" s="1305"/>
      <c r="UDZ50" s="1305"/>
      <c r="UEA50" s="1305"/>
      <c r="UEB50" s="1305"/>
      <c r="UEC50" s="1305"/>
      <c r="UED50" s="1305"/>
      <c r="UEE50" s="1305"/>
      <c r="UEF50" s="1305"/>
      <c r="UEG50" s="1305"/>
      <c r="UEH50" s="1305"/>
      <c r="UEI50" s="1305"/>
      <c r="UEJ50" s="1305"/>
      <c r="UEK50" s="1305"/>
      <c r="UEL50" s="1305"/>
      <c r="UEM50" s="1305"/>
      <c r="UEN50" s="1305"/>
      <c r="UEO50" s="1305"/>
      <c r="UEP50" s="1305"/>
      <c r="UEQ50" s="1305"/>
      <c r="UER50" s="1305"/>
      <c r="UES50" s="1305"/>
      <c r="UET50" s="1305"/>
      <c r="UEU50" s="1305"/>
      <c r="UEV50" s="1305"/>
      <c r="UEW50" s="1305"/>
      <c r="UEX50" s="1305"/>
      <c r="UEY50" s="1305"/>
      <c r="UEZ50" s="1305"/>
      <c r="UFA50" s="1305"/>
      <c r="UFB50" s="1305"/>
      <c r="UFC50" s="1305"/>
      <c r="UFD50" s="1305"/>
      <c r="UFE50" s="1305"/>
      <c r="UFF50" s="1305"/>
      <c r="UFG50" s="1305"/>
      <c r="UFH50" s="1305"/>
      <c r="UFI50" s="1305"/>
      <c r="UFJ50" s="1305"/>
      <c r="UFK50" s="1305"/>
      <c r="UFL50" s="1305"/>
      <c r="UFM50" s="1305"/>
      <c r="UFN50" s="1305"/>
      <c r="UFO50" s="1305"/>
      <c r="UFP50" s="1305"/>
      <c r="UFQ50" s="1305"/>
      <c r="UFR50" s="1305"/>
      <c r="UFS50" s="1305"/>
      <c r="UFT50" s="1305"/>
      <c r="UFU50" s="1305"/>
      <c r="UFV50" s="1305"/>
      <c r="UFW50" s="1305"/>
      <c r="UFX50" s="1305"/>
      <c r="UFY50" s="1305"/>
      <c r="UFZ50" s="1305"/>
      <c r="UGA50" s="1305"/>
      <c r="UGB50" s="1305"/>
      <c r="UGC50" s="1305"/>
      <c r="UGD50" s="1305"/>
      <c r="UGE50" s="1305"/>
      <c r="UGF50" s="1305"/>
      <c r="UGG50" s="1305"/>
      <c r="UGH50" s="1305"/>
      <c r="UGI50" s="1305"/>
      <c r="UGJ50" s="1305"/>
      <c r="UGK50" s="1305"/>
      <c r="UGL50" s="1305"/>
      <c r="UGM50" s="1305"/>
      <c r="UGN50" s="1305"/>
      <c r="UGO50" s="1305"/>
      <c r="UGP50" s="1305"/>
      <c r="UGQ50" s="1305"/>
      <c r="UGR50" s="1305"/>
      <c r="UGS50" s="1305"/>
      <c r="UGT50" s="1305"/>
      <c r="UGU50" s="1305"/>
      <c r="UGV50" s="1305"/>
      <c r="UGW50" s="1305"/>
      <c r="UGX50" s="1305"/>
      <c r="UGY50" s="1305"/>
      <c r="UGZ50" s="1305"/>
      <c r="UHA50" s="1305"/>
      <c r="UHB50" s="1305"/>
      <c r="UHC50" s="1305"/>
      <c r="UHD50" s="1305"/>
      <c r="UHE50" s="1305"/>
      <c r="UHF50" s="1305"/>
      <c r="UHG50" s="1305"/>
      <c r="UHH50" s="1305"/>
      <c r="UHI50" s="1305"/>
      <c r="UHJ50" s="1305"/>
      <c r="UHK50" s="1305"/>
      <c r="UHL50" s="1305"/>
      <c r="UHM50" s="1305"/>
      <c r="UHN50" s="1305"/>
      <c r="UHO50" s="1305"/>
      <c r="UHP50" s="1305"/>
      <c r="UHQ50" s="1305"/>
      <c r="UHR50" s="1305"/>
      <c r="UHS50" s="1305"/>
      <c r="UHT50" s="1305"/>
      <c r="UHU50" s="1305"/>
      <c r="UHV50" s="1305"/>
      <c r="UHW50" s="1305"/>
      <c r="UHX50" s="1305"/>
      <c r="UHY50" s="1305"/>
      <c r="UHZ50" s="1305"/>
      <c r="UIA50" s="1305"/>
      <c r="UIB50" s="1305"/>
      <c r="UIC50" s="1305"/>
      <c r="UID50" s="1305"/>
      <c r="UIE50" s="1305"/>
      <c r="UIF50" s="1305"/>
      <c r="UIG50" s="1305"/>
      <c r="UIH50" s="1305"/>
      <c r="UII50" s="1305"/>
      <c r="UIJ50" s="1305"/>
      <c r="UIK50" s="1305"/>
      <c r="UIL50" s="1305"/>
      <c r="UIM50" s="1305"/>
      <c r="UIN50" s="1305"/>
      <c r="UIO50" s="1305"/>
      <c r="UIP50" s="1305"/>
      <c r="UIQ50" s="1305"/>
      <c r="UIR50" s="1305"/>
      <c r="UIS50" s="1305"/>
      <c r="UIT50" s="1305"/>
      <c r="UIU50" s="1305"/>
      <c r="UIV50" s="1305"/>
      <c r="UIW50" s="1305"/>
      <c r="UIX50" s="1305"/>
      <c r="UIY50" s="1305"/>
      <c r="UIZ50" s="1305"/>
      <c r="UJA50" s="1305"/>
      <c r="UJB50" s="1305"/>
      <c r="UJC50" s="1305"/>
      <c r="UJD50" s="1305"/>
      <c r="UJE50" s="1305"/>
      <c r="UJF50" s="1305"/>
      <c r="UJG50" s="1305"/>
      <c r="UJH50" s="1305"/>
      <c r="UJI50" s="1305"/>
      <c r="UJJ50" s="1305"/>
      <c r="UJK50" s="1305"/>
      <c r="UJL50" s="1305"/>
      <c r="UJM50" s="1305"/>
      <c r="UJN50" s="1305"/>
      <c r="UJO50" s="1305"/>
      <c r="UJP50" s="1305"/>
      <c r="UJQ50" s="1305"/>
      <c r="UJR50" s="1305"/>
      <c r="UJS50" s="1305"/>
      <c r="UJT50" s="1305"/>
      <c r="UJU50" s="1305"/>
      <c r="UJV50" s="1305"/>
      <c r="UJW50" s="1305"/>
      <c r="UJX50" s="1305"/>
      <c r="UJY50" s="1305"/>
      <c r="UJZ50" s="1305"/>
      <c r="UKA50" s="1305"/>
      <c r="UKB50" s="1305"/>
      <c r="UKC50" s="1305"/>
      <c r="UKD50" s="1305"/>
      <c r="UKE50" s="1305"/>
      <c r="UKF50" s="1305"/>
      <c r="UKG50" s="1305"/>
      <c r="UKH50" s="1305"/>
      <c r="UKI50" s="1305"/>
      <c r="UKJ50" s="1305"/>
      <c r="UKK50" s="1305"/>
      <c r="UKL50" s="1305"/>
      <c r="UKM50" s="1305"/>
      <c r="UKN50" s="1305"/>
      <c r="UKO50" s="1305"/>
      <c r="UKP50" s="1305"/>
      <c r="UKQ50" s="1305"/>
      <c r="UKR50" s="1305"/>
      <c r="UKS50" s="1305"/>
      <c r="UKT50" s="1305"/>
      <c r="UKU50" s="1305"/>
      <c r="UKV50" s="1305"/>
      <c r="UKW50" s="1305"/>
      <c r="UKX50" s="1305"/>
      <c r="UKY50" s="1305"/>
      <c r="UKZ50" s="1305"/>
      <c r="ULA50" s="1305"/>
      <c r="ULB50" s="1305"/>
      <c r="ULC50" s="1305"/>
      <c r="ULD50" s="1305"/>
      <c r="ULE50" s="1305"/>
      <c r="ULF50" s="1305"/>
      <c r="ULG50" s="1305"/>
      <c r="ULH50" s="1305"/>
      <c r="ULI50" s="1305"/>
      <c r="ULJ50" s="1305"/>
      <c r="ULK50" s="1305"/>
      <c r="ULL50" s="1305"/>
      <c r="ULM50" s="1305"/>
      <c r="ULN50" s="1305"/>
      <c r="ULO50" s="1305"/>
      <c r="ULP50" s="1305"/>
      <c r="ULQ50" s="1305"/>
      <c r="ULR50" s="1305"/>
      <c r="ULS50" s="1305"/>
      <c r="ULT50" s="1305"/>
      <c r="ULU50" s="1305"/>
      <c r="ULV50" s="1305"/>
      <c r="ULW50" s="1305"/>
      <c r="ULX50" s="1305"/>
      <c r="ULY50" s="1305"/>
      <c r="ULZ50" s="1305"/>
      <c r="UMA50" s="1305"/>
      <c r="UMB50" s="1305"/>
      <c r="UMC50" s="1305"/>
      <c r="UMD50" s="1305"/>
      <c r="UME50" s="1305"/>
      <c r="UMF50" s="1305"/>
      <c r="UMG50" s="1305"/>
      <c r="UMH50" s="1305"/>
      <c r="UMI50" s="1305"/>
      <c r="UMJ50" s="1305"/>
      <c r="UMK50" s="1305"/>
      <c r="UML50" s="1305"/>
      <c r="UMM50" s="1305"/>
      <c r="UMN50" s="1305"/>
      <c r="UMO50" s="1305"/>
      <c r="UMP50" s="1305"/>
      <c r="UMQ50" s="1305"/>
      <c r="UMR50" s="1305"/>
      <c r="UMS50" s="1305"/>
      <c r="UMT50" s="1305"/>
      <c r="UMU50" s="1305"/>
      <c r="UMV50" s="1305"/>
      <c r="UMW50" s="1305"/>
      <c r="UMX50" s="1305"/>
      <c r="UMY50" s="1305"/>
      <c r="UMZ50" s="1305"/>
      <c r="UNA50" s="1305"/>
      <c r="UNB50" s="1305"/>
      <c r="UNC50" s="1305"/>
      <c r="UND50" s="1305"/>
      <c r="UNE50" s="1305"/>
      <c r="UNF50" s="1305"/>
      <c r="UNG50" s="1305"/>
      <c r="UNH50" s="1305"/>
      <c r="UNI50" s="1305"/>
      <c r="UNJ50" s="1305"/>
      <c r="UNK50" s="1305"/>
      <c r="UNL50" s="1305"/>
      <c r="UNM50" s="1305"/>
      <c r="UNN50" s="1305"/>
      <c r="UNO50" s="1305"/>
      <c r="UNP50" s="1305"/>
      <c r="UNQ50" s="1305"/>
      <c r="UNR50" s="1305"/>
      <c r="UNS50" s="1305"/>
      <c r="UNT50" s="1305"/>
      <c r="UNU50" s="1305"/>
      <c r="UNV50" s="1305"/>
      <c r="UNW50" s="1305"/>
      <c r="UNX50" s="1305"/>
      <c r="UNY50" s="1305"/>
      <c r="UNZ50" s="1305"/>
      <c r="UOA50" s="1305"/>
      <c r="UOB50" s="1305"/>
      <c r="UOC50" s="1305"/>
      <c r="UOD50" s="1305"/>
      <c r="UOE50" s="1305"/>
      <c r="UOF50" s="1305"/>
      <c r="UOG50" s="1305"/>
      <c r="UOH50" s="1305"/>
      <c r="UOI50" s="1305"/>
      <c r="UOJ50" s="1305"/>
      <c r="UOK50" s="1305"/>
      <c r="UOL50" s="1305"/>
      <c r="UOM50" s="1305"/>
      <c r="UON50" s="1305"/>
      <c r="UOO50" s="1305"/>
      <c r="UOP50" s="1305"/>
      <c r="UOQ50" s="1305"/>
      <c r="UOR50" s="1305"/>
      <c r="UOS50" s="1305"/>
      <c r="UOT50" s="1305"/>
      <c r="UOU50" s="1305"/>
      <c r="UOV50" s="1305"/>
      <c r="UOW50" s="1305"/>
      <c r="UOX50" s="1305"/>
      <c r="UOY50" s="1305"/>
      <c r="UOZ50" s="1305"/>
      <c r="UPA50" s="1305"/>
      <c r="UPB50" s="1305"/>
      <c r="UPC50" s="1305"/>
      <c r="UPD50" s="1305"/>
      <c r="UPE50" s="1305"/>
      <c r="UPF50" s="1305"/>
      <c r="UPG50" s="1305"/>
      <c r="UPH50" s="1305"/>
      <c r="UPI50" s="1305"/>
      <c r="UPJ50" s="1305"/>
      <c r="UPK50" s="1305"/>
      <c r="UPL50" s="1305"/>
      <c r="UPM50" s="1305"/>
      <c r="UPN50" s="1305"/>
      <c r="UPO50" s="1305"/>
      <c r="UPP50" s="1305"/>
      <c r="UPQ50" s="1305"/>
      <c r="UPR50" s="1305"/>
      <c r="UPS50" s="1305"/>
      <c r="UPT50" s="1305"/>
      <c r="UPU50" s="1305"/>
      <c r="UPV50" s="1305"/>
      <c r="UPW50" s="1305"/>
      <c r="UPX50" s="1305"/>
      <c r="UPY50" s="1305"/>
      <c r="UPZ50" s="1305"/>
      <c r="UQA50" s="1305"/>
      <c r="UQB50" s="1305"/>
      <c r="UQC50" s="1305"/>
      <c r="UQD50" s="1305"/>
      <c r="UQE50" s="1305"/>
      <c r="UQF50" s="1305"/>
      <c r="UQG50" s="1305"/>
      <c r="UQH50" s="1305"/>
      <c r="UQI50" s="1305"/>
      <c r="UQJ50" s="1305"/>
      <c r="UQK50" s="1305"/>
      <c r="UQL50" s="1305"/>
      <c r="UQM50" s="1305"/>
      <c r="UQN50" s="1305"/>
      <c r="UQO50" s="1305"/>
      <c r="UQP50" s="1305"/>
      <c r="UQQ50" s="1305"/>
      <c r="UQR50" s="1305"/>
      <c r="UQS50" s="1305"/>
      <c r="UQT50" s="1305"/>
      <c r="UQU50" s="1305"/>
      <c r="UQV50" s="1305"/>
      <c r="UQW50" s="1305"/>
      <c r="UQX50" s="1305"/>
      <c r="UQY50" s="1305"/>
      <c r="UQZ50" s="1305"/>
      <c r="URA50" s="1305"/>
      <c r="URB50" s="1305"/>
      <c r="URC50" s="1305"/>
      <c r="URD50" s="1305"/>
      <c r="URE50" s="1305"/>
      <c r="URF50" s="1305"/>
      <c r="URG50" s="1305"/>
      <c r="URH50" s="1305"/>
      <c r="URI50" s="1305"/>
      <c r="URJ50" s="1305"/>
      <c r="URK50" s="1305"/>
      <c r="URL50" s="1305"/>
      <c r="URM50" s="1305"/>
      <c r="URN50" s="1305"/>
      <c r="URO50" s="1305"/>
      <c r="URP50" s="1305"/>
      <c r="URQ50" s="1305"/>
      <c r="URR50" s="1305"/>
      <c r="URS50" s="1305"/>
      <c r="URT50" s="1305"/>
      <c r="URU50" s="1305"/>
      <c r="URV50" s="1305"/>
      <c r="URW50" s="1305"/>
      <c r="URX50" s="1305"/>
      <c r="URY50" s="1305"/>
      <c r="URZ50" s="1305"/>
      <c r="USA50" s="1305"/>
      <c r="USB50" s="1305"/>
      <c r="USC50" s="1305"/>
      <c r="USD50" s="1305"/>
      <c r="USE50" s="1305"/>
      <c r="USF50" s="1305"/>
      <c r="USG50" s="1305"/>
      <c r="USH50" s="1305"/>
      <c r="USI50" s="1305"/>
      <c r="USJ50" s="1305"/>
      <c r="USK50" s="1305"/>
      <c r="USL50" s="1305"/>
      <c r="USM50" s="1305"/>
      <c r="USN50" s="1305"/>
      <c r="USO50" s="1305"/>
      <c r="USP50" s="1305"/>
      <c r="USQ50" s="1305"/>
      <c r="USR50" s="1305"/>
      <c r="USS50" s="1305"/>
      <c r="UST50" s="1305"/>
      <c r="USU50" s="1305"/>
      <c r="USV50" s="1305"/>
      <c r="USW50" s="1305"/>
      <c r="USX50" s="1305"/>
      <c r="USY50" s="1305"/>
      <c r="USZ50" s="1305"/>
      <c r="UTA50" s="1305"/>
      <c r="UTB50" s="1305"/>
      <c r="UTC50" s="1305"/>
      <c r="UTD50" s="1305"/>
      <c r="UTE50" s="1305"/>
      <c r="UTF50" s="1305"/>
      <c r="UTG50" s="1305"/>
      <c r="UTH50" s="1305"/>
      <c r="UTI50" s="1305"/>
      <c r="UTJ50" s="1305"/>
      <c r="UTK50" s="1305"/>
      <c r="UTL50" s="1305"/>
      <c r="UTM50" s="1305"/>
      <c r="UTN50" s="1305"/>
      <c r="UTO50" s="1305"/>
      <c r="UTP50" s="1305"/>
      <c r="UTQ50" s="1305"/>
      <c r="UTR50" s="1305"/>
      <c r="UTS50" s="1305"/>
      <c r="UTT50" s="1305"/>
      <c r="UTU50" s="1305"/>
      <c r="UTV50" s="1305"/>
      <c r="UTW50" s="1305"/>
      <c r="UTX50" s="1305"/>
      <c r="UTY50" s="1305"/>
      <c r="UTZ50" s="1305"/>
      <c r="UUA50" s="1305"/>
      <c r="UUB50" s="1305"/>
      <c r="UUC50" s="1305"/>
      <c r="UUD50" s="1305"/>
      <c r="UUE50" s="1305"/>
      <c r="UUF50" s="1305"/>
      <c r="UUG50" s="1305"/>
      <c r="UUH50" s="1305"/>
      <c r="UUI50" s="1305"/>
      <c r="UUJ50" s="1305"/>
      <c r="UUK50" s="1305"/>
      <c r="UUL50" s="1305"/>
      <c r="UUM50" s="1305"/>
      <c r="UUN50" s="1305"/>
      <c r="UUO50" s="1305"/>
      <c r="UUP50" s="1305"/>
      <c r="UUQ50" s="1305"/>
      <c r="UUR50" s="1305"/>
      <c r="UUS50" s="1305"/>
      <c r="UUT50" s="1305"/>
      <c r="UUU50" s="1305"/>
      <c r="UUV50" s="1305"/>
      <c r="UUW50" s="1305"/>
      <c r="UUX50" s="1305"/>
      <c r="UUY50" s="1305"/>
      <c r="UUZ50" s="1305"/>
      <c r="UVA50" s="1305"/>
      <c r="UVB50" s="1305"/>
      <c r="UVC50" s="1305"/>
      <c r="UVD50" s="1305"/>
      <c r="UVE50" s="1305"/>
      <c r="UVF50" s="1305"/>
      <c r="UVG50" s="1305"/>
      <c r="UVH50" s="1305"/>
      <c r="UVI50" s="1305"/>
      <c r="UVJ50" s="1305"/>
      <c r="UVK50" s="1305"/>
      <c r="UVL50" s="1305"/>
      <c r="UVM50" s="1305"/>
      <c r="UVN50" s="1305"/>
      <c r="UVO50" s="1305"/>
      <c r="UVP50" s="1305"/>
      <c r="UVQ50" s="1305"/>
      <c r="UVR50" s="1305"/>
      <c r="UVS50" s="1305"/>
      <c r="UVT50" s="1305"/>
      <c r="UVU50" s="1305"/>
      <c r="UVV50" s="1305"/>
      <c r="UVW50" s="1305"/>
      <c r="UVX50" s="1305"/>
      <c r="UVY50" s="1305"/>
      <c r="UVZ50" s="1305"/>
      <c r="UWA50" s="1305"/>
      <c r="UWB50" s="1305"/>
      <c r="UWC50" s="1305"/>
      <c r="UWD50" s="1305"/>
      <c r="UWE50" s="1305"/>
      <c r="UWF50" s="1305"/>
      <c r="UWG50" s="1305"/>
      <c r="UWH50" s="1305"/>
      <c r="UWI50" s="1305"/>
      <c r="UWJ50" s="1305"/>
      <c r="UWK50" s="1305"/>
      <c r="UWL50" s="1305"/>
      <c r="UWM50" s="1305"/>
      <c r="UWN50" s="1305"/>
      <c r="UWO50" s="1305"/>
      <c r="UWP50" s="1305"/>
      <c r="UWQ50" s="1305"/>
      <c r="UWR50" s="1305"/>
      <c r="UWS50" s="1305"/>
      <c r="UWT50" s="1305"/>
      <c r="UWU50" s="1305"/>
      <c r="UWV50" s="1305"/>
      <c r="UWW50" s="1305"/>
      <c r="UWX50" s="1305"/>
      <c r="UWY50" s="1305"/>
      <c r="UWZ50" s="1305"/>
      <c r="UXA50" s="1305"/>
      <c r="UXB50" s="1305"/>
      <c r="UXC50" s="1305"/>
      <c r="UXD50" s="1305"/>
      <c r="UXE50" s="1305"/>
      <c r="UXF50" s="1305"/>
      <c r="UXG50" s="1305"/>
      <c r="UXH50" s="1305"/>
      <c r="UXI50" s="1305"/>
      <c r="UXJ50" s="1305"/>
      <c r="UXK50" s="1305"/>
      <c r="UXL50" s="1305"/>
      <c r="UXM50" s="1305"/>
      <c r="UXN50" s="1305"/>
      <c r="UXO50" s="1305"/>
      <c r="UXP50" s="1305"/>
      <c r="UXQ50" s="1305"/>
      <c r="UXR50" s="1305"/>
      <c r="UXS50" s="1305"/>
      <c r="UXT50" s="1305"/>
      <c r="UXU50" s="1305"/>
      <c r="UXV50" s="1305"/>
      <c r="UXW50" s="1305"/>
      <c r="UXX50" s="1305"/>
      <c r="UXY50" s="1305"/>
      <c r="UXZ50" s="1305"/>
      <c r="UYA50" s="1305"/>
      <c r="UYB50" s="1305"/>
      <c r="UYC50" s="1305"/>
      <c r="UYD50" s="1305"/>
      <c r="UYE50" s="1305"/>
      <c r="UYF50" s="1305"/>
      <c r="UYG50" s="1305"/>
      <c r="UYH50" s="1305"/>
      <c r="UYI50" s="1305"/>
      <c r="UYJ50" s="1305"/>
      <c r="UYK50" s="1305"/>
      <c r="UYL50" s="1305"/>
      <c r="UYM50" s="1305"/>
      <c r="UYN50" s="1305"/>
      <c r="UYO50" s="1305"/>
      <c r="UYP50" s="1305"/>
      <c r="UYQ50" s="1305"/>
      <c r="UYR50" s="1305"/>
      <c r="UYS50" s="1305"/>
      <c r="UYT50" s="1305"/>
      <c r="UYU50" s="1305"/>
      <c r="UYV50" s="1305"/>
      <c r="UYW50" s="1305"/>
      <c r="UYX50" s="1305"/>
      <c r="UYY50" s="1305"/>
      <c r="UYZ50" s="1305"/>
      <c r="UZA50" s="1305"/>
      <c r="UZB50" s="1305"/>
      <c r="UZC50" s="1305"/>
      <c r="UZD50" s="1305"/>
      <c r="UZE50" s="1305"/>
      <c r="UZF50" s="1305"/>
      <c r="UZG50" s="1305"/>
      <c r="UZH50" s="1305"/>
      <c r="UZI50" s="1305"/>
      <c r="UZJ50" s="1305"/>
      <c r="UZK50" s="1305"/>
      <c r="UZL50" s="1305"/>
      <c r="UZM50" s="1305"/>
      <c r="UZN50" s="1305"/>
      <c r="UZO50" s="1305"/>
      <c r="UZP50" s="1305"/>
      <c r="UZQ50" s="1305"/>
      <c r="UZR50" s="1305"/>
      <c r="UZS50" s="1305"/>
      <c r="UZT50" s="1305"/>
      <c r="UZU50" s="1305"/>
      <c r="UZV50" s="1305"/>
      <c r="UZW50" s="1305"/>
      <c r="UZX50" s="1305"/>
      <c r="UZY50" s="1305"/>
      <c r="UZZ50" s="1305"/>
      <c r="VAA50" s="1305"/>
      <c r="VAB50" s="1305"/>
      <c r="VAC50" s="1305"/>
      <c r="VAD50" s="1305"/>
      <c r="VAE50" s="1305"/>
      <c r="VAF50" s="1305"/>
      <c r="VAG50" s="1305"/>
      <c r="VAH50" s="1305"/>
      <c r="VAI50" s="1305"/>
      <c r="VAJ50" s="1305"/>
      <c r="VAK50" s="1305"/>
      <c r="VAL50" s="1305"/>
      <c r="VAM50" s="1305"/>
      <c r="VAN50" s="1305"/>
      <c r="VAO50" s="1305"/>
      <c r="VAP50" s="1305"/>
      <c r="VAQ50" s="1305"/>
      <c r="VAR50" s="1305"/>
      <c r="VAS50" s="1305"/>
      <c r="VAT50" s="1305"/>
      <c r="VAU50" s="1305"/>
      <c r="VAV50" s="1305"/>
      <c r="VAW50" s="1305"/>
      <c r="VAX50" s="1305"/>
      <c r="VAY50" s="1305"/>
      <c r="VAZ50" s="1305"/>
      <c r="VBA50" s="1305"/>
      <c r="VBB50" s="1305"/>
      <c r="VBC50" s="1305"/>
      <c r="VBD50" s="1305"/>
      <c r="VBE50" s="1305"/>
      <c r="VBF50" s="1305"/>
      <c r="VBG50" s="1305"/>
      <c r="VBH50" s="1305"/>
      <c r="VBI50" s="1305"/>
      <c r="VBJ50" s="1305"/>
      <c r="VBK50" s="1305"/>
      <c r="VBL50" s="1305"/>
      <c r="VBM50" s="1305"/>
      <c r="VBN50" s="1305"/>
      <c r="VBO50" s="1305"/>
      <c r="VBP50" s="1305"/>
      <c r="VBQ50" s="1305"/>
      <c r="VBR50" s="1305"/>
      <c r="VBS50" s="1305"/>
      <c r="VBT50" s="1305"/>
      <c r="VBU50" s="1305"/>
      <c r="VBV50" s="1305"/>
      <c r="VBW50" s="1305"/>
      <c r="VBX50" s="1305"/>
      <c r="VBY50" s="1305"/>
      <c r="VBZ50" s="1305"/>
      <c r="VCA50" s="1305"/>
      <c r="VCB50" s="1305"/>
      <c r="VCC50" s="1305"/>
      <c r="VCD50" s="1305"/>
      <c r="VCE50" s="1305"/>
      <c r="VCF50" s="1305"/>
      <c r="VCG50" s="1305"/>
      <c r="VCH50" s="1305"/>
      <c r="VCI50" s="1305"/>
      <c r="VCJ50" s="1305"/>
      <c r="VCK50" s="1305"/>
      <c r="VCL50" s="1305"/>
      <c r="VCM50" s="1305"/>
      <c r="VCN50" s="1305"/>
      <c r="VCO50" s="1305"/>
      <c r="VCP50" s="1305"/>
      <c r="VCQ50" s="1305"/>
      <c r="VCR50" s="1305"/>
      <c r="VCS50" s="1305"/>
      <c r="VCT50" s="1305"/>
      <c r="VCU50" s="1305"/>
      <c r="VCV50" s="1305"/>
      <c r="VCW50" s="1305"/>
      <c r="VCX50" s="1305"/>
      <c r="VCY50" s="1305"/>
      <c r="VCZ50" s="1305"/>
      <c r="VDA50" s="1305"/>
      <c r="VDB50" s="1305"/>
      <c r="VDC50" s="1305"/>
      <c r="VDD50" s="1305"/>
      <c r="VDE50" s="1305"/>
      <c r="VDF50" s="1305"/>
      <c r="VDG50" s="1305"/>
      <c r="VDH50" s="1305"/>
      <c r="VDI50" s="1305"/>
      <c r="VDJ50" s="1305"/>
      <c r="VDK50" s="1305"/>
      <c r="VDL50" s="1305"/>
      <c r="VDM50" s="1305"/>
      <c r="VDN50" s="1305"/>
      <c r="VDO50" s="1305"/>
      <c r="VDP50" s="1305"/>
      <c r="VDQ50" s="1305"/>
      <c r="VDR50" s="1305"/>
      <c r="VDS50" s="1305"/>
      <c r="VDT50" s="1305"/>
      <c r="VDU50" s="1305"/>
      <c r="VDV50" s="1305"/>
      <c r="VDW50" s="1305"/>
      <c r="VDX50" s="1305"/>
      <c r="VDY50" s="1305"/>
      <c r="VDZ50" s="1305"/>
      <c r="VEA50" s="1305"/>
      <c r="VEB50" s="1305"/>
      <c r="VEC50" s="1305"/>
      <c r="VED50" s="1305"/>
      <c r="VEE50" s="1305"/>
      <c r="VEF50" s="1305"/>
      <c r="VEG50" s="1305"/>
      <c r="VEH50" s="1305"/>
      <c r="VEI50" s="1305"/>
      <c r="VEJ50" s="1305"/>
      <c r="VEK50" s="1305"/>
      <c r="VEL50" s="1305"/>
      <c r="VEM50" s="1305"/>
      <c r="VEN50" s="1305"/>
      <c r="VEO50" s="1305"/>
      <c r="VEP50" s="1305"/>
      <c r="VEQ50" s="1305"/>
      <c r="VER50" s="1305"/>
      <c r="VES50" s="1305"/>
      <c r="VET50" s="1305"/>
      <c r="VEU50" s="1305"/>
      <c r="VEV50" s="1305"/>
      <c r="VEW50" s="1305"/>
      <c r="VEX50" s="1305"/>
      <c r="VEY50" s="1305"/>
      <c r="VEZ50" s="1305"/>
      <c r="VFA50" s="1305"/>
      <c r="VFB50" s="1305"/>
      <c r="VFC50" s="1305"/>
      <c r="VFD50" s="1305"/>
      <c r="VFE50" s="1305"/>
      <c r="VFF50" s="1305"/>
      <c r="VFG50" s="1305"/>
      <c r="VFH50" s="1305"/>
      <c r="VFI50" s="1305"/>
      <c r="VFJ50" s="1305"/>
      <c r="VFK50" s="1305"/>
      <c r="VFL50" s="1305"/>
      <c r="VFM50" s="1305"/>
      <c r="VFN50" s="1305"/>
      <c r="VFO50" s="1305"/>
      <c r="VFP50" s="1305"/>
      <c r="VFQ50" s="1305"/>
      <c r="VFR50" s="1305"/>
      <c r="VFS50" s="1305"/>
      <c r="VFT50" s="1305"/>
      <c r="VFU50" s="1305"/>
      <c r="VFV50" s="1305"/>
      <c r="VFW50" s="1305"/>
      <c r="VFX50" s="1305"/>
      <c r="VFY50" s="1305"/>
      <c r="VFZ50" s="1305"/>
      <c r="VGA50" s="1305"/>
      <c r="VGB50" s="1305"/>
      <c r="VGC50" s="1305"/>
      <c r="VGD50" s="1305"/>
      <c r="VGE50" s="1305"/>
      <c r="VGF50" s="1305"/>
      <c r="VGG50" s="1305"/>
      <c r="VGH50" s="1305"/>
      <c r="VGI50" s="1305"/>
      <c r="VGJ50" s="1305"/>
      <c r="VGK50" s="1305"/>
      <c r="VGL50" s="1305"/>
      <c r="VGM50" s="1305"/>
      <c r="VGN50" s="1305"/>
      <c r="VGO50" s="1305"/>
      <c r="VGP50" s="1305"/>
      <c r="VGQ50" s="1305"/>
      <c r="VGR50" s="1305"/>
      <c r="VGS50" s="1305"/>
      <c r="VGT50" s="1305"/>
      <c r="VGU50" s="1305"/>
      <c r="VGV50" s="1305"/>
      <c r="VGW50" s="1305"/>
      <c r="VGX50" s="1305"/>
      <c r="VGY50" s="1305"/>
      <c r="VGZ50" s="1305"/>
      <c r="VHA50" s="1305"/>
      <c r="VHB50" s="1305"/>
      <c r="VHC50" s="1305"/>
      <c r="VHD50" s="1305"/>
      <c r="VHE50" s="1305"/>
      <c r="VHF50" s="1305"/>
      <c r="VHG50" s="1305"/>
      <c r="VHH50" s="1305"/>
      <c r="VHI50" s="1305"/>
      <c r="VHJ50" s="1305"/>
      <c r="VHK50" s="1305"/>
      <c r="VHL50" s="1305"/>
      <c r="VHM50" s="1305"/>
      <c r="VHN50" s="1305"/>
      <c r="VHO50" s="1305"/>
      <c r="VHP50" s="1305"/>
      <c r="VHQ50" s="1305"/>
      <c r="VHR50" s="1305"/>
      <c r="VHS50" s="1305"/>
      <c r="VHT50" s="1305"/>
      <c r="VHU50" s="1305"/>
      <c r="VHV50" s="1305"/>
      <c r="VHW50" s="1305"/>
      <c r="VHX50" s="1305"/>
      <c r="VHY50" s="1305"/>
      <c r="VHZ50" s="1305"/>
      <c r="VIA50" s="1305"/>
      <c r="VIB50" s="1305"/>
      <c r="VIC50" s="1305"/>
      <c r="VID50" s="1305"/>
      <c r="VIE50" s="1305"/>
      <c r="VIF50" s="1305"/>
      <c r="VIG50" s="1305"/>
      <c r="VIH50" s="1305"/>
      <c r="VII50" s="1305"/>
      <c r="VIJ50" s="1305"/>
      <c r="VIK50" s="1305"/>
      <c r="VIL50" s="1305"/>
      <c r="VIM50" s="1305"/>
      <c r="VIN50" s="1305"/>
      <c r="VIO50" s="1305"/>
      <c r="VIP50" s="1305"/>
      <c r="VIQ50" s="1305"/>
      <c r="VIR50" s="1305"/>
      <c r="VIS50" s="1305"/>
      <c r="VIT50" s="1305"/>
      <c r="VIU50" s="1305"/>
      <c r="VIV50" s="1305"/>
      <c r="VIW50" s="1305"/>
      <c r="VIX50" s="1305"/>
      <c r="VIY50" s="1305"/>
      <c r="VIZ50" s="1305"/>
      <c r="VJA50" s="1305"/>
      <c r="VJB50" s="1305"/>
      <c r="VJC50" s="1305"/>
      <c r="VJD50" s="1305"/>
      <c r="VJE50" s="1305"/>
      <c r="VJF50" s="1305"/>
      <c r="VJG50" s="1305"/>
      <c r="VJH50" s="1305"/>
      <c r="VJI50" s="1305"/>
      <c r="VJJ50" s="1305"/>
      <c r="VJK50" s="1305"/>
      <c r="VJL50" s="1305"/>
      <c r="VJM50" s="1305"/>
      <c r="VJN50" s="1305"/>
      <c r="VJO50" s="1305"/>
      <c r="VJP50" s="1305"/>
      <c r="VJQ50" s="1305"/>
      <c r="VJR50" s="1305"/>
      <c r="VJS50" s="1305"/>
      <c r="VJT50" s="1305"/>
      <c r="VJU50" s="1305"/>
      <c r="VJV50" s="1305"/>
      <c r="VJW50" s="1305"/>
      <c r="VJX50" s="1305"/>
      <c r="VJY50" s="1305"/>
      <c r="VJZ50" s="1305"/>
      <c r="VKA50" s="1305"/>
      <c r="VKB50" s="1305"/>
      <c r="VKC50" s="1305"/>
      <c r="VKD50" s="1305"/>
      <c r="VKE50" s="1305"/>
      <c r="VKF50" s="1305"/>
      <c r="VKG50" s="1305"/>
      <c r="VKH50" s="1305"/>
      <c r="VKI50" s="1305"/>
      <c r="VKJ50" s="1305"/>
      <c r="VKK50" s="1305"/>
      <c r="VKL50" s="1305"/>
      <c r="VKM50" s="1305"/>
      <c r="VKN50" s="1305"/>
      <c r="VKO50" s="1305"/>
      <c r="VKP50" s="1305"/>
      <c r="VKQ50" s="1305"/>
      <c r="VKR50" s="1305"/>
      <c r="VKS50" s="1305"/>
      <c r="VKT50" s="1305"/>
      <c r="VKU50" s="1305"/>
      <c r="VKV50" s="1305"/>
      <c r="VKW50" s="1305"/>
      <c r="VKX50" s="1305"/>
      <c r="VKY50" s="1305"/>
      <c r="VKZ50" s="1305"/>
      <c r="VLA50" s="1305"/>
      <c r="VLB50" s="1305"/>
      <c r="VLC50" s="1305"/>
      <c r="VLD50" s="1305"/>
      <c r="VLE50" s="1305"/>
      <c r="VLF50" s="1305"/>
      <c r="VLG50" s="1305"/>
      <c r="VLH50" s="1305"/>
      <c r="VLI50" s="1305"/>
      <c r="VLJ50" s="1305"/>
      <c r="VLK50" s="1305"/>
      <c r="VLL50" s="1305"/>
      <c r="VLM50" s="1305"/>
      <c r="VLN50" s="1305"/>
      <c r="VLO50" s="1305"/>
      <c r="VLP50" s="1305"/>
      <c r="VLQ50" s="1305"/>
      <c r="VLR50" s="1305"/>
      <c r="VLS50" s="1305"/>
      <c r="VLT50" s="1305"/>
      <c r="VLU50" s="1305"/>
      <c r="VLV50" s="1305"/>
      <c r="VLW50" s="1305"/>
      <c r="VLX50" s="1305"/>
      <c r="VLY50" s="1305"/>
      <c r="VLZ50" s="1305"/>
      <c r="VMA50" s="1305"/>
      <c r="VMB50" s="1305"/>
      <c r="VMC50" s="1305"/>
      <c r="VMD50" s="1305"/>
      <c r="VME50" s="1305"/>
      <c r="VMF50" s="1305"/>
      <c r="VMG50" s="1305"/>
      <c r="VMH50" s="1305"/>
      <c r="VMI50" s="1305"/>
      <c r="VMJ50" s="1305"/>
      <c r="VMK50" s="1305"/>
      <c r="VML50" s="1305"/>
      <c r="VMM50" s="1305"/>
      <c r="VMN50" s="1305"/>
      <c r="VMO50" s="1305"/>
      <c r="VMP50" s="1305"/>
      <c r="VMQ50" s="1305"/>
      <c r="VMR50" s="1305"/>
      <c r="VMS50" s="1305"/>
      <c r="VMT50" s="1305"/>
      <c r="VMU50" s="1305"/>
      <c r="VMV50" s="1305"/>
      <c r="VMW50" s="1305"/>
      <c r="VMX50" s="1305"/>
      <c r="VMY50" s="1305"/>
      <c r="VMZ50" s="1305"/>
      <c r="VNA50" s="1305"/>
      <c r="VNB50" s="1305"/>
      <c r="VNC50" s="1305"/>
      <c r="VND50" s="1305"/>
      <c r="VNE50" s="1305"/>
      <c r="VNF50" s="1305"/>
      <c r="VNG50" s="1305"/>
      <c r="VNH50" s="1305"/>
      <c r="VNI50" s="1305"/>
      <c r="VNJ50" s="1305"/>
      <c r="VNK50" s="1305"/>
      <c r="VNL50" s="1305"/>
      <c r="VNM50" s="1305"/>
      <c r="VNN50" s="1305"/>
      <c r="VNO50" s="1305"/>
      <c r="VNP50" s="1305"/>
      <c r="VNQ50" s="1305"/>
      <c r="VNR50" s="1305"/>
      <c r="VNS50" s="1305"/>
      <c r="VNT50" s="1305"/>
      <c r="VNU50" s="1305"/>
      <c r="VNV50" s="1305"/>
      <c r="VNW50" s="1305"/>
      <c r="VNX50" s="1305"/>
      <c r="VNY50" s="1305"/>
      <c r="VNZ50" s="1305"/>
      <c r="VOA50" s="1305"/>
      <c r="VOB50" s="1305"/>
      <c r="VOC50" s="1305"/>
      <c r="VOD50" s="1305"/>
      <c r="VOE50" s="1305"/>
      <c r="VOF50" s="1305"/>
      <c r="VOG50" s="1305"/>
      <c r="VOH50" s="1305"/>
      <c r="VOI50" s="1305"/>
      <c r="VOJ50" s="1305"/>
      <c r="VOK50" s="1305"/>
      <c r="VOL50" s="1305"/>
      <c r="VOM50" s="1305"/>
      <c r="VON50" s="1305"/>
      <c r="VOO50" s="1305"/>
      <c r="VOP50" s="1305"/>
      <c r="VOQ50" s="1305"/>
      <c r="VOR50" s="1305"/>
      <c r="VOS50" s="1305"/>
      <c r="VOT50" s="1305"/>
      <c r="VOU50" s="1305"/>
      <c r="VOV50" s="1305"/>
      <c r="VOW50" s="1305"/>
      <c r="VOX50" s="1305"/>
      <c r="VOY50" s="1305"/>
      <c r="VOZ50" s="1305"/>
      <c r="VPA50" s="1305"/>
      <c r="VPB50" s="1305"/>
      <c r="VPC50" s="1305"/>
      <c r="VPD50" s="1305"/>
      <c r="VPE50" s="1305"/>
      <c r="VPF50" s="1305"/>
      <c r="VPG50" s="1305"/>
      <c r="VPH50" s="1305"/>
      <c r="VPI50" s="1305"/>
      <c r="VPJ50" s="1305"/>
      <c r="VPK50" s="1305"/>
      <c r="VPL50" s="1305"/>
      <c r="VPM50" s="1305"/>
      <c r="VPN50" s="1305"/>
      <c r="VPO50" s="1305"/>
      <c r="VPP50" s="1305"/>
      <c r="VPQ50" s="1305"/>
      <c r="VPR50" s="1305"/>
      <c r="VPS50" s="1305"/>
      <c r="VPT50" s="1305"/>
      <c r="VPU50" s="1305"/>
      <c r="VPV50" s="1305"/>
      <c r="VPW50" s="1305"/>
      <c r="VPX50" s="1305"/>
      <c r="VPY50" s="1305"/>
      <c r="VPZ50" s="1305"/>
      <c r="VQA50" s="1305"/>
      <c r="VQB50" s="1305"/>
      <c r="VQC50" s="1305"/>
      <c r="VQD50" s="1305"/>
      <c r="VQE50" s="1305"/>
      <c r="VQF50" s="1305"/>
      <c r="VQG50" s="1305"/>
      <c r="VQH50" s="1305"/>
      <c r="VQI50" s="1305"/>
      <c r="VQJ50" s="1305"/>
      <c r="VQK50" s="1305"/>
      <c r="VQL50" s="1305"/>
      <c r="VQM50" s="1305"/>
      <c r="VQN50" s="1305"/>
      <c r="VQO50" s="1305"/>
      <c r="VQP50" s="1305"/>
      <c r="VQQ50" s="1305"/>
      <c r="VQR50" s="1305"/>
      <c r="VQS50" s="1305"/>
      <c r="VQT50" s="1305"/>
      <c r="VQU50" s="1305"/>
      <c r="VQV50" s="1305"/>
      <c r="VQW50" s="1305"/>
      <c r="VQX50" s="1305"/>
      <c r="VQY50" s="1305"/>
      <c r="VQZ50" s="1305"/>
      <c r="VRA50" s="1305"/>
      <c r="VRB50" s="1305"/>
      <c r="VRC50" s="1305"/>
      <c r="VRD50" s="1305"/>
      <c r="VRE50" s="1305"/>
      <c r="VRF50" s="1305"/>
      <c r="VRG50" s="1305"/>
      <c r="VRH50" s="1305"/>
      <c r="VRI50" s="1305"/>
      <c r="VRJ50" s="1305"/>
      <c r="VRK50" s="1305"/>
      <c r="VRL50" s="1305"/>
      <c r="VRM50" s="1305"/>
      <c r="VRN50" s="1305"/>
      <c r="VRO50" s="1305"/>
      <c r="VRP50" s="1305"/>
      <c r="VRQ50" s="1305"/>
      <c r="VRR50" s="1305"/>
      <c r="VRS50" s="1305"/>
      <c r="VRT50" s="1305"/>
      <c r="VRU50" s="1305"/>
      <c r="VRV50" s="1305"/>
      <c r="VRW50" s="1305"/>
      <c r="VRX50" s="1305"/>
      <c r="VRY50" s="1305"/>
      <c r="VRZ50" s="1305"/>
      <c r="VSA50" s="1305"/>
      <c r="VSB50" s="1305"/>
      <c r="VSC50" s="1305"/>
      <c r="VSD50" s="1305"/>
      <c r="VSE50" s="1305"/>
      <c r="VSF50" s="1305"/>
      <c r="VSG50" s="1305"/>
      <c r="VSH50" s="1305"/>
      <c r="VSI50" s="1305"/>
      <c r="VSJ50" s="1305"/>
      <c r="VSK50" s="1305"/>
      <c r="VSL50" s="1305"/>
      <c r="VSM50" s="1305"/>
      <c r="VSN50" s="1305"/>
      <c r="VSO50" s="1305"/>
      <c r="VSP50" s="1305"/>
      <c r="VSQ50" s="1305"/>
      <c r="VSR50" s="1305"/>
      <c r="VSS50" s="1305"/>
      <c r="VST50" s="1305"/>
      <c r="VSU50" s="1305"/>
      <c r="VSV50" s="1305"/>
      <c r="VSW50" s="1305"/>
      <c r="VSX50" s="1305"/>
      <c r="VSY50" s="1305"/>
      <c r="VSZ50" s="1305"/>
      <c r="VTA50" s="1305"/>
      <c r="VTB50" s="1305"/>
      <c r="VTC50" s="1305"/>
      <c r="VTD50" s="1305"/>
      <c r="VTE50" s="1305"/>
      <c r="VTF50" s="1305"/>
      <c r="VTG50" s="1305"/>
      <c r="VTH50" s="1305"/>
      <c r="VTI50" s="1305"/>
      <c r="VTJ50" s="1305"/>
      <c r="VTK50" s="1305"/>
      <c r="VTL50" s="1305"/>
      <c r="VTM50" s="1305"/>
      <c r="VTN50" s="1305"/>
      <c r="VTO50" s="1305"/>
      <c r="VTP50" s="1305"/>
      <c r="VTQ50" s="1305"/>
      <c r="VTR50" s="1305"/>
      <c r="VTS50" s="1305"/>
      <c r="VTT50" s="1305"/>
      <c r="VTU50" s="1305"/>
      <c r="VTV50" s="1305"/>
      <c r="VTW50" s="1305"/>
      <c r="VTX50" s="1305"/>
      <c r="VTY50" s="1305"/>
      <c r="VTZ50" s="1305"/>
      <c r="VUA50" s="1305"/>
      <c r="VUB50" s="1305"/>
      <c r="VUC50" s="1305"/>
      <c r="VUD50" s="1305"/>
      <c r="VUE50" s="1305"/>
      <c r="VUF50" s="1305"/>
      <c r="VUG50" s="1305"/>
      <c r="VUH50" s="1305"/>
      <c r="VUI50" s="1305"/>
      <c r="VUJ50" s="1305"/>
      <c r="VUK50" s="1305"/>
      <c r="VUL50" s="1305"/>
      <c r="VUM50" s="1305"/>
      <c r="VUN50" s="1305"/>
      <c r="VUO50" s="1305"/>
      <c r="VUP50" s="1305"/>
      <c r="VUQ50" s="1305"/>
      <c r="VUR50" s="1305"/>
      <c r="VUS50" s="1305"/>
      <c r="VUT50" s="1305"/>
      <c r="VUU50" s="1305"/>
      <c r="VUV50" s="1305"/>
      <c r="VUW50" s="1305"/>
      <c r="VUX50" s="1305"/>
      <c r="VUY50" s="1305"/>
      <c r="VUZ50" s="1305"/>
      <c r="VVA50" s="1305"/>
      <c r="VVB50" s="1305"/>
      <c r="VVC50" s="1305"/>
      <c r="VVD50" s="1305"/>
      <c r="VVE50" s="1305"/>
      <c r="VVF50" s="1305"/>
      <c r="VVG50" s="1305"/>
      <c r="VVH50" s="1305"/>
      <c r="VVI50" s="1305"/>
      <c r="VVJ50" s="1305"/>
      <c r="VVK50" s="1305"/>
      <c r="VVL50" s="1305"/>
      <c r="VVM50" s="1305"/>
      <c r="VVN50" s="1305"/>
      <c r="VVO50" s="1305"/>
      <c r="VVP50" s="1305"/>
      <c r="VVQ50" s="1305"/>
      <c r="VVR50" s="1305"/>
      <c r="VVS50" s="1305"/>
      <c r="VVT50" s="1305"/>
      <c r="VVU50" s="1305"/>
      <c r="VVV50" s="1305"/>
      <c r="VVW50" s="1305"/>
      <c r="VVX50" s="1305"/>
      <c r="VVY50" s="1305"/>
      <c r="VVZ50" s="1305"/>
      <c r="VWA50" s="1305"/>
      <c r="VWB50" s="1305"/>
      <c r="VWC50" s="1305"/>
      <c r="VWD50" s="1305"/>
      <c r="VWE50" s="1305"/>
      <c r="VWF50" s="1305"/>
      <c r="VWG50" s="1305"/>
      <c r="VWH50" s="1305"/>
      <c r="VWI50" s="1305"/>
      <c r="VWJ50" s="1305"/>
      <c r="VWK50" s="1305"/>
      <c r="VWL50" s="1305"/>
      <c r="VWM50" s="1305"/>
      <c r="VWN50" s="1305"/>
      <c r="VWO50" s="1305"/>
      <c r="VWP50" s="1305"/>
      <c r="VWQ50" s="1305"/>
      <c r="VWR50" s="1305"/>
      <c r="VWS50" s="1305"/>
      <c r="VWT50" s="1305"/>
      <c r="VWU50" s="1305"/>
      <c r="VWV50" s="1305"/>
      <c r="VWW50" s="1305"/>
      <c r="VWX50" s="1305"/>
      <c r="VWY50" s="1305"/>
      <c r="VWZ50" s="1305"/>
      <c r="VXA50" s="1305"/>
      <c r="VXB50" s="1305"/>
      <c r="VXC50" s="1305"/>
      <c r="VXD50" s="1305"/>
      <c r="VXE50" s="1305"/>
      <c r="VXF50" s="1305"/>
      <c r="VXG50" s="1305"/>
      <c r="VXH50" s="1305"/>
      <c r="VXI50" s="1305"/>
      <c r="VXJ50" s="1305"/>
      <c r="VXK50" s="1305"/>
      <c r="VXL50" s="1305"/>
      <c r="VXM50" s="1305"/>
      <c r="VXN50" s="1305"/>
      <c r="VXO50" s="1305"/>
      <c r="VXP50" s="1305"/>
      <c r="VXQ50" s="1305"/>
      <c r="VXR50" s="1305"/>
      <c r="VXS50" s="1305"/>
      <c r="VXT50" s="1305"/>
      <c r="VXU50" s="1305"/>
      <c r="VXV50" s="1305"/>
      <c r="VXW50" s="1305"/>
      <c r="VXX50" s="1305"/>
      <c r="VXY50" s="1305"/>
      <c r="VXZ50" s="1305"/>
      <c r="VYA50" s="1305"/>
      <c r="VYB50" s="1305"/>
      <c r="VYC50" s="1305"/>
      <c r="VYD50" s="1305"/>
      <c r="VYE50" s="1305"/>
      <c r="VYF50" s="1305"/>
      <c r="VYG50" s="1305"/>
      <c r="VYH50" s="1305"/>
      <c r="VYI50" s="1305"/>
      <c r="VYJ50" s="1305"/>
      <c r="VYK50" s="1305"/>
      <c r="VYL50" s="1305"/>
      <c r="VYM50" s="1305"/>
      <c r="VYN50" s="1305"/>
      <c r="VYO50" s="1305"/>
      <c r="VYP50" s="1305"/>
      <c r="VYQ50" s="1305"/>
      <c r="VYR50" s="1305"/>
      <c r="VYS50" s="1305"/>
      <c r="VYT50" s="1305"/>
      <c r="VYU50" s="1305"/>
      <c r="VYV50" s="1305"/>
      <c r="VYW50" s="1305"/>
      <c r="VYX50" s="1305"/>
      <c r="VYY50" s="1305"/>
      <c r="VYZ50" s="1305"/>
      <c r="VZA50" s="1305"/>
      <c r="VZB50" s="1305"/>
      <c r="VZC50" s="1305"/>
      <c r="VZD50" s="1305"/>
      <c r="VZE50" s="1305"/>
      <c r="VZF50" s="1305"/>
      <c r="VZG50" s="1305"/>
      <c r="VZH50" s="1305"/>
      <c r="VZI50" s="1305"/>
      <c r="VZJ50" s="1305"/>
      <c r="VZK50" s="1305"/>
      <c r="VZL50" s="1305"/>
      <c r="VZM50" s="1305"/>
      <c r="VZN50" s="1305"/>
      <c r="VZO50" s="1305"/>
      <c r="VZP50" s="1305"/>
      <c r="VZQ50" s="1305"/>
      <c r="VZR50" s="1305"/>
      <c r="VZS50" s="1305"/>
      <c r="VZT50" s="1305"/>
      <c r="VZU50" s="1305"/>
      <c r="VZV50" s="1305"/>
      <c r="VZW50" s="1305"/>
      <c r="VZX50" s="1305"/>
      <c r="VZY50" s="1305"/>
      <c r="VZZ50" s="1305"/>
      <c r="WAA50" s="1305"/>
      <c r="WAB50" s="1305"/>
      <c r="WAC50" s="1305"/>
      <c r="WAD50" s="1305"/>
      <c r="WAE50" s="1305"/>
      <c r="WAF50" s="1305"/>
      <c r="WAG50" s="1305"/>
      <c r="WAH50" s="1305"/>
      <c r="WAI50" s="1305"/>
      <c r="WAJ50" s="1305"/>
      <c r="WAK50" s="1305"/>
      <c r="WAL50" s="1305"/>
      <c r="WAM50" s="1305"/>
      <c r="WAN50" s="1305"/>
      <c r="WAO50" s="1305"/>
      <c r="WAP50" s="1305"/>
      <c r="WAQ50" s="1305"/>
      <c r="WAR50" s="1305"/>
      <c r="WAS50" s="1305"/>
      <c r="WAT50" s="1305"/>
      <c r="WAU50" s="1305"/>
      <c r="WAV50" s="1305"/>
      <c r="WAW50" s="1305"/>
      <c r="WAX50" s="1305"/>
      <c r="WAY50" s="1305"/>
      <c r="WAZ50" s="1305"/>
      <c r="WBA50" s="1305"/>
      <c r="WBB50" s="1305"/>
      <c r="WBC50" s="1305"/>
      <c r="WBD50" s="1305"/>
      <c r="WBE50" s="1305"/>
      <c r="WBF50" s="1305"/>
      <c r="WBG50" s="1305"/>
      <c r="WBH50" s="1305"/>
      <c r="WBI50" s="1305"/>
      <c r="WBJ50" s="1305"/>
      <c r="WBK50" s="1305"/>
      <c r="WBL50" s="1305"/>
      <c r="WBM50" s="1305"/>
      <c r="WBN50" s="1305"/>
      <c r="WBO50" s="1305"/>
      <c r="WBP50" s="1305"/>
      <c r="WBQ50" s="1305"/>
      <c r="WBR50" s="1305"/>
      <c r="WBS50" s="1305"/>
      <c r="WBT50" s="1305"/>
      <c r="WBU50" s="1305"/>
      <c r="WBV50" s="1305"/>
      <c r="WBW50" s="1305"/>
      <c r="WBX50" s="1305"/>
      <c r="WBY50" s="1305"/>
      <c r="WBZ50" s="1305"/>
      <c r="WCA50" s="1305"/>
      <c r="WCB50" s="1305"/>
      <c r="WCC50" s="1305"/>
      <c r="WCD50" s="1305"/>
      <c r="WCE50" s="1305"/>
      <c r="WCF50" s="1305"/>
      <c r="WCG50" s="1305"/>
      <c r="WCH50" s="1305"/>
      <c r="WCI50" s="1305"/>
      <c r="WCJ50" s="1305"/>
      <c r="WCK50" s="1305"/>
      <c r="WCL50" s="1305"/>
      <c r="WCM50" s="1305"/>
      <c r="WCN50" s="1305"/>
      <c r="WCO50" s="1305"/>
      <c r="WCP50" s="1305"/>
      <c r="WCQ50" s="1305"/>
      <c r="WCR50" s="1305"/>
      <c r="WCS50" s="1305"/>
      <c r="WCT50" s="1305"/>
      <c r="WCU50" s="1305"/>
      <c r="WCV50" s="1305"/>
      <c r="WCW50" s="1305"/>
      <c r="WCX50" s="1305"/>
      <c r="WCY50" s="1305"/>
      <c r="WCZ50" s="1305"/>
      <c r="WDA50" s="1305"/>
      <c r="WDB50" s="1305"/>
      <c r="WDC50" s="1305"/>
      <c r="WDD50" s="1305"/>
      <c r="WDE50" s="1305"/>
      <c r="WDF50" s="1305"/>
      <c r="WDG50" s="1305"/>
      <c r="WDH50" s="1305"/>
      <c r="WDI50" s="1305"/>
      <c r="WDJ50" s="1305"/>
      <c r="WDK50" s="1305"/>
      <c r="WDL50" s="1305"/>
      <c r="WDM50" s="1305"/>
      <c r="WDN50" s="1305"/>
      <c r="WDO50" s="1305"/>
      <c r="WDP50" s="1305"/>
      <c r="WDQ50" s="1305"/>
      <c r="WDR50" s="1305"/>
      <c r="WDS50" s="1305"/>
      <c r="WDT50" s="1305"/>
      <c r="WDU50" s="1305"/>
      <c r="WDV50" s="1305"/>
      <c r="WDW50" s="1305"/>
      <c r="WDX50" s="1305"/>
      <c r="WDY50" s="1305"/>
      <c r="WDZ50" s="1305"/>
      <c r="WEA50" s="1305"/>
      <c r="WEB50" s="1305"/>
      <c r="WEC50" s="1305"/>
      <c r="WED50" s="1305"/>
      <c r="WEE50" s="1305"/>
      <c r="WEF50" s="1305"/>
      <c r="WEG50" s="1305"/>
      <c r="WEH50" s="1305"/>
      <c r="WEI50" s="1305"/>
      <c r="WEJ50" s="1305"/>
      <c r="WEK50" s="1305"/>
      <c r="WEL50" s="1305"/>
      <c r="WEM50" s="1305"/>
      <c r="WEN50" s="1305"/>
      <c r="WEO50" s="1305"/>
      <c r="WEP50" s="1305"/>
      <c r="WEQ50" s="1305"/>
      <c r="WER50" s="1305"/>
      <c r="WES50" s="1305"/>
      <c r="WET50" s="1305"/>
      <c r="WEU50" s="1305"/>
      <c r="WEV50" s="1305"/>
      <c r="WEW50" s="1305"/>
      <c r="WEX50" s="1305"/>
      <c r="WEY50" s="1305"/>
      <c r="WEZ50" s="1305"/>
      <c r="WFA50" s="1305"/>
      <c r="WFB50" s="1305"/>
      <c r="WFC50" s="1305"/>
      <c r="WFD50" s="1305"/>
      <c r="WFE50" s="1305"/>
      <c r="WFF50" s="1305"/>
      <c r="WFG50" s="1305"/>
      <c r="WFH50" s="1305"/>
      <c r="WFI50" s="1305"/>
      <c r="WFJ50" s="1305"/>
      <c r="WFK50" s="1305"/>
      <c r="WFL50" s="1305"/>
      <c r="WFM50" s="1305"/>
      <c r="WFN50" s="1305"/>
      <c r="WFO50" s="1305"/>
      <c r="WFP50" s="1305"/>
      <c r="WFQ50" s="1305"/>
      <c r="WFR50" s="1305"/>
      <c r="WFS50" s="1305"/>
      <c r="WFT50" s="1305"/>
      <c r="WFU50" s="1305"/>
      <c r="WFV50" s="1305"/>
      <c r="WFW50" s="1305"/>
      <c r="WFX50" s="1305"/>
      <c r="WFY50" s="1305"/>
      <c r="WFZ50" s="1305"/>
      <c r="WGA50" s="1305"/>
      <c r="WGB50" s="1305"/>
      <c r="WGC50" s="1305"/>
      <c r="WGD50" s="1305"/>
      <c r="WGE50" s="1305"/>
      <c r="WGF50" s="1305"/>
      <c r="WGG50" s="1305"/>
      <c r="WGH50" s="1305"/>
      <c r="WGI50" s="1305"/>
      <c r="WGJ50" s="1305"/>
      <c r="WGK50" s="1305"/>
      <c r="WGL50" s="1305"/>
      <c r="WGM50" s="1305"/>
      <c r="WGN50" s="1305"/>
      <c r="WGO50" s="1305"/>
      <c r="WGP50" s="1305"/>
      <c r="WGQ50" s="1305"/>
      <c r="WGR50" s="1305"/>
      <c r="WGS50" s="1305"/>
      <c r="WGT50" s="1305"/>
      <c r="WGU50" s="1305"/>
      <c r="WGV50" s="1305"/>
      <c r="WGW50" s="1305"/>
      <c r="WGX50" s="1305"/>
      <c r="WGY50" s="1305"/>
      <c r="WGZ50" s="1305"/>
      <c r="WHA50" s="1305"/>
      <c r="WHB50" s="1305"/>
      <c r="WHC50" s="1305"/>
      <c r="WHD50" s="1305"/>
      <c r="WHE50" s="1305"/>
      <c r="WHF50" s="1305"/>
      <c r="WHG50" s="1305"/>
      <c r="WHH50" s="1305"/>
      <c r="WHI50" s="1305"/>
      <c r="WHJ50" s="1305"/>
      <c r="WHK50" s="1305"/>
      <c r="WHL50" s="1305"/>
      <c r="WHM50" s="1305"/>
      <c r="WHN50" s="1305"/>
      <c r="WHO50" s="1305"/>
      <c r="WHP50" s="1305"/>
      <c r="WHQ50" s="1305"/>
      <c r="WHR50" s="1305"/>
      <c r="WHS50" s="1305"/>
      <c r="WHT50" s="1305"/>
      <c r="WHU50" s="1305"/>
      <c r="WHV50" s="1305"/>
      <c r="WHW50" s="1305"/>
      <c r="WHX50" s="1305"/>
      <c r="WHY50" s="1305"/>
      <c r="WHZ50" s="1305"/>
      <c r="WIA50" s="1305"/>
      <c r="WIB50" s="1305"/>
      <c r="WIC50" s="1305"/>
      <c r="WID50" s="1305"/>
      <c r="WIE50" s="1305"/>
      <c r="WIF50" s="1305"/>
      <c r="WIG50" s="1305"/>
      <c r="WIH50" s="1305"/>
      <c r="WII50" s="1305"/>
      <c r="WIJ50" s="1305"/>
      <c r="WIK50" s="1305"/>
      <c r="WIL50" s="1305"/>
      <c r="WIM50" s="1305"/>
      <c r="WIN50" s="1305"/>
      <c r="WIO50" s="1305"/>
      <c r="WIP50" s="1305"/>
      <c r="WIQ50" s="1305"/>
      <c r="WIR50" s="1305"/>
      <c r="WIS50" s="1305"/>
      <c r="WIT50" s="1305"/>
      <c r="WIU50" s="1305"/>
      <c r="WIV50" s="1305"/>
      <c r="WIW50" s="1305"/>
      <c r="WIX50" s="1305"/>
      <c r="WIY50" s="1305"/>
      <c r="WIZ50" s="1305"/>
      <c r="WJA50" s="1305"/>
      <c r="WJB50" s="1305"/>
      <c r="WJC50" s="1305"/>
      <c r="WJD50" s="1305"/>
      <c r="WJE50" s="1305"/>
      <c r="WJF50" s="1305"/>
      <c r="WJG50" s="1305"/>
      <c r="WJH50" s="1305"/>
      <c r="WJI50" s="1305"/>
      <c r="WJJ50" s="1305"/>
      <c r="WJK50" s="1305"/>
      <c r="WJL50" s="1305"/>
      <c r="WJM50" s="1305"/>
      <c r="WJN50" s="1305"/>
      <c r="WJO50" s="1305"/>
      <c r="WJP50" s="1305"/>
      <c r="WJQ50" s="1305"/>
      <c r="WJR50" s="1305"/>
      <c r="WJS50" s="1305"/>
      <c r="WJT50" s="1305"/>
      <c r="WJU50" s="1305"/>
      <c r="WJV50" s="1305"/>
      <c r="WJW50" s="1305"/>
      <c r="WJX50" s="1305"/>
      <c r="WJY50" s="1305"/>
      <c r="WJZ50" s="1305"/>
      <c r="WKA50" s="1305"/>
      <c r="WKB50" s="1305"/>
      <c r="WKC50" s="1305"/>
      <c r="WKD50" s="1305"/>
      <c r="WKE50" s="1305"/>
      <c r="WKF50" s="1305"/>
      <c r="WKG50" s="1305"/>
      <c r="WKH50" s="1305"/>
      <c r="WKI50" s="1305"/>
      <c r="WKJ50" s="1305"/>
      <c r="WKK50" s="1305"/>
      <c r="WKL50" s="1305"/>
      <c r="WKM50" s="1305"/>
      <c r="WKN50" s="1305"/>
      <c r="WKO50" s="1305"/>
      <c r="WKP50" s="1305"/>
      <c r="WKQ50" s="1305"/>
      <c r="WKR50" s="1305"/>
      <c r="WKS50" s="1305"/>
      <c r="WKT50" s="1305"/>
      <c r="WKU50" s="1305"/>
      <c r="WKV50" s="1305"/>
      <c r="WKW50" s="1305"/>
      <c r="WKX50" s="1305"/>
      <c r="WKY50" s="1305"/>
      <c r="WKZ50" s="1305"/>
      <c r="WLA50" s="1305"/>
      <c r="WLB50" s="1305"/>
      <c r="WLC50" s="1305"/>
      <c r="WLD50" s="1305"/>
      <c r="WLE50" s="1305"/>
      <c r="WLF50" s="1305"/>
      <c r="WLG50" s="1305"/>
      <c r="WLH50" s="1305"/>
      <c r="WLI50" s="1305"/>
      <c r="WLJ50" s="1305"/>
      <c r="WLK50" s="1305"/>
      <c r="WLL50" s="1305"/>
      <c r="WLM50" s="1305"/>
      <c r="WLN50" s="1305"/>
      <c r="WLO50" s="1305"/>
      <c r="WLP50" s="1305"/>
      <c r="WLQ50" s="1305"/>
      <c r="WLR50" s="1305"/>
      <c r="WLS50" s="1305"/>
      <c r="WLT50" s="1305"/>
      <c r="WLU50" s="1305"/>
      <c r="WLV50" s="1305"/>
      <c r="WLW50" s="1305"/>
      <c r="WLX50" s="1305"/>
      <c r="WLY50" s="1305"/>
      <c r="WLZ50" s="1305"/>
      <c r="WMA50" s="1305"/>
      <c r="WMB50" s="1305"/>
      <c r="WMC50" s="1305"/>
      <c r="WMD50" s="1305"/>
      <c r="WME50" s="1305"/>
      <c r="WMF50" s="1305"/>
      <c r="WMG50" s="1305"/>
      <c r="WMH50" s="1305"/>
      <c r="WMI50" s="1305"/>
      <c r="WMJ50" s="1305"/>
      <c r="WMK50" s="1305"/>
      <c r="WML50" s="1305"/>
      <c r="WMM50" s="1305"/>
      <c r="WMN50" s="1305"/>
      <c r="WMO50" s="1305"/>
      <c r="WMP50" s="1305"/>
      <c r="WMQ50" s="1305"/>
      <c r="WMR50" s="1305"/>
      <c r="WMS50" s="1305"/>
      <c r="WMT50" s="1305"/>
      <c r="WMU50" s="1305"/>
      <c r="WMV50" s="1305"/>
      <c r="WMW50" s="1305"/>
      <c r="WMX50" s="1305"/>
      <c r="WMY50" s="1305"/>
      <c r="WMZ50" s="1305"/>
      <c r="WNA50" s="1305"/>
      <c r="WNB50" s="1305"/>
      <c r="WNC50" s="1305"/>
      <c r="WND50" s="1305"/>
      <c r="WNE50" s="1305"/>
      <c r="WNF50" s="1305"/>
      <c r="WNG50" s="1305"/>
      <c r="WNH50" s="1305"/>
      <c r="WNI50" s="1305"/>
      <c r="WNJ50" s="1305"/>
      <c r="WNK50" s="1305"/>
      <c r="WNL50" s="1305"/>
      <c r="WNM50" s="1305"/>
      <c r="WNN50" s="1305"/>
      <c r="WNO50" s="1305"/>
      <c r="WNP50" s="1305"/>
      <c r="WNQ50" s="1305"/>
      <c r="WNR50" s="1305"/>
      <c r="WNS50" s="1305"/>
      <c r="WNT50" s="1305"/>
      <c r="WNU50" s="1305"/>
      <c r="WNV50" s="1305"/>
      <c r="WNW50" s="1305"/>
      <c r="WNX50" s="1305"/>
      <c r="WNY50" s="1305"/>
      <c r="WNZ50" s="1305"/>
      <c r="WOA50" s="1305"/>
      <c r="WOB50" s="1305"/>
      <c r="WOC50" s="1305"/>
      <c r="WOD50" s="1305"/>
      <c r="WOE50" s="1305"/>
      <c r="WOF50" s="1305"/>
      <c r="WOG50" s="1305"/>
      <c r="WOH50" s="1305"/>
      <c r="WOI50" s="1305"/>
      <c r="WOJ50" s="1305"/>
      <c r="WOK50" s="1305"/>
      <c r="WOL50" s="1305"/>
      <c r="WOM50" s="1305"/>
      <c r="WON50" s="1305"/>
      <c r="WOO50" s="1305"/>
      <c r="WOP50" s="1305"/>
      <c r="WOQ50" s="1305"/>
      <c r="WOR50" s="1305"/>
      <c r="WOS50" s="1305"/>
      <c r="WOT50" s="1305"/>
      <c r="WOU50" s="1305"/>
      <c r="WOV50" s="1305"/>
      <c r="WOW50" s="1305"/>
      <c r="WOX50" s="1305"/>
      <c r="WOY50" s="1305"/>
      <c r="WOZ50" s="1305"/>
      <c r="WPA50" s="1305"/>
      <c r="WPB50" s="1305"/>
      <c r="WPC50" s="1305"/>
      <c r="WPD50" s="1305"/>
      <c r="WPE50" s="1305"/>
      <c r="WPF50" s="1305"/>
      <c r="WPG50" s="1305"/>
      <c r="WPH50" s="1305"/>
      <c r="WPI50" s="1305"/>
      <c r="WPJ50" s="1305"/>
      <c r="WPK50" s="1305"/>
      <c r="WPL50" s="1305"/>
      <c r="WPM50" s="1305"/>
      <c r="WPN50" s="1305"/>
      <c r="WPO50" s="1305"/>
      <c r="WPP50" s="1305"/>
      <c r="WPQ50" s="1305"/>
      <c r="WPR50" s="1305"/>
      <c r="WPS50" s="1305"/>
      <c r="WPT50" s="1305"/>
      <c r="WPU50" s="1305"/>
      <c r="WPV50" s="1305"/>
      <c r="WPW50" s="1305"/>
      <c r="WPX50" s="1305"/>
      <c r="WPY50" s="1305"/>
      <c r="WPZ50" s="1305"/>
      <c r="WQA50" s="1305"/>
      <c r="WQB50" s="1305"/>
      <c r="WQC50" s="1305"/>
      <c r="WQD50" s="1305"/>
      <c r="WQE50" s="1305"/>
      <c r="WQF50" s="1305"/>
      <c r="WQG50" s="1305"/>
      <c r="WQH50" s="1305"/>
      <c r="WQI50" s="1305"/>
      <c r="WQJ50" s="1305"/>
      <c r="WQK50" s="1305"/>
      <c r="WQL50" s="1305"/>
      <c r="WQM50" s="1305"/>
      <c r="WQN50" s="1305"/>
      <c r="WQO50" s="1305"/>
      <c r="WQP50" s="1305"/>
      <c r="WQQ50" s="1305"/>
      <c r="WQR50" s="1305"/>
      <c r="WQS50" s="1305"/>
      <c r="WQT50" s="1305"/>
      <c r="WQU50" s="1305"/>
      <c r="WQV50" s="1305"/>
      <c r="WQW50" s="1305"/>
      <c r="WQX50" s="1305"/>
      <c r="WQY50" s="1305"/>
      <c r="WQZ50" s="1305"/>
      <c r="WRA50" s="1305"/>
      <c r="WRB50" s="1305"/>
      <c r="WRC50" s="1305"/>
      <c r="WRD50" s="1305"/>
      <c r="WRE50" s="1305"/>
      <c r="WRF50" s="1305"/>
      <c r="WRG50" s="1305"/>
      <c r="WRH50" s="1305"/>
      <c r="WRI50" s="1305"/>
      <c r="WRJ50" s="1305"/>
      <c r="WRK50" s="1305"/>
      <c r="WRL50" s="1305"/>
      <c r="WRM50" s="1305"/>
      <c r="WRN50" s="1305"/>
      <c r="WRO50" s="1305"/>
      <c r="WRP50" s="1305"/>
      <c r="WRQ50" s="1305"/>
      <c r="WRR50" s="1305"/>
      <c r="WRS50" s="1305"/>
      <c r="WRT50" s="1305"/>
      <c r="WRU50" s="1305"/>
      <c r="WRV50" s="1305"/>
      <c r="WRW50" s="1305"/>
      <c r="WRX50" s="1305"/>
      <c r="WRY50" s="1305"/>
      <c r="WRZ50" s="1305"/>
      <c r="WSA50" s="1305"/>
      <c r="WSB50" s="1305"/>
      <c r="WSC50" s="1305"/>
      <c r="WSD50" s="1305"/>
      <c r="WSE50" s="1305"/>
      <c r="WSF50" s="1305"/>
      <c r="WSG50" s="1305"/>
      <c r="WSH50" s="1305"/>
      <c r="WSI50" s="1305"/>
      <c r="WSJ50" s="1305"/>
      <c r="WSK50" s="1305"/>
      <c r="WSL50" s="1305"/>
      <c r="WSM50" s="1305"/>
      <c r="WSN50" s="1305"/>
      <c r="WSO50" s="1305"/>
      <c r="WSP50" s="1305"/>
      <c r="WSQ50" s="1305"/>
      <c r="WSR50" s="1305"/>
      <c r="WSS50" s="1305"/>
      <c r="WST50" s="1305"/>
      <c r="WSU50" s="1305"/>
      <c r="WSV50" s="1305"/>
      <c r="WSW50" s="1305"/>
      <c r="WSX50" s="1305"/>
      <c r="WSY50" s="1305"/>
      <c r="WSZ50" s="1305"/>
      <c r="WTA50" s="1305"/>
      <c r="WTB50" s="1305"/>
      <c r="WTC50" s="1305"/>
      <c r="WTD50" s="1305"/>
      <c r="WTE50" s="1305"/>
      <c r="WTF50" s="1305"/>
      <c r="WTG50" s="1305"/>
      <c r="WTH50" s="1305"/>
      <c r="WTI50" s="1305"/>
      <c r="WTJ50" s="1305"/>
      <c r="WTK50" s="1305"/>
      <c r="WTL50" s="1305"/>
      <c r="WTM50" s="1305"/>
      <c r="WTN50" s="1305"/>
      <c r="WTO50" s="1305"/>
      <c r="WTP50" s="1305"/>
      <c r="WTQ50" s="1305"/>
      <c r="WTR50" s="1305"/>
      <c r="WTS50" s="1305"/>
      <c r="WTT50" s="1305"/>
      <c r="WTU50" s="1305"/>
      <c r="WTV50" s="1305"/>
      <c r="WTW50" s="1305"/>
      <c r="WTX50" s="1305"/>
      <c r="WTY50" s="1305"/>
      <c r="WTZ50" s="1305"/>
      <c r="WUA50" s="1305"/>
      <c r="WUB50" s="1305"/>
      <c r="WUC50" s="1305"/>
      <c r="WUD50" s="1305"/>
      <c r="WUE50" s="1305"/>
      <c r="WUF50" s="1305"/>
      <c r="WUG50" s="1305"/>
      <c r="WUH50" s="1305"/>
      <c r="WUI50" s="1305"/>
      <c r="WUJ50" s="1305"/>
      <c r="WUK50" s="1305"/>
      <c r="WUL50" s="1305"/>
      <c r="WUM50" s="1305"/>
      <c r="WUN50" s="1305"/>
      <c r="WUO50" s="1305"/>
      <c r="WUP50" s="1305"/>
      <c r="WUQ50" s="1305"/>
      <c r="WUR50" s="1305"/>
      <c r="WUS50" s="1305"/>
      <c r="WUT50" s="1305"/>
      <c r="WUU50" s="1305"/>
      <c r="WUV50" s="1305"/>
      <c r="WUW50" s="1305"/>
      <c r="WUX50" s="1305"/>
      <c r="WUY50" s="1305"/>
      <c r="WUZ50" s="1305"/>
      <c r="WVA50" s="1305"/>
      <c r="WVB50" s="1305"/>
      <c r="WVC50" s="1305"/>
      <c r="WVD50" s="1305"/>
      <c r="WVE50" s="1305"/>
      <c r="WVF50" s="1305"/>
      <c r="WVG50" s="1305"/>
      <c r="WVH50" s="1305"/>
      <c r="WVI50" s="1305"/>
      <c r="WVJ50" s="1305"/>
      <c r="WVK50" s="1305"/>
      <c r="WVL50" s="1305"/>
      <c r="WVM50" s="1305"/>
      <c r="WVN50" s="1305"/>
      <c r="WVO50" s="1305"/>
      <c r="WVP50" s="1305"/>
      <c r="WVQ50" s="1305"/>
      <c r="WVR50" s="1305"/>
      <c r="WVS50" s="1305"/>
      <c r="WVT50" s="1305"/>
      <c r="WVU50" s="1305"/>
      <c r="WVV50" s="1305"/>
      <c r="WVW50" s="1305"/>
      <c r="WVX50" s="1305"/>
      <c r="WVY50" s="1305"/>
      <c r="WVZ50" s="1305"/>
      <c r="WWA50" s="1305"/>
      <c r="WWB50" s="1305"/>
      <c r="WWC50" s="1305"/>
      <c r="WWD50" s="1305"/>
      <c r="WWE50" s="1305"/>
      <c r="WWF50" s="1305"/>
      <c r="WWG50" s="1305"/>
      <c r="WWH50" s="1305"/>
      <c r="WWI50" s="1305"/>
      <c r="WWJ50" s="1305"/>
      <c r="WWK50" s="1305"/>
      <c r="WWL50" s="1305"/>
      <c r="WWM50" s="1305"/>
      <c r="WWN50" s="1305"/>
      <c r="WWO50" s="1305"/>
      <c r="WWP50" s="1305"/>
      <c r="WWQ50" s="1305"/>
      <c r="WWR50" s="1305"/>
      <c r="WWS50" s="1305"/>
      <c r="WWT50" s="1305"/>
      <c r="WWU50" s="1305"/>
      <c r="WWV50" s="1305"/>
      <c r="WWW50" s="1305"/>
      <c r="WWX50" s="1305"/>
      <c r="WWY50" s="1305"/>
      <c r="WWZ50" s="1305"/>
      <c r="WXA50" s="1305"/>
      <c r="WXB50" s="1305"/>
      <c r="WXC50" s="1305"/>
      <c r="WXD50" s="1305"/>
      <c r="WXE50" s="1305"/>
      <c r="WXF50" s="1305"/>
      <c r="WXG50" s="1305"/>
      <c r="WXH50" s="1305"/>
      <c r="WXI50" s="1305"/>
      <c r="WXJ50" s="1305"/>
      <c r="WXK50" s="1305"/>
      <c r="WXL50" s="1305"/>
      <c r="WXM50" s="1305"/>
      <c r="WXN50" s="1305"/>
      <c r="WXO50" s="1305"/>
      <c r="WXP50" s="1305"/>
      <c r="WXQ50" s="1305"/>
      <c r="WXR50" s="1305"/>
      <c r="WXS50" s="1305"/>
      <c r="WXT50" s="1305"/>
      <c r="WXU50" s="1305"/>
      <c r="WXV50" s="1305"/>
      <c r="WXW50" s="1305"/>
      <c r="WXX50" s="1305"/>
      <c r="WXY50" s="1305"/>
      <c r="WXZ50" s="1305"/>
      <c r="WYA50" s="1305"/>
      <c r="WYB50" s="1305"/>
      <c r="WYC50" s="1305"/>
      <c r="WYD50" s="1305"/>
      <c r="WYE50" s="1305"/>
      <c r="WYF50" s="1305"/>
      <c r="WYG50" s="1305"/>
      <c r="WYH50" s="1305"/>
      <c r="WYI50" s="1305"/>
      <c r="WYJ50" s="1305"/>
      <c r="WYK50" s="1305"/>
      <c r="WYL50" s="1305"/>
      <c r="WYM50" s="1305"/>
      <c r="WYN50" s="1305"/>
      <c r="WYO50" s="1305"/>
      <c r="WYP50" s="1305"/>
      <c r="WYQ50" s="1305"/>
      <c r="WYR50" s="1305"/>
      <c r="WYS50" s="1305"/>
      <c r="WYT50" s="1305"/>
      <c r="WYU50" s="1305"/>
      <c r="WYV50" s="1305"/>
      <c r="WYW50" s="1305"/>
      <c r="WYX50" s="1305"/>
      <c r="WYY50" s="1305"/>
      <c r="WYZ50" s="1305"/>
      <c r="WZA50" s="1305"/>
      <c r="WZB50" s="1305"/>
      <c r="WZC50" s="1305"/>
      <c r="WZD50" s="1305"/>
      <c r="WZE50" s="1305"/>
      <c r="WZF50" s="1305"/>
      <c r="WZG50" s="1305"/>
      <c r="WZH50" s="1305"/>
      <c r="WZI50" s="1305"/>
      <c r="WZJ50" s="1305"/>
      <c r="WZK50" s="1305"/>
      <c r="WZL50" s="1305"/>
      <c r="WZM50" s="1305"/>
      <c r="WZN50" s="1305"/>
      <c r="WZO50" s="1305"/>
      <c r="WZP50" s="1305"/>
      <c r="WZQ50" s="1305"/>
      <c r="WZR50" s="1305"/>
      <c r="WZS50" s="1305"/>
      <c r="WZT50" s="1305"/>
      <c r="WZU50" s="1305"/>
      <c r="WZV50" s="1305"/>
      <c r="WZW50" s="1305"/>
      <c r="WZX50" s="1305"/>
      <c r="WZY50" s="1305"/>
      <c r="WZZ50" s="1305"/>
      <c r="XAA50" s="1305"/>
      <c r="XAB50" s="1305"/>
      <c r="XAC50" s="1305"/>
      <c r="XAD50" s="1305"/>
      <c r="XAE50" s="1305"/>
      <c r="XAF50" s="1305"/>
      <c r="XAG50" s="1305"/>
      <c r="XAH50" s="1305"/>
      <c r="XAI50" s="1305"/>
      <c r="XAJ50" s="1305"/>
      <c r="XAK50" s="1305"/>
      <c r="XAL50" s="1305"/>
      <c r="XAM50" s="1305"/>
      <c r="XAN50" s="1305"/>
      <c r="XAO50" s="1305"/>
      <c r="XAP50" s="1305"/>
      <c r="XAQ50" s="1305"/>
      <c r="XAR50" s="1305"/>
      <c r="XAS50" s="1305"/>
      <c r="XAT50" s="1305"/>
      <c r="XAU50" s="1305"/>
      <c r="XAV50" s="1305"/>
      <c r="XAW50" s="1305"/>
      <c r="XAX50" s="1305"/>
      <c r="XAY50" s="1305"/>
      <c r="XAZ50" s="1305"/>
      <c r="XBA50" s="1305"/>
      <c r="XBB50" s="1305"/>
      <c r="XBC50" s="1305"/>
      <c r="XBD50" s="1305"/>
      <c r="XBE50" s="1305"/>
      <c r="XBF50" s="1305"/>
      <c r="XBG50" s="1305"/>
      <c r="XBH50" s="1305"/>
      <c r="XBI50" s="1305"/>
      <c r="XBJ50" s="1305"/>
      <c r="XBK50" s="1305"/>
      <c r="XBL50" s="1305"/>
      <c r="XBM50" s="1305"/>
      <c r="XBN50" s="1305"/>
      <c r="XBO50" s="1305"/>
      <c r="XBP50" s="1305"/>
      <c r="XBQ50" s="1305"/>
      <c r="XBR50" s="1305"/>
      <c r="XBS50" s="1305"/>
      <c r="XBT50" s="1305"/>
      <c r="XBU50" s="1305"/>
      <c r="XBV50" s="1305"/>
      <c r="XBW50" s="1305"/>
      <c r="XBX50" s="1305"/>
      <c r="XBY50" s="1305"/>
      <c r="XBZ50" s="1305"/>
      <c r="XCA50" s="1305"/>
      <c r="XCB50" s="1305"/>
      <c r="XCC50" s="1305"/>
      <c r="XCD50" s="1305"/>
      <c r="XCE50" s="1305"/>
      <c r="XCF50" s="1305"/>
      <c r="XCG50" s="1305"/>
      <c r="XCH50" s="1305"/>
      <c r="XCI50" s="1305"/>
      <c r="XCJ50" s="1305"/>
      <c r="XCK50" s="1305"/>
      <c r="XCL50" s="1305"/>
      <c r="XCM50" s="1305"/>
      <c r="XCN50" s="1305"/>
      <c r="XCO50" s="1305"/>
      <c r="XCP50" s="1305"/>
      <c r="XCQ50" s="1305"/>
      <c r="XCR50" s="1305"/>
      <c r="XCS50" s="1305"/>
      <c r="XCT50" s="1305"/>
      <c r="XCU50" s="1305"/>
      <c r="XCV50" s="1305"/>
      <c r="XCW50" s="1305"/>
      <c r="XCX50" s="1305"/>
      <c r="XCY50" s="1305"/>
      <c r="XCZ50" s="1305"/>
      <c r="XDA50" s="1305"/>
      <c r="XDB50" s="1305"/>
    </row>
    <row r="51" spans="1:16330" s="1306" customFormat="1" ht="21.75" customHeight="1">
      <c r="A51" s="1305"/>
      <c r="B51" s="1271"/>
      <c r="C51" s="1272"/>
      <c r="D51" s="1299"/>
      <c r="E51" s="1290"/>
      <c r="F51" s="1300"/>
      <c r="G51" s="1301"/>
      <c r="H51" s="1302"/>
      <c r="I51" s="1275"/>
      <c r="J51" s="1276"/>
      <c r="K51" s="1277"/>
      <c r="L51" s="1278"/>
      <c r="M51" s="1289"/>
      <c r="N51" s="1284"/>
      <c r="O51" s="1285"/>
      <c r="P51" s="1282"/>
      <c r="Q51" s="1278"/>
      <c r="R51" s="1278"/>
      <c r="S51" s="1260"/>
      <c r="T51" s="1303"/>
      <c r="U51" s="1305"/>
      <c r="V51" s="1305"/>
      <c r="W51" s="1305"/>
      <c r="X51" s="1305"/>
      <c r="Y51" s="1305"/>
      <c r="Z51" s="1305"/>
      <c r="AA51" s="1305"/>
      <c r="AB51" s="1305"/>
      <c r="AC51" s="1305"/>
      <c r="AD51" s="1305"/>
      <c r="AE51" s="1305"/>
      <c r="AF51" s="1305"/>
      <c r="AG51" s="1305"/>
      <c r="AH51" s="1305"/>
      <c r="AI51" s="1305"/>
      <c r="AJ51" s="1305"/>
      <c r="AK51" s="1305"/>
      <c r="AL51" s="1305"/>
      <c r="AM51" s="1305"/>
      <c r="AN51" s="1305"/>
      <c r="AO51" s="1305"/>
      <c r="AP51" s="1305"/>
      <c r="AQ51" s="1305"/>
      <c r="AR51" s="1305"/>
      <c r="AS51" s="1305"/>
      <c r="AT51" s="1305"/>
      <c r="AU51" s="1305"/>
      <c r="AV51" s="1305"/>
      <c r="AW51" s="1305"/>
      <c r="AX51" s="1305"/>
      <c r="AY51" s="1305"/>
      <c r="AZ51" s="1305"/>
      <c r="BA51" s="1305"/>
      <c r="BB51" s="1305"/>
      <c r="BC51" s="1305"/>
      <c r="BD51" s="1305"/>
      <c r="BE51" s="1305"/>
      <c r="BF51" s="1305"/>
      <c r="BG51" s="1305"/>
      <c r="BH51" s="1305"/>
      <c r="BI51" s="1305"/>
      <c r="BJ51" s="1305"/>
      <c r="BK51" s="1305"/>
      <c r="BL51" s="1305"/>
      <c r="BM51" s="1305"/>
      <c r="BN51" s="1305"/>
      <c r="BO51" s="1305"/>
      <c r="BP51" s="1305"/>
      <c r="BQ51" s="1305"/>
      <c r="BR51" s="1305"/>
      <c r="BS51" s="1305"/>
      <c r="BT51" s="1305"/>
      <c r="BU51" s="1305"/>
      <c r="BV51" s="1305"/>
      <c r="BW51" s="1305"/>
      <c r="BX51" s="1305"/>
      <c r="BY51" s="1305"/>
      <c r="BZ51" s="1305"/>
      <c r="CA51" s="1305"/>
      <c r="CB51" s="1305"/>
      <c r="CC51" s="1305"/>
      <c r="CD51" s="1305"/>
      <c r="CE51" s="1305"/>
      <c r="CF51" s="1305"/>
      <c r="CG51" s="1305"/>
      <c r="CH51" s="1305"/>
      <c r="CI51" s="1305"/>
      <c r="CJ51" s="1305"/>
      <c r="CK51" s="1305"/>
      <c r="CL51" s="1305"/>
      <c r="CM51" s="1305"/>
      <c r="CN51" s="1305"/>
      <c r="CO51" s="1305"/>
      <c r="CP51" s="1305"/>
      <c r="CQ51" s="1305"/>
      <c r="CR51" s="1305"/>
      <c r="CS51" s="1305"/>
      <c r="CT51" s="1305"/>
      <c r="CU51" s="1305"/>
      <c r="CV51" s="1305"/>
      <c r="CW51" s="1305"/>
      <c r="CX51" s="1305"/>
      <c r="CY51" s="1305"/>
      <c r="CZ51" s="1305"/>
      <c r="DA51" s="1305"/>
      <c r="DB51" s="1305"/>
      <c r="DC51" s="1305"/>
      <c r="DD51" s="1305"/>
      <c r="DE51" s="1305"/>
      <c r="DF51" s="1305"/>
      <c r="DG51" s="1305"/>
      <c r="DH51" s="1305"/>
      <c r="DI51" s="1305"/>
      <c r="DJ51" s="1305"/>
      <c r="DK51" s="1305"/>
      <c r="DL51" s="1305"/>
      <c r="DM51" s="1305"/>
      <c r="DN51" s="1305"/>
      <c r="DO51" s="1305"/>
      <c r="DP51" s="1305"/>
      <c r="DQ51" s="1305"/>
      <c r="DR51" s="1305"/>
      <c r="DS51" s="1305"/>
      <c r="DT51" s="1305"/>
      <c r="DU51" s="1305"/>
      <c r="DV51" s="1305"/>
      <c r="DW51" s="1305"/>
      <c r="DX51" s="1305"/>
      <c r="DY51" s="1305"/>
      <c r="DZ51" s="1305"/>
      <c r="EA51" s="1305"/>
      <c r="EB51" s="1305"/>
      <c r="EC51" s="1305"/>
      <c r="ED51" s="1305"/>
      <c r="EE51" s="1305"/>
      <c r="EF51" s="1305"/>
      <c r="EG51" s="1305"/>
      <c r="EH51" s="1305"/>
      <c r="EI51" s="1305"/>
      <c r="EJ51" s="1305"/>
      <c r="EK51" s="1305"/>
      <c r="EL51" s="1305"/>
      <c r="EM51" s="1305"/>
      <c r="EN51" s="1305"/>
      <c r="EO51" s="1305"/>
      <c r="EP51" s="1305"/>
      <c r="EQ51" s="1305"/>
      <c r="ER51" s="1305"/>
      <c r="ES51" s="1305"/>
      <c r="ET51" s="1305"/>
      <c r="EU51" s="1305"/>
      <c r="EV51" s="1305"/>
      <c r="EW51" s="1305"/>
      <c r="EX51" s="1305"/>
      <c r="EY51" s="1305"/>
      <c r="EZ51" s="1305"/>
      <c r="FA51" s="1305"/>
      <c r="FB51" s="1305"/>
      <c r="FC51" s="1305"/>
      <c r="FD51" s="1305"/>
      <c r="FE51" s="1305"/>
      <c r="FF51" s="1305"/>
      <c r="FG51" s="1305"/>
      <c r="FH51" s="1305"/>
      <c r="FI51" s="1305"/>
      <c r="FJ51" s="1305"/>
      <c r="FK51" s="1305"/>
      <c r="FL51" s="1305"/>
      <c r="FM51" s="1305"/>
      <c r="FN51" s="1305"/>
      <c r="FO51" s="1305"/>
      <c r="FP51" s="1305"/>
      <c r="FQ51" s="1305"/>
      <c r="FR51" s="1305"/>
      <c r="FS51" s="1305"/>
      <c r="FT51" s="1305"/>
      <c r="FU51" s="1305"/>
      <c r="FV51" s="1305"/>
      <c r="FW51" s="1305"/>
      <c r="FX51" s="1305"/>
      <c r="FY51" s="1305"/>
      <c r="FZ51" s="1305"/>
      <c r="GA51" s="1305"/>
      <c r="GB51" s="1305"/>
      <c r="GC51" s="1305"/>
      <c r="GD51" s="1305"/>
      <c r="GE51" s="1305"/>
      <c r="GF51" s="1305"/>
      <c r="GG51" s="1305"/>
      <c r="GH51" s="1305"/>
      <c r="GI51" s="1305"/>
      <c r="GJ51" s="1305"/>
      <c r="GK51" s="1305"/>
      <c r="GL51" s="1305"/>
      <c r="GM51" s="1305"/>
      <c r="GN51" s="1305"/>
      <c r="GO51" s="1305"/>
      <c r="GP51" s="1305"/>
      <c r="GQ51" s="1305"/>
      <c r="GR51" s="1305"/>
      <c r="GS51" s="1305"/>
      <c r="GT51" s="1305"/>
      <c r="GU51" s="1305"/>
      <c r="GV51" s="1305"/>
      <c r="GW51" s="1305"/>
      <c r="GX51" s="1305"/>
      <c r="GY51" s="1305"/>
      <c r="GZ51" s="1305"/>
      <c r="HA51" s="1305"/>
      <c r="HB51" s="1305"/>
      <c r="HC51" s="1305"/>
      <c r="HD51" s="1305"/>
      <c r="HE51" s="1305"/>
      <c r="HF51" s="1305"/>
      <c r="HG51" s="1305"/>
      <c r="HH51" s="1305"/>
      <c r="HI51" s="1305"/>
      <c r="HJ51" s="1305"/>
      <c r="HK51" s="1305"/>
      <c r="HL51" s="1305"/>
      <c r="HM51" s="1305"/>
      <c r="HN51" s="1305"/>
      <c r="HO51" s="1305"/>
      <c r="HP51" s="1305"/>
      <c r="HQ51" s="1305"/>
      <c r="HR51" s="1305"/>
      <c r="HS51" s="1305"/>
      <c r="HT51" s="1305"/>
      <c r="HU51" s="1305"/>
      <c r="HV51" s="1305"/>
      <c r="HW51" s="1305"/>
      <c r="HX51" s="1305"/>
      <c r="HY51" s="1305"/>
      <c r="HZ51" s="1305"/>
      <c r="IA51" s="1305"/>
      <c r="IB51" s="1305"/>
      <c r="IC51" s="1305"/>
      <c r="ID51" s="1305"/>
      <c r="IE51" s="1305"/>
      <c r="IF51" s="1305"/>
      <c r="IG51" s="1305"/>
      <c r="IH51" s="1305"/>
      <c r="II51" s="1305"/>
      <c r="IJ51" s="1305"/>
      <c r="IK51" s="1305"/>
      <c r="IL51" s="1305"/>
      <c r="IM51" s="1305"/>
      <c r="IN51" s="1305"/>
      <c r="IO51" s="1305"/>
      <c r="IP51" s="1305"/>
      <c r="IQ51" s="1305"/>
      <c r="IR51" s="1305"/>
      <c r="IS51" s="1305"/>
      <c r="IT51" s="1305"/>
      <c r="IU51" s="1305"/>
      <c r="IV51" s="1305"/>
      <c r="IW51" s="1305"/>
      <c r="IX51" s="1305"/>
      <c r="IY51" s="1305"/>
      <c r="IZ51" s="1305"/>
      <c r="JA51" s="1305"/>
      <c r="JB51" s="1305"/>
      <c r="JC51" s="1305"/>
      <c r="JD51" s="1305"/>
      <c r="JE51" s="1305"/>
      <c r="JF51" s="1305"/>
      <c r="JG51" s="1305"/>
      <c r="JH51" s="1305"/>
      <c r="JI51" s="1305"/>
      <c r="JJ51" s="1305"/>
      <c r="JK51" s="1305"/>
      <c r="JL51" s="1305"/>
      <c r="JM51" s="1305"/>
      <c r="JN51" s="1305"/>
      <c r="JO51" s="1305"/>
      <c r="JP51" s="1305"/>
      <c r="JQ51" s="1305"/>
      <c r="JR51" s="1305"/>
      <c r="JS51" s="1305"/>
      <c r="JT51" s="1305"/>
      <c r="JU51" s="1305"/>
      <c r="JV51" s="1305"/>
      <c r="JW51" s="1305"/>
      <c r="JX51" s="1305"/>
      <c r="JY51" s="1305"/>
      <c r="JZ51" s="1305"/>
      <c r="KA51" s="1305"/>
      <c r="KB51" s="1305"/>
      <c r="KC51" s="1305"/>
      <c r="KD51" s="1305"/>
      <c r="KE51" s="1305"/>
      <c r="KF51" s="1305"/>
      <c r="KG51" s="1305"/>
      <c r="KH51" s="1305"/>
      <c r="KI51" s="1305"/>
      <c r="KJ51" s="1305"/>
      <c r="KK51" s="1305"/>
      <c r="KL51" s="1305"/>
      <c r="KM51" s="1305"/>
      <c r="KN51" s="1305"/>
      <c r="KO51" s="1305"/>
      <c r="KP51" s="1305"/>
      <c r="KQ51" s="1305"/>
      <c r="KR51" s="1305"/>
      <c r="KS51" s="1305"/>
      <c r="KT51" s="1305"/>
      <c r="KU51" s="1305"/>
      <c r="KV51" s="1305"/>
      <c r="KW51" s="1305"/>
      <c r="KX51" s="1305"/>
      <c r="KY51" s="1305"/>
      <c r="KZ51" s="1305"/>
      <c r="LA51" s="1305"/>
      <c r="LB51" s="1305"/>
      <c r="LC51" s="1305"/>
      <c r="LD51" s="1305"/>
      <c r="LE51" s="1305"/>
      <c r="LF51" s="1305"/>
      <c r="LG51" s="1305"/>
      <c r="LH51" s="1305"/>
      <c r="LI51" s="1305"/>
      <c r="LJ51" s="1305"/>
      <c r="LK51" s="1305"/>
      <c r="LL51" s="1305"/>
      <c r="LM51" s="1305"/>
      <c r="LN51" s="1305"/>
      <c r="LO51" s="1305"/>
      <c r="LP51" s="1305"/>
      <c r="LQ51" s="1305"/>
      <c r="LR51" s="1305"/>
      <c r="LS51" s="1305"/>
      <c r="LT51" s="1305"/>
      <c r="LU51" s="1305"/>
      <c r="LV51" s="1305"/>
      <c r="LW51" s="1305"/>
      <c r="LX51" s="1305"/>
      <c r="LY51" s="1305"/>
      <c r="LZ51" s="1305"/>
      <c r="MA51" s="1305"/>
      <c r="MB51" s="1305"/>
      <c r="MC51" s="1305"/>
      <c r="MD51" s="1305"/>
      <c r="ME51" s="1305"/>
      <c r="MF51" s="1305"/>
      <c r="MG51" s="1305"/>
      <c r="MH51" s="1305"/>
      <c r="MI51" s="1305"/>
      <c r="MJ51" s="1305"/>
      <c r="MK51" s="1305"/>
      <c r="ML51" s="1305"/>
      <c r="MM51" s="1305"/>
      <c r="MN51" s="1305"/>
      <c r="MO51" s="1305"/>
      <c r="MP51" s="1305"/>
      <c r="MQ51" s="1305"/>
      <c r="MR51" s="1305"/>
      <c r="MS51" s="1305"/>
      <c r="MT51" s="1305"/>
      <c r="MU51" s="1305"/>
      <c r="MV51" s="1305"/>
      <c r="MW51" s="1305"/>
      <c r="MX51" s="1305"/>
      <c r="MY51" s="1305"/>
      <c r="MZ51" s="1305"/>
      <c r="NA51" s="1305"/>
      <c r="NB51" s="1305"/>
      <c r="NC51" s="1305"/>
      <c r="ND51" s="1305"/>
      <c r="NE51" s="1305"/>
      <c r="NF51" s="1305"/>
      <c r="NG51" s="1305"/>
      <c r="NH51" s="1305"/>
      <c r="NI51" s="1305"/>
      <c r="NJ51" s="1305"/>
      <c r="NK51" s="1305"/>
      <c r="NL51" s="1305"/>
      <c r="NM51" s="1305"/>
      <c r="NN51" s="1305"/>
      <c r="NO51" s="1305"/>
      <c r="NP51" s="1305"/>
      <c r="NQ51" s="1305"/>
      <c r="NR51" s="1305"/>
      <c r="NS51" s="1305"/>
      <c r="NT51" s="1305"/>
      <c r="NU51" s="1305"/>
      <c r="NV51" s="1305"/>
      <c r="NW51" s="1305"/>
      <c r="NX51" s="1305"/>
      <c r="NY51" s="1305"/>
      <c r="NZ51" s="1305"/>
      <c r="OA51" s="1305"/>
      <c r="OB51" s="1305"/>
      <c r="OC51" s="1305"/>
      <c r="OD51" s="1305"/>
      <c r="OE51" s="1305"/>
      <c r="OF51" s="1305"/>
      <c r="OG51" s="1305"/>
      <c r="OH51" s="1305"/>
      <c r="OI51" s="1305"/>
      <c r="OJ51" s="1305"/>
      <c r="OK51" s="1305"/>
      <c r="OL51" s="1305"/>
      <c r="OM51" s="1305"/>
      <c r="ON51" s="1305"/>
      <c r="OO51" s="1305"/>
      <c r="OP51" s="1305"/>
      <c r="OQ51" s="1305"/>
      <c r="OR51" s="1305"/>
      <c r="OS51" s="1305"/>
      <c r="OT51" s="1305"/>
      <c r="OU51" s="1305"/>
      <c r="OV51" s="1305"/>
      <c r="OW51" s="1305"/>
      <c r="OX51" s="1305"/>
      <c r="OY51" s="1305"/>
      <c r="OZ51" s="1305"/>
      <c r="PA51" s="1305"/>
      <c r="PB51" s="1305"/>
      <c r="PC51" s="1305"/>
      <c r="PD51" s="1305"/>
      <c r="PE51" s="1305"/>
      <c r="PF51" s="1305"/>
      <c r="PG51" s="1305"/>
      <c r="PH51" s="1305"/>
      <c r="PI51" s="1305"/>
      <c r="PJ51" s="1305"/>
      <c r="PK51" s="1305"/>
      <c r="PL51" s="1305"/>
      <c r="PM51" s="1305"/>
      <c r="PN51" s="1305"/>
      <c r="PO51" s="1305"/>
      <c r="PP51" s="1305"/>
      <c r="PQ51" s="1305"/>
      <c r="PR51" s="1305"/>
      <c r="PS51" s="1305"/>
      <c r="PT51" s="1305"/>
      <c r="PU51" s="1305"/>
      <c r="PV51" s="1305"/>
      <c r="PW51" s="1305"/>
      <c r="PX51" s="1305"/>
      <c r="PY51" s="1305"/>
      <c r="PZ51" s="1305"/>
      <c r="QA51" s="1305"/>
      <c r="QB51" s="1305"/>
      <c r="QC51" s="1305"/>
      <c r="QD51" s="1305"/>
      <c r="QE51" s="1305"/>
      <c r="QF51" s="1305"/>
      <c r="QG51" s="1305"/>
      <c r="QH51" s="1305"/>
      <c r="QI51" s="1305"/>
      <c r="QJ51" s="1305"/>
      <c r="QK51" s="1305"/>
      <c r="QL51" s="1305"/>
      <c r="QM51" s="1305"/>
      <c r="QN51" s="1305"/>
      <c r="QO51" s="1305"/>
      <c r="QP51" s="1305"/>
      <c r="QQ51" s="1305"/>
      <c r="QR51" s="1305"/>
      <c r="QS51" s="1305"/>
      <c r="QT51" s="1305"/>
      <c r="QU51" s="1305"/>
      <c r="QV51" s="1305"/>
      <c r="QW51" s="1305"/>
      <c r="QX51" s="1305"/>
      <c r="QY51" s="1305"/>
      <c r="QZ51" s="1305"/>
      <c r="RA51" s="1305"/>
      <c r="RB51" s="1305"/>
      <c r="RC51" s="1305"/>
      <c r="RD51" s="1305"/>
      <c r="RE51" s="1305"/>
      <c r="RF51" s="1305"/>
      <c r="RG51" s="1305"/>
      <c r="RH51" s="1305"/>
      <c r="RI51" s="1305"/>
      <c r="RJ51" s="1305"/>
      <c r="RK51" s="1305"/>
      <c r="RL51" s="1305"/>
      <c r="RM51" s="1305"/>
      <c r="RN51" s="1305"/>
      <c r="RO51" s="1305"/>
      <c r="RP51" s="1305"/>
      <c r="RQ51" s="1305"/>
      <c r="RR51" s="1305"/>
      <c r="RS51" s="1305"/>
      <c r="RT51" s="1305"/>
      <c r="RU51" s="1305"/>
      <c r="RV51" s="1305"/>
      <c r="RW51" s="1305"/>
      <c r="RX51" s="1305"/>
      <c r="RY51" s="1305"/>
      <c r="RZ51" s="1305"/>
      <c r="SA51" s="1305"/>
      <c r="SB51" s="1305"/>
      <c r="SC51" s="1305"/>
      <c r="SD51" s="1305"/>
      <c r="SE51" s="1305"/>
      <c r="SF51" s="1305"/>
      <c r="SG51" s="1305"/>
      <c r="SH51" s="1305"/>
      <c r="SI51" s="1305"/>
      <c r="SJ51" s="1305"/>
      <c r="SK51" s="1305"/>
      <c r="SL51" s="1305"/>
      <c r="SM51" s="1305"/>
      <c r="SN51" s="1305"/>
      <c r="SO51" s="1305"/>
      <c r="SP51" s="1305"/>
      <c r="SQ51" s="1305"/>
      <c r="SR51" s="1305"/>
      <c r="SS51" s="1305"/>
      <c r="ST51" s="1305"/>
      <c r="SU51" s="1305"/>
      <c r="SV51" s="1305"/>
      <c r="SW51" s="1305"/>
      <c r="SX51" s="1305"/>
      <c r="SY51" s="1305"/>
      <c r="SZ51" s="1305"/>
      <c r="TA51" s="1305"/>
      <c r="TB51" s="1305"/>
      <c r="TC51" s="1305"/>
      <c r="TD51" s="1305"/>
      <c r="TE51" s="1305"/>
      <c r="TF51" s="1305"/>
      <c r="TG51" s="1305"/>
      <c r="TH51" s="1305"/>
      <c r="TI51" s="1305"/>
      <c r="TJ51" s="1305"/>
      <c r="TK51" s="1305"/>
      <c r="TL51" s="1305"/>
      <c r="TM51" s="1305"/>
      <c r="TN51" s="1305"/>
      <c r="TO51" s="1305"/>
      <c r="TP51" s="1305"/>
      <c r="TQ51" s="1305"/>
      <c r="TR51" s="1305"/>
      <c r="TS51" s="1305"/>
      <c r="TT51" s="1305"/>
      <c r="TU51" s="1305"/>
      <c r="TV51" s="1305"/>
      <c r="TW51" s="1305"/>
      <c r="TX51" s="1305"/>
      <c r="TY51" s="1305"/>
      <c r="TZ51" s="1305"/>
      <c r="UA51" s="1305"/>
      <c r="UB51" s="1305"/>
      <c r="UC51" s="1305"/>
      <c r="UD51" s="1305"/>
      <c r="UE51" s="1305"/>
      <c r="UF51" s="1305"/>
      <c r="UG51" s="1305"/>
      <c r="UH51" s="1305"/>
      <c r="UI51" s="1305"/>
      <c r="UJ51" s="1305"/>
      <c r="UK51" s="1305"/>
      <c r="UL51" s="1305"/>
      <c r="UM51" s="1305"/>
      <c r="UN51" s="1305"/>
      <c r="UO51" s="1305"/>
      <c r="UP51" s="1305"/>
      <c r="UQ51" s="1305"/>
      <c r="UR51" s="1305"/>
      <c r="US51" s="1305"/>
      <c r="UT51" s="1305"/>
      <c r="UU51" s="1305"/>
      <c r="UV51" s="1305"/>
      <c r="UW51" s="1305"/>
      <c r="UX51" s="1305"/>
      <c r="UY51" s="1305"/>
      <c r="UZ51" s="1305"/>
      <c r="VA51" s="1305"/>
      <c r="VB51" s="1305"/>
      <c r="VC51" s="1305"/>
      <c r="VD51" s="1305"/>
      <c r="VE51" s="1305"/>
      <c r="VF51" s="1305"/>
      <c r="VG51" s="1305"/>
      <c r="VH51" s="1305"/>
      <c r="VI51" s="1305"/>
      <c r="VJ51" s="1305"/>
      <c r="VK51" s="1305"/>
      <c r="VL51" s="1305"/>
      <c r="VM51" s="1305"/>
      <c r="VN51" s="1305"/>
      <c r="VO51" s="1305"/>
      <c r="VP51" s="1305"/>
      <c r="VQ51" s="1305"/>
      <c r="VR51" s="1305"/>
      <c r="VS51" s="1305"/>
      <c r="VT51" s="1305"/>
      <c r="VU51" s="1305"/>
      <c r="VV51" s="1305"/>
      <c r="VW51" s="1305"/>
      <c r="VX51" s="1305"/>
      <c r="VY51" s="1305"/>
      <c r="VZ51" s="1305"/>
      <c r="WA51" s="1305"/>
      <c r="WB51" s="1305"/>
      <c r="WC51" s="1305"/>
      <c r="WD51" s="1305"/>
      <c r="WE51" s="1305"/>
      <c r="WF51" s="1305"/>
      <c r="WG51" s="1305"/>
      <c r="WH51" s="1305"/>
      <c r="WI51" s="1305"/>
      <c r="WJ51" s="1305"/>
      <c r="WK51" s="1305"/>
      <c r="WL51" s="1305"/>
      <c r="WM51" s="1305"/>
      <c r="WN51" s="1305"/>
      <c r="WO51" s="1305"/>
      <c r="WP51" s="1305"/>
      <c r="WQ51" s="1305"/>
      <c r="WR51" s="1305"/>
      <c r="WS51" s="1305"/>
      <c r="WT51" s="1305"/>
      <c r="WU51" s="1305"/>
      <c r="WV51" s="1305"/>
      <c r="WW51" s="1305"/>
      <c r="WX51" s="1305"/>
      <c r="WY51" s="1305"/>
      <c r="WZ51" s="1305"/>
      <c r="XA51" s="1305"/>
      <c r="XB51" s="1305"/>
      <c r="XC51" s="1305"/>
      <c r="XD51" s="1305"/>
      <c r="XE51" s="1305"/>
      <c r="XF51" s="1305"/>
      <c r="XG51" s="1305"/>
      <c r="XH51" s="1305"/>
      <c r="XI51" s="1305"/>
      <c r="XJ51" s="1305"/>
      <c r="XK51" s="1305"/>
      <c r="XL51" s="1305"/>
      <c r="XM51" s="1305"/>
      <c r="XN51" s="1305"/>
      <c r="XO51" s="1305"/>
      <c r="XP51" s="1305"/>
      <c r="XQ51" s="1305"/>
      <c r="XR51" s="1305"/>
      <c r="XS51" s="1305"/>
      <c r="XT51" s="1305"/>
      <c r="XU51" s="1305"/>
      <c r="XV51" s="1305"/>
      <c r="XW51" s="1305"/>
      <c r="XX51" s="1305"/>
      <c r="XY51" s="1305"/>
      <c r="XZ51" s="1305"/>
      <c r="YA51" s="1305"/>
      <c r="YB51" s="1305"/>
      <c r="YC51" s="1305"/>
      <c r="YD51" s="1305"/>
      <c r="YE51" s="1305"/>
      <c r="YF51" s="1305"/>
      <c r="YG51" s="1305"/>
      <c r="YH51" s="1305"/>
      <c r="YI51" s="1305"/>
      <c r="YJ51" s="1305"/>
      <c r="YK51" s="1305"/>
      <c r="YL51" s="1305"/>
      <c r="YM51" s="1305"/>
      <c r="YN51" s="1305"/>
      <c r="YO51" s="1305"/>
      <c r="YP51" s="1305"/>
      <c r="YQ51" s="1305"/>
      <c r="YR51" s="1305"/>
      <c r="YS51" s="1305"/>
      <c r="YT51" s="1305"/>
      <c r="YU51" s="1305"/>
      <c r="YV51" s="1305"/>
      <c r="YW51" s="1305"/>
      <c r="YX51" s="1305"/>
      <c r="YY51" s="1305"/>
      <c r="YZ51" s="1305"/>
      <c r="ZA51" s="1305"/>
      <c r="ZB51" s="1305"/>
      <c r="ZC51" s="1305"/>
      <c r="ZD51" s="1305"/>
      <c r="ZE51" s="1305"/>
      <c r="ZF51" s="1305"/>
      <c r="ZG51" s="1305"/>
      <c r="ZH51" s="1305"/>
      <c r="ZI51" s="1305"/>
      <c r="ZJ51" s="1305"/>
      <c r="ZK51" s="1305"/>
      <c r="ZL51" s="1305"/>
      <c r="ZM51" s="1305"/>
      <c r="ZN51" s="1305"/>
      <c r="ZO51" s="1305"/>
      <c r="ZP51" s="1305"/>
      <c r="ZQ51" s="1305"/>
      <c r="ZR51" s="1305"/>
      <c r="ZS51" s="1305"/>
      <c r="ZT51" s="1305"/>
      <c r="ZU51" s="1305"/>
      <c r="ZV51" s="1305"/>
      <c r="ZW51" s="1305"/>
      <c r="ZX51" s="1305"/>
      <c r="ZY51" s="1305"/>
      <c r="ZZ51" s="1305"/>
      <c r="AAA51" s="1305"/>
      <c r="AAB51" s="1305"/>
      <c r="AAC51" s="1305"/>
      <c r="AAD51" s="1305"/>
      <c r="AAE51" s="1305"/>
      <c r="AAF51" s="1305"/>
      <c r="AAG51" s="1305"/>
      <c r="AAH51" s="1305"/>
      <c r="AAI51" s="1305"/>
      <c r="AAJ51" s="1305"/>
      <c r="AAK51" s="1305"/>
      <c r="AAL51" s="1305"/>
      <c r="AAM51" s="1305"/>
      <c r="AAN51" s="1305"/>
      <c r="AAO51" s="1305"/>
      <c r="AAP51" s="1305"/>
      <c r="AAQ51" s="1305"/>
      <c r="AAR51" s="1305"/>
      <c r="AAS51" s="1305"/>
      <c r="AAT51" s="1305"/>
      <c r="AAU51" s="1305"/>
      <c r="AAV51" s="1305"/>
      <c r="AAW51" s="1305"/>
      <c r="AAX51" s="1305"/>
      <c r="AAY51" s="1305"/>
      <c r="AAZ51" s="1305"/>
      <c r="ABA51" s="1305"/>
      <c r="ABB51" s="1305"/>
      <c r="ABC51" s="1305"/>
      <c r="ABD51" s="1305"/>
      <c r="ABE51" s="1305"/>
      <c r="ABF51" s="1305"/>
      <c r="ABG51" s="1305"/>
      <c r="ABH51" s="1305"/>
      <c r="ABI51" s="1305"/>
      <c r="ABJ51" s="1305"/>
      <c r="ABK51" s="1305"/>
      <c r="ABL51" s="1305"/>
      <c r="ABM51" s="1305"/>
      <c r="ABN51" s="1305"/>
      <c r="ABO51" s="1305"/>
      <c r="ABP51" s="1305"/>
      <c r="ABQ51" s="1305"/>
      <c r="ABR51" s="1305"/>
      <c r="ABS51" s="1305"/>
      <c r="ABT51" s="1305"/>
      <c r="ABU51" s="1305"/>
      <c r="ABV51" s="1305"/>
      <c r="ABW51" s="1305"/>
      <c r="ABX51" s="1305"/>
      <c r="ABY51" s="1305"/>
      <c r="ABZ51" s="1305"/>
      <c r="ACA51" s="1305"/>
      <c r="ACB51" s="1305"/>
      <c r="ACC51" s="1305"/>
      <c r="ACD51" s="1305"/>
      <c r="ACE51" s="1305"/>
      <c r="ACF51" s="1305"/>
      <c r="ACG51" s="1305"/>
      <c r="ACH51" s="1305"/>
      <c r="ACI51" s="1305"/>
      <c r="ACJ51" s="1305"/>
      <c r="ACK51" s="1305"/>
      <c r="ACL51" s="1305"/>
      <c r="ACM51" s="1305"/>
      <c r="ACN51" s="1305"/>
      <c r="ACO51" s="1305"/>
      <c r="ACP51" s="1305"/>
      <c r="ACQ51" s="1305"/>
      <c r="ACR51" s="1305"/>
      <c r="ACS51" s="1305"/>
      <c r="ACT51" s="1305"/>
      <c r="ACU51" s="1305"/>
      <c r="ACV51" s="1305"/>
      <c r="ACW51" s="1305"/>
      <c r="ACX51" s="1305"/>
      <c r="ACY51" s="1305"/>
      <c r="ACZ51" s="1305"/>
      <c r="ADA51" s="1305"/>
      <c r="ADB51" s="1305"/>
      <c r="ADC51" s="1305"/>
      <c r="ADD51" s="1305"/>
      <c r="ADE51" s="1305"/>
      <c r="ADF51" s="1305"/>
      <c r="ADG51" s="1305"/>
      <c r="ADH51" s="1305"/>
      <c r="ADI51" s="1305"/>
      <c r="ADJ51" s="1305"/>
      <c r="ADK51" s="1305"/>
      <c r="ADL51" s="1305"/>
      <c r="ADM51" s="1305"/>
      <c r="ADN51" s="1305"/>
      <c r="ADO51" s="1305"/>
      <c r="ADP51" s="1305"/>
      <c r="ADQ51" s="1305"/>
      <c r="ADR51" s="1305"/>
      <c r="ADS51" s="1305"/>
      <c r="ADT51" s="1305"/>
      <c r="ADU51" s="1305"/>
      <c r="ADV51" s="1305"/>
      <c r="ADW51" s="1305"/>
      <c r="ADX51" s="1305"/>
      <c r="ADY51" s="1305"/>
      <c r="ADZ51" s="1305"/>
      <c r="AEA51" s="1305"/>
      <c r="AEB51" s="1305"/>
      <c r="AEC51" s="1305"/>
      <c r="AED51" s="1305"/>
      <c r="AEE51" s="1305"/>
      <c r="AEF51" s="1305"/>
      <c r="AEG51" s="1305"/>
      <c r="AEH51" s="1305"/>
      <c r="AEI51" s="1305"/>
      <c r="AEJ51" s="1305"/>
      <c r="AEK51" s="1305"/>
      <c r="AEL51" s="1305"/>
      <c r="AEM51" s="1305"/>
      <c r="AEN51" s="1305"/>
      <c r="AEO51" s="1305"/>
      <c r="AEP51" s="1305"/>
      <c r="AEQ51" s="1305"/>
      <c r="AER51" s="1305"/>
      <c r="AES51" s="1305"/>
      <c r="AET51" s="1305"/>
      <c r="AEU51" s="1305"/>
      <c r="AEV51" s="1305"/>
      <c r="AEW51" s="1305"/>
      <c r="AEX51" s="1305"/>
      <c r="AEY51" s="1305"/>
      <c r="AEZ51" s="1305"/>
      <c r="AFA51" s="1305"/>
      <c r="AFB51" s="1305"/>
      <c r="AFC51" s="1305"/>
      <c r="AFD51" s="1305"/>
      <c r="AFE51" s="1305"/>
      <c r="AFF51" s="1305"/>
      <c r="AFG51" s="1305"/>
      <c r="AFH51" s="1305"/>
      <c r="AFI51" s="1305"/>
      <c r="AFJ51" s="1305"/>
      <c r="AFK51" s="1305"/>
      <c r="AFL51" s="1305"/>
      <c r="AFM51" s="1305"/>
      <c r="AFN51" s="1305"/>
      <c r="AFO51" s="1305"/>
      <c r="AFP51" s="1305"/>
      <c r="AFQ51" s="1305"/>
      <c r="AFR51" s="1305"/>
      <c r="AFS51" s="1305"/>
      <c r="AFT51" s="1305"/>
      <c r="AFU51" s="1305"/>
      <c r="AFV51" s="1305"/>
      <c r="AFW51" s="1305"/>
      <c r="AFX51" s="1305"/>
      <c r="AFY51" s="1305"/>
      <c r="AFZ51" s="1305"/>
      <c r="AGA51" s="1305"/>
      <c r="AGB51" s="1305"/>
      <c r="AGC51" s="1305"/>
      <c r="AGD51" s="1305"/>
      <c r="AGE51" s="1305"/>
      <c r="AGF51" s="1305"/>
      <c r="AGG51" s="1305"/>
      <c r="AGH51" s="1305"/>
      <c r="AGI51" s="1305"/>
      <c r="AGJ51" s="1305"/>
      <c r="AGK51" s="1305"/>
      <c r="AGL51" s="1305"/>
      <c r="AGM51" s="1305"/>
      <c r="AGN51" s="1305"/>
      <c r="AGO51" s="1305"/>
      <c r="AGP51" s="1305"/>
      <c r="AGQ51" s="1305"/>
      <c r="AGR51" s="1305"/>
      <c r="AGS51" s="1305"/>
      <c r="AGT51" s="1305"/>
      <c r="AGU51" s="1305"/>
      <c r="AGV51" s="1305"/>
      <c r="AGW51" s="1305"/>
      <c r="AGX51" s="1305"/>
      <c r="AGY51" s="1305"/>
      <c r="AGZ51" s="1305"/>
      <c r="AHA51" s="1305"/>
      <c r="AHB51" s="1305"/>
      <c r="AHC51" s="1305"/>
      <c r="AHD51" s="1305"/>
      <c r="AHE51" s="1305"/>
      <c r="AHF51" s="1305"/>
      <c r="AHG51" s="1305"/>
      <c r="AHH51" s="1305"/>
      <c r="AHI51" s="1305"/>
      <c r="AHJ51" s="1305"/>
      <c r="AHK51" s="1305"/>
      <c r="AHL51" s="1305"/>
      <c r="AHM51" s="1305"/>
      <c r="AHN51" s="1305"/>
      <c r="AHO51" s="1305"/>
      <c r="AHP51" s="1305"/>
      <c r="AHQ51" s="1305"/>
      <c r="AHR51" s="1305"/>
      <c r="AHS51" s="1305"/>
      <c r="AHT51" s="1305"/>
      <c r="AHU51" s="1305"/>
      <c r="AHV51" s="1305"/>
      <c r="AHW51" s="1305"/>
      <c r="AHX51" s="1305"/>
      <c r="AHY51" s="1305"/>
      <c r="AHZ51" s="1305"/>
      <c r="AIA51" s="1305"/>
      <c r="AIB51" s="1305"/>
      <c r="AIC51" s="1305"/>
      <c r="AID51" s="1305"/>
      <c r="AIE51" s="1305"/>
      <c r="AIF51" s="1305"/>
      <c r="AIG51" s="1305"/>
      <c r="AIH51" s="1305"/>
      <c r="AII51" s="1305"/>
      <c r="AIJ51" s="1305"/>
      <c r="AIK51" s="1305"/>
      <c r="AIL51" s="1305"/>
      <c r="AIM51" s="1305"/>
      <c r="AIN51" s="1305"/>
      <c r="AIO51" s="1305"/>
      <c r="AIP51" s="1305"/>
      <c r="AIQ51" s="1305"/>
      <c r="AIR51" s="1305"/>
      <c r="AIS51" s="1305"/>
      <c r="AIT51" s="1305"/>
      <c r="AIU51" s="1305"/>
      <c r="AIV51" s="1305"/>
      <c r="AIW51" s="1305"/>
      <c r="AIX51" s="1305"/>
      <c r="AIY51" s="1305"/>
      <c r="AIZ51" s="1305"/>
      <c r="AJA51" s="1305"/>
      <c r="AJB51" s="1305"/>
      <c r="AJC51" s="1305"/>
      <c r="AJD51" s="1305"/>
      <c r="AJE51" s="1305"/>
      <c r="AJF51" s="1305"/>
      <c r="AJG51" s="1305"/>
      <c r="AJH51" s="1305"/>
      <c r="AJI51" s="1305"/>
      <c r="AJJ51" s="1305"/>
      <c r="AJK51" s="1305"/>
      <c r="AJL51" s="1305"/>
      <c r="AJM51" s="1305"/>
      <c r="AJN51" s="1305"/>
      <c r="AJO51" s="1305"/>
      <c r="AJP51" s="1305"/>
      <c r="AJQ51" s="1305"/>
      <c r="AJR51" s="1305"/>
      <c r="AJS51" s="1305"/>
      <c r="AJT51" s="1305"/>
      <c r="AJU51" s="1305"/>
      <c r="AJV51" s="1305"/>
      <c r="AJW51" s="1305"/>
      <c r="AJX51" s="1305"/>
      <c r="AJY51" s="1305"/>
      <c r="AJZ51" s="1305"/>
      <c r="AKA51" s="1305"/>
      <c r="AKB51" s="1305"/>
      <c r="AKC51" s="1305"/>
      <c r="AKD51" s="1305"/>
      <c r="AKE51" s="1305"/>
      <c r="AKF51" s="1305"/>
      <c r="AKG51" s="1305"/>
      <c r="AKH51" s="1305"/>
      <c r="AKI51" s="1305"/>
      <c r="AKJ51" s="1305"/>
      <c r="AKK51" s="1305"/>
      <c r="AKL51" s="1305"/>
      <c r="AKM51" s="1305"/>
      <c r="AKN51" s="1305"/>
      <c r="AKO51" s="1305"/>
      <c r="AKP51" s="1305"/>
      <c r="AKQ51" s="1305"/>
      <c r="AKR51" s="1305"/>
      <c r="AKS51" s="1305"/>
      <c r="AKT51" s="1305"/>
      <c r="AKU51" s="1305"/>
      <c r="AKV51" s="1305"/>
      <c r="AKW51" s="1305"/>
      <c r="AKX51" s="1305"/>
      <c r="AKY51" s="1305"/>
      <c r="AKZ51" s="1305"/>
      <c r="ALA51" s="1305"/>
      <c r="ALB51" s="1305"/>
      <c r="ALC51" s="1305"/>
      <c r="ALD51" s="1305"/>
      <c r="ALE51" s="1305"/>
      <c r="ALF51" s="1305"/>
      <c r="ALG51" s="1305"/>
      <c r="ALH51" s="1305"/>
      <c r="ALI51" s="1305"/>
      <c r="ALJ51" s="1305"/>
      <c r="ALK51" s="1305"/>
      <c r="ALL51" s="1305"/>
      <c r="ALM51" s="1305"/>
      <c r="ALN51" s="1305"/>
      <c r="ALO51" s="1305"/>
      <c r="ALP51" s="1305"/>
      <c r="ALQ51" s="1305"/>
      <c r="ALR51" s="1305"/>
      <c r="ALS51" s="1305"/>
      <c r="ALT51" s="1305"/>
      <c r="ALU51" s="1305"/>
      <c r="ALV51" s="1305"/>
      <c r="ALW51" s="1305"/>
      <c r="ALX51" s="1305"/>
      <c r="ALY51" s="1305"/>
      <c r="ALZ51" s="1305"/>
      <c r="AMA51" s="1305"/>
      <c r="AMB51" s="1305"/>
      <c r="AMC51" s="1305"/>
      <c r="AMD51" s="1305"/>
      <c r="AME51" s="1305"/>
      <c r="AMF51" s="1305"/>
      <c r="AMG51" s="1305"/>
      <c r="AMH51" s="1305"/>
      <c r="AMI51" s="1305"/>
      <c r="AMJ51" s="1305"/>
      <c r="AMK51" s="1305"/>
      <c r="AML51" s="1305"/>
      <c r="AMM51" s="1305"/>
      <c r="AMN51" s="1305"/>
      <c r="AMO51" s="1305"/>
      <c r="AMP51" s="1305"/>
      <c r="AMQ51" s="1305"/>
      <c r="AMR51" s="1305"/>
      <c r="AMS51" s="1305"/>
      <c r="AMT51" s="1305"/>
      <c r="AMU51" s="1305"/>
      <c r="AMV51" s="1305"/>
      <c r="AMW51" s="1305"/>
      <c r="AMX51" s="1305"/>
      <c r="AMY51" s="1305"/>
      <c r="AMZ51" s="1305"/>
      <c r="ANA51" s="1305"/>
      <c r="ANB51" s="1305"/>
      <c r="ANC51" s="1305"/>
      <c r="AND51" s="1305"/>
      <c r="ANE51" s="1305"/>
      <c r="ANF51" s="1305"/>
      <c r="ANG51" s="1305"/>
      <c r="ANH51" s="1305"/>
      <c r="ANI51" s="1305"/>
      <c r="ANJ51" s="1305"/>
      <c r="ANK51" s="1305"/>
      <c r="ANL51" s="1305"/>
      <c r="ANM51" s="1305"/>
      <c r="ANN51" s="1305"/>
      <c r="ANO51" s="1305"/>
      <c r="ANP51" s="1305"/>
      <c r="ANQ51" s="1305"/>
      <c r="ANR51" s="1305"/>
      <c r="ANS51" s="1305"/>
      <c r="ANT51" s="1305"/>
      <c r="ANU51" s="1305"/>
      <c r="ANV51" s="1305"/>
      <c r="ANW51" s="1305"/>
      <c r="ANX51" s="1305"/>
      <c r="ANY51" s="1305"/>
      <c r="ANZ51" s="1305"/>
      <c r="AOA51" s="1305"/>
      <c r="AOB51" s="1305"/>
      <c r="AOC51" s="1305"/>
      <c r="AOD51" s="1305"/>
      <c r="AOE51" s="1305"/>
      <c r="AOF51" s="1305"/>
      <c r="AOG51" s="1305"/>
      <c r="AOH51" s="1305"/>
      <c r="AOI51" s="1305"/>
      <c r="AOJ51" s="1305"/>
      <c r="AOK51" s="1305"/>
      <c r="AOL51" s="1305"/>
      <c r="AOM51" s="1305"/>
      <c r="AON51" s="1305"/>
      <c r="AOO51" s="1305"/>
      <c r="AOP51" s="1305"/>
      <c r="AOQ51" s="1305"/>
      <c r="AOR51" s="1305"/>
      <c r="AOS51" s="1305"/>
      <c r="AOT51" s="1305"/>
      <c r="AOU51" s="1305"/>
      <c r="AOV51" s="1305"/>
      <c r="AOW51" s="1305"/>
      <c r="AOX51" s="1305"/>
      <c r="AOY51" s="1305"/>
      <c r="AOZ51" s="1305"/>
      <c r="APA51" s="1305"/>
      <c r="APB51" s="1305"/>
      <c r="APC51" s="1305"/>
      <c r="APD51" s="1305"/>
      <c r="APE51" s="1305"/>
      <c r="APF51" s="1305"/>
      <c r="APG51" s="1305"/>
      <c r="APH51" s="1305"/>
      <c r="API51" s="1305"/>
      <c r="APJ51" s="1305"/>
      <c r="APK51" s="1305"/>
      <c r="APL51" s="1305"/>
      <c r="APM51" s="1305"/>
      <c r="APN51" s="1305"/>
      <c r="APO51" s="1305"/>
      <c r="APP51" s="1305"/>
      <c r="APQ51" s="1305"/>
      <c r="APR51" s="1305"/>
      <c r="APS51" s="1305"/>
      <c r="APT51" s="1305"/>
      <c r="APU51" s="1305"/>
      <c r="APV51" s="1305"/>
      <c r="APW51" s="1305"/>
      <c r="APX51" s="1305"/>
      <c r="APY51" s="1305"/>
      <c r="APZ51" s="1305"/>
      <c r="AQA51" s="1305"/>
      <c r="AQB51" s="1305"/>
      <c r="AQC51" s="1305"/>
      <c r="AQD51" s="1305"/>
      <c r="AQE51" s="1305"/>
      <c r="AQF51" s="1305"/>
      <c r="AQG51" s="1305"/>
      <c r="AQH51" s="1305"/>
      <c r="AQI51" s="1305"/>
      <c r="AQJ51" s="1305"/>
      <c r="AQK51" s="1305"/>
      <c r="AQL51" s="1305"/>
      <c r="AQM51" s="1305"/>
      <c r="AQN51" s="1305"/>
      <c r="AQO51" s="1305"/>
      <c r="AQP51" s="1305"/>
      <c r="AQQ51" s="1305"/>
      <c r="AQR51" s="1305"/>
      <c r="AQS51" s="1305"/>
      <c r="AQT51" s="1305"/>
      <c r="AQU51" s="1305"/>
      <c r="AQV51" s="1305"/>
      <c r="AQW51" s="1305"/>
      <c r="AQX51" s="1305"/>
      <c r="AQY51" s="1305"/>
      <c r="AQZ51" s="1305"/>
      <c r="ARA51" s="1305"/>
      <c r="ARB51" s="1305"/>
      <c r="ARC51" s="1305"/>
      <c r="ARD51" s="1305"/>
      <c r="ARE51" s="1305"/>
      <c r="ARF51" s="1305"/>
      <c r="ARG51" s="1305"/>
      <c r="ARH51" s="1305"/>
      <c r="ARI51" s="1305"/>
      <c r="ARJ51" s="1305"/>
      <c r="ARK51" s="1305"/>
      <c r="ARL51" s="1305"/>
      <c r="ARM51" s="1305"/>
      <c r="ARN51" s="1305"/>
      <c r="ARO51" s="1305"/>
      <c r="ARP51" s="1305"/>
      <c r="ARQ51" s="1305"/>
      <c r="ARR51" s="1305"/>
      <c r="ARS51" s="1305"/>
      <c r="ART51" s="1305"/>
      <c r="ARU51" s="1305"/>
      <c r="ARV51" s="1305"/>
      <c r="ARW51" s="1305"/>
      <c r="ARX51" s="1305"/>
      <c r="ARY51" s="1305"/>
      <c r="ARZ51" s="1305"/>
      <c r="ASA51" s="1305"/>
      <c r="ASB51" s="1305"/>
      <c r="ASC51" s="1305"/>
      <c r="ASD51" s="1305"/>
      <c r="ASE51" s="1305"/>
      <c r="ASF51" s="1305"/>
      <c r="ASG51" s="1305"/>
      <c r="ASH51" s="1305"/>
      <c r="ASI51" s="1305"/>
      <c r="ASJ51" s="1305"/>
      <c r="ASK51" s="1305"/>
      <c r="ASL51" s="1305"/>
      <c r="ASM51" s="1305"/>
      <c r="ASN51" s="1305"/>
      <c r="ASO51" s="1305"/>
      <c r="ASP51" s="1305"/>
      <c r="ASQ51" s="1305"/>
      <c r="ASR51" s="1305"/>
      <c r="ASS51" s="1305"/>
      <c r="AST51" s="1305"/>
      <c r="ASU51" s="1305"/>
      <c r="ASV51" s="1305"/>
      <c r="ASW51" s="1305"/>
      <c r="ASX51" s="1305"/>
      <c r="ASY51" s="1305"/>
      <c r="ASZ51" s="1305"/>
      <c r="ATA51" s="1305"/>
      <c r="ATB51" s="1305"/>
      <c r="ATC51" s="1305"/>
      <c r="ATD51" s="1305"/>
      <c r="ATE51" s="1305"/>
      <c r="ATF51" s="1305"/>
      <c r="ATG51" s="1305"/>
      <c r="ATH51" s="1305"/>
      <c r="ATI51" s="1305"/>
      <c r="ATJ51" s="1305"/>
      <c r="ATK51" s="1305"/>
      <c r="ATL51" s="1305"/>
      <c r="ATM51" s="1305"/>
      <c r="ATN51" s="1305"/>
      <c r="ATO51" s="1305"/>
      <c r="ATP51" s="1305"/>
      <c r="ATQ51" s="1305"/>
      <c r="ATR51" s="1305"/>
      <c r="ATS51" s="1305"/>
      <c r="ATT51" s="1305"/>
      <c r="ATU51" s="1305"/>
      <c r="ATV51" s="1305"/>
      <c r="ATW51" s="1305"/>
      <c r="ATX51" s="1305"/>
      <c r="ATY51" s="1305"/>
      <c r="ATZ51" s="1305"/>
      <c r="AUA51" s="1305"/>
      <c r="AUB51" s="1305"/>
      <c r="AUC51" s="1305"/>
      <c r="AUD51" s="1305"/>
      <c r="AUE51" s="1305"/>
      <c r="AUF51" s="1305"/>
      <c r="AUG51" s="1305"/>
      <c r="AUH51" s="1305"/>
      <c r="AUI51" s="1305"/>
      <c r="AUJ51" s="1305"/>
      <c r="AUK51" s="1305"/>
      <c r="AUL51" s="1305"/>
      <c r="AUM51" s="1305"/>
      <c r="AUN51" s="1305"/>
      <c r="AUO51" s="1305"/>
      <c r="AUP51" s="1305"/>
      <c r="AUQ51" s="1305"/>
      <c r="AUR51" s="1305"/>
      <c r="AUS51" s="1305"/>
      <c r="AUT51" s="1305"/>
      <c r="AUU51" s="1305"/>
      <c r="AUV51" s="1305"/>
      <c r="AUW51" s="1305"/>
      <c r="AUX51" s="1305"/>
      <c r="AUY51" s="1305"/>
      <c r="AUZ51" s="1305"/>
      <c r="AVA51" s="1305"/>
      <c r="AVB51" s="1305"/>
      <c r="AVC51" s="1305"/>
      <c r="AVD51" s="1305"/>
      <c r="AVE51" s="1305"/>
      <c r="AVF51" s="1305"/>
      <c r="AVG51" s="1305"/>
      <c r="AVH51" s="1305"/>
      <c r="AVI51" s="1305"/>
      <c r="AVJ51" s="1305"/>
      <c r="AVK51" s="1305"/>
      <c r="AVL51" s="1305"/>
      <c r="AVM51" s="1305"/>
      <c r="AVN51" s="1305"/>
      <c r="AVO51" s="1305"/>
      <c r="AVP51" s="1305"/>
      <c r="AVQ51" s="1305"/>
      <c r="AVR51" s="1305"/>
      <c r="AVS51" s="1305"/>
      <c r="AVT51" s="1305"/>
      <c r="AVU51" s="1305"/>
      <c r="AVV51" s="1305"/>
      <c r="AVW51" s="1305"/>
      <c r="AVX51" s="1305"/>
      <c r="AVY51" s="1305"/>
      <c r="AVZ51" s="1305"/>
      <c r="AWA51" s="1305"/>
      <c r="AWB51" s="1305"/>
      <c r="AWC51" s="1305"/>
      <c r="AWD51" s="1305"/>
      <c r="AWE51" s="1305"/>
      <c r="AWF51" s="1305"/>
      <c r="AWG51" s="1305"/>
      <c r="AWH51" s="1305"/>
      <c r="AWI51" s="1305"/>
      <c r="AWJ51" s="1305"/>
      <c r="AWK51" s="1305"/>
      <c r="AWL51" s="1305"/>
      <c r="AWM51" s="1305"/>
      <c r="AWN51" s="1305"/>
      <c r="AWO51" s="1305"/>
      <c r="AWP51" s="1305"/>
      <c r="AWQ51" s="1305"/>
      <c r="AWR51" s="1305"/>
      <c r="AWS51" s="1305"/>
      <c r="AWT51" s="1305"/>
      <c r="AWU51" s="1305"/>
      <c r="AWV51" s="1305"/>
      <c r="AWW51" s="1305"/>
      <c r="AWX51" s="1305"/>
      <c r="AWY51" s="1305"/>
      <c r="AWZ51" s="1305"/>
      <c r="AXA51" s="1305"/>
      <c r="AXB51" s="1305"/>
      <c r="AXC51" s="1305"/>
      <c r="AXD51" s="1305"/>
      <c r="AXE51" s="1305"/>
      <c r="AXF51" s="1305"/>
      <c r="AXG51" s="1305"/>
      <c r="AXH51" s="1305"/>
      <c r="AXI51" s="1305"/>
      <c r="AXJ51" s="1305"/>
      <c r="AXK51" s="1305"/>
      <c r="AXL51" s="1305"/>
      <c r="AXM51" s="1305"/>
      <c r="AXN51" s="1305"/>
      <c r="AXO51" s="1305"/>
      <c r="AXP51" s="1305"/>
      <c r="AXQ51" s="1305"/>
      <c r="AXR51" s="1305"/>
      <c r="AXS51" s="1305"/>
      <c r="AXT51" s="1305"/>
      <c r="AXU51" s="1305"/>
      <c r="AXV51" s="1305"/>
      <c r="AXW51" s="1305"/>
      <c r="AXX51" s="1305"/>
      <c r="AXY51" s="1305"/>
      <c r="AXZ51" s="1305"/>
      <c r="AYA51" s="1305"/>
      <c r="AYB51" s="1305"/>
      <c r="AYC51" s="1305"/>
      <c r="AYD51" s="1305"/>
      <c r="AYE51" s="1305"/>
      <c r="AYF51" s="1305"/>
      <c r="AYG51" s="1305"/>
      <c r="AYH51" s="1305"/>
      <c r="AYI51" s="1305"/>
      <c r="AYJ51" s="1305"/>
      <c r="AYK51" s="1305"/>
      <c r="AYL51" s="1305"/>
      <c r="AYM51" s="1305"/>
      <c r="AYN51" s="1305"/>
      <c r="AYO51" s="1305"/>
      <c r="AYP51" s="1305"/>
      <c r="AYQ51" s="1305"/>
      <c r="AYR51" s="1305"/>
      <c r="AYS51" s="1305"/>
      <c r="AYT51" s="1305"/>
      <c r="AYU51" s="1305"/>
      <c r="AYV51" s="1305"/>
      <c r="AYW51" s="1305"/>
      <c r="AYX51" s="1305"/>
      <c r="AYY51" s="1305"/>
      <c r="AYZ51" s="1305"/>
      <c r="AZA51" s="1305"/>
      <c r="AZB51" s="1305"/>
      <c r="AZC51" s="1305"/>
      <c r="AZD51" s="1305"/>
      <c r="AZE51" s="1305"/>
      <c r="AZF51" s="1305"/>
      <c r="AZG51" s="1305"/>
      <c r="AZH51" s="1305"/>
      <c r="AZI51" s="1305"/>
      <c r="AZJ51" s="1305"/>
      <c r="AZK51" s="1305"/>
      <c r="AZL51" s="1305"/>
      <c r="AZM51" s="1305"/>
      <c r="AZN51" s="1305"/>
      <c r="AZO51" s="1305"/>
      <c r="AZP51" s="1305"/>
      <c r="AZQ51" s="1305"/>
      <c r="AZR51" s="1305"/>
      <c r="AZS51" s="1305"/>
      <c r="AZT51" s="1305"/>
      <c r="AZU51" s="1305"/>
      <c r="AZV51" s="1305"/>
      <c r="AZW51" s="1305"/>
      <c r="AZX51" s="1305"/>
      <c r="AZY51" s="1305"/>
      <c r="AZZ51" s="1305"/>
      <c r="BAA51" s="1305"/>
      <c r="BAB51" s="1305"/>
      <c r="BAC51" s="1305"/>
      <c r="BAD51" s="1305"/>
      <c r="BAE51" s="1305"/>
      <c r="BAF51" s="1305"/>
      <c r="BAG51" s="1305"/>
      <c r="BAH51" s="1305"/>
      <c r="BAI51" s="1305"/>
      <c r="BAJ51" s="1305"/>
      <c r="BAK51" s="1305"/>
      <c r="BAL51" s="1305"/>
      <c r="BAM51" s="1305"/>
      <c r="BAN51" s="1305"/>
      <c r="BAO51" s="1305"/>
      <c r="BAP51" s="1305"/>
      <c r="BAQ51" s="1305"/>
      <c r="BAR51" s="1305"/>
      <c r="BAS51" s="1305"/>
      <c r="BAT51" s="1305"/>
      <c r="BAU51" s="1305"/>
      <c r="BAV51" s="1305"/>
      <c r="BAW51" s="1305"/>
      <c r="BAX51" s="1305"/>
      <c r="BAY51" s="1305"/>
      <c r="BAZ51" s="1305"/>
      <c r="BBA51" s="1305"/>
      <c r="BBB51" s="1305"/>
      <c r="BBC51" s="1305"/>
      <c r="BBD51" s="1305"/>
      <c r="BBE51" s="1305"/>
      <c r="BBF51" s="1305"/>
      <c r="BBG51" s="1305"/>
      <c r="BBH51" s="1305"/>
      <c r="BBI51" s="1305"/>
      <c r="BBJ51" s="1305"/>
      <c r="BBK51" s="1305"/>
      <c r="BBL51" s="1305"/>
      <c r="BBM51" s="1305"/>
      <c r="BBN51" s="1305"/>
      <c r="BBO51" s="1305"/>
      <c r="BBP51" s="1305"/>
      <c r="BBQ51" s="1305"/>
      <c r="BBR51" s="1305"/>
      <c r="BBS51" s="1305"/>
      <c r="BBT51" s="1305"/>
      <c r="BBU51" s="1305"/>
      <c r="BBV51" s="1305"/>
      <c r="BBW51" s="1305"/>
      <c r="BBX51" s="1305"/>
      <c r="BBY51" s="1305"/>
      <c r="BBZ51" s="1305"/>
      <c r="BCA51" s="1305"/>
      <c r="BCB51" s="1305"/>
      <c r="BCC51" s="1305"/>
      <c r="BCD51" s="1305"/>
      <c r="BCE51" s="1305"/>
      <c r="BCF51" s="1305"/>
      <c r="BCG51" s="1305"/>
      <c r="BCH51" s="1305"/>
      <c r="BCI51" s="1305"/>
      <c r="BCJ51" s="1305"/>
      <c r="BCK51" s="1305"/>
      <c r="BCL51" s="1305"/>
      <c r="BCM51" s="1305"/>
      <c r="BCN51" s="1305"/>
      <c r="BCO51" s="1305"/>
      <c r="BCP51" s="1305"/>
      <c r="BCQ51" s="1305"/>
      <c r="BCR51" s="1305"/>
      <c r="BCS51" s="1305"/>
      <c r="BCT51" s="1305"/>
      <c r="BCU51" s="1305"/>
      <c r="BCV51" s="1305"/>
      <c r="BCW51" s="1305"/>
      <c r="BCX51" s="1305"/>
      <c r="BCY51" s="1305"/>
      <c r="BCZ51" s="1305"/>
      <c r="BDA51" s="1305"/>
      <c r="BDB51" s="1305"/>
      <c r="BDC51" s="1305"/>
      <c r="BDD51" s="1305"/>
      <c r="BDE51" s="1305"/>
      <c r="BDF51" s="1305"/>
      <c r="BDG51" s="1305"/>
      <c r="BDH51" s="1305"/>
      <c r="BDI51" s="1305"/>
      <c r="BDJ51" s="1305"/>
      <c r="BDK51" s="1305"/>
      <c r="BDL51" s="1305"/>
      <c r="BDM51" s="1305"/>
      <c r="BDN51" s="1305"/>
      <c r="BDO51" s="1305"/>
      <c r="BDP51" s="1305"/>
      <c r="BDQ51" s="1305"/>
      <c r="BDR51" s="1305"/>
      <c r="BDS51" s="1305"/>
      <c r="BDT51" s="1305"/>
      <c r="BDU51" s="1305"/>
      <c r="BDV51" s="1305"/>
      <c r="BDW51" s="1305"/>
      <c r="BDX51" s="1305"/>
      <c r="BDY51" s="1305"/>
      <c r="BDZ51" s="1305"/>
      <c r="BEA51" s="1305"/>
      <c r="BEB51" s="1305"/>
      <c r="BEC51" s="1305"/>
      <c r="BED51" s="1305"/>
      <c r="BEE51" s="1305"/>
      <c r="BEF51" s="1305"/>
      <c r="BEG51" s="1305"/>
      <c r="BEH51" s="1305"/>
      <c r="BEI51" s="1305"/>
      <c r="BEJ51" s="1305"/>
      <c r="BEK51" s="1305"/>
      <c r="BEL51" s="1305"/>
      <c r="BEM51" s="1305"/>
      <c r="BEN51" s="1305"/>
      <c r="BEO51" s="1305"/>
      <c r="BEP51" s="1305"/>
      <c r="BEQ51" s="1305"/>
      <c r="BER51" s="1305"/>
      <c r="BES51" s="1305"/>
      <c r="BET51" s="1305"/>
      <c r="BEU51" s="1305"/>
      <c r="BEV51" s="1305"/>
      <c r="BEW51" s="1305"/>
      <c r="BEX51" s="1305"/>
      <c r="BEY51" s="1305"/>
      <c r="BEZ51" s="1305"/>
      <c r="BFA51" s="1305"/>
      <c r="BFB51" s="1305"/>
      <c r="BFC51" s="1305"/>
      <c r="BFD51" s="1305"/>
      <c r="BFE51" s="1305"/>
      <c r="BFF51" s="1305"/>
      <c r="BFG51" s="1305"/>
      <c r="BFH51" s="1305"/>
      <c r="BFI51" s="1305"/>
      <c r="BFJ51" s="1305"/>
      <c r="BFK51" s="1305"/>
      <c r="BFL51" s="1305"/>
      <c r="BFM51" s="1305"/>
      <c r="BFN51" s="1305"/>
      <c r="BFO51" s="1305"/>
      <c r="BFP51" s="1305"/>
      <c r="BFQ51" s="1305"/>
      <c r="BFR51" s="1305"/>
      <c r="BFS51" s="1305"/>
      <c r="BFT51" s="1305"/>
      <c r="BFU51" s="1305"/>
      <c r="BFV51" s="1305"/>
      <c r="BFW51" s="1305"/>
      <c r="BFX51" s="1305"/>
      <c r="BFY51" s="1305"/>
      <c r="BFZ51" s="1305"/>
      <c r="BGA51" s="1305"/>
      <c r="BGB51" s="1305"/>
      <c r="BGC51" s="1305"/>
      <c r="BGD51" s="1305"/>
      <c r="BGE51" s="1305"/>
      <c r="BGF51" s="1305"/>
      <c r="BGG51" s="1305"/>
      <c r="BGH51" s="1305"/>
      <c r="BGI51" s="1305"/>
      <c r="BGJ51" s="1305"/>
      <c r="BGK51" s="1305"/>
      <c r="BGL51" s="1305"/>
      <c r="BGM51" s="1305"/>
      <c r="BGN51" s="1305"/>
      <c r="BGO51" s="1305"/>
      <c r="BGP51" s="1305"/>
      <c r="BGQ51" s="1305"/>
      <c r="BGR51" s="1305"/>
      <c r="BGS51" s="1305"/>
      <c r="BGT51" s="1305"/>
      <c r="BGU51" s="1305"/>
      <c r="BGV51" s="1305"/>
      <c r="BGW51" s="1305"/>
      <c r="BGX51" s="1305"/>
      <c r="BGY51" s="1305"/>
      <c r="BGZ51" s="1305"/>
      <c r="BHA51" s="1305"/>
      <c r="BHB51" s="1305"/>
      <c r="BHC51" s="1305"/>
      <c r="BHD51" s="1305"/>
      <c r="BHE51" s="1305"/>
      <c r="BHF51" s="1305"/>
      <c r="BHG51" s="1305"/>
      <c r="BHH51" s="1305"/>
      <c r="BHI51" s="1305"/>
      <c r="BHJ51" s="1305"/>
      <c r="BHK51" s="1305"/>
      <c r="BHL51" s="1305"/>
      <c r="BHM51" s="1305"/>
      <c r="BHN51" s="1305"/>
      <c r="BHO51" s="1305"/>
      <c r="BHP51" s="1305"/>
      <c r="BHQ51" s="1305"/>
      <c r="BHR51" s="1305"/>
      <c r="BHS51" s="1305"/>
      <c r="BHT51" s="1305"/>
      <c r="BHU51" s="1305"/>
      <c r="BHV51" s="1305"/>
      <c r="BHW51" s="1305"/>
      <c r="BHX51" s="1305"/>
      <c r="BHY51" s="1305"/>
      <c r="BHZ51" s="1305"/>
      <c r="BIA51" s="1305"/>
      <c r="BIB51" s="1305"/>
      <c r="BIC51" s="1305"/>
      <c r="BID51" s="1305"/>
      <c r="BIE51" s="1305"/>
      <c r="BIF51" s="1305"/>
      <c r="BIG51" s="1305"/>
      <c r="BIH51" s="1305"/>
      <c r="BII51" s="1305"/>
      <c r="BIJ51" s="1305"/>
      <c r="BIK51" s="1305"/>
      <c r="BIL51" s="1305"/>
      <c r="BIM51" s="1305"/>
      <c r="BIN51" s="1305"/>
      <c r="BIO51" s="1305"/>
      <c r="BIP51" s="1305"/>
      <c r="BIQ51" s="1305"/>
      <c r="BIR51" s="1305"/>
      <c r="BIS51" s="1305"/>
      <c r="BIT51" s="1305"/>
      <c r="BIU51" s="1305"/>
      <c r="BIV51" s="1305"/>
      <c r="BIW51" s="1305"/>
      <c r="BIX51" s="1305"/>
      <c r="BIY51" s="1305"/>
      <c r="BIZ51" s="1305"/>
      <c r="BJA51" s="1305"/>
      <c r="BJB51" s="1305"/>
      <c r="BJC51" s="1305"/>
      <c r="BJD51" s="1305"/>
      <c r="BJE51" s="1305"/>
      <c r="BJF51" s="1305"/>
      <c r="BJG51" s="1305"/>
      <c r="BJH51" s="1305"/>
      <c r="BJI51" s="1305"/>
      <c r="BJJ51" s="1305"/>
      <c r="BJK51" s="1305"/>
      <c r="BJL51" s="1305"/>
      <c r="BJM51" s="1305"/>
      <c r="BJN51" s="1305"/>
      <c r="BJO51" s="1305"/>
      <c r="BJP51" s="1305"/>
      <c r="BJQ51" s="1305"/>
      <c r="BJR51" s="1305"/>
      <c r="BJS51" s="1305"/>
      <c r="BJT51" s="1305"/>
      <c r="BJU51" s="1305"/>
      <c r="BJV51" s="1305"/>
      <c r="BJW51" s="1305"/>
      <c r="BJX51" s="1305"/>
      <c r="BJY51" s="1305"/>
      <c r="BJZ51" s="1305"/>
      <c r="BKA51" s="1305"/>
      <c r="BKB51" s="1305"/>
      <c r="BKC51" s="1305"/>
      <c r="BKD51" s="1305"/>
      <c r="BKE51" s="1305"/>
      <c r="BKF51" s="1305"/>
      <c r="BKG51" s="1305"/>
      <c r="BKH51" s="1305"/>
      <c r="BKI51" s="1305"/>
      <c r="BKJ51" s="1305"/>
      <c r="BKK51" s="1305"/>
      <c r="BKL51" s="1305"/>
      <c r="BKM51" s="1305"/>
      <c r="BKN51" s="1305"/>
      <c r="BKO51" s="1305"/>
      <c r="BKP51" s="1305"/>
      <c r="BKQ51" s="1305"/>
      <c r="BKR51" s="1305"/>
      <c r="BKS51" s="1305"/>
      <c r="BKT51" s="1305"/>
      <c r="BKU51" s="1305"/>
      <c r="BKV51" s="1305"/>
      <c r="BKW51" s="1305"/>
      <c r="BKX51" s="1305"/>
      <c r="BKY51" s="1305"/>
      <c r="BKZ51" s="1305"/>
      <c r="BLA51" s="1305"/>
      <c r="BLB51" s="1305"/>
      <c r="BLC51" s="1305"/>
      <c r="BLD51" s="1305"/>
      <c r="BLE51" s="1305"/>
      <c r="BLF51" s="1305"/>
      <c r="BLG51" s="1305"/>
      <c r="BLH51" s="1305"/>
      <c r="BLI51" s="1305"/>
      <c r="BLJ51" s="1305"/>
      <c r="BLK51" s="1305"/>
      <c r="BLL51" s="1305"/>
      <c r="BLM51" s="1305"/>
      <c r="BLN51" s="1305"/>
      <c r="BLO51" s="1305"/>
      <c r="BLP51" s="1305"/>
      <c r="BLQ51" s="1305"/>
      <c r="BLR51" s="1305"/>
      <c r="BLS51" s="1305"/>
      <c r="BLT51" s="1305"/>
      <c r="BLU51" s="1305"/>
      <c r="BLV51" s="1305"/>
      <c r="BLW51" s="1305"/>
      <c r="BLX51" s="1305"/>
      <c r="BLY51" s="1305"/>
      <c r="BLZ51" s="1305"/>
      <c r="BMA51" s="1305"/>
      <c r="BMB51" s="1305"/>
      <c r="BMC51" s="1305"/>
      <c r="BMD51" s="1305"/>
      <c r="BME51" s="1305"/>
      <c r="BMF51" s="1305"/>
      <c r="BMG51" s="1305"/>
      <c r="BMH51" s="1305"/>
      <c r="BMI51" s="1305"/>
      <c r="BMJ51" s="1305"/>
      <c r="BMK51" s="1305"/>
      <c r="BML51" s="1305"/>
      <c r="BMM51" s="1305"/>
      <c r="BMN51" s="1305"/>
      <c r="BMO51" s="1305"/>
      <c r="BMP51" s="1305"/>
      <c r="BMQ51" s="1305"/>
      <c r="BMR51" s="1305"/>
      <c r="BMS51" s="1305"/>
      <c r="BMT51" s="1305"/>
      <c r="BMU51" s="1305"/>
      <c r="BMV51" s="1305"/>
      <c r="BMW51" s="1305"/>
      <c r="BMX51" s="1305"/>
      <c r="BMY51" s="1305"/>
      <c r="BMZ51" s="1305"/>
      <c r="BNA51" s="1305"/>
      <c r="BNB51" s="1305"/>
      <c r="BNC51" s="1305"/>
      <c r="BND51" s="1305"/>
      <c r="BNE51" s="1305"/>
      <c r="BNF51" s="1305"/>
      <c r="BNG51" s="1305"/>
      <c r="BNH51" s="1305"/>
      <c r="BNI51" s="1305"/>
      <c r="BNJ51" s="1305"/>
      <c r="BNK51" s="1305"/>
      <c r="BNL51" s="1305"/>
      <c r="BNM51" s="1305"/>
      <c r="BNN51" s="1305"/>
      <c r="BNO51" s="1305"/>
      <c r="BNP51" s="1305"/>
      <c r="BNQ51" s="1305"/>
      <c r="BNR51" s="1305"/>
      <c r="BNS51" s="1305"/>
      <c r="BNT51" s="1305"/>
      <c r="BNU51" s="1305"/>
      <c r="BNV51" s="1305"/>
      <c r="BNW51" s="1305"/>
      <c r="BNX51" s="1305"/>
      <c r="BNY51" s="1305"/>
      <c r="BNZ51" s="1305"/>
      <c r="BOA51" s="1305"/>
      <c r="BOB51" s="1305"/>
      <c r="BOC51" s="1305"/>
      <c r="BOD51" s="1305"/>
      <c r="BOE51" s="1305"/>
      <c r="BOF51" s="1305"/>
      <c r="BOG51" s="1305"/>
      <c r="BOH51" s="1305"/>
      <c r="BOI51" s="1305"/>
      <c r="BOJ51" s="1305"/>
      <c r="BOK51" s="1305"/>
      <c r="BOL51" s="1305"/>
      <c r="BOM51" s="1305"/>
      <c r="BON51" s="1305"/>
      <c r="BOO51" s="1305"/>
      <c r="BOP51" s="1305"/>
      <c r="BOQ51" s="1305"/>
      <c r="BOR51" s="1305"/>
      <c r="BOS51" s="1305"/>
      <c r="BOT51" s="1305"/>
      <c r="BOU51" s="1305"/>
      <c r="BOV51" s="1305"/>
      <c r="BOW51" s="1305"/>
      <c r="BOX51" s="1305"/>
      <c r="BOY51" s="1305"/>
      <c r="BOZ51" s="1305"/>
      <c r="BPA51" s="1305"/>
      <c r="BPB51" s="1305"/>
      <c r="BPC51" s="1305"/>
      <c r="BPD51" s="1305"/>
      <c r="BPE51" s="1305"/>
      <c r="BPF51" s="1305"/>
      <c r="BPG51" s="1305"/>
      <c r="BPH51" s="1305"/>
      <c r="BPI51" s="1305"/>
      <c r="BPJ51" s="1305"/>
      <c r="BPK51" s="1305"/>
      <c r="BPL51" s="1305"/>
      <c r="BPM51" s="1305"/>
      <c r="BPN51" s="1305"/>
      <c r="BPO51" s="1305"/>
      <c r="BPP51" s="1305"/>
      <c r="BPQ51" s="1305"/>
      <c r="BPR51" s="1305"/>
      <c r="BPS51" s="1305"/>
      <c r="BPT51" s="1305"/>
      <c r="BPU51" s="1305"/>
      <c r="BPV51" s="1305"/>
      <c r="BPW51" s="1305"/>
      <c r="BPX51" s="1305"/>
      <c r="BPY51" s="1305"/>
      <c r="BPZ51" s="1305"/>
      <c r="BQA51" s="1305"/>
      <c r="BQB51" s="1305"/>
      <c r="BQC51" s="1305"/>
      <c r="BQD51" s="1305"/>
      <c r="BQE51" s="1305"/>
      <c r="BQF51" s="1305"/>
      <c r="BQG51" s="1305"/>
      <c r="BQH51" s="1305"/>
      <c r="BQI51" s="1305"/>
      <c r="BQJ51" s="1305"/>
      <c r="BQK51" s="1305"/>
      <c r="BQL51" s="1305"/>
      <c r="BQM51" s="1305"/>
      <c r="BQN51" s="1305"/>
      <c r="BQO51" s="1305"/>
      <c r="BQP51" s="1305"/>
      <c r="BQQ51" s="1305"/>
      <c r="BQR51" s="1305"/>
      <c r="BQS51" s="1305"/>
      <c r="BQT51" s="1305"/>
      <c r="BQU51" s="1305"/>
      <c r="BQV51" s="1305"/>
      <c r="BQW51" s="1305"/>
      <c r="BQX51" s="1305"/>
      <c r="BQY51" s="1305"/>
      <c r="BQZ51" s="1305"/>
      <c r="BRA51" s="1305"/>
      <c r="BRB51" s="1305"/>
      <c r="BRC51" s="1305"/>
      <c r="BRD51" s="1305"/>
      <c r="BRE51" s="1305"/>
      <c r="BRF51" s="1305"/>
      <c r="BRG51" s="1305"/>
      <c r="BRH51" s="1305"/>
      <c r="BRI51" s="1305"/>
      <c r="BRJ51" s="1305"/>
      <c r="BRK51" s="1305"/>
      <c r="BRL51" s="1305"/>
      <c r="BRM51" s="1305"/>
      <c r="BRN51" s="1305"/>
      <c r="BRO51" s="1305"/>
      <c r="BRP51" s="1305"/>
      <c r="BRQ51" s="1305"/>
      <c r="BRR51" s="1305"/>
      <c r="BRS51" s="1305"/>
      <c r="BRT51" s="1305"/>
      <c r="BRU51" s="1305"/>
      <c r="BRV51" s="1305"/>
      <c r="BRW51" s="1305"/>
      <c r="BRX51" s="1305"/>
      <c r="BRY51" s="1305"/>
      <c r="BRZ51" s="1305"/>
      <c r="BSA51" s="1305"/>
      <c r="BSB51" s="1305"/>
      <c r="BSC51" s="1305"/>
      <c r="BSD51" s="1305"/>
      <c r="BSE51" s="1305"/>
      <c r="BSF51" s="1305"/>
      <c r="BSG51" s="1305"/>
      <c r="BSH51" s="1305"/>
      <c r="BSI51" s="1305"/>
      <c r="BSJ51" s="1305"/>
      <c r="BSK51" s="1305"/>
      <c r="BSL51" s="1305"/>
      <c r="BSM51" s="1305"/>
      <c r="BSN51" s="1305"/>
      <c r="BSO51" s="1305"/>
      <c r="BSP51" s="1305"/>
      <c r="BSQ51" s="1305"/>
      <c r="BSR51" s="1305"/>
      <c r="BSS51" s="1305"/>
      <c r="BST51" s="1305"/>
      <c r="BSU51" s="1305"/>
      <c r="BSV51" s="1305"/>
      <c r="BSW51" s="1305"/>
      <c r="BSX51" s="1305"/>
      <c r="BSY51" s="1305"/>
      <c r="BSZ51" s="1305"/>
      <c r="BTA51" s="1305"/>
      <c r="BTB51" s="1305"/>
      <c r="BTC51" s="1305"/>
      <c r="BTD51" s="1305"/>
      <c r="BTE51" s="1305"/>
      <c r="BTF51" s="1305"/>
      <c r="BTG51" s="1305"/>
      <c r="BTH51" s="1305"/>
      <c r="BTI51" s="1305"/>
      <c r="BTJ51" s="1305"/>
      <c r="BTK51" s="1305"/>
      <c r="BTL51" s="1305"/>
      <c r="BTM51" s="1305"/>
      <c r="BTN51" s="1305"/>
      <c r="BTO51" s="1305"/>
      <c r="BTP51" s="1305"/>
      <c r="BTQ51" s="1305"/>
      <c r="BTR51" s="1305"/>
      <c r="BTS51" s="1305"/>
      <c r="BTT51" s="1305"/>
      <c r="BTU51" s="1305"/>
      <c r="BTV51" s="1305"/>
      <c r="BTW51" s="1305"/>
      <c r="BTX51" s="1305"/>
      <c r="BTY51" s="1305"/>
      <c r="BTZ51" s="1305"/>
      <c r="BUA51" s="1305"/>
      <c r="BUB51" s="1305"/>
      <c r="BUC51" s="1305"/>
      <c r="BUD51" s="1305"/>
      <c r="BUE51" s="1305"/>
      <c r="BUF51" s="1305"/>
      <c r="BUG51" s="1305"/>
      <c r="BUH51" s="1305"/>
      <c r="BUI51" s="1305"/>
      <c r="BUJ51" s="1305"/>
      <c r="BUK51" s="1305"/>
      <c r="BUL51" s="1305"/>
      <c r="BUM51" s="1305"/>
      <c r="BUN51" s="1305"/>
      <c r="BUO51" s="1305"/>
      <c r="BUP51" s="1305"/>
      <c r="BUQ51" s="1305"/>
      <c r="BUR51" s="1305"/>
      <c r="BUS51" s="1305"/>
      <c r="BUT51" s="1305"/>
      <c r="BUU51" s="1305"/>
      <c r="BUV51" s="1305"/>
      <c r="BUW51" s="1305"/>
      <c r="BUX51" s="1305"/>
      <c r="BUY51" s="1305"/>
      <c r="BUZ51" s="1305"/>
      <c r="BVA51" s="1305"/>
      <c r="BVB51" s="1305"/>
      <c r="BVC51" s="1305"/>
      <c r="BVD51" s="1305"/>
      <c r="BVE51" s="1305"/>
      <c r="BVF51" s="1305"/>
      <c r="BVG51" s="1305"/>
      <c r="BVH51" s="1305"/>
      <c r="BVI51" s="1305"/>
      <c r="BVJ51" s="1305"/>
      <c r="BVK51" s="1305"/>
      <c r="BVL51" s="1305"/>
      <c r="BVM51" s="1305"/>
      <c r="BVN51" s="1305"/>
      <c r="BVO51" s="1305"/>
      <c r="BVP51" s="1305"/>
      <c r="BVQ51" s="1305"/>
      <c r="BVR51" s="1305"/>
      <c r="BVS51" s="1305"/>
      <c r="BVT51" s="1305"/>
      <c r="BVU51" s="1305"/>
      <c r="BVV51" s="1305"/>
      <c r="BVW51" s="1305"/>
      <c r="BVX51" s="1305"/>
      <c r="BVY51" s="1305"/>
      <c r="BVZ51" s="1305"/>
      <c r="BWA51" s="1305"/>
      <c r="BWB51" s="1305"/>
      <c r="BWC51" s="1305"/>
      <c r="BWD51" s="1305"/>
      <c r="BWE51" s="1305"/>
      <c r="BWF51" s="1305"/>
      <c r="BWG51" s="1305"/>
      <c r="BWH51" s="1305"/>
      <c r="BWI51" s="1305"/>
      <c r="BWJ51" s="1305"/>
      <c r="BWK51" s="1305"/>
      <c r="BWL51" s="1305"/>
      <c r="BWM51" s="1305"/>
      <c r="BWN51" s="1305"/>
      <c r="BWO51" s="1305"/>
      <c r="BWP51" s="1305"/>
      <c r="BWQ51" s="1305"/>
      <c r="BWR51" s="1305"/>
      <c r="BWS51" s="1305"/>
      <c r="BWT51" s="1305"/>
      <c r="BWU51" s="1305"/>
      <c r="BWV51" s="1305"/>
      <c r="BWW51" s="1305"/>
      <c r="BWX51" s="1305"/>
      <c r="BWY51" s="1305"/>
      <c r="BWZ51" s="1305"/>
      <c r="BXA51" s="1305"/>
      <c r="BXB51" s="1305"/>
      <c r="BXC51" s="1305"/>
      <c r="BXD51" s="1305"/>
      <c r="BXE51" s="1305"/>
      <c r="BXF51" s="1305"/>
      <c r="BXG51" s="1305"/>
      <c r="BXH51" s="1305"/>
      <c r="BXI51" s="1305"/>
      <c r="BXJ51" s="1305"/>
      <c r="BXK51" s="1305"/>
      <c r="BXL51" s="1305"/>
      <c r="BXM51" s="1305"/>
      <c r="BXN51" s="1305"/>
      <c r="BXO51" s="1305"/>
      <c r="BXP51" s="1305"/>
      <c r="BXQ51" s="1305"/>
      <c r="BXR51" s="1305"/>
      <c r="BXS51" s="1305"/>
      <c r="BXT51" s="1305"/>
      <c r="BXU51" s="1305"/>
      <c r="BXV51" s="1305"/>
      <c r="BXW51" s="1305"/>
      <c r="BXX51" s="1305"/>
      <c r="BXY51" s="1305"/>
      <c r="BXZ51" s="1305"/>
      <c r="BYA51" s="1305"/>
      <c r="BYB51" s="1305"/>
      <c r="BYC51" s="1305"/>
      <c r="BYD51" s="1305"/>
      <c r="BYE51" s="1305"/>
      <c r="BYF51" s="1305"/>
      <c r="BYG51" s="1305"/>
      <c r="BYH51" s="1305"/>
      <c r="BYI51" s="1305"/>
      <c r="BYJ51" s="1305"/>
      <c r="BYK51" s="1305"/>
      <c r="BYL51" s="1305"/>
      <c r="BYM51" s="1305"/>
      <c r="BYN51" s="1305"/>
      <c r="BYO51" s="1305"/>
      <c r="BYP51" s="1305"/>
      <c r="BYQ51" s="1305"/>
      <c r="BYR51" s="1305"/>
      <c r="BYS51" s="1305"/>
      <c r="BYT51" s="1305"/>
      <c r="BYU51" s="1305"/>
      <c r="BYV51" s="1305"/>
      <c r="BYW51" s="1305"/>
      <c r="BYX51" s="1305"/>
      <c r="BYY51" s="1305"/>
      <c r="BYZ51" s="1305"/>
      <c r="BZA51" s="1305"/>
      <c r="BZB51" s="1305"/>
      <c r="BZC51" s="1305"/>
      <c r="BZD51" s="1305"/>
      <c r="BZE51" s="1305"/>
      <c r="BZF51" s="1305"/>
      <c r="BZG51" s="1305"/>
      <c r="BZH51" s="1305"/>
      <c r="BZI51" s="1305"/>
      <c r="BZJ51" s="1305"/>
      <c r="BZK51" s="1305"/>
      <c r="BZL51" s="1305"/>
      <c r="BZM51" s="1305"/>
      <c r="BZN51" s="1305"/>
      <c r="BZO51" s="1305"/>
      <c r="BZP51" s="1305"/>
      <c r="BZQ51" s="1305"/>
      <c r="BZR51" s="1305"/>
      <c r="BZS51" s="1305"/>
      <c r="BZT51" s="1305"/>
      <c r="BZU51" s="1305"/>
      <c r="BZV51" s="1305"/>
      <c r="BZW51" s="1305"/>
      <c r="BZX51" s="1305"/>
      <c r="BZY51" s="1305"/>
      <c r="BZZ51" s="1305"/>
      <c r="CAA51" s="1305"/>
      <c r="CAB51" s="1305"/>
      <c r="CAC51" s="1305"/>
      <c r="CAD51" s="1305"/>
      <c r="CAE51" s="1305"/>
      <c r="CAF51" s="1305"/>
      <c r="CAG51" s="1305"/>
      <c r="CAH51" s="1305"/>
      <c r="CAI51" s="1305"/>
      <c r="CAJ51" s="1305"/>
      <c r="CAK51" s="1305"/>
      <c r="CAL51" s="1305"/>
      <c r="CAM51" s="1305"/>
      <c r="CAN51" s="1305"/>
      <c r="CAO51" s="1305"/>
      <c r="CAP51" s="1305"/>
      <c r="CAQ51" s="1305"/>
      <c r="CAR51" s="1305"/>
      <c r="CAS51" s="1305"/>
      <c r="CAT51" s="1305"/>
      <c r="CAU51" s="1305"/>
      <c r="CAV51" s="1305"/>
      <c r="CAW51" s="1305"/>
      <c r="CAX51" s="1305"/>
      <c r="CAY51" s="1305"/>
      <c r="CAZ51" s="1305"/>
      <c r="CBA51" s="1305"/>
      <c r="CBB51" s="1305"/>
      <c r="CBC51" s="1305"/>
      <c r="CBD51" s="1305"/>
      <c r="CBE51" s="1305"/>
      <c r="CBF51" s="1305"/>
      <c r="CBG51" s="1305"/>
      <c r="CBH51" s="1305"/>
      <c r="CBI51" s="1305"/>
      <c r="CBJ51" s="1305"/>
      <c r="CBK51" s="1305"/>
      <c r="CBL51" s="1305"/>
      <c r="CBM51" s="1305"/>
      <c r="CBN51" s="1305"/>
      <c r="CBO51" s="1305"/>
      <c r="CBP51" s="1305"/>
      <c r="CBQ51" s="1305"/>
      <c r="CBR51" s="1305"/>
      <c r="CBS51" s="1305"/>
      <c r="CBT51" s="1305"/>
      <c r="CBU51" s="1305"/>
      <c r="CBV51" s="1305"/>
      <c r="CBW51" s="1305"/>
      <c r="CBX51" s="1305"/>
      <c r="CBY51" s="1305"/>
      <c r="CBZ51" s="1305"/>
      <c r="CCA51" s="1305"/>
      <c r="CCB51" s="1305"/>
      <c r="CCC51" s="1305"/>
      <c r="CCD51" s="1305"/>
      <c r="CCE51" s="1305"/>
      <c r="CCF51" s="1305"/>
      <c r="CCG51" s="1305"/>
      <c r="CCH51" s="1305"/>
      <c r="CCI51" s="1305"/>
      <c r="CCJ51" s="1305"/>
      <c r="CCK51" s="1305"/>
      <c r="CCL51" s="1305"/>
      <c r="CCM51" s="1305"/>
      <c r="CCN51" s="1305"/>
      <c r="CCO51" s="1305"/>
      <c r="CCP51" s="1305"/>
      <c r="CCQ51" s="1305"/>
      <c r="CCR51" s="1305"/>
      <c r="CCS51" s="1305"/>
      <c r="CCT51" s="1305"/>
      <c r="CCU51" s="1305"/>
      <c r="CCV51" s="1305"/>
      <c r="CCW51" s="1305"/>
      <c r="CCX51" s="1305"/>
      <c r="CCY51" s="1305"/>
      <c r="CCZ51" s="1305"/>
      <c r="CDA51" s="1305"/>
      <c r="CDB51" s="1305"/>
      <c r="CDC51" s="1305"/>
      <c r="CDD51" s="1305"/>
      <c r="CDE51" s="1305"/>
      <c r="CDF51" s="1305"/>
      <c r="CDG51" s="1305"/>
      <c r="CDH51" s="1305"/>
      <c r="CDI51" s="1305"/>
      <c r="CDJ51" s="1305"/>
      <c r="CDK51" s="1305"/>
      <c r="CDL51" s="1305"/>
      <c r="CDM51" s="1305"/>
      <c r="CDN51" s="1305"/>
      <c r="CDO51" s="1305"/>
      <c r="CDP51" s="1305"/>
      <c r="CDQ51" s="1305"/>
      <c r="CDR51" s="1305"/>
      <c r="CDS51" s="1305"/>
      <c r="CDT51" s="1305"/>
      <c r="CDU51" s="1305"/>
      <c r="CDV51" s="1305"/>
      <c r="CDW51" s="1305"/>
      <c r="CDX51" s="1305"/>
      <c r="CDY51" s="1305"/>
      <c r="CDZ51" s="1305"/>
      <c r="CEA51" s="1305"/>
      <c r="CEB51" s="1305"/>
      <c r="CEC51" s="1305"/>
      <c r="CED51" s="1305"/>
      <c r="CEE51" s="1305"/>
      <c r="CEF51" s="1305"/>
      <c r="CEG51" s="1305"/>
      <c r="CEH51" s="1305"/>
      <c r="CEI51" s="1305"/>
      <c r="CEJ51" s="1305"/>
      <c r="CEK51" s="1305"/>
      <c r="CEL51" s="1305"/>
      <c r="CEM51" s="1305"/>
      <c r="CEN51" s="1305"/>
      <c r="CEO51" s="1305"/>
      <c r="CEP51" s="1305"/>
      <c r="CEQ51" s="1305"/>
      <c r="CER51" s="1305"/>
      <c r="CES51" s="1305"/>
      <c r="CET51" s="1305"/>
      <c r="CEU51" s="1305"/>
      <c r="CEV51" s="1305"/>
      <c r="CEW51" s="1305"/>
      <c r="CEX51" s="1305"/>
      <c r="CEY51" s="1305"/>
      <c r="CEZ51" s="1305"/>
      <c r="CFA51" s="1305"/>
      <c r="CFB51" s="1305"/>
      <c r="CFC51" s="1305"/>
      <c r="CFD51" s="1305"/>
      <c r="CFE51" s="1305"/>
      <c r="CFF51" s="1305"/>
      <c r="CFG51" s="1305"/>
      <c r="CFH51" s="1305"/>
      <c r="CFI51" s="1305"/>
      <c r="CFJ51" s="1305"/>
      <c r="CFK51" s="1305"/>
      <c r="CFL51" s="1305"/>
      <c r="CFM51" s="1305"/>
      <c r="CFN51" s="1305"/>
      <c r="CFO51" s="1305"/>
      <c r="CFP51" s="1305"/>
      <c r="CFQ51" s="1305"/>
      <c r="CFR51" s="1305"/>
      <c r="CFS51" s="1305"/>
      <c r="CFT51" s="1305"/>
      <c r="CFU51" s="1305"/>
      <c r="CFV51" s="1305"/>
      <c r="CFW51" s="1305"/>
      <c r="CFX51" s="1305"/>
      <c r="CFY51" s="1305"/>
      <c r="CFZ51" s="1305"/>
      <c r="CGA51" s="1305"/>
      <c r="CGB51" s="1305"/>
      <c r="CGC51" s="1305"/>
      <c r="CGD51" s="1305"/>
      <c r="CGE51" s="1305"/>
      <c r="CGF51" s="1305"/>
      <c r="CGG51" s="1305"/>
      <c r="CGH51" s="1305"/>
      <c r="CGI51" s="1305"/>
      <c r="CGJ51" s="1305"/>
      <c r="CGK51" s="1305"/>
      <c r="CGL51" s="1305"/>
      <c r="CGM51" s="1305"/>
      <c r="CGN51" s="1305"/>
      <c r="CGO51" s="1305"/>
      <c r="CGP51" s="1305"/>
      <c r="CGQ51" s="1305"/>
      <c r="CGR51" s="1305"/>
      <c r="CGS51" s="1305"/>
      <c r="CGT51" s="1305"/>
      <c r="CGU51" s="1305"/>
      <c r="CGV51" s="1305"/>
      <c r="CGW51" s="1305"/>
      <c r="CGX51" s="1305"/>
      <c r="CGY51" s="1305"/>
      <c r="CGZ51" s="1305"/>
      <c r="CHA51" s="1305"/>
      <c r="CHB51" s="1305"/>
      <c r="CHC51" s="1305"/>
      <c r="CHD51" s="1305"/>
      <c r="CHE51" s="1305"/>
      <c r="CHF51" s="1305"/>
      <c r="CHG51" s="1305"/>
      <c r="CHH51" s="1305"/>
      <c r="CHI51" s="1305"/>
      <c r="CHJ51" s="1305"/>
      <c r="CHK51" s="1305"/>
      <c r="CHL51" s="1305"/>
      <c r="CHM51" s="1305"/>
      <c r="CHN51" s="1305"/>
      <c r="CHO51" s="1305"/>
      <c r="CHP51" s="1305"/>
      <c r="CHQ51" s="1305"/>
      <c r="CHR51" s="1305"/>
      <c r="CHS51" s="1305"/>
      <c r="CHT51" s="1305"/>
      <c r="CHU51" s="1305"/>
      <c r="CHV51" s="1305"/>
      <c r="CHW51" s="1305"/>
      <c r="CHX51" s="1305"/>
      <c r="CHY51" s="1305"/>
      <c r="CHZ51" s="1305"/>
      <c r="CIA51" s="1305"/>
      <c r="CIB51" s="1305"/>
      <c r="CIC51" s="1305"/>
      <c r="CID51" s="1305"/>
      <c r="CIE51" s="1305"/>
      <c r="CIF51" s="1305"/>
      <c r="CIG51" s="1305"/>
      <c r="CIH51" s="1305"/>
      <c r="CII51" s="1305"/>
      <c r="CIJ51" s="1305"/>
      <c r="CIK51" s="1305"/>
      <c r="CIL51" s="1305"/>
      <c r="CIM51" s="1305"/>
      <c r="CIN51" s="1305"/>
      <c r="CIO51" s="1305"/>
      <c r="CIP51" s="1305"/>
      <c r="CIQ51" s="1305"/>
      <c r="CIR51" s="1305"/>
      <c r="CIS51" s="1305"/>
      <c r="CIT51" s="1305"/>
      <c r="CIU51" s="1305"/>
      <c r="CIV51" s="1305"/>
      <c r="CIW51" s="1305"/>
      <c r="CIX51" s="1305"/>
      <c r="CIY51" s="1305"/>
      <c r="CIZ51" s="1305"/>
      <c r="CJA51" s="1305"/>
      <c r="CJB51" s="1305"/>
      <c r="CJC51" s="1305"/>
      <c r="CJD51" s="1305"/>
      <c r="CJE51" s="1305"/>
      <c r="CJF51" s="1305"/>
      <c r="CJG51" s="1305"/>
      <c r="CJH51" s="1305"/>
      <c r="CJI51" s="1305"/>
      <c r="CJJ51" s="1305"/>
      <c r="CJK51" s="1305"/>
      <c r="CJL51" s="1305"/>
      <c r="CJM51" s="1305"/>
      <c r="CJN51" s="1305"/>
      <c r="CJO51" s="1305"/>
      <c r="CJP51" s="1305"/>
      <c r="CJQ51" s="1305"/>
      <c r="CJR51" s="1305"/>
      <c r="CJS51" s="1305"/>
      <c r="CJT51" s="1305"/>
      <c r="CJU51" s="1305"/>
      <c r="CJV51" s="1305"/>
      <c r="CJW51" s="1305"/>
      <c r="CJX51" s="1305"/>
      <c r="CJY51" s="1305"/>
      <c r="CJZ51" s="1305"/>
      <c r="CKA51" s="1305"/>
      <c r="CKB51" s="1305"/>
      <c r="CKC51" s="1305"/>
      <c r="CKD51" s="1305"/>
      <c r="CKE51" s="1305"/>
      <c r="CKF51" s="1305"/>
      <c r="CKG51" s="1305"/>
      <c r="CKH51" s="1305"/>
      <c r="CKI51" s="1305"/>
      <c r="CKJ51" s="1305"/>
      <c r="CKK51" s="1305"/>
      <c r="CKL51" s="1305"/>
      <c r="CKM51" s="1305"/>
      <c r="CKN51" s="1305"/>
      <c r="CKO51" s="1305"/>
      <c r="CKP51" s="1305"/>
      <c r="CKQ51" s="1305"/>
      <c r="CKR51" s="1305"/>
      <c r="CKS51" s="1305"/>
      <c r="CKT51" s="1305"/>
      <c r="CKU51" s="1305"/>
      <c r="CKV51" s="1305"/>
      <c r="CKW51" s="1305"/>
      <c r="CKX51" s="1305"/>
      <c r="CKY51" s="1305"/>
      <c r="CKZ51" s="1305"/>
      <c r="CLA51" s="1305"/>
      <c r="CLB51" s="1305"/>
      <c r="CLC51" s="1305"/>
      <c r="CLD51" s="1305"/>
      <c r="CLE51" s="1305"/>
      <c r="CLF51" s="1305"/>
      <c r="CLG51" s="1305"/>
      <c r="CLH51" s="1305"/>
      <c r="CLI51" s="1305"/>
      <c r="CLJ51" s="1305"/>
      <c r="CLK51" s="1305"/>
      <c r="CLL51" s="1305"/>
      <c r="CLM51" s="1305"/>
      <c r="CLN51" s="1305"/>
      <c r="CLO51" s="1305"/>
      <c r="CLP51" s="1305"/>
      <c r="CLQ51" s="1305"/>
      <c r="CLR51" s="1305"/>
      <c r="CLS51" s="1305"/>
      <c r="CLT51" s="1305"/>
      <c r="CLU51" s="1305"/>
      <c r="CLV51" s="1305"/>
      <c r="CLW51" s="1305"/>
      <c r="CLX51" s="1305"/>
      <c r="CLY51" s="1305"/>
      <c r="CLZ51" s="1305"/>
      <c r="CMA51" s="1305"/>
      <c r="CMB51" s="1305"/>
      <c r="CMC51" s="1305"/>
      <c r="CMD51" s="1305"/>
      <c r="CME51" s="1305"/>
      <c r="CMF51" s="1305"/>
      <c r="CMG51" s="1305"/>
      <c r="CMH51" s="1305"/>
      <c r="CMI51" s="1305"/>
      <c r="CMJ51" s="1305"/>
      <c r="CMK51" s="1305"/>
      <c r="CML51" s="1305"/>
      <c r="CMM51" s="1305"/>
      <c r="CMN51" s="1305"/>
      <c r="CMO51" s="1305"/>
      <c r="CMP51" s="1305"/>
      <c r="CMQ51" s="1305"/>
      <c r="CMR51" s="1305"/>
      <c r="CMS51" s="1305"/>
      <c r="CMT51" s="1305"/>
      <c r="CMU51" s="1305"/>
      <c r="CMV51" s="1305"/>
      <c r="CMW51" s="1305"/>
      <c r="CMX51" s="1305"/>
      <c r="CMY51" s="1305"/>
      <c r="CMZ51" s="1305"/>
      <c r="CNA51" s="1305"/>
      <c r="CNB51" s="1305"/>
      <c r="CNC51" s="1305"/>
      <c r="CND51" s="1305"/>
      <c r="CNE51" s="1305"/>
      <c r="CNF51" s="1305"/>
      <c r="CNG51" s="1305"/>
      <c r="CNH51" s="1305"/>
      <c r="CNI51" s="1305"/>
      <c r="CNJ51" s="1305"/>
      <c r="CNK51" s="1305"/>
      <c r="CNL51" s="1305"/>
      <c r="CNM51" s="1305"/>
      <c r="CNN51" s="1305"/>
      <c r="CNO51" s="1305"/>
      <c r="CNP51" s="1305"/>
      <c r="CNQ51" s="1305"/>
      <c r="CNR51" s="1305"/>
      <c r="CNS51" s="1305"/>
      <c r="CNT51" s="1305"/>
      <c r="CNU51" s="1305"/>
      <c r="CNV51" s="1305"/>
      <c r="CNW51" s="1305"/>
      <c r="CNX51" s="1305"/>
      <c r="CNY51" s="1305"/>
      <c r="CNZ51" s="1305"/>
      <c r="COA51" s="1305"/>
      <c r="COB51" s="1305"/>
      <c r="COC51" s="1305"/>
      <c r="COD51" s="1305"/>
      <c r="COE51" s="1305"/>
      <c r="COF51" s="1305"/>
      <c r="COG51" s="1305"/>
      <c r="COH51" s="1305"/>
      <c r="COI51" s="1305"/>
      <c r="COJ51" s="1305"/>
      <c r="COK51" s="1305"/>
      <c r="COL51" s="1305"/>
      <c r="COM51" s="1305"/>
      <c r="CON51" s="1305"/>
      <c r="COO51" s="1305"/>
      <c r="COP51" s="1305"/>
      <c r="COQ51" s="1305"/>
      <c r="COR51" s="1305"/>
      <c r="COS51" s="1305"/>
      <c r="COT51" s="1305"/>
      <c r="COU51" s="1305"/>
      <c r="COV51" s="1305"/>
      <c r="COW51" s="1305"/>
      <c r="COX51" s="1305"/>
      <c r="COY51" s="1305"/>
      <c r="COZ51" s="1305"/>
      <c r="CPA51" s="1305"/>
      <c r="CPB51" s="1305"/>
      <c r="CPC51" s="1305"/>
      <c r="CPD51" s="1305"/>
      <c r="CPE51" s="1305"/>
      <c r="CPF51" s="1305"/>
      <c r="CPG51" s="1305"/>
      <c r="CPH51" s="1305"/>
      <c r="CPI51" s="1305"/>
      <c r="CPJ51" s="1305"/>
      <c r="CPK51" s="1305"/>
      <c r="CPL51" s="1305"/>
      <c r="CPM51" s="1305"/>
      <c r="CPN51" s="1305"/>
      <c r="CPO51" s="1305"/>
      <c r="CPP51" s="1305"/>
      <c r="CPQ51" s="1305"/>
      <c r="CPR51" s="1305"/>
      <c r="CPS51" s="1305"/>
      <c r="CPT51" s="1305"/>
      <c r="CPU51" s="1305"/>
      <c r="CPV51" s="1305"/>
      <c r="CPW51" s="1305"/>
      <c r="CPX51" s="1305"/>
      <c r="CPY51" s="1305"/>
      <c r="CPZ51" s="1305"/>
      <c r="CQA51" s="1305"/>
      <c r="CQB51" s="1305"/>
      <c r="CQC51" s="1305"/>
      <c r="CQD51" s="1305"/>
      <c r="CQE51" s="1305"/>
      <c r="CQF51" s="1305"/>
      <c r="CQG51" s="1305"/>
      <c r="CQH51" s="1305"/>
      <c r="CQI51" s="1305"/>
      <c r="CQJ51" s="1305"/>
      <c r="CQK51" s="1305"/>
      <c r="CQL51" s="1305"/>
      <c r="CQM51" s="1305"/>
      <c r="CQN51" s="1305"/>
      <c r="CQO51" s="1305"/>
      <c r="CQP51" s="1305"/>
      <c r="CQQ51" s="1305"/>
      <c r="CQR51" s="1305"/>
      <c r="CQS51" s="1305"/>
      <c r="CQT51" s="1305"/>
      <c r="CQU51" s="1305"/>
      <c r="CQV51" s="1305"/>
      <c r="CQW51" s="1305"/>
      <c r="CQX51" s="1305"/>
      <c r="CQY51" s="1305"/>
      <c r="CQZ51" s="1305"/>
      <c r="CRA51" s="1305"/>
      <c r="CRB51" s="1305"/>
      <c r="CRC51" s="1305"/>
      <c r="CRD51" s="1305"/>
      <c r="CRE51" s="1305"/>
      <c r="CRF51" s="1305"/>
      <c r="CRG51" s="1305"/>
      <c r="CRH51" s="1305"/>
      <c r="CRI51" s="1305"/>
      <c r="CRJ51" s="1305"/>
      <c r="CRK51" s="1305"/>
      <c r="CRL51" s="1305"/>
      <c r="CRM51" s="1305"/>
      <c r="CRN51" s="1305"/>
      <c r="CRO51" s="1305"/>
      <c r="CRP51" s="1305"/>
      <c r="CRQ51" s="1305"/>
      <c r="CRR51" s="1305"/>
      <c r="CRS51" s="1305"/>
      <c r="CRT51" s="1305"/>
      <c r="CRU51" s="1305"/>
      <c r="CRV51" s="1305"/>
      <c r="CRW51" s="1305"/>
      <c r="CRX51" s="1305"/>
      <c r="CRY51" s="1305"/>
      <c r="CRZ51" s="1305"/>
      <c r="CSA51" s="1305"/>
      <c r="CSB51" s="1305"/>
      <c r="CSC51" s="1305"/>
      <c r="CSD51" s="1305"/>
      <c r="CSE51" s="1305"/>
      <c r="CSF51" s="1305"/>
      <c r="CSG51" s="1305"/>
      <c r="CSH51" s="1305"/>
      <c r="CSI51" s="1305"/>
      <c r="CSJ51" s="1305"/>
      <c r="CSK51" s="1305"/>
      <c r="CSL51" s="1305"/>
      <c r="CSM51" s="1305"/>
      <c r="CSN51" s="1305"/>
      <c r="CSO51" s="1305"/>
      <c r="CSP51" s="1305"/>
      <c r="CSQ51" s="1305"/>
      <c r="CSR51" s="1305"/>
      <c r="CSS51" s="1305"/>
      <c r="CST51" s="1305"/>
      <c r="CSU51" s="1305"/>
      <c r="CSV51" s="1305"/>
      <c r="CSW51" s="1305"/>
      <c r="CSX51" s="1305"/>
      <c r="CSY51" s="1305"/>
      <c r="CSZ51" s="1305"/>
      <c r="CTA51" s="1305"/>
      <c r="CTB51" s="1305"/>
      <c r="CTC51" s="1305"/>
      <c r="CTD51" s="1305"/>
      <c r="CTE51" s="1305"/>
      <c r="CTF51" s="1305"/>
      <c r="CTG51" s="1305"/>
      <c r="CTH51" s="1305"/>
      <c r="CTI51" s="1305"/>
      <c r="CTJ51" s="1305"/>
      <c r="CTK51" s="1305"/>
      <c r="CTL51" s="1305"/>
      <c r="CTM51" s="1305"/>
      <c r="CTN51" s="1305"/>
      <c r="CTO51" s="1305"/>
      <c r="CTP51" s="1305"/>
      <c r="CTQ51" s="1305"/>
      <c r="CTR51" s="1305"/>
      <c r="CTS51" s="1305"/>
      <c r="CTT51" s="1305"/>
      <c r="CTU51" s="1305"/>
      <c r="CTV51" s="1305"/>
      <c r="CTW51" s="1305"/>
      <c r="CTX51" s="1305"/>
      <c r="CTY51" s="1305"/>
      <c r="CTZ51" s="1305"/>
      <c r="CUA51" s="1305"/>
      <c r="CUB51" s="1305"/>
      <c r="CUC51" s="1305"/>
      <c r="CUD51" s="1305"/>
      <c r="CUE51" s="1305"/>
      <c r="CUF51" s="1305"/>
      <c r="CUG51" s="1305"/>
      <c r="CUH51" s="1305"/>
      <c r="CUI51" s="1305"/>
      <c r="CUJ51" s="1305"/>
      <c r="CUK51" s="1305"/>
      <c r="CUL51" s="1305"/>
      <c r="CUM51" s="1305"/>
      <c r="CUN51" s="1305"/>
      <c r="CUO51" s="1305"/>
      <c r="CUP51" s="1305"/>
      <c r="CUQ51" s="1305"/>
      <c r="CUR51" s="1305"/>
      <c r="CUS51" s="1305"/>
      <c r="CUT51" s="1305"/>
      <c r="CUU51" s="1305"/>
      <c r="CUV51" s="1305"/>
      <c r="CUW51" s="1305"/>
      <c r="CUX51" s="1305"/>
      <c r="CUY51" s="1305"/>
      <c r="CUZ51" s="1305"/>
      <c r="CVA51" s="1305"/>
      <c r="CVB51" s="1305"/>
      <c r="CVC51" s="1305"/>
      <c r="CVD51" s="1305"/>
      <c r="CVE51" s="1305"/>
      <c r="CVF51" s="1305"/>
      <c r="CVG51" s="1305"/>
      <c r="CVH51" s="1305"/>
      <c r="CVI51" s="1305"/>
      <c r="CVJ51" s="1305"/>
      <c r="CVK51" s="1305"/>
      <c r="CVL51" s="1305"/>
      <c r="CVM51" s="1305"/>
      <c r="CVN51" s="1305"/>
      <c r="CVO51" s="1305"/>
      <c r="CVP51" s="1305"/>
      <c r="CVQ51" s="1305"/>
      <c r="CVR51" s="1305"/>
      <c r="CVS51" s="1305"/>
      <c r="CVT51" s="1305"/>
      <c r="CVU51" s="1305"/>
      <c r="CVV51" s="1305"/>
      <c r="CVW51" s="1305"/>
      <c r="CVX51" s="1305"/>
      <c r="CVY51" s="1305"/>
      <c r="CVZ51" s="1305"/>
      <c r="CWA51" s="1305"/>
      <c r="CWB51" s="1305"/>
      <c r="CWC51" s="1305"/>
      <c r="CWD51" s="1305"/>
      <c r="CWE51" s="1305"/>
      <c r="CWF51" s="1305"/>
      <c r="CWG51" s="1305"/>
      <c r="CWH51" s="1305"/>
      <c r="CWI51" s="1305"/>
      <c r="CWJ51" s="1305"/>
      <c r="CWK51" s="1305"/>
      <c r="CWL51" s="1305"/>
      <c r="CWM51" s="1305"/>
      <c r="CWN51" s="1305"/>
      <c r="CWO51" s="1305"/>
      <c r="CWP51" s="1305"/>
      <c r="CWQ51" s="1305"/>
      <c r="CWR51" s="1305"/>
      <c r="CWS51" s="1305"/>
      <c r="CWT51" s="1305"/>
      <c r="CWU51" s="1305"/>
      <c r="CWV51" s="1305"/>
      <c r="CWW51" s="1305"/>
      <c r="CWX51" s="1305"/>
      <c r="CWY51" s="1305"/>
      <c r="CWZ51" s="1305"/>
      <c r="CXA51" s="1305"/>
      <c r="CXB51" s="1305"/>
      <c r="CXC51" s="1305"/>
      <c r="CXD51" s="1305"/>
      <c r="CXE51" s="1305"/>
      <c r="CXF51" s="1305"/>
      <c r="CXG51" s="1305"/>
      <c r="CXH51" s="1305"/>
      <c r="CXI51" s="1305"/>
      <c r="CXJ51" s="1305"/>
      <c r="CXK51" s="1305"/>
      <c r="CXL51" s="1305"/>
      <c r="CXM51" s="1305"/>
      <c r="CXN51" s="1305"/>
      <c r="CXO51" s="1305"/>
      <c r="CXP51" s="1305"/>
      <c r="CXQ51" s="1305"/>
      <c r="CXR51" s="1305"/>
      <c r="CXS51" s="1305"/>
      <c r="CXT51" s="1305"/>
      <c r="CXU51" s="1305"/>
      <c r="CXV51" s="1305"/>
      <c r="CXW51" s="1305"/>
      <c r="CXX51" s="1305"/>
      <c r="CXY51" s="1305"/>
      <c r="CXZ51" s="1305"/>
      <c r="CYA51" s="1305"/>
      <c r="CYB51" s="1305"/>
      <c r="CYC51" s="1305"/>
      <c r="CYD51" s="1305"/>
      <c r="CYE51" s="1305"/>
      <c r="CYF51" s="1305"/>
      <c r="CYG51" s="1305"/>
      <c r="CYH51" s="1305"/>
      <c r="CYI51" s="1305"/>
      <c r="CYJ51" s="1305"/>
      <c r="CYK51" s="1305"/>
      <c r="CYL51" s="1305"/>
      <c r="CYM51" s="1305"/>
      <c r="CYN51" s="1305"/>
      <c r="CYO51" s="1305"/>
      <c r="CYP51" s="1305"/>
      <c r="CYQ51" s="1305"/>
      <c r="CYR51" s="1305"/>
      <c r="CYS51" s="1305"/>
      <c r="CYT51" s="1305"/>
      <c r="CYU51" s="1305"/>
      <c r="CYV51" s="1305"/>
      <c r="CYW51" s="1305"/>
      <c r="CYX51" s="1305"/>
      <c r="CYY51" s="1305"/>
      <c r="CYZ51" s="1305"/>
      <c r="CZA51" s="1305"/>
      <c r="CZB51" s="1305"/>
      <c r="CZC51" s="1305"/>
      <c r="CZD51" s="1305"/>
      <c r="CZE51" s="1305"/>
      <c r="CZF51" s="1305"/>
      <c r="CZG51" s="1305"/>
      <c r="CZH51" s="1305"/>
      <c r="CZI51" s="1305"/>
      <c r="CZJ51" s="1305"/>
      <c r="CZK51" s="1305"/>
      <c r="CZL51" s="1305"/>
      <c r="CZM51" s="1305"/>
      <c r="CZN51" s="1305"/>
      <c r="CZO51" s="1305"/>
      <c r="CZP51" s="1305"/>
      <c r="CZQ51" s="1305"/>
      <c r="CZR51" s="1305"/>
      <c r="CZS51" s="1305"/>
      <c r="CZT51" s="1305"/>
      <c r="CZU51" s="1305"/>
      <c r="CZV51" s="1305"/>
      <c r="CZW51" s="1305"/>
      <c r="CZX51" s="1305"/>
      <c r="CZY51" s="1305"/>
      <c r="CZZ51" s="1305"/>
      <c r="DAA51" s="1305"/>
      <c r="DAB51" s="1305"/>
      <c r="DAC51" s="1305"/>
      <c r="DAD51" s="1305"/>
      <c r="DAE51" s="1305"/>
      <c r="DAF51" s="1305"/>
      <c r="DAG51" s="1305"/>
      <c r="DAH51" s="1305"/>
      <c r="DAI51" s="1305"/>
      <c r="DAJ51" s="1305"/>
      <c r="DAK51" s="1305"/>
      <c r="DAL51" s="1305"/>
      <c r="DAM51" s="1305"/>
      <c r="DAN51" s="1305"/>
      <c r="DAO51" s="1305"/>
      <c r="DAP51" s="1305"/>
      <c r="DAQ51" s="1305"/>
      <c r="DAR51" s="1305"/>
      <c r="DAS51" s="1305"/>
      <c r="DAT51" s="1305"/>
      <c r="DAU51" s="1305"/>
      <c r="DAV51" s="1305"/>
      <c r="DAW51" s="1305"/>
      <c r="DAX51" s="1305"/>
      <c r="DAY51" s="1305"/>
      <c r="DAZ51" s="1305"/>
      <c r="DBA51" s="1305"/>
      <c r="DBB51" s="1305"/>
      <c r="DBC51" s="1305"/>
      <c r="DBD51" s="1305"/>
      <c r="DBE51" s="1305"/>
      <c r="DBF51" s="1305"/>
      <c r="DBG51" s="1305"/>
      <c r="DBH51" s="1305"/>
      <c r="DBI51" s="1305"/>
      <c r="DBJ51" s="1305"/>
      <c r="DBK51" s="1305"/>
      <c r="DBL51" s="1305"/>
      <c r="DBM51" s="1305"/>
      <c r="DBN51" s="1305"/>
      <c r="DBO51" s="1305"/>
      <c r="DBP51" s="1305"/>
      <c r="DBQ51" s="1305"/>
      <c r="DBR51" s="1305"/>
      <c r="DBS51" s="1305"/>
      <c r="DBT51" s="1305"/>
      <c r="DBU51" s="1305"/>
      <c r="DBV51" s="1305"/>
      <c r="DBW51" s="1305"/>
      <c r="DBX51" s="1305"/>
      <c r="DBY51" s="1305"/>
      <c r="DBZ51" s="1305"/>
      <c r="DCA51" s="1305"/>
      <c r="DCB51" s="1305"/>
      <c r="DCC51" s="1305"/>
      <c r="DCD51" s="1305"/>
      <c r="DCE51" s="1305"/>
      <c r="DCF51" s="1305"/>
      <c r="DCG51" s="1305"/>
      <c r="DCH51" s="1305"/>
      <c r="DCI51" s="1305"/>
      <c r="DCJ51" s="1305"/>
      <c r="DCK51" s="1305"/>
      <c r="DCL51" s="1305"/>
      <c r="DCM51" s="1305"/>
      <c r="DCN51" s="1305"/>
      <c r="DCO51" s="1305"/>
      <c r="DCP51" s="1305"/>
      <c r="DCQ51" s="1305"/>
      <c r="DCR51" s="1305"/>
      <c r="DCS51" s="1305"/>
      <c r="DCT51" s="1305"/>
      <c r="DCU51" s="1305"/>
      <c r="DCV51" s="1305"/>
      <c r="DCW51" s="1305"/>
      <c r="DCX51" s="1305"/>
      <c r="DCY51" s="1305"/>
      <c r="DCZ51" s="1305"/>
      <c r="DDA51" s="1305"/>
      <c r="DDB51" s="1305"/>
      <c r="DDC51" s="1305"/>
      <c r="DDD51" s="1305"/>
      <c r="DDE51" s="1305"/>
      <c r="DDF51" s="1305"/>
      <c r="DDG51" s="1305"/>
      <c r="DDH51" s="1305"/>
      <c r="DDI51" s="1305"/>
      <c r="DDJ51" s="1305"/>
      <c r="DDK51" s="1305"/>
      <c r="DDL51" s="1305"/>
      <c r="DDM51" s="1305"/>
      <c r="DDN51" s="1305"/>
      <c r="DDO51" s="1305"/>
      <c r="DDP51" s="1305"/>
      <c r="DDQ51" s="1305"/>
      <c r="DDR51" s="1305"/>
      <c r="DDS51" s="1305"/>
      <c r="DDT51" s="1305"/>
      <c r="DDU51" s="1305"/>
      <c r="DDV51" s="1305"/>
      <c r="DDW51" s="1305"/>
      <c r="DDX51" s="1305"/>
      <c r="DDY51" s="1305"/>
      <c r="DDZ51" s="1305"/>
      <c r="DEA51" s="1305"/>
      <c r="DEB51" s="1305"/>
      <c r="DEC51" s="1305"/>
      <c r="DED51" s="1305"/>
      <c r="DEE51" s="1305"/>
      <c r="DEF51" s="1305"/>
      <c r="DEG51" s="1305"/>
      <c r="DEH51" s="1305"/>
      <c r="DEI51" s="1305"/>
      <c r="DEJ51" s="1305"/>
      <c r="DEK51" s="1305"/>
      <c r="DEL51" s="1305"/>
      <c r="DEM51" s="1305"/>
      <c r="DEN51" s="1305"/>
      <c r="DEO51" s="1305"/>
      <c r="DEP51" s="1305"/>
      <c r="DEQ51" s="1305"/>
      <c r="DER51" s="1305"/>
      <c r="DES51" s="1305"/>
      <c r="DET51" s="1305"/>
      <c r="DEU51" s="1305"/>
      <c r="DEV51" s="1305"/>
      <c r="DEW51" s="1305"/>
      <c r="DEX51" s="1305"/>
      <c r="DEY51" s="1305"/>
      <c r="DEZ51" s="1305"/>
      <c r="DFA51" s="1305"/>
      <c r="DFB51" s="1305"/>
      <c r="DFC51" s="1305"/>
      <c r="DFD51" s="1305"/>
      <c r="DFE51" s="1305"/>
      <c r="DFF51" s="1305"/>
      <c r="DFG51" s="1305"/>
      <c r="DFH51" s="1305"/>
      <c r="DFI51" s="1305"/>
      <c r="DFJ51" s="1305"/>
      <c r="DFK51" s="1305"/>
      <c r="DFL51" s="1305"/>
      <c r="DFM51" s="1305"/>
      <c r="DFN51" s="1305"/>
      <c r="DFO51" s="1305"/>
      <c r="DFP51" s="1305"/>
      <c r="DFQ51" s="1305"/>
      <c r="DFR51" s="1305"/>
      <c r="DFS51" s="1305"/>
      <c r="DFT51" s="1305"/>
      <c r="DFU51" s="1305"/>
      <c r="DFV51" s="1305"/>
      <c r="DFW51" s="1305"/>
      <c r="DFX51" s="1305"/>
      <c r="DFY51" s="1305"/>
      <c r="DFZ51" s="1305"/>
      <c r="DGA51" s="1305"/>
      <c r="DGB51" s="1305"/>
      <c r="DGC51" s="1305"/>
      <c r="DGD51" s="1305"/>
      <c r="DGE51" s="1305"/>
      <c r="DGF51" s="1305"/>
      <c r="DGG51" s="1305"/>
      <c r="DGH51" s="1305"/>
      <c r="DGI51" s="1305"/>
      <c r="DGJ51" s="1305"/>
      <c r="DGK51" s="1305"/>
      <c r="DGL51" s="1305"/>
      <c r="DGM51" s="1305"/>
      <c r="DGN51" s="1305"/>
      <c r="DGO51" s="1305"/>
      <c r="DGP51" s="1305"/>
      <c r="DGQ51" s="1305"/>
      <c r="DGR51" s="1305"/>
      <c r="DGS51" s="1305"/>
      <c r="DGT51" s="1305"/>
      <c r="DGU51" s="1305"/>
      <c r="DGV51" s="1305"/>
      <c r="DGW51" s="1305"/>
      <c r="DGX51" s="1305"/>
      <c r="DGY51" s="1305"/>
      <c r="DGZ51" s="1305"/>
      <c r="DHA51" s="1305"/>
      <c r="DHB51" s="1305"/>
      <c r="DHC51" s="1305"/>
      <c r="DHD51" s="1305"/>
      <c r="DHE51" s="1305"/>
      <c r="DHF51" s="1305"/>
      <c r="DHG51" s="1305"/>
      <c r="DHH51" s="1305"/>
      <c r="DHI51" s="1305"/>
      <c r="DHJ51" s="1305"/>
      <c r="DHK51" s="1305"/>
      <c r="DHL51" s="1305"/>
      <c r="DHM51" s="1305"/>
      <c r="DHN51" s="1305"/>
      <c r="DHO51" s="1305"/>
      <c r="DHP51" s="1305"/>
      <c r="DHQ51" s="1305"/>
      <c r="DHR51" s="1305"/>
      <c r="DHS51" s="1305"/>
      <c r="DHT51" s="1305"/>
      <c r="DHU51" s="1305"/>
      <c r="DHV51" s="1305"/>
      <c r="DHW51" s="1305"/>
      <c r="DHX51" s="1305"/>
      <c r="DHY51" s="1305"/>
      <c r="DHZ51" s="1305"/>
      <c r="DIA51" s="1305"/>
      <c r="DIB51" s="1305"/>
      <c r="DIC51" s="1305"/>
      <c r="DID51" s="1305"/>
      <c r="DIE51" s="1305"/>
      <c r="DIF51" s="1305"/>
      <c r="DIG51" s="1305"/>
      <c r="DIH51" s="1305"/>
      <c r="DII51" s="1305"/>
      <c r="DIJ51" s="1305"/>
      <c r="DIK51" s="1305"/>
      <c r="DIL51" s="1305"/>
      <c r="DIM51" s="1305"/>
      <c r="DIN51" s="1305"/>
      <c r="DIO51" s="1305"/>
      <c r="DIP51" s="1305"/>
      <c r="DIQ51" s="1305"/>
      <c r="DIR51" s="1305"/>
      <c r="DIS51" s="1305"/>
      <c r="DIT51" s="1305"/>
      <c r="DIU51" s="1305"/>
      <c r="DIV51" s="1305"/>
      <c r="DIW51" s="1305"/>
      <c r="DIX51" s="1305"/>
      <c r="DIY51" s="1305"/>
      <c r="DIZ51" s="1305"/>
      <c r="DJA51" s="1305"/>
      <c r="DJB51" s="1305"/>
      <c r="DJC51" s="1305"/>
      <c r="DJD51" s="1305"/>
      <c r="DJE51" s="1305"/>
      <c r="DJF51" s="1305"/>
      <c r="DJG51" s="1305"/>
      <c r="DJH51" s="1305"/>
      <c r="DJI51" s="1305"/>
      <c r="DJJ51" s="1305"/>
      <c r="DJK51" s="1305"/>
      <c r="DJL51" s="1305"/>
      <c r="DJM51" s="1305"/>
      <c r="DJN51" s="1305"/>
      <c r="DJO51" s="1305"/>
      <c r="DJP51" s="1305"/>
      <c r="DJQ51" s="1305"/>
      <c r="DJR51" s="1305"/>
      <c r="DJS51" s="1305"/>
      <c r="DJT51" s="1305"/>
      <c r="DJU51" s="1305"/>
      <c r="DJV51" s="1305"/>
      <c r="DJW51" s="1305"/>
      <c r="DJX51" s="1305"/>
      <c r="DJY51" s="1305"/>
      <c r="DJZ51" s="1305"/>
      <c r="DKA51" s="1305"/>
      <c r="DKB51" s="1305"/>
      <c r="DKC51" s="1305"/>
      <c r="DKD51" s="1305"/>
      <c r="DKE51" s="1305"/>
      <c r="DKF51" s="1305"/>
      <c r="DKG51" s="1305"/>
      <c r="DKH51" s="1305"/>
      <c r="DKI51" s="1305"/>
      <c r="DKJ51" s="1305"/>
      <c r="DKK51" s="1305"/>
      <c r="DKL51" s="1305"/>
      <c r="DKM51" s="1305"/>
      <c r="DKN51" s="1305"/>
      <c r="DKO51" s="1305"/>
      <c r="DKP51" s="1305"/>
      <c r="DKQ51" s="1305"/>
      <c r="DKR51" s="1305"/>
      <c r="DKS51" s="1305"/>
      <c r="DKT51" s="1305"/>
      <c r="DKU51" s="1305"/>
      <c r="DKV51" s="1305"/>
      <c r="DKW51" s="1305"/>
      <c r="DKX51" s="1305"/>
      <c r="DKY51" s="1305"/>
      <c r="DKZ51" s="1305"/>
      <c r="DLA51" s="1305"/>
      <c r="DLB51" s="1305"/>
      <c r="DLC51" s="1305"/>
      <c r="DLD51" s="1305"/>
      <c r="DLE51" s="1305"/>
      <c r="DLF51" s="1305"/>
      <c r="DLG51" s="1305"/>
      <c r="DLH51" s="1305"/>
      <c r="DLI51" s="1305"/>
      <c r="DLJ51" s="1305"/>
      <c r="DLK51" s="1305"/>
      <c r="DLL51" s="1305"/>
      <c r="DLM51" s="1305"/>
      <c r="DLN51" s="1305"/>
      <c r="DLO51" s="1305"/>
      <c r="DLP51" s="1305"/>
      <c r="DLQ51" s="1305"/>
      <c r="DLR51" s="1305"/>
      <c r="DLS51" s="1305"/>
      <c r="DLT51" s="1305"/>
      <c r="DLU51" s="1305"/>
      <c r="DLV51" s="1305"/>
      <c r="DLW51" s="1305"/>
      <c r="DLX51" s="1305"/>
      <c r="DLY51" s="1305"/>
      <c r="DLZ51" s="1305"/>
      <c r="DMA51" s="1305"/>
      <c r="DMB51" s="1305"/>
      <c r="DMC51" s="1305"/>
      <c r="DMD51" s="1305"/>
      <c r="DME51" s="1305"/>
      <c r="DMF51" s="1305"/>
      <c r="DMG51" s="1305"/>
      <c r="DMH51" s="1305"/>
      <c r="DMI51" s="1305"/>
      <c r="DMJ51" s="1305"/>
      <c r="DMK51" s="1305"/>
      <c r="DML51" s="1305"/>
      <c r="DMM51" s="1305"/>
      <c r="DMN51" s="1305"/>
      <c r="DMO51" s="1305"/>
      <c r="DMP51" s="1305"/>
      <c r="DMQ51" s="1305"/>
      <c r="DMR51" s="1305"/>
      <c r="DMS51" s="1305"/>
      <c r="DMT51" s="1305"/>
      <c r="DMU51" s="1305"/>
      <c r="DMV51" s="1305"/>
      <c r="DMW51" s="1305"/>
      <c r="DMX51" s="1305"/>
      <c r="DMY51" s="1305"/>
      <c r="DMZ51" s="1305"/>
      <c r="DNA51" s="1305"/>
      <c r="DNB51" s="1305"/>
      <c r="DNC51" s="1305"/>
      <c r="DND51" s="1305"/>
      <c r="DNE51" s="1305"/>
      <c r="DNF51" s="1305"/>
      <c r="DNG51" s="1305"/>
      <c r="DNH51" s="1305"/>
      <c r="DNI51" s="1305"/>
      <c r="DNJ51" s="1305"/>
      <c r="DNK51" s="1305"/>
      <c r="DNL51" s="1305"/>
      <c r="DNM51" s="1305"/>
      <c r="DNN51" s="1305"/>
      <c r="DNO51" s="1305"/>
      <c r="DNP51" s="1305"/>
      <c r="DNQ51" s="1305"/>
      <c r="DNR51" s="1305"/>
      <c r="DNS51" s="1305"/>
      <c r="DNT51" s="1305"/>
      <c r="DNU51" s="1305"/>
      <c r="DNV51" s="1305"/>
      <c r="DNW51" s="1305"/>
      <c r="DNX51" s="1305"/>
      <c r="DNY51" s="1305"/>
      <c r="DNZ51" s="1305"/>
      <c r="DOA51" s="1305"/>
      <c r="DOB51" s="1305"/>
      <c r="DOC51" s="1305"/>
      <c r="DOD51" s="1305"/>
      <c r="DOE51" s="1305"/>
      <c r="DOF51" s="1305"/>
      <c r="DOG51" s="1305"/>
      <c r="DOH51" s="1305"/>
      <c r="DOI51" s="1305"/>
      <c r="DOJ51" s="1305"/>
      <c r="DOK51" s="1305"/>
      <c r="DOL51" s="1305"/>
      <c r="DOM51" s="1305"/>
      <c r="DON51" s="1305"/>
      <c r="DOO51" s="1305"/>
      <c r="DOP51" s="1305"/>
      <c r="DOQ51" s="1305"/>
      <c r="DOR51" s="1305"/>
      <c r="DOS51" s="1305"/>
      <c r="DOT51" s="1305"/>
      <c r="DOU51" s="1305"/>
      <c r="DOV51" s="1305"/>
      <c r="DOW51" s="1305"/>
      <c r="DOX51" s="1305"/>
      <c r="DOY51" s="1305"/>
      <c r="DOZ51" s="1305"/>
      <c r="DPA51" s="1305"/>
      <c r="DPB51" s="1305"/>
      <c r="DPC51" s="1305"/>
      <c r="DPD51" s="1305"/>
      <c r="DPE51" s="1305"/>
      <c r="DPF51" s="1305"/>
      <c r="DPG51" s="1305"/>
      <c r="DPH51" s="1305"/>
      <c r="DPI51" s="1305"/>
      <c r="DPJ51" s="1305"/>
      <c r="DPK51" s="1305"/>
      <c r="DPL51" s="1305"/>
      <c r="DPM51" s="1305"/>
      <c r="DPN51" s="1305"/>
      <c r="DPO51" s="1305"/>
      <c r="DPP51" s="1305"/>
      <c r="DPQ51" s="1305"/>
      <c r="DPR51" s="1305"/>
      <c r="DPS51" s="1305"/>
      <c r="DPT51" s="1305"/>
      <c r="DPU51" s="1305"/>
      <c r="DPV51" s="1305"/>
      <c r="DPW51" s="1305"/>
      <c r="DPX51" s="1305"/>
      <c r="DPY51" s="1305"/>
      <c r="DPZ51" s="1305"/>
      <c r="DQA51" s="1305"/>
      <c r="DQB51" s="1305"/>
      <c r="DQC51" s="1305"/>
      <c r="DQD51" s="1305"/>
      <c r="DQE51" s="1305"/>
      <c r="DQF51" s="1305"/>
      <c r="DQG51" s="1305"/>
      <c r="DQH51" s="1305"/>
      <c r="DQI51" s="1305"/>
      <c r="DQJ51" s="1305"/>
      <c r="DQK51" s="1305"/>
      <c r="DQL51" s="1305"/>
      <c r="DQM51" s="1305"/>
      <c r="DQN51" s="1305"/>
      <c r="DQO51" s="1305"/>
      <c r="DQP51" s="1305"/>
      <c r="DQQ51" s="1305"/>
      <c r="DQR51" s="1305"/>
      <c r="DQS51" s="1305"/>
      <c r="DQT51" s="1305"/>
      <c r="DQU51" s="1305"/>
      <c r="DQV51" s="1305"/>
      <c r="DQW51" s="1305"/>
      <c r="DQX51" s="1305"/>
      <c r="DQY51" s="1305"/>
      <c r="DQZ51" s="1305"/>
      <c r="DRA51" s="1305"/>
      <c r="DRB51" s="1305"/>
      <c r="DRC51" s="1305"/>
      <c r="DRD51" s="1305"/>
      <c r="DRE51" s="1305"/>
      <c r="DRF51" s="1305"/>
      <c r="DRG51" s="1305"/>
      <c r="DRH51" s="1305"/>
      <c r="DRI51" s="1305"/>
      <c r="DRJ51" s="1305"/>
      <c r="DRK51" s="1305"/>
      <c r="DRL51" s="1305"/>
      <c r="DRM51" s="1305"/>
      <c r="DRN51" s="1305"/>
      <c r="DRO51" s="1305"/>
      <c r="DRP51" s="1305"/>
      <c r="DRQ51" s="1305"/>
      <c r="DRR51" s="1305"/>
      <c r="DRS51" s="1305"/>
      <c r="DRT51" s="1305"/>
      <c r="DRU51" s="1305"/>
      <c r="DRV51" s="1305"/>
      <c r="DRW51" s="1305"/>
      <c r="DRX51" s="1305"/>
      <c r="DRY51" s="1305"/>
      <c r="DRZ51" s="1305"/>
      <c r="DSA51" s="1305"/>
      <c r="DSB51" s="1305"/>
      <c r="DSC51" s="1305"/>
      <c r="DSD51" s="1305"/>
      <c r="DSE51" s="1305"/>
      <c r="DSF51" s="1305"/>
      <c r="DSG51" s="1305"/>
      <c r="DSH51" s="1305"/>
      <c r="DSI51" s="1305"/>
      <c r="DSJ51" s="1305"/>
      <c r="DSK51" s="1305"/>
      <c r="DSL51" s="1305"/>
      <c r="DSM51" s="1305"/>
      <c r="DSN51" s="1305"/>
      <c r="DSO51" s="1305"/>
      <c r="DSP51" s="1305"/>
      <c r="DSQ51" s="1305"/>
      <c r="DSR51" s="1305"/>
      <c r="DSS51" s="1305"/>
      <c r="DST51" s="1305"/>
      <c r="DSU51" s="1305"/>
      <c r="DSV51" s="1305"/>
      <c r="DSW51" s="1305"/>
      <c r="DSX51" s="1305"/>
      <c r="DSY51" s="1305"/>
      <c r="DSZ51" s="1305"/>
      <c r="DTA51" s="1305"/>
      <c r="DTB51" s="1305"/>
      <c r="DTC51" s="1305"/>
      <c r="DTD51" s="1305"/>
      <c r="DTE51" s="1305"/>
      <c r="DTF51" s="1305"/>
      <c r="DTG51" s="1305"/>
      <c r="DTH51" s="1305"/>
      <c r="DTI51" s="1305"/>
      <c r="DTJ51" s="1305"/>
      <c r="DTK51" s="1305"/>
      <c r="DTL51" s="1305"/>
      <c r="DTM51" s="1305"/>
      <c r="DTN51" s="1305"/>
      <c r="DTO51" s="1305"/>
      <c r="DTP51" s="1305"/>
      <c r="DTQ51" s="1305"/>
      <c r="DTR51" s="1305"/>
      <c r="DTS51" s="1305"/>
      <c r="DTT51" s="1305"/>
      <c r="DTU51" s="1305"/>
      <c r="DTV51" s="1305"/>
      <c r="DTW51" s="1305"/>
      <c r="DTX51" s="1305"/>
      <c r="DTY51" s="1305"/>
      <c r="DTZ51" s="1305"/>
      <c r="DUA51" s="1305"/>
      <c r="DUB51" s="1305"/>
      <c r="DUC51" s="1305"/>
      <c r="DUD51" s="1305"/>
      <c r="DUE51" s="1305"/>
      <c r="DUF51" s="1305"/>
      <c r="DUG51" s="1305"/>
      <c r="DUH51" s="1305"/>
      <c r="DUI51" s="1305"/>
      <c r="DUJ51" s="1305"/>
      <c r="DUK51" s="1305"/>
      <c r="DUL51" s="1305"/>
      <c r="DUM51" s="1305"/>
      <c r="DUN51" s="1305"/>
      <c r="DUO51" s="1305"/>
      <c r="DUP51" s="1305"/>
      <c r="DUQ51" s="1305"/>
      <c r="DUR51" s="1305"/>
      <c r="DUS51" s="1305"/>
      <c r="DUT51" s="1305"/>
      <c r="DUU51" s="1305"/>
      <c r="DUV51" s="1305"/>
      <c r="DUW51" s="1305"/>
      <c r="DUX51" s="1305"/>
      <c r="DUY51" s="1305"/>
      <c r="DUZ51" s="1305"/>
      <c r="DVA51" s="1305"/>
      <c r="DVB51" s="1305"/>
      <c r="DVC51" s="1305"/>
      <c r="DVD51" s="1305"/>
      <c r="DVE51" s="1305"/>
      <c r="DVF51" s="1305"/>
      <c r="DVG51" s="1305"/>
      <c r="DVH51" s="1305"/>
      <c r="DVI51" s="1305"/>
      <c r="DVJ51" s="1305"/>
      <c r="DVK51" s="1305"/>
      <c r="DVL51" s="1305"/>
      <c r="DVM51" s="1305"/>
      <c r="DVN51" s="1305"/>
      <c r="DVO51" s="1305"/>
      <c r="DVP51" s="1305"/>
      <c r="DVQ51" s="1305"/>
      <c r="DVR51" s="1305"/>
      <c r="DVS51" s="1305"/>
      <c r="DVT51" s="1305"/>
      <c r="DVU51" s="1305"/>
      <c r="DVV51" s="1305"/>
      <c r="DVW51" s="1305"/>
      <c r="DVX51" s="1305"/>
      <c r="DVY51" s="1305"/>
      <c r="DVZ51" s="1305"/>
      <c r="DWA51" s="1305"/>
      <c r="DWB51" s="1305"/>
      <c r="DWC51" s="1305"/>
      <c r="DWD51" s="1305"/>
      <c r="DWE51" s="1305"/>
      <c r="DWF51" s="1305"/>
      <c r="DWG51" s="1305"/>
      <c r="DWH51" s="1305"/>
      <c r="DWI51" s="1305"/>
      <c r="DWJ51" s="1305"/>
      <c r="DWK51" s="1305"/>
      <c r="DWL51" s="1305"/>
      <c r="DWM51" s="1305"/>
      <c r="DWN51" s="1305"/>
      <c r="DWO51" s="1305"/>
      <c r="DWP51" s="1305"/>
      <c r="DWQ51" s="1305"/>
      <c r="DWR51" s="1305"/>
      <c r="DWS51" s="1305"/>
      <c r="DWT51" s="1305"/>
      <c r="DWU51" s="1305"/>
      <c r="DWV51" s="1305"/>
      <c r="DWW51" s="1305"/>
      <c r="DWX51" s="1305"/>
      <c r="DWY51" s="1305"/>
      <c r="DWZ51" s="1305"/>
      <c r="DXA51" s="1305"/>
      <c r="DXB51" s="1305"/>
      <c r="DXC51" s="1305"/>
      <c r="DXD51" s="1305"/>
      <c r="DXE51" s="1305"/>
      <c r="DXF51" s="1305"/>
      <c r="DXG51" s="1305"/>
      <c r="DXH51" s="1305"/>
      <c r="DXI51" s="1305"/>
      <c r="DXJ51" s="1305"/>
      <c r="DXK51" s="1305"/>
      <c r="DXL51" s="1305"/>
      <c r="DXM51" s="1305"/>
      <c r="DXN51" s="1305"/>
      <c r="DXO51" s="1305"/>
      <c r="DXP51" s="1305"/>
      <c r="DXQ51" s="1305"/>
      <c r="DXR51" s="1305"/>
      <c r="DXS51" s="1305"/>
      <c r="DXT51" s="1305"/>
      <c r="DXU51" s="1305"/>
      <c r="DXV51" s="1305"/>
      <c r="DXW51" s="1305"/>
      <c r="DXX51" s="1305"/>
      <c r="DXY51" s="1305"/>
      <c r="DXZ51" s="1305"/>
      <c r="DYA51" s="1305"/>
      <c r="DYB51" s="1305"/>
      <c r="DYC51" s="1305"/>
      <c r="DYD51" s="1305"/>
      <c r="DYE51" s="1305"/>
      <c r="DYF51" s="1305"/>
      <c r="DYG51" s="1305"/>
      <c r="DYH51" s="1305"/>
      <c r="DYI51" s="1305"/>
      <c r="DYJ51" s="1305"/>
      <c r="DYK51" s="1305"/>
      <c r="DYL51" s="1305"/>
      <c r="DYM51" s="1305"/>
      <c r="DYN51" s="1305"/>
      <c r="DYO51" s="1305"/>
      <c r="DYP51" s="1305"/>
      <c r="DYQ51" s="1305"/>
      <c r="DYR51" s="1305"/>
      <c r="DYS51" s="1305"/>
      <c r="DYT51" s="1305"/>
      <c r="DYU51" s="1305"/>
      <c r="DYV51" s="1305"/>
      <c r="DYW51" s="1305"/>
      <c r="DYX51" s="1305"/>
      <c r="DYY51" s="1305"/>
      <c r="DYZ51" s="1305"/>
      <c r="DZA51" s="1305"/>
      <c r="DZB51" s="1305"/>
      <c r="DZC51" s="1305"/>
      <c r="DZD51" s="1305"/>
      <c r="DZE51" s="1305"/>
      <c r="DZF51" s="1305"/>
      <c r="DZG51" s="1305"/>
      <c r="DZH51" s="1305"/>
      <c r="DZI51" s="1305"/>
      <c r="DZJ51" s="1305"/>
      <c r="DZK51" s="1305"/>
      <c r="DZL51" s="1305"/>
      <c r="DZM51" s="1305"/>
      <c r="DZN51" s="1305"/>
      <c r="DZO51" s="1305"/>
      <c r="DZP51" s="1305"/>
      <c r="DZQ51" s="1305"/>
      <c r="DZR51" s="1305"/>
      <c r="DZS51" s="1305"/>
      <c r="DZT51" s="1305"/>
      <c r="DZU51" s="1305"/>
      <c r="DZV51" s="1305"/>
      <c r="DZW51" s="1305"/>
      <c r="DZX51" s="1305"/>
      <c r="DZY51" s="1305"/>
      <c r="DZZ51" s="1305"/>
      <c r="EAA51" s="1305"/>
      <c r="EAB51" s="1305"/>
      <c r="EAC51" s="1305"/>
      <c r="EAD51" s="1305"/>
      <c r="EAE51" s="1305"/>
      <c r="EAF51" s="1305"/>
      <c r="EAG51" s="1305"/>
      <c r="EAH51" s="1305"/>
      <c r="EAI51" s="1305"/>
      <c r="EAJ51" s="1305"/>
      <c r="EAK51" s="1305"/>
      <c r="EAL51" s="1305"/>
      <c r="EAM51" s="1305"/>
      <c r="EAN51" s="1305"/>
      <c r="EAO51" s="1305"/>
      <c r="EAP51" s="1305"/>
      <c r="EAQ51" s="1305"/>
      <c r="EAR51" s="1305"/>
      <c r="EAS51" s="1305"/>
      <c r="EAT51" s="1305"/>
      <c r="EAU51" s="1305"/>
      <c r="EAV51" s="1305"/>
      <c r="EAW51" s="1305"/>
      <c r="EAX51" s="1305"/>
      <c r="EAY51" s="1305"/>
      <c r="EAZ51" s="1305"/>
      <c r="EBA51" s="1305"/>
      <c r="EBB51" s="1305"/>
      <c r="EBC51" s="1305"/>
      <c r="EBD51" s="1305"/>
      <c r="EBE51" s="1305"/>
      <c r="EBF51" s="1305"/>
      <c r="EBG51" s="1305"/>
      <c r="EBH51" s="1305"/>
      <c r="EBI51" s="1305"/>
      <c r="EBJ51" s="1305"/>
      <c r="EBK51" s="1305"/>
      <c r="EBL51" s="1305"/>
      <c r="EBM51" s="1305"/>
      <c r="EBN51" s="1305"/>
      <c r="EBO51" s="1305"/>
      <c r="EBP51" s="1305"/>
      <c r="EBQ51" s="1305"/>
      <c r="EBR51" s="1305"/>
      <c r="EBS51" s="1305"/>
      <c r="EBT51" s="1305"/>
      <c r="EBU51" s="1305"/>
      <c r="EBV51" s="1305"/>
      <c r="EBW51" s="1305"/>
      <c r="EBX51" s="1305"/>
      <c r="EBY51" s="1305"/>
      <c r="EBZ51" s="1305"/>
      <c r="ECA51" s="1305"/>
      <c r="ECB51" s="1305"/>
      <c r="ECC51" s="1305"/>
      <c r="ECD51" s="1305"/>
      <c r="ECE51" s="1305"/>
      <c r="ECF51" s="1305"/>
      <c r="ECG51" s="1305"/>
      <c r="ECH51" s="1305"/>
      <c r="ECI51" s="1305"/>
      <c r="ECJ51" s="1305"/>
      <c r="ECK51" s="1305"/>
      <c r="ECL51" s="1305"/>
      <c r="ECM51" s="1305"/>
      <c r="ECN51" s="1305"/>
      <c r="ECO51" s="1305"/>
      <c r="ECP51" s="1305"/>
      <c r="ECQ51" s="1305"/>
      <c r="ECR51" s="1305"/>
      <c r="ECS51" s="1305"/>
      <c r="ECT51" s="1305"/>
      <c r="ECU51" s="1305"/>
      <c r="ECV51" s="1305"/>
      <c r="ECW51" s="1305"/>
      <c r="ECX51" s="1305"/>
      <c r="ECY51" s="1305"/>
      <c r="ECZ51" s="1305"/>
      <c r="EDA51" s="1305"/>
      <c r="EDB51" s="1305"/>
      <c r="EDC51" s="1305"/>
      <c r="EDD51" s="1305"/>
      <c r="EDE51" s="1305"/>
      <c r="EDF51" s="1305"/>
      <c r="EDG51" s="1305"/>
      <c r="EDH51" s="1305"/>
      <c r="EDI51" s="1305"/>
      <c r="EDJ51" s="1305"/>
      <c r="EDK51" s="1305"/>
      <c r="EDL51" s="1305"/>
      <c r="EDM51" s="1305"/>
      <c r="EDN51" s="1305"/>
      <c r="EDO51" s="1305"/>
      <c r="EDP51" s="1305"/>
      <c r="EDQ51" s="1305"/>
      <c r="EDR51" s="1305"/>
      <c r="EDS51" s="1305"/>
      <c r="EDT51" s="1305"/>
      <c r="EDU51" s="1305"/>
      <c r="EDV51" s="1305"/>
      <c r="EDW51" s="1305"/>
      <c r="EDX51" s="1305"/>
      <c r="EDY51" s="1305"/>
      <c r="EDZ51" s="1305"/>
      <c r="EEA51" s="1305"/>
      <c r="EEB51" s="1305"/>
      <c r="EEC51" s="1305"/>
      <c r="EED51" s="1305"/>
      <c r="EEE51" s="1305"/>
      <c r="EEF51" s="1305"/>
      <c r="EEG51" s="1305"/>
      <c r="EEH51" s="1305"/>
      <c r="EEI51" s="1305"/>
      <c r="EEJ51" s="1305"/>
      <c r="EEK51" s="1305"/>
      <c r="EEL51" s="1305"/>
      <c r="EEM51" s="1305"/>
      <c r="EEN51" s="1305"/>
      <c r="EEO51" s="1305"/>
      <c r="EEP51" s="1305"/>
      <c r="EEQ51" s="1305"/>
      <c r="EER51" s="1305"/>
      <c r="EES51" s="1305"/>
      <c r="EET51" s="1305"/>
      <c r="EEU51" s="1305"/>
      <c r="EEV51" s="1305"/>
      <c r="EEW51" s="1305"/>
      <c r="EEX51" s="1305"/>
      <c r="EEY51" s="1305"/>
      <c r="EEZ51" s="1305"/>
      <c r="EFA51" s="1305"/>
      <c r="EFB51" s="1305"/>
      <c r="EFC51" s="1305"/>
      <c r="EFD51" s="1305"/>
      <c r="EFE51" s="1305"/>
      <c r="EFF51" s="1305"/>
      <c r="EFG51" s="1305"/>
      <c r="EFH51" s="1305"/>
      <c r="EFI51" s="1305"/>
      <c r="EFJ51" s="1305"/>
      <c r="EFK51" s="1305"/>
      <c r="EFL51" s="1305"/>
      <c r="EFM51" s="1305"/>
      <c r="EFN51" s="1305"/>
      <c r="EFO51" s="1305"/>
      <c r="EFP51" s="1305"/>
      <c r="EFQ51" s="1305"/>
      <c r="EFR51" s="1305"/>
      <c r="EFS51" s="1305"/>
      <c r="EFT51" s="1305"/>
      <c r="EFU51" s="1305"/>
      <c r="EFV51" s="1305"/>
      <c r="EFW51" s="1305"/>
      <c r="EFX51" s="1305"/>
      <c r="EFY51" s="1305"/>
      <c r="EFZ51" s="1305"/>
      <c r="EGA51" s="1305"/>
      <c r="EGB51" s="1305"/>
      <c r="EGC51" s="1305"/>
      <c r="EGD51" s="1305"/>
      <c r="EGE51" s="1305"/>
      <c r="EGF51" s="1305"/>
      <c r="EGG51" s="1305"/>
      <c r="EGH51" s="1305"/>
      <c r="EGI51" s="1305"/>
      <c r="EGJ51" s="1305"/>
      <c r="EGK51" s="1305"/>
      <c r="EGL51" s="1305"/>
      <c r="EGM51" s="1305"/>
      <c r="EGN51" s="1305"/>
      <c r="EGO51" s="1305"/>
      <c r="EGP51" s="1305"/>
      <c r="EGQ51" s="1305"/>
      <c r="EGR51" s="1305"/>
      <c r="EGS51" s="1305"/>
      <c r="EGT51" s="1305"/>
      <c r="EGU51" s="1305"/>
      <c r="EGV51" s="1305"/>
      <c r="EGW51" s="1305"/>
      <c r="EGX51" s="1305"/>
      <c r="EGY51" s="1305"/>
      <c r="EGZ51" s="1305"/>
      <c r="EHA51" s="1305"/>
      <c r="EHB51" s="1305"/>
      <c r="EHC51" s="1305"/>
      <c r="EHD51" s="1305"/>
      <c r="EHE51" s="1305"/>
      <c r="EHF51" s="1305"/>
      <c r="EHG51" s="1305"/>
      <c r="EHH51" s="1305"/>
      <c r="EHI51" s="1305"/>
      <c r="EHJ51" s="1305"/>
      <c r="EHK51" s="1305"/>
      <c r="EHL51" s="1305"/>
      <c r="EHM51" s="1305"/>
      <c r="EHN51" s="1305"/>
      <c r="EHO51" s="1305"/>
      <c r="EHP51" s="1305"/>
      <c r="EHQ51" s="1305"/>
      <c r="EHR51" s="1305"/>
      <c r="EHS51" s="1305"/>
      <c r="EHT51" s="1305"/>
      <c r="EHU51" s="1305"/>
      <c r="EHV51" s="1305"/>
      <c r="EHW51" s="1305"/>
      <c r="EHX51" s="1305"/>
      <c r="EHY51" s="1305"/>
      <c r="EHZ51" s="1305"/>
      <c r="EIA51" s="1305"/>
      <c r="EIB51" s="1305"/>
      <c r="EIC51" s="1305"/>
      <c r="EID51" s="1305"/>
      <c r="EIE51" s="1305"/>
      <c r="EIF51" s="1305"/>
      <c r="EIG51" s="1305"/>
      <c r="EIH51" s="1305"/>
      <c r="EII51" s="1305"/>
      <c r="EIJ51" s="1305"/>
      <c r="EIK51" s="1305"/>
      <c r="EIL51" s="1305"/>
      <c r="EIM51" s="1305"/>
      <c r="EIN51" s="1305"/>
      <c r="EIO51" s="1305"/>
      <c r="EIP51" s="1305"/>
      <c r="EIQ51" s="1305"/>
      <c r="EIR51" s="1305"/>
      <c r="EIS51" s="1305"/>
      <c r="EIT51" s="1305"/>
      <c r="EIU51" s="1305"/>
      <c r="EIV51" s="1305"/>
      <c r="EIW51" s="1305"/>
      <c r="EIX51" s="1305"/>
      <c r="EIY51" s="1305"/>
      <c r="EIZ51" s="1305"/>
      <c r="EJA51" s="1305"/>
      <c r="EJB51" s="1305"/>
      <c r="EJC51" s="1305"/>
      <c r="EJD51" s="1305"/>
      <c r="EJE51" s="1305"/>
      <c r="EJF51" s="1305"/>
      <c r="EJG51" s="1305"/>
      <c r="EJH51" s="1305"/>
      <c r="EJI51" s="1305"/>
      <c r="EJJ51" s="1305"/>
      <c r="EJK51" s="1305"/>
      <c r="EJL51" s="1305"/>
      <c r="EJM51" s="1305"/>
      <c r="EJN51" s="1305"/>
      <c r="EJO51" s="1305"/>
      <c r="EJP51" s="1305"/>
      <c r="EJQ51" s="1305"/>
      <c r="EJR51" s="1305"/>
      <c r="EJS51" s="1305"/>
      <c r="EJT51" s="1305"/>
      <c r="EJU51" s="1305"/>
      <c r="EJV51" s="1305"/>
      <c r="EJW51" s="1305"/>
      <c r="EJX51" s="1305"/>
      <c r="EJY51" s="1305"/>
      <c r="EJZ51" s="1305"/>
      <c r="EKA51" s="1305"/>
      <c r="EKB51" s="1305"/>
      <c r="EKC51" s="1305"/>
      <c r="EKD51" s="1305"/>
      <c r="EKE51" s="1305"/>
      <c r="EKF51" s="1305"/>
      <c r="EKG51" s="1305"/>
      <c r="EKH51" s="1305"/>
      <c r="EKI51" s="1305"/>
      <c r="EKJ51" s="1305"/>
      <c r="EKK51" s="1305"/>
      <c r="EKL51" s="1305"/>
      <c r="EKM51" s="1305"/>
      <c r="EKN51" s="1305"/>
      <c r="EKO51" s="1305"/>
      <c r="EKP51" s="1305"/>
      <c r="EKQ51" s="1305"/>
      <c r="EKR51" s="1305"/>
      <c r="EKS51" s="1305"/>
      <c r="EKT51" s="1305"/>
      <c r="EKU51" s="1305"/>
      <c r="EKV51" s="1305"/>
      <c r="EKW51" s="1305"/>
      <c r="EKX51" s="1305"/>
      <c r="EKY51" s="1305"/>
      <c r="EKZ51" s="1305"/>
      <c r="ELA51" s="1305"/>
      <c r="ELB51" s="1305"/>
      <c r="ELC51" s="1305"/>
      <c r="ELD51" s="1305"/>
      <c r="ELE51" s="1305"/>
      <c r="ELF51" s="1305"/>
      <c r="ELG51" s="1305"/>
      <c r="ELH51" s="1305"/>
      <c r="ELI51" s="1305"/>
      <c r="ELJ51" s="1305"/>
      <c r="ELK51" s="1305"/>
      <c r="ELL51" s="1305"/>
      <c r="ELM51" s="1305"/>
      <c r="ELN51" s="1305"/>
      <c r="ELO51" s="1305"/>
      <c r="ELP51" s="1305"/>
      <c r="ELQ51" s="1305"/>
      <c r="ELR51" s="1305"/>
      <c r="ELS51" s="1305"/>
      <c r="ELT51" s="1305"/>
      <c r="ELU51" s="1305"/>
      <c r="ELV51" s="1305"/>
      <c r="ELW51" s="1305"/>
      <c r="ELX51" s="1305"/>
      <c r="ELY51" s="1305"/>
      <c r="ELZ51" s="1305"/>
      <c r="EMA51" s="1305"/>
      <c r="EMB51" s="1305"/>
      <c r="EMC51" s="1305"/>
      <c r="EMD51" s="1305"/>
      <c r="EME51" s="1305"/>
      <c r="EMF51" s="1305"/>
      <c r="EMG51" s="1305"/>
      <c r="EMH51" s="1305"/>
      <c r="EMI51" s="1305"/>
      <c r="EMJ51" s="1305"/>
      <c r="EMK51" s="1305"/>
      <c r="EML51" s="1305"/>
      <c r="EMM51" s="1305"/>
      <c r="EMN51" s="1305"/>
      <c r="EMO51" s="1305"/>
      <c r="EMP51" s="1305"/>
      <c r="EMQ51" s="1305"/>
      <c r="EMR51" s="1305"/>
      <c r="EMS51" s="1305"/>
      <c r="EMT51" s="1305"/>
      <c r="EMU51" s="1305"/>
      <c r="EMV51" s="1305"/>
      <c r="EMW51" s="1305"/>
      <c r="EMX51" s="1305"/>
      <c r="EMY51" s="1305"/>
      <c r="EMZ51" s="1305"/>
      <c r="ENA51" s="1305"/>
      <c r="ENB51" s="1305"/>
      <c r="ENC51" s="1305"/>
      <c r="END51" s="1305"/>
      <c r="ENE51" s="1305"/>
      <c r="ENF51" s="1305"/>
      <c r="ENG51" s="1305"/>
      <c r="ENH51" s="1305"/>
      <c r="ENI51" s="1305"/>
      <c r="ENJ51" s="1305"/>
      <c r="ENK51" s="1305"/>
      <c r="ENL51" s="1305"/>
      <c r="ENM51" s="1305"/>
      <c r="ENN51" s="1305"/>
      <c r="ENO51" s="1305"/>
      <c r="ENP51" s="1305"/>
      <c r="ENQ51" s="1305"/>
      <c r="ENR51" s="1305"/>
      <c r="ENS51" s="1305"/>
      <c r="ENT51" s="1305"/>
      <c r="ENU51" s="1305"/>
      <c r="ENV51" s="1305"/>
      <c r="ENW51" s="1305"/>
      <c r="ENX51" s="1305"/>
      <c r="ENY51" s="1305"/>
      <c r="ENZ51" s="1305"/>
      <c r="EOA51" s="1305"/>
      <c r="EOB51" s="1305"/>
      <c r="EOC51" s="1305"/>
      <c r="EOD51" s="1305"/>
      <c r="EOE51" s="1305"/>
      <c r="EOF51" s="1305"/>
      <c r="EOG51" s="1305"/>
      <c r="EOH51" s="1305"/>
      <c r="EOI51" s="1305"/>
      <c r="EOJ51" s="1305"/>
      <c r="EOK51" s="1305"/>
      <c r="EOL51" s="1305"/>
      <c r="EOM51" s="1305"/>
      <c r="EON51" s="1305"/>
      <c r="EOO51" s="1305"/>
      <c r="EOP51" s="1305"/>
      <c r="EOQ51" s="1305"/>
      <c r="EOR51" s="1305"/>
      <c r="EOS51" s="1305"/>
      <c r="EOT51" s="1305"/>
      <c r="EOU51" s="1305"/>
      <c r="EOV51" s="1305"/>
      <c r="EOW51" s="1305"/>
      <c r="EOX51" s="1305"/>
      <c r="EOY51" s="1305"/>
      <c r="EOZ51" s="1305"/>
      <c r="EPA51" s="1305"/>
      <c r="EPB51" s="1305"/>
      <c r="EPC51" s="1305"/>
      <c r="EPD51" s="1305"/>
      <c r="EPE51" s="1305"/>
      <c r="EPF51" s="1305"/>
      <c r="EPG51" s="1305"/>
      <c r="EPH51" s="1305"/>
      <c r="EPI51" s="1305"/>
      <c r="EPJ51" s="1305"/>
      <c r="EPK51" s="1305"/>
      <c r="EPL51" s="1305"/>
      <c r="EPM51" s="1305"/>
      <c r="EPN51" s="1305"/>
      <c r="EPO51" s="1305"/>
      <c r="EPP51" s="1305"/>
      <c r="EPQ51" s="1305"/>
      <c r="EPR51" s="1305"/>
      <c r="EPS51" s="1305"/>
      <c r="EPT51" s="1305"/>
      <c r="EPU51" s="1305"/>
      <c r="EPV51" s="1305"/>
      <c r="EPW51" s="1305"/>
      <c r="EPX51" s="1305"/>
      <c r="EPY51" s="1305"/>
      <c r="EPZ51" s="1305"/>
      <c r="EQA51" s="1305"/>
      <c r="EQB51" s="1305"/>
      <c r="EQC51" s="1305"/>
      <c r="EQD51" s="1305"/>
      <c r="EQE51" s="1305"/>
      <c r="EQF51" s="1305"/>
      <c r="EQG51" s="1305"/>
      <c r="EQH51" s="1305"/>
      <c r="EQI51" s="1305"/>
      <c r="EQJ51" s="1305"/>
      <c r="EQK51" s="1305"/>
      <c r="EQL51" s="1305"/>
      <c r="EQM51" s="1305"/>
      <c r="EQN51" s="1305"/>
      <c r="EQO51" s="1305"/>
      <c r="EQP51" s="1305"/>
      <c r="EQQ51" s="1305"/>
      <c r="EQR51" s="1305"/>
      <c r="EQS51" s="1305"/>
      <c r="EQT51" s="1305"/>
      <c r="EQU51" s="1305"/>
      <c r="EQV51" s="1305"/>
      <c r="EQW51" s="1305"/>
      <c r="EQX51" s="1305"/>
      <c r="EQY51" s="1305"/>
      <c r="EQZ51" s="1305"/>
      <c r="ERA51" s="1305"/>
      <c r="ERB51" s="1305"/>
      <c r="ERC51" s="1305"/>
      <c r="ERD51" s="1305"/>
      <c r="ERE51" s="1305"/>
      <c r="ERF51" s="1305"/>
      <c r="ERG51" s="1305"/>
      <c r="ERH51" s="1305"/>
      <c r="ERI51" s="1305"/>
      <c r="ERJ51" s="1305"/>
      <c r="ERK51" s="1305"/>
      <c r="ERL51" s="1305"/>
      <c r="ERM51" s="1305"/>
      <c r="ERN51" s="1305"/>
      <c r="ERO51" s="1305"/>
      <c r="ERP51" s="1305"/>
      <c r="ERQ51" s="1305"/>
      <c r="ERR51" s="1305"/>
      <c r="ERS51" s="1305"/>
      <c r="ERT51" s="1305"/>
      <c r="ERU51" s="1305"/>
      <c r="ERV51" s="1305"/>
      <c r="ERW51" s="1305"/>
      <c r="ERX51" s="1305"/>
      <c r="ERY51" s="1305"/>
      <c r="ERZ51" s="1305"/>
      <c r="ESA51" s="1305"/>
      <c r="ESB51" s="1305"/>
      <c r="ESC51" s="1305"/>
      <c r="ESD51" s="1305"/>
      <c r="ESE51" s="1305"/>
      <c r="ESF51" s="1305"/>
      <c r="ESG51" s="1305"/>
      <c r="ESH51" s="1305"/>
      <c r="ESI51" s="1305"/>
      <c r="ESJ51" s="1305"/>
      <c r="ESK51" s="1305"/>
      <c r="ESL51" s="1305"/>
      <c r="ESM51" s="1305"/>
      <c r="ESN51" s="1305"/>
      <c r="ESO51" s="1305"/>
      <c r="ESP51" s="1305"/>
      <c r="ESQ51" s="1305"/>
      <c r="ESR51" s="1305"/>
      <c r="ESS51" s="1305"/>
      <c r="EST51" s="1305"/>
      <c r="ESU51" s="1305"/>
      <c r="ESV51" s="1305"/>
      <c r="ESW51" s="1305"/>
      <c r="ESX51" s="1305"/>
      <c r="ESY51" s="1305"/>
      <c r="ESZ51" s="1305"/>
      <c r="ETA51" s="1305"/>
      <c r="ETB51" s="1305"/>
      <c r="ETC51" s="1305"/>
      <c r="ETD51" s="1305"/>
      <c r="ETE51" s="1305"/>
      <c r="ETF51" s="1305"/>
      <c r="ETG51" s="1305"/>
      <c r="ETH51" s="1305"/>
      <c r="ETI51" s="1305"/>
      <c r="ETJ51" s="1305"/>
      <c r="ETK51" s="1305"/>
      <c r="ETL51" s="1305"/>
      <c r="ETM51" s="1305"/>
      <c r="ETN51" s="1305"/>
      <c r="ETO51" s="1305"/>
      <c r="ETP51" s="1305"/>
      <c r="ETQ51" s="1305"/>
      <c r="ETR51" s="1305"/>
      <c r="ETS51" s="1305"/>
      <c r="ETT51" s="1305"/>
      <c r="ETU51" s="1305"/>
      <c r="ETV51" s="1305"/>
      <c r="ETW51" s="1305"/>
      <c r="ETX51" s="1305"/>
      <c r="ETY51" s="1305"/>
      <c r="ETZ51" s="1305"/>
      <c r="EUA51" s="1305"/>
      <c r="EUB51" s="1305"/>
      <c r="EUC51" s="1305"/>
      <c r="EUD51" s="1305"/>
      <c r="EUE51" s="1305"/>
      <c r="EUF51" s="1305"/>
      <c r="EUG51" s="1305"/>
      <c r="EUH51" s="1305"/>
      <c r="EUI51" s="1305"/>
      <c r="EUJ51" s="1305"/>
      <c r="EUK51" s="1305"/>
      <c r="EUL51" s="1305"/>
      <c r="EUM51" s="1305"/>
      <c r="EUN51" s="1305"/>
      <c r="EUO51" s="1305"/>
      <c r="EUP51" s="1305"/>
      <c r="EUQ51" s="1305"/>
      <c r="EUR51" s="1305"/>
      <c r="EUS51" s="1305"/>
      <c r="EUT51" s="1305"/>
      <c r="EUU51" s="1305"/>
      <c r="EUV51" s="1305"/>
      <c r="EUW51" s="1305"/>
      <c r="EUX51" s="1305"/>
      <c r="EUY51" s="1305"/>
      <c r="EUZ51" s="1305"/>
      <c r="EVA51" s="1305"/>
      <c r="EVB51" s="1305"/>
      <c r="EVC51" s="1305"/>
      <c r="EVD51" s="1305"/>
      <c r="EVE51" s="1305"/>
      <c r="EVF51" s="1305"/>
      <c r="EVG51" s="1305"/>
      <c r="EVH51" s="1305"/>
      <c r="EVI51" s="1305"/>
      <c r="EVJ51" s="1305"/>
      <c r="EVK51" s="1305"/>
      <c r="EVL51" s="1305"/>
      <c r="EVM51" s="1305"/>
      <c r="EVN51" s="1305"/>
      <c r="EVO51" s="1305"/>
      <c r="EVP51" s="1305"/>
      <c r="EVQ51" s="1305"/>
      <c r="EVR51" s="1305"/>
      <c r="EVS51" s="1305"/>
      <c r="EVT51" s="1305"/>
      <c r="EVU51" s="1305"/>
      <c r="EVV51" s="1305"/>
      <c r="EVW51" s="1305"/>
      <c r="EVX51" s="1305"/>
      <c r="EVY51" s="1305"/>
      <c r="EVZ51" s="1305"/>
      <c r="EWA51" s="1305"/>
      <c r="EWB51" s="1305"/>
      <c r="EWC51" s="1305"/>
      <c r="EWD51" s="1305"/>
      <c r="EWE51" s="1305"/>
      <c r="EWF51" s="1305"/>
      <c r="EWG51" s="1305"/>
      <c r="EWH51" s="1305"/>
      <c r="EWI51" s="1305"/>
      <c r="EWJ51" s="1305"/>
      <c r="EWK51" s="1305"/>
      <c r="EWL51" s="1305"/>
      <c r="EWM51" s="1305"/>
      <c r="EWN51" s="1305"/>
      <c r="EWO51" s="1305"/>
      <c r="EWP51" s="1305"/>
      <c r="EWQ51" s="1305"/>
      <c r="EWR51" s="1305"/>
      <c r="EWS51" s="1305"/>
      <c r="EWT51" s="1305"/>
      <c r="EWU51" s="1305"/>
      <c r="EWV51" s="1305"/>
      <c r="EWW51" s="1305"/>
      <c r="EWX51" s="1305"/>
      <c r="EWY51" s="1305"/>
      <c r="EWZ51" s="1305"/>
      <c r="EXA51" s="1305"/>
      <c r="EXB51" s="1305"/>
      <c r="EXC51" s="1305"/>
      <c r="EXD51" s="1305"/>
      <c r="EXE51" s="1305"/>
      <c r="EXF51" s="1305"/>
      <c r="EXG51" s="1305"/>
      <c r="EXH51" s="1305"/>
      <c r="EXI51" s="1305"/>
      <c r="EXJ51" s="1305"/>
      <c r="EXK51" s="1305"/>
      <c r="EXL51" s="1305"/>
      <c r="EXM51" s="1305"/>
      <c r="EXN51" s="1305"/>
      <c r="EXO51" s="1305"/>
      <c r="EXP51" s="1305"/>
      <c r="EXQ51" s="1305"/>
      <c r="EXR51" s="1305"/>
      <c r="EXS51" s="1305"/>
      <c r="EXT51" s="1305"/>
      <c r="EXU51" s="1305"/>
      <c r="EXV51" s="1305"/>
      <c r="EXW51" s="1305"/>
      <c r="EXX51" s="1305"/>
      <c r="EXY51" s="1305"/>
      <c r="EXZ51" s="1305"/>
      <c r="EYA51" s="1305"/>
      <c r="EYB51" s="1305"/>
      <c r="EYC51" s="1305"/>
      <c r="EYD51" s="1305"/>
      <c r="EYE51" s="1305"/>
      <c r="EYF51" s="1305"/>
      <c r="EYG51" s="1305"/>
      <c r="EYH51" s="1305"/>
      <c r="EYI51" s="1305"/>
      <c r="EYJ51" s="1305"/>
      <c r="EYK51" s="1305"/>
      <c r="EYL51" s="1305"/>
      <c r="EYM51" s="1305"/>
      <c r="EYN51" s="1305"/>
      <c r="EYO51" s="1305"/>
      <c r="EYP51" s="1305"/>
      <c r="EYQ51" s="1305"/>
      <c r="EYR51" s="1305"/>
      <c r="EYS51" s="1305"/>
      <c r="EYT51" s="1305"/>
      <c r="EYU51" s="1305"/>
      <c r="EYV51" s="1305"/>
      <c r="EYW51" s="1305"/>
      <c r="EYX51" s="1305"/>
      <c r="EYY51" s="1305"/>
      <c r="EYZ51" s="1305"/>
      <c r="EZA51" s="1305"/>
      <c r="EZB51" s="1305"/>
      <c r="EZC51" s="1305"/>
      <c r="EZD51" s="1305"/>
      <c r="EZE51" s="1305"/>
      <c r="EZF51" s="1305"/>
      <c r="EZG51" s="1305"/>
      <c r="EZH51" s="1305"/>
      <c r="EZI51" s="1305"/>
      <c r="EZJ51" s="1305"/>
      <c r="EZK51" s="1305"/>
      <c r="EZL51" s="1305"/>
      <c r="EZM51" s="1305"/>
      <c r="EZN51" s="1305"/>
      <c r="EZO51" s="1305"/>
      <c r="EZP51" s="1305"/>
      <c r="EZQ51" s="1305"/>
      <c r="EZR51" s="1305"/>
      <c r="EZS51" s="1305"/>
      <c r="EZT51" s="1305"/>
      <c r="EZU51" s="1305"/>
      <c r="EZV51" s="1305"/>
      <c r="EZW51" s="1305"/>
      <c r="EZX51" s="1305"/>
      <c r="EZY51" s="1305"/>
      <c r="EZZ51" s="1305"/>
      <c r="FAA51" s="1305"/>
      <c r="FAB51" s="1305"/>
      <c r="FAC51" s="1305"/>
      <c r="FAD51" s="1305"/>
      <c r="FAE51" s="1305"/>
      <c r="FAF51" s="1305"/>
      <c r="FAG51" s="1305"/>
      <c r="FAH51" s="1305"/>
      <c r="FAI51" s="1305"/>
      <c r="FAJ51" s="1305"/>
      <c r="FAK51" s="1305"/>
      <c r="FAL51" s="1305"/>
      <c r="FAM51" s="1305"/>
      <c r="FAN51" s="1305"/>
      <c r="FAO51" s="1305"/>
      <c r="FAP51" s="1305"/>
      <c r="FAQ51" s="1305"/>
      <c r="FAR51" s="1305"/>
      <c r="FAS51" s="1305"/>
      <c r="FAT51" s="1305"/>
      <c r="FAU51" s="1305"/>
      <c r="FAV51" s="1305"/>
      <c r="FAW51" s="1305"/>
      <c r="FAX51" s="1305"/>
      <c r="FAY51" s="1305"/>
      <c r="FAZ51" s="1305"/>
      <c r="FBA51" s="1305"/>
      <c r="FBB51" s="1305"/>
      <c r="FBC51" s="1305"/>
      <c r="FBD51" s="1305"/>
      <c r="FBE51" s="1305"/>
      <c r="FBF51" s="1305"/>
      <c r="FBG51" s="1305"/>
      <c r="FBH51" s="1305"/>
      <c r="FBI51" s="1305"/>
      <c r="FBJ51" s="1305"/>
      <c r="FBK51" s="1305"/>
      <c r="FBL51" s="1305"/>
      <c r="FBM51" s="1305"/>
      <c r="FBN51" s="1305"/>
      <c r="FBO51" s="1305"/>
      <c r="FBP51" s="1305"/>
      <c r="FBQ51" s="1305"/>
      <c r="FBR51" s="1305"/>
      <c r="FBS51" s="1305"/>
      <c r="FBT51" s="1305"/>
      <c r="FBU51" s="1305"/>
      <c r="FBV51" s="1305"/>
      <c r="FBW51" s="1305"/>
      <c r="FBX51" s="1305"/>
      <c r="FBY51" s="1305"/>
      <c r="FBZ51" s="1305"/>
      <c r="FCA51" s="1305"/>
      <c r="FCB51" s="1305"/>
      <c r="FCC51" s="1305"/>
      <c r="FCD51" s="1305"/>
      <c r="FCE51" s="1305"/>
      <c r="FCF51" s="1305"/>
      <c r="FCG51" s="1305"/>
      <c r="FCH51" s="1305"/>
      <c r="FCI51" s="1305"/>
      <c r="FCJ51" s="1305"/>
      <c r="FCK51" s="1305"/>
      <c r="FCL51" s="1305"/>
      <c r="FCM51" s="1305"/>
      <c r="FCN51" s="1305"/>
      <c r="FCO51" s="1305"/>
      <c r="FCP51" s="1305"/>
      <c r="FCQ51" s="1305"/>
      <c r="FCR51" s="1305"/>
      <c r="FCS51" s="1305"/>
      <c r="FCT51" s="1305"/>
      <c r="FCU51" s="1305"/>
      <c r="FCV51" s="1305"/>
      <c r="FCW51" s="1305"/>
      <c r="FCX51" s="1305"/>
      <c r="FCY51" s="1305"/>
      <c r="FCZ51" s="1305"/>
      <c r="FDA51" s="1305"/>
      <c r="FDB51" s="1305"/>
      <c r="FDC51" s="1305"/>
      <c r="FDD51" s="1305"/>
      <c r="FDE51" s="1305"/>
      <c r="FDF51" s="1305"/>
      <c r="FDG51" s="1305"/>
      <c r="FDH51" s="1305"/>
      <c r="FDI51" s="1305"/>
      <c r="FDJ51" s="1305"/>
      <c r="FDK51" s="1305"/>
      <c r="FDL51" s="1305"/>
      <c r="FDM51" s="1305"/>
      <c r="FDN51" s="1305"/>
      <c r="FDO51" s="1305"/>
      <c r="FDP51" s="1305"/>
      <c r="FDQ51" s="1305"/>
      <c r="FDR51" s="1305"/>
      <c r="FDS51" s="1305"/>
      <c r="FDT51" s="1305"/>
      <c r="FDU51" s="1305"/>
      <c r="FDV51" s="1305"/>
      <c r="FDW51" s="1305"/>
      <c r="FDX51" s="1305"/>
      <c r="FDY51" s="1305"/>
      <c r="FDZ51" s="1305"/>
      <c r="FEA51" s="1305"/>
      <c r="FEB51" s="1305"/>
      <c r="FEC51" s="1305"/>
      <c r="FED51" s="1305"/>
      <c r="FEE51" s="1305"/>
      <c r="FEF51" s="1305"/>
      <c r="FEG51" s="1305"/>
      <c r="FEH51" s="1305"/>
      <c r="FEI51" s="1305"/>
      <c r="FEJ51" s="1305"/>
      <c r="FEK51" s="1305"/>
      <c r="FEL51" s="1305"/>
      <c r="FEM51" s="1305"/>
      <c r="FEN51" s="1305"/>
      <c r="FEO51" s="1305"/>
      <c r="FEP51" s="1305"/>
      <c r="FEQ51" s="1305"/>
      <c r="FER51" s="1305"/>
      <c r="FES51" s="1305"/>
      <c r="FET51" s="1305"/>
      <c r="FEU51" s="1305"/>
      <c r="FEV51" s="1305"/>
      <c r="FEW51" s="1305"/>
      <c r="FEX51" s="1305"/>
      <c r="FEY51" s="1305"/>
      <c r="FEZ51" s="1305"/>
      <c r="FFA51" s="1305"/>
      <c r="FFB51" s="1305"/>
      <c r="FFC51" s="1305"/>
      <c r="FFD51" s="1305"/>
      <c r="FFE51" s="1305"/>
      <c r="FFF51" s="1305"/>
      <c r="FFG51" s="1305"/>
      <c r="FFH51" s="1305"/>
      <c r="FFI51" s="1305"/>
      <c r="FFJ51" s="1305"/>
      <c r="FFK51" s="1305"/>
      <c r="FFL51" s="1305"/>
      <c r="FFM51" s="1305"/>
      <c r="FFN51" s="1305"/>
      <c r="FFO51" s="1305"/>
      <c r="FFP51" s="1305"/>
      <c r="FFQ51" s="1305"/>
      <c r="FFR51" s="1305"/>
      <c r="FFS51" s="1305"/>
      <c r="FFT51" s="1305"/>
      <c r="FFU51" s="1305"/>
      <c r="FFV51" s="1305"/>
      <c r="FFW51" s="1305"/>
      <c r="FFX51" s="1305"/>
      <c r="FFY51" s="1305"/>
      <c r="FFZ51" s="1305"/>
      <c r="FGA51" s="1305"/>
      <c r="FGB51" s="1305"/>
      <c r="FGC51" s="1305"/>
      <c r="FGD51" s="1305"/>
      <c r="FGE51" s="1305"/>
      <c r="FGF51" s="1305"/>
      <c r="FGG51" s="1305"/>
      <c r="FGH51" s="1305"/>
      <c r="FGI51" s="1305"/>
      <c r="FGJ51" s="1305"/>
      <c r="FGK51" s="1305"/>
      <c r="FGL51" s="1305"/>
      <c r="FGM51" s="1305"/>
      <c r="FGN51" s="1305"/>
      <c r="FGO51" s="1305"/>
      <c r="FGP51" s="1305"/>
      <c r="FGQ51" s="1305"/>
      <c r="FGR51" s="1305"/>
      <c r="FGS51" s="1305"/>
      <c r="FGT51" s="1305"/>
      <c r="FGU51" s="1305"/>
      <c r="FGV51" s="1305"/>
      <c r="FGW51" s="1305"/>
      <c r="FGX51" s="1305"/>
      <c r="FGY51" s="1305"/>
      <c r="FGZ51" s="1305"/>
      <c r="FHA51" s="1305"/>
      <c r="FHB51" s="1305"/>
      <c r="FHC51" s="1305"/>
      <c r="FHD51" s="1305"/>
      <c r="FHE51" s="1305"/>
      <c r="FHF51" s="1305"/>
      <c r="FHG51" s="1305"/>
      <c r="FHH51" s="1305"/>
      <c r="FHI51" s="1305"/>
      <c r="FHJ51" s="1305"/>
      <c r="FHK51" s="1305"/>
      <c r="FHL51" s="1305"/>
      <c r="FHM51" s="1305"/>
      <c r="FHN51" s="1305"/>
      <c r="FHO51" s="1305"/>
      <c r="FHP51" s="1305"/>
      <c r="FHQ51" s="1305"/>
      <c r="FHR51" s="1305"/>
      <c r="FHS51" s="1305"/>
      <c r="FHT51" s="1305"/>
      <c r="FHU51" s="1305"/>
      <c r="FHV51" s="1305"/>
      <c r="FHW51" s="1305"/>
      <c r="FHX51" s="1305"/>
      <c r="FHY51" s="1305"/>
      <c r="FHZ51" s="1305"/>
      <c r="FIA51" s="1305"/>
      <c r="FIB51" s="1305"/>
      <c r="FIC51" s="1305"/>
      <c r="FID51" s="1305"/>
      <c r="FIE51" s="1305"/>
      <c r="FIF51" s="1305"/>
      <c r="FIG51" s="1305"/>
      <c r="FIH51" s="1305"/>
      <c r="FII51" s="1305"/>
      <c r="FIJ51" s="1305"/>
      <c r="FIK51" s="1305"/>
      <c r="FIL51" s="1305"/>
      <c r="FIM51" s="1305"/>
      <c r="FIN51" s="1305"/>
      <c r="FIO51" s="1305"/>
      <c r="FIP51" s="1305"/>
      <c r="FIQ51" s="1305"/>
      <c r="FIR51" s="1305"/>
      <c r="FIS51" s="1305"/>
      <c r="FIT51" s="1305"/>
      <c r="FIU51" s="1305"/>
      <c r="FIV51" s="1305"/>
      <c r="FIW51" s="1305"/>
      <c r="FIX51" s="1305"/>
      <c r="FIY51" s="1305"/>
      <c r="FIZ51" s="1305"/>
      <c r="FJA51" s="1305"/>
      <c r="FJB51" s="1305"/>
      <c r="FJC51" s="1305"/>
      <c r="FJD51" s="1305"/>
      <c r="FJE51" s="1305"/>
      <c r="FJF51" s="1305"/>
      <c r="FJG51" s="1305"/>
      <c r="FJH51" s="1305"/>
      <c r="FJI51" s="1305"/>
      <c r="FJJ51" s="1305"/>
      <c r="FJK51" s="1305"/>
      <c r="FJL51" s="1305"/>
      <c r="FJM51" s="1305"/>
      <c r="FJN51" s="1305"/>
      <c r="FJO51" s="1305"/>
      <c r="FJP51" s="1305"/>
      <c r="FJQ51" s="1305"/>
      <c r="FJR51" s="1305"/>
      <c r="FJS51" s="1305"/>
      <c r="FJT51" s="1305"/>
      <c r="FJU51" s="1305"/>
      <c r="FJV51" s="1305"/>
      <c r="FJW51" s="1305"/>
      <c r="FJX51" s="1305"/>
      <c r="FJY51" s="1305"/>
      <c r="FJZ51" s="1305"/>
      <c r="FKA51" s="1305"/>
      <c r="FKB51" s="1305"/>
      <c r="FKC51" s="1305"/>
      <c r="FKD51" s="1305"/>
      <c r="FKE51" s="1305"/>
      <c r="FKF51" s="1305"/>
      <c r="FKG51" s="1305"/>
      <c r="FKH51" s="1305"/>
      <c r="FKI51" s="1305"/>
      <c r="FKJ51" s="1305"/>
      <c r="FKK51" s="1305"/>
      <c r="FKL51" s="1305"/>
      <c r="FKM51" s="1305"/>
      <c r="FKN51" s="1305"/>
      <c r="FKO51" s="1305"/>
      <c r="FKP51" s="1305"/>
      <c r="FKQ51" s="1305"/>
      <c r="FKR51" s="1305"/>
      <c r="FKS51" s="1305"/>
      <c r="FKT51" s="1305"/>
      <c r="FKU51" s="1305"/>
      <c r="FKV51" s="1305"/>
      <c r="FKW51" s="1305"/>
      <c r="FKX51" s="1305"/>
      <c r="FKY51" s="1305"/>
      <c r="FKZ51" s="1305"/>
      <c r="FLA51" s="1305"/>
      <c r="FLB51" s="1305"/>
      <c r="FLC51" s="1305"/>
      <c r="FLD51" s="1305"/>
      <c r="FLE51" s="1305"/>
      <c r="FLF51" s="1305"/>
      <c r="FLG51" s="1305"/>
      <c r="FLH51" s="1305"/>
      <c r="FLI51" s="1305"/>
      <c r="FLJ51" s="1305"/>
      <c r="FLK51" s="1305"/>
      <c r="FLL51" s="1305"/>
      <c r="FLM51" s="1305"/>
      <c r="FLN51" s="1305"/>
      <c r="FLO51" s="1305"/>
      <c r="FLP51" s="1305"/>
      <c r="FLQ51" s="1305"/>
      <c r="FLR51" s="1305"/>
      <c r="FLS51" s="1305"/>
      <c r="FLT51" s="1305"/>
      <c r="FLU51" s="1305"/>
      <c r="FLV51" s="1305"/>
      <c r="FLW51" s="1305"/>
      <c r="FLX51" s="1305"/>
      <c r="FLY51" s="1305"/>
      <c r="FLZ51" s="1305"/>
      <c r="FMA51" s="1305"/>
      <c r="FMB51" s="1305"/>
      <c r="FMC51" s="1305"/>
      <c r="FMD51" s="1305"/>
      <c r="FME51" s="1305"/>
      <c r="FMF51" s="1305"/>
      <c r="FMG51" s="1305"/>
      <c r="FMH51" s="1305"/>
      <c r="FMI51" s="1305"/>
      <c r="FMJ51" s="1305"/>
      <c r="FMK51" s="1305"/>
      <c r="FML51" s="1305"/>
      <c r="FMM51" s="1305"/>
      <c r="FMN51" s="1305"/>
      <c r="FMO51" s="1305"/>
      <c r="FMP51" s="1305"/>
      <c r="FMQ51" s="1305"/>
      <c r="FMR51" s="1305"/>
      <c r="FMS51" s="1305"/>
      <c r="FMT51" s="1305"/>
      <c r="FMU51" s="1305"/>
      <c r="FMV51" s="1305"/>
      <c r="FMW51" s="1305"/>
      <c r="FMX51" s="1305"/>
      <c r="FMY51" s="1305"/>
      <c r="FMZ51" s="1305"/>
      <c r="FNA51" s="1305"/>
      <c r="FNB51" s="1305"/>
      <c r="FNC51" s="1305"/>
      <c r="FND51" s="1305"/>
      <c r="FNE51" s="1305"/>
      <c r="FNF51" s="1305"/>
      <c r="FNG51" s="1305"/>
      <c r="FNH51" s="1305"/>
      <c r="FNI51" s="1305"/>
      <c r="FNJ51" s="1305"/>
      <c r="FNK51" s="1305"/>
      <c r="FNL51" s="1305"/>
      <c r="FNM51" s="1305"/>
      <c r="FNN51" s="1305"/>
      <c r="FNO51" s="1305"/>
      <c r="FNP51" s="1305"/>
      <c r="FNQ51" s="1305"/>
      <c r="FNR51" s="1305"/>
      <c r="FNS51" s="1305"/>
      <c r="FNT51" s="1305"/>
      <c r="FNU51" s="1305"/>
      <c r="FNV51" s="1305"/>
      <c r="FNW51" s="1305"/>
      <c r="FNX51" s="1305"/>
      <c r="FNY51" s="1305"/>
      <c r="FNZ51" s="1305"/>
      <c r="FOA51" s="1305"/>
      <c r="FOB51" s="1305"/>
      <c r="FOC51" s="1305"/>
      <c r="FOD51" s="1305"/>
      <c r="FOE51" s="1305"/>
      <c r="FOF51" s="1305"/>
      <c r="FOG51" s="1305"/>
      <c r="FOH51" s="1305"/>
      <c r="FOI51" s="1305"/>
      <c r="FOJ51" s="1305"/>
      <c r="FOK51" s="1305"/>
      <c r="FOL51" s="1305"/>
      <c r="FOM51" s="1305"/>
      <c r="FON51" s="1305"/>
      <c r="FOO51" s="1305"/>
      <c r="FOP51" s="1305"/>
      <c r="FOQ51" s="1305"/>
      <c r="FOR51" s="1305"/>
      <c r="FOS51" s="1305"/>
      <c r="FOT51" s="1305"/>
      <c r="FOU51" s="1305"/>
      <c r="FOV51" s="1305"/>
      <c r="FOW51" s="1305"/>
      <c r="FOX51" s="1305"/>
      <c r="FOY51" s="1305"/>
      <c r="FOZ51" s="1305"/>
      <c r="FPA51" s="1305"/>
      <c r="FPB51" s="1305"/>
      <c r="FPC51" s="1305"/>
      <c r="FPD51" s="1305"/>
      <c r="FPE51" s="1305"/>
      <c r="FPF51" s="1305"/>
      <c r="FPG51" s="1305"/>
      <c r="FPH51" s="1305"/>
      <c r="FPI51" s="1305"/>
      <c r="FPJ51" s="1305"/>
      <c r="FPK51" s="1305"/>
      <c r="FPL51" s="1305"/>
      <c r="FPM51" s="1305"/>
      <c r="FPN51" s="1305"/>
      <c r="FPO51" s="1305"/>
      <c r="FPP51" s="1305"/>
      <c r="FPQ51" s="1305"/>
      <c r="FPR51" s="1305"/>
      <c r="FPS51" s="1305"/>
      <c r="FPT51" s="1305"/>
      <c r="FPU51" s="1305"/>
      <c r="FPV51" s="1305"/>
      <c r="FPW51" s="1305"/>
      <c r="FPX51" s="1305"/>
      <c r="FPY51" s="1305"/>
      <c r="FPZ51" s="1305"/>
      <c r="FQA51" s="1305"/>
      <c r="FQB51" s="1305"/>
      <c r="FQC51" s="1305"/>
      <c r="FQD51" s="1305"/>
      <c r="FQE51" s="1305"/>
      <c r="FQF51" s="1305"/>
      <c r="FQG51" s="1305"/>
      <c r="FQH51" s="1305"/>
      <c r="FQI51" s="1305"/>
      <c r="FQJ51" s="1305"/>
      <c r="FQK51" s="1305"/>
      <c r="FQL51" s="1305"/>
      <c r="FQM51" s="1305"/>
      <c r="FQN51" s="1305"/>
      <c r="FQO51" s="1305"/>
      <c r="FQP51" s="1305"/>
      <c r="FQQ51" s="1305"/>
      <c r="FQR51" s="1305"/>
      <c r="FQS51" s="1305"/>
      <c r="FQT51" s="1305"/>
      <c r="FQU51" s="1305"/>
      <c r="FQV51" s="1305"/>
      <c r="FQW51" s="1305"/>
      <c r="FQX51" s="1305"/>
      <c r="FQY51" s="1305"/>
      <c r="FQZ51" s="1305"/>
      <c r="FRA51" s="1305"/>
      <c r="FRB51" s="1305"/>
      <c r="FRC51" s="1305"/>
      <c r="FRD51" s="1305"/>
      <c r="FRE51" s="1305"/>
      <c r="FRF51" s="1305"/>
      <c r="FRG51" s="1305"/>
      <c r="FRH51" s="1305"/>
      <c r="FRI51" s="1305"/>
      <c r="FRJ51" s="1305"/>
      <c r="FRK51" s="1305"/>
      <c r="FRL51" s="1305"/>
      <c r="FRM51" s="1305"/>
      <c r="FRN51" s="1305"/>
      <c r="FRO51" s="1305"/>
      <c r="FRP51" s="1305"/>
      <c r="FRQ51" s="1305"/>
      <c r="FRR51" s="1305"/>
      <c r="FRS51" s="1305"/>
      <c r="FRT51" s="1305"/>
      <c r="FRU51" s="1305"/>
      <c r="FRV51" s="1305"/>
      <c r="FRW51" s="1305"/>
      <c r="FRX51" s="1305"/>
      <c r="FRY51" s="1305"/>
      <c r="FRZ51" s="1305"/>
      <c r="FSA51" s="1305"/>
      <c r="FSB51" s="1305"/>
      <c r="FSC51" s="1305"/>
      <c r="FSD51" s="1305"/>
      <c r="FSE51" s="1305"/>
      <c r="FSF51" s="1305"/>
      <c r="FSG51" s="1305"/>
      <c r="FSH51" s="1305"/>
      <c r="FSI51" s="1305"/>
      <c r="FSJ51" s="1305"/>
      <c r="FSK51" s="1305"/>
      <c r="FSL51" s="1305"/>
      <c r="FSM51" s="1305"/>
      <c r="FSN51" s="1305"/>
      <c r="FSO51" s="1305"/>
      <c r="FSP51" s="1305"/>
      <c r="FSQ51" s="1305"/>
      <c r="FSR51" s="1305"/>
      <c r="FSS51" s="1305"/>
      <c r="FST51" s="1305"/>
      <c r="FSU51" s="1305"/>
      <c r="FSV51" s="1305"/>
      <c r="FSW51" s="1305"/>
      <c r="FSX51" s="1305"/>
      <c r="FSY51" s="1305"/>
      <c r="FSZ51" s="1305"/>
      <c r="FTA51" s="1305"/>
      <c r="FTB51" s="1305"/>
      <c r="FTC51" s="1305"/>
      <c r="FTD51" s="1305"/>
      <c r="FTE51" s="1305"/>
      <c r="FTF51" s="1305"/>
      <c r="FTG51" s="1305"/>
      <c r="FTH51" s="1305"/>
      <c r="FTI51" s="1305"/>
      <c r="FTJ51" s="1305"/>
      <c r="FTK51" s="1305"/>
      <c r="FTL51" s="1305"/>
      <c r="FTM51" s="1305"/>
      <c r="FTN51" s="1305"/>
      <c r="FTO51" s="1305"/>
      <c r="FTP51" s="1305"/>
      <c r="FTQ51" s="1305"/>
      <c r="FTR51" s="1305"/>
      <c r="FTS51" s="1305"/>
      <c r="FTT51" s="1305"/>
      <c r="FTU51" s="1305"/>
      <c r="FTV51" s="1305"/>
      <c r="FTW51" s="1305"/>
      <c r="FTX51" s="1305"/>
      <c r="FTY51" s="1305"/>
      <c r="FTZ51" s="1305"/>
      <c r="FUA51" s="1305"/>
      <c r="FUB51" s="1305"/>
      <c r="FUC51" s="1305"/>
      <c r="FUD51" s="1305"/>
      <c r="FUE51" s="1305"/>
      <c r="FUF51" s="1305"/>
      <c r="FUG51" s="1305"/>
      <c r="FUH51" s="1305"/>
      <c r="FUI51" s="1305"/>
      <c r="FUJ51" s="1305"/>
      <c r="FUK51" s="1305"/>
      <c r="FUL51" s="1305"/>
      <c r="FUM51" s="1305"/>
      <c r="FUN51" s="1305"/>
      <c r="FUO51" s="1305"/>
      <c r="FUP51" s="1305"/>
      <c r="FUQ51" s="1305"/>
      <c r="FUR51" s="1305"/>
      <c r="FUS51" s="1305"/>
      <c r="FUT51" s="1305"/>
      <c r="FUU51" s="1305"/>
      <c r="FUV51" s="1305"/>
      <c r="FUW51" s="1305"/>
      <c r="FUX51" s="1305"/>
      <c r="FUY51" s="1305"/>
      <c r="FUZ51" s="1305"/>
      <c r="FVA51" s="1305"/>
      <c r="FVB51" s="1305"/>
      <c r="FVC51" s="1305"/>
      <c r="FVD51" s="1305"/>
      <c r="FVE51" s="1305"/>
      <c r="FVF51" s="1305"/>
      <c r="FVG51" s="1305"/>
      <c r="FVH51" s="1305"/>
      <c r="FVI51" s="1305"/>
      <c r="FVJ51" s="1305"/>
      <c r="FVK51" s="1305"/>
      <c r="FVL51" s="1305"/>
      <c r="FVM51" s="1305"/>
      <c r="FVN51" s="1305"/>
      <c r="FVO51" s="1305"/>
      <c r="FVP51" s="1305"/>
      <c r="FVQ51" s="1305"/>
      <c r="FVR51" s="1305"/>
      <c r="FVS51" s="1305"/>
      <c r="FVT51" s="1305"/>
      <c r="FVU51" s="1305"/>
      <c r="FVV51" s="1305"/>
      <c r="FVW51" s="1305"/>
      <c r="FVX51" s="1305"/>
      <c r="FVY51" s="1305"/>
      <c r="FVZ51" s="1305"/>
      <c r="FWA51" s="1305"/>
      <c r="FWB51" s="1305"/>
      <c r="FWC51" s="1305"/>
      <c r="FWD51" s="1305"/>
      <c r="FWE51" s="1305"/>
      <c r="FWF51" s="1305"/>
      <c r="FWG51" s="1305"/>
      <c r="FWH51" s="1305"/>
      <c r="FWI51" s="1305"/>
      <c r="FWJ51" s="1305"/>
      <c r="FWK51" s="1305"/>
      <c r="FWL51" s="1305"/>
      <c r="FWM51" s="1305"/>
      <c r="FWN51" s="1305"/>
      <c r="FWO51" s="1305"/>
      <c r="FWP51" s="1305"/>
      <c r="FWQ51" s="1305"/>
      <c r="FWR51" s="1305"/>
      <c r="FWS51" s="1305"/>
      <c r="FWT51" s="1305"/>
      <c r="FWU51" s="1305"/>
      <c r="FWV51" s="1305"/>
      <c r="FWW51" s="1305"/>
      <c r="FWX51" s="1305"/>
      <c r="FWY51" s="1305"/>
      <c r="FWZ51" s="1305"/>
      <c r="FXA51" s="1305"/>
      <c r="FXB51" s="1305"/>
      <c r="FXC51" s="1305"/>
      <c r="FXD51" s="1305"/>
      <c r="FXE51" s="1305"/>
      <c r="FXF51" s="1305"/>
      <c r="FXG51" s="1305"/>
      <c r="FXH51" s="1305"/>
      <c r="FXI51" s="1305"/>
      <c r="FXJ51" s="1305"/>
      <c r="FXK51" s="1305"/>
      <c r="FXL51" s="1305"/>
      <c r="FXM51" s="1305"/>
      <c r="FXN51" s="1305"/>
      <c r="FXO51" s="1305"/>
      <c r="FXP51" s="1305"/>
      <c r="FXQ51" s="1305"/>
      <c r="FXR51" s="1305"/>
      <c r="FXS51" s="1305"/>
      <c r="FXT51" s="1305"/>
      <c r="FXU51" s="1305"/>
      <c r="FXV51" s="1305"/>
      <c r="FXW51" s="1305"/>
      <c r="FXX51" s="1305"/>
      <c r="FXY51" s="1305"/>
      <c r="FXZ51" s="1305"/>
      <c r="FYA51" s="1305"/>
      <c r="FYB51" s="1305"/>
      <c r="FYC51" s="1305"/>
      <c r="FYD51" s="1305"/>
      <c r="FYE51" s="1305"/>
      <c r="FYF51" s="1305"/>
      <c r="FYG51" s="1305"/>
      <c r="FYH51" s="1305"/>
      <c r="FYI51" s="1305"/>
      <c r="FYJ51" s="1305"/>
      <c r="FYK51" s="1305"/>
      <c r="FYL51" s="1305"/>
      <c r="FYM51" s="1305"/>
      <c r="FYN51" s="1305"/>
      <c r="FYO51" s="1305"/>
      <c r="FYP51" s="1305"/>
      <c r="FYQ51" s="1305"/>
      <c r="FYR51" s="1305"/>
      <c r="FYS51" s="1305"/>
      <c r="FYT51" s="1305"/>
      <c r="FYU51" s="1305"/>
      <c r="FYV51" s="1305"/>
      <c r="FYW51" s="1305"/>
      <c r="FYX51" s="1305"/>
      <c r="FYY51" s="1305"/>
      <c r="FYZ51" s="1305"/>
      <c r="FZA51" s="1305"/>
      <c r="FZB51" s="1305"/>
      <c r="FZC51" s="1305"/>
      <c r="FZD51" s="1305"/>
      <c r="FZE51" s="1305"/>
      <c r="FZF51" s="1305"/>
      <c r="FZG51" s="1305"/>
      <c r="FZH51" s="1305"/>
      <c r="FZI51" s="1305"/>
      <c r="FZJ51" s="1305"/>
      <c r="FZK51" s="1305"/>
      <c r="FZL51" s="1305"/>
      <c r="FZM51" s="1305"/>
      <c r="FZN51" s="1305"/>
      <c r="FZO51" s="1305"/>
      <c r="FZP51" s="1305"/>
      <c r="FZQ51" s="1305"/>
      <c r="FZR51" s="1305"/>
      <c r="FZS51" s="1305"/>
      <c r="FZT51" s="1305"/>
      <c r="FZU51" s="1305"/>
      <c r="FZV51" s="1305"/>
      <c r="FZW51" s="1305"/>
      <c r="FZX51" s="1305"/>
      <c r="FZY51" s="1305"/>
      <c r="FZZ51" s="1305"/>
      <c r="GAA51" s="1305"/>
      <c r="GAB51" s="1305"/>
      <c r="GAC51" s="1305"/>
      <c r="GAD51" s="1305"/>
      <c r="GAE51" s="1305"/>
      <c r="GAF51" s="1305"/>
      <c r="GAG51" s="1305"/>
      <c r="GAH51" s="1305"/>
      <c r="GAI51" s="1305"/>
      <c r="GAJ51" s="1305"/>
      <c r="GAK51" s="1305"/>
      <c r="GAL51" s="1305"/>
      <c r="GAM51" s="1305"/>
      <c r="GAN51" s="1305"/>
      <c r="GAO51" s="1305"/>
      <c r="GAP51" s="1305"/>
      <c r="GAQ51" s="1305"/>
      <c r="GAR51" s="1305"/>
      <c r="GAS51" s="1305"/>
      <c r="GAT51" s="1305"/>
      <c r="GAU51" s="1305"/>
      <c r="GAV51" s="1305"/>
      <c r="GAW51" s="1305"/>
      <c r="GAX51" s="1305"/>
      <c r="GAY51" s="1305"/>
      <c r="GAZ51" s="1305"/>
      <c r="GBA51" s="1305"/>
      <c r="GBB51" s="1305"/>
      <c r="GBC51" s="1305"/>
      <c r="GBD51" s="1305"/>
      <c r="GBE51" s="1305"/>
      <c r="GBF51" s="1305"/>
      <c r="GBG51" s="1305"/>
      <c r="GBH51" s="1305"/>
      <c r="GBI51" s="1305"/>
      <c r="GBJ51" s="1305"/>
      <c r="GBK51" s="1305"/>
      <c r="GBL51" s="1305"/>
      <c r="GBM51" s="1305"/>
      <c r="GBN51" s="1305"/>
      <c r="GBO51" s="1305"/>
      <c r="GBP51" s="1305"/>
      <c r="GBQ51" s="1305"/>
      <c r="GBR51" s="1305"/>
      <c r="GBS51" s="1305"/>
      <c r="GBT51" s="1305"/>
      <c r="GBU51" s="1305"/>
      <c r="GBV51" s="1305"/>
      <c r="GBW51" s="1305"/>
      <c r="GBX51" s="1305"/>
      <c r="GBY51" s="1305"/>
      <c r="GBZ51" s="1305"/>
      <c r="GCA51" s="1305"/>
      <c r="GCB51" s="1305"/>
      <c r="GCC51" s="1305"/>
      <c r="GCD51" s="1305"/>
      <c r="GCE51" s="1305"/>
      <c r="GCF51" s="1305"/>
      <c r="GCG51" s="1305"/>
      <c r="GCH51" s="1305"/>
      <c r="GCI51" s="1305"/>
      <c r="GCJ51" s="1305"/>
      <c r="GCK51" s="1305"/>
      <c r="GCL51" s="1305"/>
      <c r="GCM51" s="1305"/>
      <c r="GCN51" s="1305"/>
      <c r="GCO51" s="1305"/>
      <c r="GCP51" s="1305"/>
      <c r="GCQ51" s="1305"/>
      <c r="GCR51" s="1305"/>
      <c r="GCS51" s="1305"/>
      <c r="GCT51" s="1305"/>
      <c r="GCU51" s="1305"/>
      <c r="GCV51" s="1305"/>
      <c r="GCW51" s="1305"/>
      <c r="GCX51" s="1305"/>
      <c r="GCY51" s="1305"/>
      <c r="GCZ51" s="1305"/>
      <c r="GDA51" s="1305"/>
      <c r="GDB51" s="1305"/>
      <c r="GDC51" s="1305"/>
      <c r="GDD51" s="1305"/>
      <c r="GDE51" s="1305"/>
      <c r="GDF51" s="1305"/>
      <c r="GDG51" s="1305"/>
      <c r="GDH51" s="1305"/>
      <c r="GDI51" s="1305"/>
      <c r="GDJ51" s="1305"/>
      <c r="GDK51" s="1305"/>
      <c r="GDL51" s="1305"/>
      <c r="GDM51" s="1305"/>
      <c r="GDN51" s="1305"/>
      <c r="GDO51" s="1305"/>
      <c r="GDP51" s="1305"/>
      <c r="GDQ51" s="1305"/>
      <c r="GDR51" s="1305"/>
      <c r="GDS51" s="1305"/>
      <c r="GDT51" s="1305"/>
      <c r="GDU51" s="1305"/>
      <c r="GDV51" s="1305"/>
      <c r="GDW51" s="1305"/>
      <c r="GDX51" s="1305"/>
      <c r="GDY51" s="1305"/>
      <c r="GDZ51" s="1305"/>
      <c r="GEA51" s="1305"/>
      <c r="GEB51" s="1305"/>
      <c r="GEC51" s="1305"/>
      <c r="GED51" s="1305"/>
      <c r="GEE51" s="1305"/>
      <c r="GEF51" s="1305"/>
      <c r="GEG51" s="1305"/>
      <c r="GEH51" s="1305"/>
      <c r="GEI51" s="1305"/>
      <c r="GEJ51" s="1305"/>
      <c r="GEK51" s="1305"/>
      <c r="GEL51" s="1305"/>
      <c r="GEM51" s="1305"/>
      <c r="GEN51" s="1305"/>
      <c r="GEO51" s="1305"/>
      <c r="GEP51" s="1305"/>
      <c r="GEQ51" s="1305"/>
      <c r="GER51" s="1305"/>
      <c r="GES51" s="1305"/>
      <c r="GET51" s="1305"/>
      <c r="GEU51" s="1305"/>
      <c r="GEV51" s="1305"/>
      <c r="GEW51" s="1305"/>
      <c r="GEX51" s="1305"/>
      <c r="GEY51" s="1305"/>
      <c r="GEZ51" s="1305"/>
      <c r="GFA51" s="1305"/>
      <c r="GFB51" s="1305"/>
      <c r="GFC51" s="1305"/>
      <c r="GFD51" s="1305"/>
      <c r="GFE51" s="1305"/>
      <c r="GFF51" s="1305"/>
      <c r="GFG51" s="1305"/>
      <c r="GFH51" s="1305"/>
      <c r="GFI51" s="1305"/>
      <c r="GFJ51" s="1305"/>
      <c r="GFK51" s="1305"/>
      <c r="GFL51" s="1305"/>
      <c r="GFM51" s="1305"/>
      <c r="GFN51" s="1305"/>
      <c r="GFO51" s="1305"/>
      <c r="GFP51" s="1305"/>
      <c r="GFQ51" s="1305"/>
      <c r="GFR51" s="1305"/>
      <c r="GFS51" s="1305"/>
      <c r="GFT51" s="1305"/>
      <c r="GFU51" s="1305"/>
      <c r="GFV51" s="1305"/>
      <c r="GFW51" s="1305"/>
      <c r="GFX51" s="1305"/>
      <c r="GFY51" s="1305"/>
      <c r="GFZ51" s="1305"/>
      <c r="GGA51" s="1305"/>
      <c r="GGB51" s="1305"/>
      <c r="GGC51" s="1305"/>
      <c r="GGD51" s="1305"/>
      <c r="GGE51" s="1305"/>
      <c r="GGF51" s="1305"/>
      <c r="GGG51" s="1305"/>
      <c r="GGH51" s="1305"/>
      <c r="GGI51" s="1305"/>
      <c r="GGJ51" s="1305"/>
      <c r="GGK51" s="1305"/>
      <c r="GGL51" s="1305"/>
      <c r="GGM51" s="1305"/>
      <c r="GGN51" s="1305"/>
      <c r="GGO51" s="1305"/>
      <c r="GGP51" s="1305"/>
      <c r="GGQ51" s="1305"/>
      <c r="GGR51" s="1305"/>
      <c r="GGS51" s="1305"/>
      <c r="GGT51" s="1305"/>
      <c r="GGU51" s="1305"/>
      <c r="GGV51" s="1305"/>
      <c r="GGW51" s="1305"/>
      <c r="GGX51" s="1305"/>
      <c r="GGY51" s="1305"/>
      <c r="GGZ51" s="1305"/>
      <c r="GHA51" s="1305"/>
      <c r="GHB51" s="1305"/>
      <c r="GHC51" s="1305"/>
      <c r="GHD51" s="1305"/>
      <c r="GHE51" s="1305"/>
      <c r="GHF51" s="1305"/>
      <c r="GHG51" s="1305"/>
      <c r="GHH51" s="1305"/>
      <c r="GHI51" s="1305"/>
      <c r="GHJ51" s="1305"/>
      <c r="GHK51" s="1305"/>
      <c r="GHL51" s="1305"/>
      <c r="GHM51" s="1305"/>
      <c r="GHN51" s="1305"/>
      <c r="GHO51" s="1305"/>
      <c r="GHP51" s="1305"/>
      <c r="GHQ51" s="1305"/>
      <c r="GHR51" s="1305"/>
      <c r="GHS51" s="1305"/>
      <c r="GHT51" s="1305"/>
      <c r="GHU51" s="1305"/>
      <c r="GHV51" s="1305"/>
      <c r="GHW51" s="1305"/>
      <c r="GHX51" s="1305"/>
      <c r="GHY51" s="1305"/>
      <c r="GHZ51" s="1305"/>
      <c r="GIA51" s="1305"/>
      <c r="GIB51" s="1305"/>
      <c r="GIC51" s="1305"/>
      <c r="GID51" s="1305"/>
      <c r="GIE51" s="1305"/>
      <c r="GIF51" s="1305"/>
      <c r="GIG51" s="1305"/>
      <c r="GIH51" s="1305"/>
      <c r="GII51" s="1305"/>
      <c r="GIJ51" s="1305"/>
      <c r="GIK51" s="1305"/>
      <c r="GIL51" s="1305"/>
      <c r="GIM51" s="1305"/>
      <c r="GIN51" s="1305"/>
      <c r="GIO51" s="1305"/>
      <c r="GIP51" s="1305"/>
      <c r="GIQ51" s="1305"/>
      <c r="GIR51" s="1305"/>
      <c r="GIS51" s="1305"/>
      <c r="GIT51" s="1305"/>
      <c r="GIU51" s="1305"/>
      <c r="GIV51" s="1305"/>
      <c r="GIW51" s="1305"/>
      <c r="GIX51" s="1305"/>
      <c r="GIY51" s="1305"/>
      <c r="GIZ51" s="1305"/>
      <c r="GJA51" s="1305"/>
      <c r="GJB51" s="1305"/>
      <c r="GJC51" s="1305"/>
      <c r="GJD51" s="1305"/>
      <c r="GJE51" s="1305"/>
      <c r="GJF51" s="1305"/>
      <c r="GJG51" s="1305"/>
      <c r="GJH51" s="1305"/>
      <c r="GJI51" s="1305"/>
      <c r="GJJ51" s="1305"/>
      <c r="GJK51" s="1305"/>
      <c r="GJL51" s="1305"/>
      <c r="GJM51" s="1305"/>
      <c r="GJN51" s="1305"/>
      <c r="GJO51" s="1305"/>
      <c r="GJP51" s="1305"/>
      <c r="GJQ51" s="1305"/>
      <c r="GJR51" s="1305"/>
      <c r="GJS51" s="1305"/>
      <c r="GJT51" s="1305"/>
      <c r="GJU51" s="1305"/>
      <c r="GJV51" s="1305"/>
      <c r="GJW51" s="1305"/>
      <c r="GJX51" s="1305"/>
      <c r="GJY51" s="1305"/>
      <c r="GJZ51" s="1305"/>
      <c r="GKA51" s="1305"/>
      <c r="GKB51" s="1305"/>
      <c r="GKC51" s="1305"/>
      <c r="GKD51" s="1305"/>
      <c r="GKE51" s="1305"/>
      <c r="GKF51" s="1305"/>
      <c r="GKG51" s="1305"/>
      <c r="GKH51" s="1305"/>
      <c r="GKI51" s="1305"/>
      <c r="GKJ51" s="1305"/>
      <c r="GKK51" s="1305"/>
      <c r="GKL51" s="1305"/>
      <c r="GKM51" s="1305"/>
      <c r="GKN51" s="1305"/>
      <c r="GKO51" s="1305"/>
      <c r="GKP51" s="1305"/>
      <c r="GKQ51" s="1305"/>
      <c r="GKR51" s="1305"/>
      <c r="GKS51" s="1305"/>
      <c r="GKT51" s="1305"/>
      <c r="GKU51" s="1305"/>
      <c r="GKV51" s="1305"/>
      <c r="GKW51" s="1305"/>
      <c r="GKX51" s="1305"/>
      <c r="GKY51" s="1305"/>
      <c r="GKZ51" s="1305"/>
      <c r="GLA51" s="1305"/>
      <c r="GLB51" s="1305"/>
      <c r="GLC51" s="1305"/>
      <c r="GLD51" s="1305"/>
      <c r="GLE51" s="1305"/>
      <c r="GLF51" s="1305"/>
      <c r="GLG51" s="1305"/>
      <c r="GLH51" s="1305"/>
      <c r="GLI51" s="1305"/>
      <c r="GLJ51" s="1305"/>
      <c r="GLK51" s="1305"/>
      <c r="GLL51" s="1305"/>
      <c r="GLM51" s="1305"/>
      <c r="GLN51" s="1305"/>
      <c r="GLO51" s="1305"/>
      <c r="GLP51" s="1305"/>
      <c r="GLQ51" s="1305"/>
      <c r="GLR51" s="1305"/>
      <c r="GLS51" s="1305"/>
      <c r="GLT51" s="1305"/>
      <c r="GLU51" s="1305"/>
      <c r="GLV51" s="1305"/>
      <c r="GLW51" s="1305"/>
      <c r="GLX51" s="1305"/>
      <c r="GLY51" s="1305"/>
      <c r="GLZ51" s="1305"/>
      <c r="GMA51" s="1305"/>
      <c r="GMB51" s="1305"/>
      <c r="GMC51" s="1305"/>
      <c r="GMD51" s="1305"/>
      <c r="GME51" s="1305"/>
      <c r="GMF51" s="1305"/>
      <c r="GMG51" s="1305"/>
      <c r="GMH51" s="1305"/>
      <c r="GMI51" s="1305"/>
      <c r="GMJ51" s="1305"/>
      <c r="GMK51" s="1305"/>
      <c r="GML51" s="1305"/>
      <c r="GMM51" s="1305"/>
      <c r="GMN51" s="1305"/>
      <c r="GMO51" s="1305"/>
      <c r="GMP51" s="1305"/>
      <c r="GMQ51" s="1305"/>
      <c r="GMR51" s="1305"/>
      <c r="GMS51" s="1305"/>
      <c r="GMT51" s="1305"/>
      <c r="GMU51" s="1305"/>
      <c r="GMV51" s="1305"/>
      <c r="GMW51" s="1305"/>
      <c r="GMX51" s="1305"/>
      <c r="GMY51" s="1305"/>
      <c r="GMZ51" s="1305"/>
      <c r="GNA51" s="1305"/>
      <c r="GNB51" s="1305"/>
      <c r="GNC51" s="1305"/>
      <c r="GND51" s="1305"/>
      <c r="GNE51" s="1305"/>
      <c r="GNF51" s="1305"/>
      <c r="GNG51" s="1305"/>
      <c r="GNH51" s="1305"/>
      <c r="GNI51" s="1305"/>
      <c r="GNJ51" s="1305"/>
      <c r="GNK51" s="1305"/>
      <c r="GNL51" s="1305"/>
      <c r="GNM51" s="1305"/>
      <c r="GNN51" s="1305"/>
      <c r="GNO51" s="1305"/>
      <c r="GNP51" s="1305"/>
      <c r="GNQ51" s="1305"/>
      <c r="GNR51" s="1305"/>
      <c r="GNS51" s="1305"/>
      <c r="GNT51" s="1305"/>
      <c r="GNU51" s="1305"/>
      <c r="GNV51" s="1305"/>
      <c r="GNW51" s="1305"/>
      <c r="GNX51" s="1305"/>
      <c r="GNY51" s="1305"/>
      <c r="GNZ51" s="1305"/>
      <c r="GOA51" s="1305"/>
      <c r="GOB51" s="1305"/>
      <c r="GOC51" s="1305"/>
      <c r="GOD51" s="1305"/>
      <c r="GOE51" s="1305"/>
      <c r="GOF51" s="1305"/>
      <c r="GOG51" s="1305"/>
      <c r="GOH51" s="1305"/>
      <c r="GOI51" s="1305"/>
      <c r="GOJ51" s="1305"/>
      <c r="GOK51" s="1305"/>
      <c r="GOL51" s="1305"/>
      <c r="GOM51" s="1305"/>
      <c r="GON51" s="1305"/>
      <c r="GOO51" s="1305"/>
      <c r="GOP51" s="1305"/>
      <c r="GOQ51" s="1305"/>
      <c r="GOR51" s="1305"/>
      <c r="GOS51" s="1305"/>
      <c r="GOT51" s="1305"/>
      <c r="GOU51" s="1305"/>
      <c r="GOV51" s="1305"/>
      <c r="GOW51" s="1305"/>
      <c r="GOX51" s="1305"/>
      <c r="GOY51" s="1305"/>
      <c r="GOZ51" s="1305"/>
      <c r="GPA51" s="1305"/>
      <c r="GPB51" s="1305"/>
      <c r="GPC51" s="1305"/>
      <c r="GPD51" s="1305"/>
      <c r="GPE51" s="1305"/>
      <c r="GPF51" s="1305"/>
      <c r="GPG51" s="1305"/>
      <c r="GPH51" s="1305"/>
      <c r="GPI51" s="1305"/>
      <c r="GPJ51" s="1305"/>
      <c r="GPK51" s="1305"/>
      <c r="GPL51" s="1305"/>
      <c r="GPM51" s="1305"/>
      <c r="GPN51" s="1305"/>
      <c r="GPO51" s="1305"/>
      <c r="GPP51" s="1305"/>
      <c r="GPQ51" s="1305"/>
      <c r="GPR51" s="1305"/>
      <c r="GPS51" s="1305"/>
      <c r="GPT51" s="1305"/>
      <c r="GPU51" s="1305"/>
      <c r="GPV51" s="1305"/>
      <c r="GPW51" s="1305"/>
      <c r="GPX51" s="1305"/>
      <c r="GPY51" s="1305"/>
      <c r="GPZ51" s="1305"/>
      <c r="GQA51" s="1305"/>
      <c r="GQB51" s="1305"/>
      <c r="GQC51" s="1305"/>
      <c r="GQD51" s="1305"/>
      <c r="GQE51" s="1305"/>
      <c r="GQF51" s="1305"/>
      <c r="GQG51" s="1305"/>
      <c r="GQH51" s="1305"/>
      <c r="GQI51" s="1305"/>
      <c r="GQJ51" s="1305"/>
      <c r="GQK51" s="1305"/>
      <c r="GQL51" s="1305"/>
      <c r="GQM51" s="1305"/>
      <c r="GQN51" s="1305"/>
      <c r="GQO51" s="1305"/>
      <c r="GQP51" s="1305"/>
      <c r="GQQ51" s="1305"/>
      <c r="GQR51" s="1305"/>
      <c r="GQS51" s="1305"/>
      <c r="GQT51" s="1305"/>
      <c r="GQU51" s="1305"/>
      <c r="GQV51" s="1305"/>
      <c r="GQW51" s="1305"/>
      <c r="GQX51" s="1305"/>
      <c r="GQY51" s="1305"/>
      <c r="GQZ51" s="1305"/>
      <c r="GRA51" s="1305"/>
      <c r="GRB51" s="1305"/>
      <c r="GRC51" s="1305"/>
      <c r="GRD51" s="1305"/>
      <c r="GRE51" s="1305"/>
      <c r="GRF51" s="1305"/>
      <c r="GRG51" s="1305"/>
      <c r="GRH51" s="1305"/>
      <c r="GRI51" s="1305"/>
      <c r="GRJ51" s="1305"/>
      <c r="GRK51" s="1305"/>
      <c r="GRL51" s="1305"/>
      <c r="GRM51" s="1305"/>
      <c r="GRN51" s="1305"/>
      <c r="GRO51" s="1305"/>
      <c r="GRP51" s="1305"/>
      <c r="GRQ51" s="1305"/>
      <c r="GRR51" s="1305"/>
      <c r="GRS51" s="1305"/>
      <c r="GRT51" s="1305"/>
      <c r="GRU51" s="1305"/>
      <c r="GRV51" s="1305"/>
      <c r="GRW51" s="1305"/>
      <c r="GRX51" s="1305"/>
      <c r="GRY51" s="1305"/>
      <c r="GRZ51" s="1305"/>
      <c r="GSA51" s="1305"/>
      <c r="GSB51" s="1305"/>
      <c r="GSC51" s="1305"/>
      <c r="GSD51" s="1305"/>
      <c r="GSE51" s="1305"/>
      <c r="GSF51" s="1305"/>
      <c r="GSG51" s="1305"/>
      <c r="GSH51" s="1305"/>
      <c r="GSI51" s="1305"/>
      <c r="GSJ51" s="1305"/>
      <c r="GSK51" s="1305"/>
      <c r="GSL51" s="1305"/>
      <c r="GSM51" s="1305"/>
      <c r="GSN51" s="1305"/>
      <c r="GSO51" s="1305"/>
      <c r="GSP51" s="1305"/>
      <c r="GSQ51" s="1305"/>
      <c r="GSR51" s="1305"/>
      <c r="GSS51" s="1305"/>
      <c r="GST51" s="1305"/>
      <c r="GSU51" s="1305"/>
      <c r="GSV51" s="1305"/>
      <c r="GSW51" s="1305"/>
      <c r="GSX51" s="1305"/>
      <c r="GSY51" s="1305"/>
      <c r="GSZ51" s="1305"/>
      <c r="GTA51" s="1305"/>
      <c r="GTB51" s="1305"/>
      <c r="GTC51" s="1305"/>
      <c r="GTD51" s="1305"/>
      <c r="GTE51" s="1305"/>
      <c r="GTF51" s="1305"/>
      <c r="GTG51" s="1305"/>
      <c r="GTH51" s="1305"/>
      <c r="GTI51" s="1305"/>
      <c r="GTJ51" s="1305"/>
      <c r="GTK51" s="1305"/>
      <c r="GTL51" s="1305"/>
      <c r="GTM51" s="1305"/>
      <c r="GTN51" s="1305"/>
      <c r="GTO51" s="1305"/>
      <c r="GTP51" s="1305"/>
      <c r="GTQ51" s="1305"/>
      <c r="GTR51" s="1305"/>
      <c r="GTS51" s="1305"/>
      <c r="GTT51" s="1305"/>
      <c r="GTU51" s="1305"/>
      <c r="GTV51" s="1305"/>
      <c r="GTW51" s="1305"/>
      <c r="GTX51" s="1305"/>
      <c r="GTY51" s="1305"/>
      <c r="GTZ51" s="1305"/>
      <c r="GUA51" s="1305"/>
      <c r="GUB51" s="1305"/>
      <c r="GUC51" s="1305"/>
      <c r="GUD51" s="1305"/>
      <c r="GUE51" s="1305"/>
      <c r="GUF51" s="1305"/>
      <c r="GUG51" s="1305"/>
      <c r="GUH51" s="1305"/>
      <c r="GUI51" s="1305"/>
      <c r="GUJ51" s="1305"/>
      <c r="GUK51" s="1305"/>
      <c r="GUL51" s="1305"/>
      <c r="GUM51" s="1305"/>
      <c r="GUN51" s="1305"/>
      <c r="GUO51" s="1305"/>
      <c r="GUP51" s="1305"/>
      <c r="GUQ51" s="1305"/>
      <c r="GUR51" s="1305"/>
      <c r="GUS51" s="1305"/>
      <c r="GUT51" s="1305"/>
      <c r="GUU51" s="1305"/>
      <c r="GUV51" s="1305"/>
      <c r="GUW51" s="1305"/>
      <c r="GUX51" s="1305"/>
      <c r="GUY51" s="1305"/>
      <c r="GUZ51" s="1305"/>
      <c r="GVA51" s="1305"/>
      <c r="GVB51" s="1305"/>
      <c r="GVC51" s="1305"/>
      <c r="GVD51" s="1305"/>
      <c r="GVE51" s="1305"/>
      <c r="GVF51" s="1305"/>
      <c r="GVG51" s="1305"/>
      <c r="GVH51" s="1305"/>
      <c r="GVI51" s="1305"/>
      <c r="GVJ51" s="1305"/>
      <c r="GVK51" s="1305"/>
      <c r="GVL51" s="1305"/>
      <c r="GVM51" s="1305"/>
      <c r="GVN51" s="1305"/>
      <c r="GVO51" s="1305"/>
      <c r="GVP51" s="1305"/>
      <c r="GVQ51" s="1305"/>
      <c r="GVR51" s="1305"/>
      <c r="GVS51" s="1305"/>
      <c r="GVT51" s="1305"/>
      <c r="GVU51" s="1305"/>
      <c r="GVV51" s="1305"/>
      <c r="GVW51" s="1305"/>
      <c r="GVX51" s="1305"/>
      <c r="GVY51" s="1305"/>
      <c r="GVZ51" s="1305"/>
      <c r="GWA51" s="1305"/>
      <c r="GWB51" s="1305"/>
      <c r="GWC51" s="1305"/>
      <c r="GWD51" s="1305"/>
      <c r="GWE51" s="1305"/>
      <c r="GWF51" s="1305"/>
      <c r="GWG51" s="1305"/>
      <c r="GWH51" s="1305"/>
      <c r="GWI51" s="1305"/>
      <c r="GWJ51" s="1305"/>
      <c r="GWK51" s="1305"/>
      <c r="GWL51" s="1305"/>
      <c r="GWM51" s="1305"/>
      <c r="GWN51" s="1305"/>
      <c r="GWO51" s="1305"/>
      <c r="GWP51" s="1305"/>
      <c r="GWQ51" s="1305"/>
      <c r="GWR51" s="1305"/>
      <c r="GWS51" s="1305"/>
      <c r="GWT51" s="1305"/>
      <c r="GWU51" s="1305"/>
      <c r="GWV51" s="1305"/>
      <c r="GWW51" s="1305"/>
      <c r="GWX51" s="1305"/>
      <c r="GWY51" s="1305"/>
      <c r="GWZ51" s="1305"/>
      <c r="GXA51" s="1305"/>
      <c r="GXB51" s="1305"/>
      <c r="GXC51" s="1305"/>
      <c r="GXD51" s="1305"/>
      <c r="GXE51" s="1305"/>
      <c r="GXF51" s="1305"/>
      <c r="GXG51" s="1305"/>
      <c r="GXH51" s="1305"/>
      <c r="GXI51" s="1305"/>
      <c r="GXJ51" s="1305"/>
      <c r="GXK51" s="1305"/>
      <c r="GXL51" s="1305"/>
      <c r="GXM51" s="1305"/>
      <c r="GXN51" s="1305"/>
      <c r="GXO51" s="1305"/>
      <c r="GXP51" s="1305"/>
      <c r="GXQ51" s="1305"/>
      <c r="GXR51" s="1305"/>
      <c r="GXS51" s="1305"/>
      <c r="GXT51" s="1305"/>
      <c r="GXU51" s="1305"/>
      <c r="GXV51" s="1305"/>
      <c r="GXW51" s="1305"/>
      <c r="GXX51" s="1305"/>
      <c r="GXY51" s="1305"/>
      <c r="GXZ51" s="1305"/>
      <c r="GYA51" s="1305"/>
      <c r="GYB51" s="1305"/>
      <c r="GYC51" s="1305"/>
      <c r="GYD51" s="1305"/>
      <c r="GYE51" s="1305"/>
      <c r="GYF51" s="1305"/>
      <c r="GYG51" s="1305"/>
      <c r="GYH51" s="1305"/>
      <c r="GYI51" s="1305"/>
      <c r="GYJ51" s="1305"/>
      <c r="GYK51" s="1305"/>
      <c r="GYL51" s="1305"/>
      <c r="GYM51" s="1305"/>
      <c r="GYN51" s="1305"/>
      <c r="GYO51" s="1305"/>
      <c r="GYP51" s="1305"/>
      <c r="GYQ51" s="1305"/>
      <c r="GYR51" s="1305"/>
      <c r="GYS51" s="1305"/>
      <c r="GYT51" s="1305"/>
      <c r="GYU51" s="1305"/>
      <c r="GYV51" s="1305"/>
      <c r="GYW51" s="1305"/>
      <c r="GYX51" s="1305"/>
      <c r="GYY51" s="1305"/>
      <c r="GYZ51" s="1305"/>
      <c r="GZA51" s="1305"/>
      <c r="GZB51" s="1305"/>
      <c r="GZC51" s="1305"/>
      <c r="GZD51" s="1305"/>
      <c r="GZE51" s="1305"/>
      <c r="GZF51" s="1305"/>
      <c r="GZG51" s="1305"/>
      <c r="GZH51" s="1305"/>
      <c r="GZI51" s="1305"/>
      <c r="GZJ51" s="1305"/>
      <c r="GZK51" s="1305"/>
      <c r="GZL51" s="1305"/>
      <c r="GZM51" s="1305"/>
      <c r="GZN51" s="1305"/>
      <c r="GZO51" s="1305"/>
      <c r="GZP51" s="1305"/>
      <c r="GZQ51" s="1305"/>
      <c r="GZR51" s="1305"/>
      <c r="GZS51" s="1305"/>
      <c r="GZT51" s="1305"/>
      <c r="GZU51" s="1305"/>
      <c r="GZV51" s="1305"/>
      <c r="GZW51" s="1305"/>
      <c r="GZX51" s="1305"/>
      <c r="GZY51" s="1305"/>
      <c r="GZZ51" s="1305"/>
      <c r="HAA51" s="1305"/>
      <c r="HAB51" s="1305"/>
      <c r="HAC51" s="1305"/>
      <c r="HAD51" s="1305"/>
      <c r="HAE51" s="1305"/>
      <c r="HAF51" s="1305"/>
      <c r="HAG51" s="1305"/>
      <c r="HAH51" s="1305"/>
      <c r="HAI51" s="1305"/>
      <c r="HAJ51" s="1305"/>
      <c r="HAK51" s="1305"/>
      <c r="HAL51" s="1305"/>
      <c r="HAM51" s="1305"/>
      <c r="HAN51" s="1305"/>
      <c r="HAO51" s="1305"/>
      <c r="HAP51" s="1305"/>
      <c r="HAQ51" s="1305"/>
      <c r="HAR51" s="1305"/>
      <c r="HAS51" s="1305"/>
      <c r="HAT51" s="1305"/>
      <c r="HAU51" s="1305"/>
      <c r="HAV51" s="1305"/>
      <c r="HAW51" s="1305"/>
      <c r="HAX51" s="1305"/>
      <c r="HAY51" s="1305"/>
      <c r="HAZ51" s="1305"/>
      <c r="HBA51" s="1305"/>
      <c r="HBB51" s="1305"/>
      <c r="HBC51" s="1305"/>
      <c r="HBD51" s="1305"/>
      <c r="HBE51" s="1305"/>
      <c r="HBF51" s="1305"/>
      <c r="HBG51" s="1305"/>
      <c r="HBH51" s="1305"/>
      <c r="HBI51" s="1305"/>
      <c r="HBJ51" s="1305"/>
      <c r="HBK51" s="1305"/>
      <c r="HBL51" s="1305"/>
      <c r="HBM51" s="1305"/>
      <c r="HBN51" s="1305"/>
      <c r="HBO51" s="1305"/>
      <c r="HBP51" s="1305"/>
      <c r="HBQ51" s="1305"/>
      <c r="HBR51" s="1305"/>
      <c r="HBS51" s="1305"/>
      <c r="HBT51" s="1305"/>
      <c r="HBU51" s="1305"/>
      <c r="HBV51" s="1305"/>
      <c r="HBW51" s="1305"/>
      <c r="HBX51" s="1305"/>
      <c r="HBY51" s="1305"/>
      <c r="HBZ51" s="1305"/>
      <c r="HCA51" s="1305"/>
      <c r="HCB51" s="1305"/>
      <c r="HCC51" s="1305"/>
      <c r="HCD51" s="1305"/>
      <c r="HCE51" s="1305"/>
      <c r="HCF51" s="1305"/>
      <c r="HCG51" s="1305"/>
      <c r="HCH51" s="1305"/>
      <c r="HCI51" s="1305"/>
      <c r="HCJ51" s="1305"/>
      <c r="HCK51" s="1305"/>
      <c r="HCL51" s="1305"/>
      <c r="HCM51" s="1305"/>
      <c r="HCN51" s="1305"/>
      <c r="HCO51" s="1305"/>
      <c r="HCP51" s="1305"/>
      <c r="HCQ51" s="1305"/>
      <c r="HCR51" s="1305"/>
      <c r="HCS51" s="1305"/>
      <c r="HCT51" s="1305"/>
      <c r="HCU51" s="1305"/>
      <c r="HCV51" s="1305"/>
      <c r="HCW51" s="1305"/>
      <c r="HCX51" s="1305"/>
      <c r="HCY51" s="1305"/>
      <c r="HCZ51" s="1305"/>
      <c r="HDA51" s="1305"/>
      <c r="HDB51" s="1305"/>
      <c r="HDC51" s="1305"/>
      <c r="HDD51" s="1305"/>
      <c r="HDE51" s="1305"/>
      <c r="HDF51" s="1305"/>
      <c r="HDG51" s="1305"/>
      <c r="HDH51" s="1305"/>
      <c r="HDI51" s="1305"/>
      <c r="HDJ51" s="1305"/>
      <c r="HDK51" s="1305"/>
      <c r="HDL51" s="1305"/>
      <c r="HDM51" s="1305"/>
      <c r="HDN51" s="1305"/>
      <c r="HDO51" s="1305"/>
      <c r="HDP51" s="1305"/>
      <c r="HDQ51" s="1305"/>
      <c r="HDR51" s="1305"/>
      <c r="HDS51" s="1305"/>
      <c r="HDT51" s="1305"/>
      <c r="HDU51" s="1305"/>
      <c r="HDV51" s="1305"/>
      <c r="HDW51" s="1305"/>
      <c r="HDX51" s="1305"/>
      <c r="HDY51" s="1305"/>
      <c r="HDZ51" s="1305"/>
      <c r="HEA51" s="1305"/>
      <c r="HEB51" s="1305"/>
      <c r="HEC51" s="1305"/>
      <c r="HED51" s="1305"/>
      <c r="HEE51" s="1305"/>
      <c r="HEF51" s="1305"/>
      <c r="HEG51" s="1305"/>
      <c r="HEH51" s="1305"/>
      <c r="HEI51" s="1305"/>
      <c r="HEJ51" s="1305"/>
      <c r="HEK51" s="1305"/>
      <c r="HEL51" s="1305"/>
      <c r="HEM51" s="1305"/>
      <c r="HEN51" s="1305"/>
      <c r="HEO51" s="1305"/>
      <c r="HEP51" s="1305"/>
      <c r="HEQ51" s="1305"/>
      <c r="HER51" s="1305"/>
      <c r="HES51" s="1305"/>
      <c r="HET51" s="1305"/>
      <c r="HEU51" s="1305"/>
      <c r="HEV51" s="1305"/>
      <c r="HEW51" s="1305"/>
      <c r="HEX51" s="1305"/>
      <c r="HEY51" s="1305"/>
      <c r="HEZ51" s="1305"/>
      <c r="HFA51" s="1305"/>
      <c r="HFB51" s="1305"/>
      <c r="HFC51" s="1305"/>
      <c r="HFD51" s="1305"/>
      <c r="HFE51" s="1305"/>
      <c r="HFF51" s="1305"/>
      <c r="HFG51" s="1305"/>
      <c r="HFH51" s="1305"/>
      <c r="HFI51" s="1305"/>
      <c r="HFJ51" s="1305"/>
      <c r="HFK51" s="1305"/>
      <c r="HFL51" s="1305"/>
      <c r="HFM51" s="1305"/>
      <c r="HFN51" s="1305"/>
      <c r="HFO51" s="1305"/>
      <c r="HFP51" s="1305"/>
      <c r="HFQ51" s="1305"/>
      <c r="HFR51" s="1305"/>
      <c r="HFS51" s="1305"/>
      <c r="HFT51" s="1305"/>
      <c r="HFU51" s="1305"/>
      <c r="HFV51" s="1305"/>
      <c r="HFW51" s="1305"/>
      <c r="HFX51" s="1305"/>
      <c r="HFY51" s="1305"/>
      <c r="HFZ51" s="1305"/>
      <c r="HGA51" s="1305"/>
      <c r="HGB51" s="1305"/>
      <c r="HGC51" s="1305"/>
      <c r="HGD51" s="1305"/>
      <c r="HGE51" s="1305"/>
      <c r="HGF51" s="1305"/>
      <c r="HGG51" s="1305"/>
      <c r="HGH51" s="1305"/>
      <c r="HGI51" s="1305"/>
      <c r="HGJ51" s="1305"/>
      <c r="HGK51" s="1305"/>
      <c r="HGL51" s="1305"/>
      <c r="HGM51" s="1305"/>
      <c r="HGN51" s="1305"/>
      <c r="HGO51" s="1305"/>
      <c r="HGP51" s="1305"/>
      <c r="HGQ51" s="1305"/>
      <c r="HGR51" s="1305"/>
      <c r="HGS51" s="1305"/>
      <c r="HGT51" s="1305"/>
      <c r="HGU51" s="1305"/>
      <c r="HGV51" s="1305"/>
      <c r="HGW51" s="1305"/>
      <c r="HGX51" s="1305"/>
      <c r="HGY51" s="1305"/>
      <c r="HGZ51" s="1305"/>
      <c r="HHA51" s="1305"/>
      <c r="HHB51" s="1305"/>
      <c r="HHC51" s="1305"/>
      <c r="HHD51" s="1305"/>
      <c r="HHE51" s="1305"/>
      <c r="HHF51" s="1305"/>
      <c r="HHG51" s="1305"/>
      <c r="HHH51" s="1305"/>
      <c r="HHI51" s="1305"/>
      <c r="HHJ51" s="1305"/>
      <c r="HHK51" s="1305"/>
      <c r="HHL51" s="1305"/>
      <c r="HHM51" s="1305"/>
      <c r="HHN51" s="1305"/>
      <c r="HHO51" s="1305"/>
      <c r="HHP51" s="1305"/>
      <c r="HHQ51" s="1305"/>
      <c r="HHR51" s="1305"/>
      <c r="HHS51" s="1305"/>
      <c r="HHT51" s="1305"/>
      <c r="HHU51" s="1305"/>
      <c r="HHV51" s="1305"/>
      <c r="HHW51" s="1305"/>
      <c r="HHX51" s="1305"/>
      <c r="HHY51" s="1305"/>
      <c r="HHZ51" s="1305"/>
      <c r="HIA51" s="1305"/>
      <c r="HIB51" s="1305"/>
      <c r="HIC51" s="1305"/>
      <c r="HID51" s="1305"/>
      <c r="HIE51" s="1305"/>
      <c r="HIF51" s="1305"/>
      <c r="HIG51" s="1305"/>
      <c r="HIH51" s="1305"/>
      <c r="HII51" s="1305"/>
      <c r="HIJ51" s="1305"/>
      <c r="HIK51" s="1305"/>
      <c r="HIL51" s="1305"/>
      <c r="HIM51" s="1305"/>
      <c r="HIN51" s="1305"/>
      <c r="HIO51" s="1305"/>
      <c r="HIP51" s="1305"/>
      <c r="HIQ51" s="1305"/>
      <c r="HIR51" s="1305"/>
      <c r="HIS51" s="1305"/>
      <c r="HIT51" s="1305"/>
      <c r="HIU51" s="1305"/>
      <c r="HIV51" s="1305"/>
      <c r="HIW51" s="1305"/>
      <c r="HIX51" s="1305"/>
      <c r="HIY51" s="1305"/>
      <c r="HIZ51" s="1305"/>
      <c r="HJA51" s="1305"/>
      <c r="HJB51" s="1305"/>
      <c r="HJC51" s="1305"/>
      <c r="HJD51" s="1305"/>
      <c r="HJE51" s="1305"/>
      <c r="HJF51" s="1305"/>
      <c r="HJG51" s="1305"/>
      <c r="HJH51" s="1305"/>
      <c r="HJI51" s="1305"/>
      <c r="HJJ51" s="1305"/>
      <c r="HJK51" s="1305"/>
      <c r="HJL51" s="1305"/>
      <c r="HJM51" s="1305"/>
      <c r="HJN51" s="1305"/>
      <c r="HJO51" s="1305"/>
      <c r="HJP51" s="1305"/>
      <c r="HJQ51" s="1305"/>
      <c r="HJR51" s="1305"/>
      <c r="HJS51" s="1305"/>
      <c r="HJT51" s="1305"/>
      <c r="HJU51" s="1305"/>
      <c r="HJV51" s="1305"/>
      <c r="HJW51" s="1305"/>
      <c r="HJX51" s="1305"/>
      <c r="HJY51" s="1305"/>
      <c r="HJZ51" s="1305"/>
      <c r="HKA51" s="1305"/>
      <c r="HKB51" s="1305"/>
      <c r="HKC51" s="1305"/>
      <c r="HKD51" s="1305"/>
      <c r="HKE51" s="1305"/>
      <c r="HKF51" s="1305"/>
      <c r="HKG51" s="1305"/>
      <c r="HKH51" s="1305"/>
      <c r="HKI51" s="1305"/>
      <c r="HKJ51" s="1305"/>
      <c r="HKK51" s="1305"/>
      <c r="HKL51" s="1305"/>
      <c r="HKM51" s="1305"/>
      <c r="HKN51" s="1305"/>
      <c r="HKO51" s="1305"/>
      <c r="HKP51" s="1305"/>
      <c r="HKQ51" s="1305"/>
      <c r="HKR51" s="1305"/>
      <c r="HKS51" s="1305"/>
      <c r="HKT51" s="1305"/>
      <c r="HKU51" s="1305"/>
      <c r="HKV51" s="1305"/>
      <c r="HKW51" s="1305"/>
      <c r="HKX51" s="1305"/>
      <c r="HKY51" s="1305"/>
      <c r="HKZ51" s="1305"/>
      <c r="HLA51" s="1305"/>
      <c r="HLB51" s="1305"/>
      <c r="HLC51" s="1305"/>
      <c r="HLD51" s="1305"/>
      <c r="HLE51" s="1305"/>
      <c r="HLF51" s="1305"/>
      <c r="HLG51" s="1305"/>
      <c r="HLH51" s="1305"/>
      <c r="HLI51" s="1305"/>
      <c r="HLJ51" s="1305"/>
      <c r="HLK51" s="1305"/>
      <c r="HLL51" s="1305"/>
      <c r="HLM51" s="1305"/>
      <c r="HLN51" s="1305"/>
      <c r="HLO51" s="1305"/>
      <c r="HLP51" s="1305"/>
      <c r="HLQ51" s="1305"/>
      <c r="HLR51" s="1305"/>
      <c r="HLS51" s="1305"/>
      <c r="HLT51" s="1305"/>
      <c r="HLU51" s="1305"/>
      <c r="HLV51" s="1305"/>
      <c r="HLW51" s="1305"/>
      <c r="HLX51" s="1305"/>
      <c r="HLY51" s="1305"/>
      <c r="HLZ51" s="1305"/>
      <c r="HMA51" s="1305"/>
      <c r="HMB51" s="1305"/>
      <c r="HMC51" s="1305"/>
      <c r="HMD51" s="1305"/>
      <c r="HME51" s="1305"/>
      <c r="HMF51" s="1305"/>
      <c r="HMG51" s="1305"/>
      <c r="HMH51" s="1305"/>
      <c r="HMI51" s="1305"/>
      <c r="HMJ51" s="1305"/>
      <c r="HMK51" s="1305"/>
      <c r="HML51" s="1305"/>
      <c r="HMM51" s="1305"/>
      <c r="HMN51" s="1305"/>
      <c r="HMO51" s="1305"/>
      <c r="HMP51" s="1305"/>
      <c r="HMQ51" s="1305"/>
      <c r="HMR51" s="1305"/>
      <c r="HMS51" s="1305"/>
      <c r="HMT51" s="1305"/>
      <c r="HMU51" s="1305"/>
      <c r="HMV51" s="1305"/>
      <c r="HMW51" s="1305"/>
      <c r="HMX51" s="1305"/>
      <c r="HMY51" s="1305"/>
      <c r="HMZ51" s="1305"/>
      <c r="HNA51" s="1305"/>
      <c r="HNB51" s="1305"/>
      <c r="HNC51" s="1305"/>
      <c r="HND51" s="1305"/>
      <c r="HNE51" s="1305"/>
      <c r="HNF51" s="1305"/>
      <c r="HNG51" s="1305"/>
      <c r="HNH51" s="1305"/>
      <c r="HNI51" s="1305"/>
      <c r="HNJ51" s="1305"/>
      <c r="HNK51" s="1305"/>
      <c r="HNL51" s="1305"/>
      <c r="HNM51" s="1305"/>
      <c r="HNN51" s="1305"/>
      <c r="HNO51" s="1305"/>
      <c r="HNP51" s="1305"/>
      <c r="HNQ51" s="1305"/>
      <c r="HNR51" s="1305"/>
      <c r="HNS51" s="1305"/>
      <c r="HNT51" s="1305"/>
      <c r="HNU51" s="1305"/>
      <c r="HNV51" s="1305"/>
      <c r="HNW51" s="1305"/>
      <c r="HNX51" s="1305"/>
      <c r="HNY51" s="1305"/>
      <c r="HNZ51" s="1305"/>
      <c r="HOA51" s="1305"/>
      <c r="HOB51" s="1305"/>
      <c r="HOC51" s="1305"/>
      <c r="HOD51" s="1305"/>
      <c r="HOE51" s="1305"/>
      <c r="HOF51" s="1305"/>
      <c r="HOG51" s="1305"/>
      <c r="HOH51" s="1305"/>
      <c r="HOI51" s="1305"/>
      <c r="HOJ51" s="1305"/>
      <c r="HOK51" s="1305"/>
      <c r="HOL51" s="1305"/>
      <c r="HOM51" s="1305"/>
      <c r="HON51" s="1305"/>
      <c r="HOO51" s="1305"/>
      <c r="HOP51" s="1305"/>
      <c r="HOQ51" s="1305"/>
      <c r="HOR51" s="1305"/>
      <c r="HOS51" s="1305"/>
      <c r="HOT51" s="1305"/>
      <c r="HOU51" s="1305"/>
      <c r="HOV51" s="1305"/>
      <c r="HOW51" s="1305"/>
      <c r="HOX51" s="1305"/>
      <c r="HOY51" s="1305"/>
      <c r="HOZ51" s="1305"/>
      <c r="HPA51" s="1305"/>
      <c r="HPB51" s="1305"/>
      <c r="HPC51" s="1305"/>
      <c r="HPD51" s="1305"/>
      <c r="HPE51" s="1305"/>
      <c r="HPF51" s="1305"/>
      <c r="HPG51" s="1305"/>
      <c r="HPH51" s="1305"/>
      <c r="HPI51" s="1305"/>
      <c r="HPJ51" s="1305"/>
      <c r="HPK51" s="1305"/>
      <c r="HPL51" s="1305"/>
      <c r="HPM51" s="1305"/>
      <c r="HPN51" s="1305"/>
      <c r="HPO51" s="1305"/>
      <c r="HPP51" s="1305"/>
      <c r="HPQ51" s="1305"/>
      <c r="HPR51" s="1305"/>
      <c r="HPS51" s="1305"/>
      <c r="HPT51" s="1305"/>
      <c r="HPU51" s="1305"/>
      <c r="HPV51" s="1305"/>
      <c r="HPW51" s="1305"/>
      <c r="HPX51" s="1305"/>
      <c r="HPY51" s="1305"/>
      <c r="HPZ51" s="1305"/>
      <c r="HQA51" s="1305"/>
      <c r="HQB51" s="1305"/>
      <c r="HQC51" s="1305"/>
      <c r="HQD51" s="1305"/>
      <c r="HQE51" s="1305"/>
      <c r="HQF51" s="1305"/>
      <c r="HQG51" s="1305"/>
      <c r="HQH51" s="1305"/>
      <c r="HQI51" s="1305"/>
      <c r="HQJ51" s="1305"/>
      <c r="HQK51" s="1305"/>
      <c r="HQL51" s="1305"/>
      <c r="HQM51" s="1305"/>
      <c r="HQN51" s="1305"/>
      <c r="HQO51" s="1305"/>
      <c r="HQP51" s="1305"/>
      <c r="HQQ51" s="1305"/>
      <c r="HQR51" s="1305"/>
      <c r="HQS51" s="1305"/>
      <c r="HQT51" s="1305"/>
      <c r="HQU51" s="1305"/>
      <c r="HQV51" s="1305"/>
      <c r="HQW51" s="1305"/>
      <c r="HQX51" s="1305"/>
      <c r="HQY51" s="1305"/>
      <c r="HQZ51" s="1305"/>
      <c r="HRA51" s="1305"/>
      <c r="HRB51" s="1305"/>
      <c r="HRC51" s="1305"/>
      <c r="HRD51" s="1305"/>
      <c r="HRE51" s="1305"/>
      <c r="HRF51" s="1305"/>
      <c r="HRG51" s="1305"/>
      <c r="HRH51" s="1305"/>
      <c r="HRI51" s="1305"/>
      <c r="HRJ51" s="1305"/>
      <c r="HRK51" s="1305"/>
      <c r="HRL51" s="1305"/>
      <c r="HRM51" s="1305"/>
      <c r="HRN51" s="1305"/>
      <c r="HRO51" s="1305"/>
      <c r="HRP51" s="1305"/>
      <c r="HRQ51" s="1305"/>
      <c r="HRR51" s="1305"/>
      <c r="HRS51" s="1305"/>
      <c r="HRT51" s="1305"/>
      <c r="HRU51" s="1305"/>
      <c r="HRV51" s="1305"/>
      <c r="HRW51" s="1305"/>
      <c r="HRX51" s="1305"/>
      <c r="HRY51" s="1305"/>
      <c r="HRZ51" s="1305"/>
      <c r="HSA51" s="1305"/>
      <c r="HSB51" s="1305"/>
      <c r="HSC51" s="1305"/>
      <c r="HSD51" s="1305"/>
      <c r="HSE51" s="1305"/>
      <c r="HSF51" s="1305"/>
      <c r="HSG51" s="1305"/>
      <c r="HSH51" s="1305"/>
      <c r="HSI51" s="1305"/>
      <c r="HSJ51" s="1305"/>
      <c r="HSK51" s="1305"/>
      <c r="HSL51" s="1305"/>
      <c r="HSM51" s="1305"/>
      <c r="HSN51" s="1305"/>
      <c r="HSO51" s="1305"/>
      <c r="HSP51" s="1305"/>
      <c r="HSQ51" s="1305"/>
      <c r="HSR51" s="1305"/>
      <c r="HSS51" s="1305"/>
      <c r="HST51" s="1305"/>
      <c r="HSU51" s="1305"/>
      <c r="HSV51" s="1305"/>
      <c r="HSW51" s="1305"/>
      <c r="HSX51" s="1305"/>
      <c r="HSY51" s="1305"/>
      <c r="HSZ51" s="1305"/>
      <c r="HTA51" s="1305"/>
      <c r="HTB51" s="1305"/>
      <c r="HTC51" s="1305"/>
      <c r="HTD51" s="1305"/>
      <c r="HTE51" s="1305"/>
      <c r="HTF51" s="1305"/>
      <c r="HTG51" s="1305"/>
      <c r="HTH51" s="1305"/>
      <c r="HTI51" s="1305"/>
      <c r="HTJ51" s="1305"/>
      <c r="HTK51" s="1305"/>
      <c r="HTL51" s="1305"/>
      <c r="HTM51" s="1305"/>
      <c r="HTN51" s="1305"/>
      <c r="HTO51" s="1305"/>
      <c r="HTP51" s="1305"/>
      <c r="HTQ51" s="1305"/>
      <c r="HTR51" s="1305"/>
      <c r="HTS51" s="1305"/>
      <c r="HTT51" s="1305"/>
      <c r="HTU51" s="1305"/>
      <c r="HTV51" s="1305"/>
      <c r="HTW51" s="1305"/>
      <c r="HTX51" s="1305"/>
      <c r="HTY51" s="1305"/>
      <c r="HTZ51" s="1305"/>
      <c r="HUA51" s="1305"/>
      <c r="HUB51" s="1305"/>
      <c r="HUC51" s="1305"/>
      <c r="HUD51" s="1305"/>
      <c r="HUE51" s="1305"/>
      <c r="HUF51" s="1305"/>
      <c r="HUG51" s="1305"/>
      <c r="HUH51" s="1305"/>
      <c r="HUI51" s="1305"/>
      <c r="HUJ51" s="1305"/>
      <c r="HUK51" s="1305"/>
      <c r="HUL51" s="1305"/>
      <c r="HUM51" s="1305"/>
      <c r="HUN51" s="1305"/>
      <c r="HUO51" s="1305"/>
      <c r="HUP51" s="1305"/>
      <c r="HUQ51" s="1305"/>
      <c r="HUR51" s="1305"/>
      <c r="HUS51" s="1305"/>
      <c r="HUT51" s="1305"/>
      <c r="HUU51" s="1305"/>
      <c r="HUV51" s="1305"/>
      <c r="HUW51" s="1305"/>
      <c r="HUX51" s="1305"/>
      <c r="HUY51" s="1305"/>
      <c r="HUZ51" s="1305"/>
      <c r="HVA51" s="1305"/>
      <c r="HVB51" s="1305"/>
      <c r="HVC51" s="1305"/>
      <c r="HVD51" s="1305"/>
      <c r="HVE51" s="1305"/>
      <c r="HVF51" s="1305"/>
      <c r="HVG51" s="1305"/>
      <c r="HVH51" s="1305"/>
      <c r="HVI51" s="1305"/>
      <c r="HVJ51" s="1305"/>
      <c r="HVK51" s="1305"/>
      <c r="HVL51" s="1305"/>
      <c r="HVM51" s="1305"/>
      <c r="HVN51" s="1305"/>
      <c r="HVO51" s="1305"/>
      <c r="HVP51" s="1305"/>
      <c r="HVQ51" s="1305"/>
      <c r="HVR51" s="1305"/>
      <c r="HVS51" s="1305"/>
      <c r="HVT51" s="1305"/>
      <c r="HVU51" s="1305"/>
      <c r="HVV51" s="1305"/>
      <c r="HVW51" s="1305"/>
      <c r="HVX51" s="1305"/>
      <c r="HVY51" s="1305"/>
      <c r="HVZ51" s="1305"/>
      <c r="HWA51" s="1305"/>
      <c r="HWB51" s="1305"/>
      <c r="HWC51" s="1305"/>
      <c r="HWD51" s="1305"/>
      <c r="HWE51" s="1305"/>
      <c r="HWF51" s="1305"/>
      <c r="HWG51" s="1305"/>
      <c r="HWH51" s="1305"/>
      <c r="HWI51" s="1305"/>
      <c r="HWJ51" s="1305"/>
      <c r="HWK51" s="1305"/>
      <c r="HWL51" s="1305"/>
      <c r="HWM51" s="1305"/>
      <c r="HWN51" s="1305"/>
      <c r="HWO51" s="1305"/>
      <c r="HWP51" s="1305"/>
      <c r="HWQ51" s="1305"/>
      <c r="HWR51" s="1305"/>
      <c r="HWS51" s="1305"/>
      <c r="HWT51" s="1305"/>
      <c r="HWU51" s="1305"/>
      <c r="HWV51" s="1305"/>
      <c r="HWW51" s="1305"/>
      <c r="HWX51" s="1305"/>
      <c r="HWY51" s="1305"/>
      <c r="HWZ51" s="1305"/>
      <c r="HXA51" s="1305"/>
      <c r="HXB51" s="1305"/>
      <c r="HXC51" s="1305"/>
      <c r="HXD51" s="1305"/>
      <c r="HXE51" s="1305"/>
      <c r="HXF51" s="1305"/>
      <c r="HXG51" s="1305"/>
      <c r="HXH51" s="1305"/>
      <c r="HXI51" s="1305"/>
      <c r="HXJ51" s="1305"/>
      <c r="HXK51" s="1305"/>
      <c r="HXL51" s="1305"/>
      <c r="HXM51" s="1305"/>
      <c r="HXN51" s="1305"/>
      <c r="HXO51" s="1305"/>
      <c r="HXP51" s="1305"/>
      <c r="HXQ51" s="1305"/>
      <c r="HXR51" s="1305"/>
      <c r="HXS51" s="1305"/>
      <c r="HXT51" s="1305"/>
      <c r="HXU51" s="1305"/>
      <c r="HXV51" s="1305"/>
      <c r="HXW51" s="1305"/>
      <c r="HXX51" s="1305"/>
      <c r="HXY51" s="1305"/>
      <c r="HXZ51" s="1305"/>
      <c r="HYA51" s="1305"/>
      <c r="HYB51" s="1305"/>
      <c r="HYC51" s="1305"/>
      <c r="HYD51" s="1305"/>
      <c r="HYE51" s="1305"/>
      <c r="HYF51" s="1305"/>
      <c r="HYG51" s="1305"/>
      <c r="HYH51" s="1305"/>
      <c r="HYI51" s="1305"/>
      <c r="HYJ51" s="1305"/>
      <c r="HYK51" s="1305"/>
      <c r="HYL51" s="1305"/>
      <c r="HYM51" s="1305"/>
      <c r="HYN51" s="1305"/>
      <c r="HYO51" s="1305"/>
      <c r="HYP51" s="1305"/>
      <c r="HYQ51" s="1305"/>
      <c r="HYR51" s="1305"/>
      <c r="HYS51" s="1305"/>
      <c r="HYT51" s="1305"/>
      <c r="HYU51" s="1305"/>
      <c r="HYV51" s="1305"/>
      <c r="HYW51" s="1305"/>
      <c r="HYX51" s="1305"/>
      <c r="HYY51" s="1305"/>
      <c r="HYZ51" s="1305"/>
      <c r="HZA51" s="1305"/>
      <c r="HZB51" s="1305"/>
      <c r="HZC51" s="1305"/>
      <c r="HZD51" s="1305"/>
      <c r="HZE51" s="1305"/>
      <c r="HZF51" s="1305"/>
      <c r="HZG51" s="1305"/>
      <c r="HZH51" s="1305"/>
      <c r="HZI51" s="1305"/>
      <c r="HZJ51" s="1305"/>
      <c r="HZK51" s="1305"/>
      <c r="HZL51" s="1305"/>
      <c r="HZM51" s="1305"/>
      <c r="HZN51" s="1305"/>
      <c r="HZO51" s="1305"/>
      <c r="HZP51" s="1305"/>
      <c r="HZQ51" s="1305"/>
      <c r="HZR51" s="1305"/>
      <c r="HZS51" s="1305"/>
      <c r="HZT51" s="1305"/>
      <c r="HZU51" s="1305"/>
      <c r="HZV51" s="1305"/>
      <c r="HZW51" s="1305"/>
      <c r="HZX51" s="1305"/>
      <c r="HZY51" s="1305"/>
      <c r="HZZ51" s="1305"/>
      <c r="IAA51" s="1305"/>
      <c r="IAB51" s="1305"/>
      <c r="IAC51" s="1305"/>
      <c r="IAD51" s="1305"/>
      <c r="IAE51" s="1305"/>
      <c r="IAF51" s="1305"/>
      <c r="IAG51" s="1305"/>
      <c r="IAH51" s="1305"/>
      <c r="IAI51" s="1305"/>
      <c r="IAJ51" s="1305"/>
      <c r="IAK51" s="1305"/>
      <c r="IAL51" s="1305"/>
      <c r="IAM51" s="1305"/>
      <c r="IAN51" s="1305"/>
      <c r="IAO51" s="1305"/>
      <c r="IAP51" s="1305"/>
      <c r="IAQ51" s="1305"/>
      <c r="IAR51" s="1305"/>
      <c r="IAS51" s="1305"/>
      <c r="IAT51" s="1305"/>
      <c r="IAU51" s="1305"/>
      <c r="IAV51" s="1305"/>
      <c r="IAW51" s="1305"/>
      <c r="IAX51" s="1305"/>
      <c r="IAY51" s="1305"/>
      <c r="IAZ51" s="1305"/>
      <c r="IBA51" s="1305"/>
      <c r="IBB51" s="1305"/>
      <c r="IBC51" s="1305"/>
      <c r="IBD51" s="1305"/>
      <c r="IBE51" s="1305"/>
      <c r="IBF51" s="1305"/>
      <c r="IBG51" s="1305"/>
      <c r="IBH51" s="1305"/>
      <c r="IBI51" s="1305"/>
      <c r="IBJ51" s="1305"/>
      <c r="IBK51" s="1305"/>
      <c r="IBL51" s="1305"/>
      <c r="IBM51" s="1305"/>
      <c r="IBN51" s="1305"/>
      <c r="IBO51" s="1305"/>
      <c r="IBP51" s="1305"/>
      <c r="IBQ51" s="1305"/>
      <c r="IBR51" s="1305"/>
      <c r="IBS51" s="1305"/>
      <c r="IBT51" s="1305"/>
      <c r="IBU51" s="1305"/>
      <c r="IBV51" s="1305"/>
      <c r="IBW51" s="1305"/>
      <c r="IBX51" s="1305"/>
      <c r="IBY51" s="1305"/>
      <c r="IBZ51" s="1305"/>
      <c r="ICA51" s="1305"/>
      <c r="ICB51" s="1305"/>
      <c r="ICC51" s="1305"/>
      <c r="ICD51" s="1305"/>
      <c r="ICE51" s="1305"/>
      <c r="ICF51" s="1305"/>
      <c r="ICG51" s="1305"/>
      <c r="ICH51" s="1305"/>
      <c r="ICI51" s="1305"/>
      <c r="ICJ51" s="1305"/>
      <c r="ICK51" s="1305"/>
      <c r="ICL51" s="1305"/>
      <c r="ICM51" s="1305"/>
      <c r="ICN51" s="1305"/>
      <c r="ICO51" s="1305"/>
      <c r="ICP51" s="1305"/>
      <c r="ICQ51" s="1305"/>
      <c r="ICR51" s="1305"/>
      <c r="ICS51" s="1305"/>
      <c r="ICT51" s="1305"/>
      <c r="ICU51" s="1305"/>
      <c r="ICV51" s="1305"/>
      <c r="ICW51" s="1305"/>
      <c r="ICX51" s="1305"/>
      <c r="ICY51" s="1305"/>
      <c r="ICZ51" s="1305"/>
      <c r="IDA51" s="1305"/>
      <c r="IDB51" s="1305"/>
      <c r="IDC51" s="1305"/>
      <c r="IDD51" s="1305"/>
      <c r="IDE51" s="1305"/>
      <c r="IDF51" s="1305"/>
      <c r="IDG51" s="1305"/>
      <c r="IDH51" s="1305"/>
      <c r="IDI51" s="1305"/>
      <c r="IDJ51" s="1305"/>
      <c r="IDK51" s="1305"/>
      <c r="IDL51" s="1305"/>
      <c r="IDM51" s="1305"/>
      <c r="IDN51" s="1305"/>
      <c r="IDO51" s="1305"/>
      <c r="IDP51" s="1305"/>
      <c r="IDQ51" s="1305"/>
      <c r="IDR51" s="1305"/>
      <c r="IDS51" s="1305"/>
      <c r="IDT51" s="1305"/>
      <c r="IDU51" s="1305"/>
      <c r="IDV51" s="1305"/>
      <c r="IDW51" s="1305"/>
      <c r="IDX51" s="1305"/>
      <c r="IDY51" s="1305"/>
      <c r="IDZ51" s="1305"/>
      <c r="IEA51" s="1305"/>
      <c r="IEB51" s="1305"/>
      <c r="IEC51" s="1305"/>
      <c r="IED51" s="1305"/>
      <c r="IEE51" s="1305"/>
      <c r="IEF51" s="1305"/>
      <c r="IEG51" s="1305"/>
      <c r="IEH51" s="1305"/>
      <c r="IEI51" s="1305"/>
      <c r="IEJ51" s="1305"/>
      <c r="IEK51" s="1305"/>
      <c r="IEL51" s="1305"/>
      <c r="IEM51" s="1305"/>
      <c r="IEN51" s="1305"/>
      <c r="IEO51" s="1305"/>
      <c r="IEP51" s="1305"/>
      <c r="IEQ51" s="1305"/>
      <c r="IER51" s="1305"/>
      <c r="IES51" s="1305"/>
      <c r="IET51" s="1305"/>
      <c r="IEU51" s="1305"/>
      <c r="IEV51" s="1305"/>
      <c r="IEW51" s="1305"/>
      <c r="IEX51" s="1305"/>
      <c r="IEY51" s="1305"/>
      <c r="IEZ51" s="1305"/>
      <c r="IFA51" s="1305"/>
      <c r="IFB51" s="1305"/>
      <c r="IFC51" s="1305"/>
      <c r="IFD51" s="1305"/>
      <c r="IFE51" s="1305"/>
      <c r="IFF51" s="1305"/>
      <c r="IFG51" s="1305"/>
      <c r="IFH51" s="1305"/>
      <c r="IFI51" s="1305"/>
      <c r="IFJ51" s="1305"/>
      <c r="IFK51" s="1305"/>
      <c r="IFL51" s="1305"/>
      <c r="IFM51" s="1305"/>
      <c r="IFN51" s="1305"/>
      <c r="IFO51" s="1305"/>
      <c r="IFP51" s="1305"/>
      <c r="IFQ51" s="1305"/>
      <c r="IFR51" s="1305"/>
      <c r="IFS51" s="1305"/>
      <c r="IFT51" s="1305"/>
      <c r="IFU51" s="1305"/>
      <c r="IFV51" s="1305"/>
      <c r="IFW51" s="1305"/>
      <c r="IFX51" s="1305"/>
      <c r="IFY51" s="1305"/>
      <c r="IFZ51" s="1305"/>
      <c r="IGA51" s="1305"/>
      <c r="IGB51" s="1305"/>
      <c r="IGC51" s="1305"/>
      <c r="IGD51" s="1305"/>
      <c r="IGE51" s="1305"/>
      <c r="IGF51" s="1305"/>
      <c r="IGG51" s="1305"/>
      <c r="IGH51" s="1305"/>
      <c r="IGI51" s="1305"/>
      <c r="IGJ51" s="1305"/>
      <c r="IGK51" s="1305"/>
      <c r="IGL51" s="1305"/>
      <c r="IGM51" s="1305"/>
      <c r="IGN51" s="1305"/>
      <c r="IGO51" s="1305"/>
      <c r="IGP51" s="1305"/>
      <c r="IGQ51" s="1305"/>
      <c r="IGR51" s="1305"/>
      <c r="IGS51" s="1305"/>
      <c r="IGT51" s="1305"/>
      <c r="IGU51" s="1305"/>
      <c r="IGV51" s="1305"/>
      <c r="IGW51" s="1305"/>
      <c r="IGX51" s="1305"/>
      <c r="IGY51" s="1305"/>
      <c r="IGZ51" s="1305"/>
      <c r="IHA51" s="1305"/>
      <c r="IHB51" s="1305"/>
      <c r="IHC51" s="1305"/>
      <c r="IHD51" s="1305"/>
      <c r="IHE51" s="1305"/>
      <c r="IHF51" s="1305"/>
      <c r="IHG51" s="1305"/>
      <c r="IHH51" s="1305"/>
      <c r="IHI51" s="1305"/>
      <c r="IHJ51" s="1305"/>
      <c r="IHK51" s="1305"/>
      <c r="IHL51" s="1305"/>
      <c r="IHM51" s="1305"/>
      <c r="IHN51" s="1305"/>
      <c r="IHO51" s="1305"/>
      <c r="IHP51" s="1305"/>
      <c r="IHQ51" s="1305"/>
      <c r="IHR51" s="1305"/>
      <c r="IHS51" s="1305"/>
      <c r="IHT51" s="1305"/>
      <c r="IHU51" s="1305"/>
      <c r="IHV51" s="1305"/>
      <c r="IHW51" s="1305"/>
      <c r="IHX51" s="1305"/>
      <c r="IHY51" s="1305"/>
      <c r="IHZ51" s="1305"/>
      <c r="IIA51" s="1305"/>
      <c r="IIB51" s="1305"/>
      <c r="IIC51" s="1305"/>
      <c r="IID51" s="1305"/>
      <c r="IIE51" s="1305"/>
      <c r="IIF51" s="1305"/>
      <c r="IIG51" s="1305"/>
      <c r="IIH51" s="1305"/>
      <c r="III51" s="1305"/>
      <c r="IIJ51" s="1305"/>
      <c r="IIK51" s="1305"/>
      <c r="IIL51" s="1305"/>
      <c r="IIM51" s="1305"/>
      <c r="IIN51" s="1305"/>
      <c r="IIO51" s="1305"/>
      <c r="IIP51" s="1305"/>
      <c r="IIQ51" s="1305"/>
      <c r="IIR51" s="1305"/>
      <c r="IIS51" s="1305"/>
      <c r="IIT51" s="1305"/>
      <c r="IIU51" s="1305"/>
      <c r="IIV51" s="1305"/>
      <c r="IIW51" s="1305"/>
      <c r="IIX51" s="1305"/>
      <c r="IIY51" s="1305"/>
      <c r="IIZ51" s="1305"/>
      <c r="IJA51" s="1305"/>
      <c r="IJB51" s="1305"/>
      <c r="IJC51" s="1305"/>
      <c r="IJD51" s="1305"/>
      <c r="IJE51" s="1305"/>
      <c r="IJF51" s="1305"/>
      <c r="IJG51" s="1305"/>
      <c r="IJH51" s="1305"/>
      <c r="IJI51" s="1305"/>
      <c r="IJJ51" s="1305"/>
      <c r="IJK51" s="1305"/>
      <c r="IJL51" s="1305"/>
      <c r="IJM51" s="1305"/>
      <c r="IJN51" s="1305"/>
      <c r="IJO51" s="1305"/>
      <c r="IJP51" s="1305"/>
      <c r="IJQ51" s="1305"/>
      <c r="IJR51" s="1305"/>
      <c r="IJS51" s="1305"/>
      <c r="IJT51" s="1305"/>
      <c r="IJU51" s="1305"/>
      <c r="IJV51" s="1305"/>
      <c r="IJW51" s="1305"/>
      <c r="IJX51" s="1305"/>
      <c r="IJY51" s="1305"/>
      <c r="IJZ51" s="1305"/>
      <c r="IKA51" s="1305"/>
      <c r="IKB51" s="1305"/>
      <c r="IKC51" s="1305"/>
      <c r="IKD51" s="1305"/>
      <c r="IKE51" s="1305"/>
      <c r="IKF51" s="1305"/>
      <c r="IKG51" s="1305"/>
      <c r="IKH51" s="1305"/>
      <c r="IKI51" s="1305"/>
      <c r="IKJ51" s="1305"/>
      <c r="IKK51" s="1305"/>
      <c r="IKL51" s="1305"/>
      <c r="IKM51" s="1305"/>
      <c r="IKN51" s="1305"/>
      <c r="IKO51" s="1305"/>
      <c r="IKP51" s="1305"/>
      <c r="IKQ51" s="1305"/>
      <c r="IKR51" s="1305"/>
      <c r="IKS51" s="1305"/>
      <c r="IKT51" s="1305"/>
      <c r="IKU51" s="1305"/>
      <c r="IKV51" s="1305"/>
      <c r="IKW51" s="1305"/>
      <c r="IKX51" s="1305"/>
      <c r="IKY51" s="1305"/>
      <c r="IKZ51" s="1305"/>
      <c r="ILA51" s="1305"/>
      <c r="ILB51" s="1305"/>
      <c r="ILC51" s="1305"/>
      <c r="ILD51" s="1305"/>
      <c r="ILE51" s="1305"/>
      <c r="ILF51" s="1305"/>
      <c r="ILG51" s="1305"/>
      <c r="ILH51" s="1305"/>
      <c r="ILI51" s="1305"/>
      <c r="ILJ51" s="1305"/>
      <c r="ILK51" s="1305"/>
      <c r="ILL51" s="1305"/>
      <c r="ILM51" s="1305"/>
      <c r="ILN51" s="1305"/>
      <c r="ILO51" s="1305"/>
      <c r="ILP51" s="1305"/>
      <c r="ILQ51" s="1305"/>
      <c r="ILR51" s="1305"/>
      <c r="ILS51" s="1305"/>
      <c r="ILT51" s="1305"/>
      <c r="ILU51" s="1305"/>
      <c r="ILV51" s="1305"/>
      <c r="ILW51" s="1305"/>
      <c r="ILX51" s="1305"/>
      <c r="ILY51" s="1305"/>
      <c r="ILZ51" s="1305"/>
      <c r="IMA51" s="1305"/>
      <c r="IMB51" s="1305"/>
      <c r="IMC51" s="1305"/>
      <c r="IMD51" s="1305"/>
      <c r="IME51" s="1305"/>
      <c r="IMF51" s="1305"/>
      <c r="IMG51" s="1305"/>
      <c r="IMH51" s="1305"/>
      <c r="IMI51" s="1305"/>
      <c r="IMJ51" s="1305"/>
      <c r="IMK51" s="1305"/>
      <c r="IML51" s="1305"/>
      <c r="IMM51" s="1305"/>
      <c r="IMN51" s="1305"/>
      <c r="IMO51" s="1305"/>
      <c r="IMP51" s="1305"/>
      <c r="IMQ51" s="1305"/>
      <c r="IMR51" s="1305"/>
      <c r="IMS51" s="1305"/>
      <c r="IMT51" s="1305"/>
      <c r="IMU51" s="1305"/>
      <c r="IMV51" s="1305"/>
      <c r="IMW51" s="1305"/>
      <c r="IMX51" s="1305"/>
      <c r="IMY51" s="1305"/>
      <c r="IMZ51" s="1305"/>
      <c r="INA51" s="1305"/>
      <c r="INB51" s="1305"/>
      <c r="INC51" s="1305"/>
      <c r="IND51" s="1305"/>
      <c r="INE51" s="1305"/>
      <c r="INF51" s="1305"/>
      <c r="ING51" s="1305"/>
      <c r="INH51" s="1305"/>
      <c r="INI51" s="1305"/>
      <c r="INJ51" s="1305"/>
      <c r="INK51" s="1305"/>
      <c r="INL51" s="1305"/>
      <c r="INM51" s="1305"/>
      <c r="INN51" s="1305"/>
      <c r="INO51" s="1305"/>
      <c r="INP51" s="1305"/>
      <c r="INQ51" s="1305"/>
      <c r="INR51" s="1305"/>
      <c r="INS51" s="1305"/>
      <c r="INT51" s="1305"/>
      <c r="INU51" s="1305"/>
      <c r="INV51" s="1305"/>
      <c r="INW51" s="1305"/>
      <c r="INX51" s="1305"/>
      <c r="INY51" s="1305"/>
      <c r="INZ51" s="1305"/>
      <c r="IOA51" s="1305"/>
      <c r="IOB51" s="1305"/>
      <c r="IOC51" s="1305"/>
      <c r="IOD51" s="1305"/>
      <c r="IOE51" s="1305"/>
      <c r="IOF51" s="1305"/>
      <c r="IOG51" s="1305"/>
      <c r="IOH51" s="1305"/>
      <c r="IOI51" s="1305"/>
      <c r="IOJ51" s="1305"/>
      <c r="IOK51" s="1305"/>
      <c r="IOL51" s="1305"/>
      <c r="IOM51" s="1305"/>
      <c r="ION51" s="1305"/>
      <c r="IOO51" s="1305"/>
      <c r="IOP51" s="1305"/>
      <c r="IOQ51" s="1305"/>
      <c r="IOR51" s="1305"/>
      <c r="IOS51" s="1305"/>
      <c r="IOT51" s="1305"/>
      <c r="IOU51" s="1305"/>
      <c r="IOV51" s="1305"/>
      <c r="IOW51" s="1305"/>
      <c r="IOX51" s="1305"/>
      <c r="IOY51" s="1305"/>
      <c r="IOZ51" s="1305"/>
      <c r="IPA51" s="1305"/>
      <c r="IPB51" s="1305"/>
      <c r="IPC51" s="1305"/>
      <c r="IPD51" s="1305"/>
      <c r="IPE51" s="1305"/>
      <c r="IPF51" s="1305"/>
      <c r="IPG51" s="1305"/>
      <c r="IPH51" s="1305"/>
      <c r="IPI51" s="1305"/>
      <c r="IPJ51" s="1305"/>
      <c r="IPK51" s="1305"/>
      <c r="IPL51" s="1305"/>
      <c r="IPM51" s="1305"/>
      <c r="IPN51" s="1305"/>
      <c r="IPO51" s="1305"/>
      <c r="IPP51" s="1305"/>
      <c r="IPQ51" s="1305"/>
      <c r="IPR51" s="1305"/>
      <c r="IPS51" s="1305"/>
      <c r="IPT51" s="1305"/>
      <c r="IPU51" s="1305"/>
      <c r="IPV51" s="1305"/>
      <c r="IPW51" s="1305"/>
      <c r="IPX51" s="1305"/>
      <c r="IPY51" s="1305"/>
      <c r="IPZ51" s="1305"/>
      <c r="IQA51" s="1305"/>
      <c r="IQB51" s="1305"/>
      <c r="IQC51" s="1305"/>
      <c r="IQD51" s="1305"/>
      <c r="IQE51" s="1305"/>
      <c r="IQF51" s="1305"/>
      <c r="IQG51" s="1305"/>
      <c r="IQH51" s="1305"/>
      <c r="IQI51" s="1305"/>
      <c r="IQJ51" s="1305"/>
      <c r="IQK51" s="1305"/>
      <c r="IQL51" s="1305"/>
      <c r="IQM51" s="1305"/>
      <c r="IQN51" s="1305"/>
      <c r="IQO51" s="1305"/>
      <c r="IQP51" s="1305"/>
      <c r="IQQ51" s="1305"/>
      <c r="IQR51" s="1305"/>
      <c r="IQS51" s="1305"/>
      <c r="IQT51" s="1305"/>
      <c r="IQU51" s="1305"/>
      <c r="IQV51" s="1305"/>
      <c r="IQW51" s="1305"/>
      <c r="IQX51" s="1305"/>
      <c r="IQY51" s="1305"/>
      <c r="IQZ51" s="1305"/>
      <c r="IRA51" s="1305"/>
      <c r="IRB51" s="1305"/>
      <c r="IRC51" s="1305"/>
      <c r="IRD51" s="1305"/>
      <c r="IRE51" s="1305"/>
      <c r="IRF51" s="1305"/>
      <c r="IRG51" s="1305"/>
      <c r="IRH51" s="1305"/>
      <c r="IRI51" s="1305"/>
      <c r="IRJ51" s="1305"/>
      <c r="IRK51" s="1305"/>
      <c r="IRL51" s="1305"/>
      <c r="IRM51" s="1305"/>
      <c r="IRN51" s="1305"/>
      <c r="IRO51" s="1305"/>
      <c r="IRP51" s="1305"/>
      <c r="IRQ51" s="1305"/>
      <c r="IRR51" s="1305"/>
      <c r="IRS51" s="1305"/>
      <c r="IRT51" s="1305"/>
      <c r="IRU51" s="1305"/>
      <c r="IRV51" s="1305"/>
      <c r="IRW51" s="1305"/>
      <c r="IRX51" s="1305"/>
      <c r="IRY51" s="1305"/>
      <c r="IRZ51" s="1305"/>
      <c r="ISA51" s="1305"/>
      <c r="ISB51" s="1305"/>
      <c r="ISC51" s="1305"/>
      <c r="ISD51" s="1305"/>
      <c r="ISE51" s="1305"/>
      <c r="ISF51" s="1305"/>
      <c r="ISG51" s="1305"/>
      <c r="ISH51" s="1305"/>
      <c r="ISI51" s="1305"/>
      <c r="ISJ51" s="1305"/>
      <c r="ISK51" s="1305"/>
      <c r="ISL51" s="1305"/>
      <c r="ISM51" s="1305"/>
      <c r="ISN51" s="1305"/>
      <c r="ISO51" s="1305"/>
      <c r="ISP51" s="1305"/>
      <c r="ISQ51" s="1305"/>
      <c r="ISR51" s="1305"/>
      <c r="ISS51" s="1305"/>
      <c r="IST51" s="1305"/>
      <c r="ISU51" s="1305"/>
      <c r="ISV51" s="1305"/>
      <c r="ISW51" s="1305"/>
      <c r="ISX51" s="1305"/>
      <c r="ISY51" s="1305"/>
      <c r="ISZ51" s="1305"/>
      <c r="ITA51" s="1305"/>
      <c r="ITB51" s="1305"/>
      <c r="ITC51" s="1305"/>
      <c r="ITD51" s="1305"/>
      <c r="ITE51" s="1305"/>
      <c r="ITF51" s="1305"/>
      <c r="ITG51" s="1305"/>
      <c r="ITH51" s="1305"/>
      <c r="ITI51" s="1305"/>
      <c r="ITJ51" s="1305"/>
      <c r="ITK51" s="1305"/>
      <c r="ITL51" s="1305"/>
      <c r="ITM51" s="1305"/>
      <c r="ITN51" s="1305"/>
      <c r="ITO51" s="1305"/>
      <c r="ITP51" s="1305"/>
      <c r="ITQ51" s="1305"/>
      <c r="ITR51" s="1305"/>
      <c r="ITS51" s="1305"/>
      <c r="ITT51" s="1305"/>
      <c r="ITU51" s="1305"/>
      <c r="ITV51" s="1305"/>
      <c r="ITW51" s="1305"/>
      <c r="ITX51" s="1305"/>
      <c r="ITY51" s="1305"/>
      <c r="ITZ51" s="1305"/>
      <c r="IUA51" s="1305"/>
      <c r="IUB51" s="1305"/>
      <c r="IUC51" s="1305"/>
      <c r="IUD51" s="1305"/>
      <c r="IUE51" s="1305"/>
      <c r="IUF51" s="1305"/>
      <c r="IUG51" s="1305"/>
      <c r="IUH51" s="1305"/>
      <c r="IUI51" s="1305"/>
      <c r="IUJ51" s="1305"/>
      <c r="IUK51" s="1305"/>
      <c r="IUL51" s="1305"/>
      <c r="IUM51" s="1305"/>
      <c r="IUN51" s="1305"/>
      <c r="IUO51" s="1305"/>
      <c r="IUP51" s="1305"/>
      <c r="IUQ51" s="1305"/>
      <c r="IUR51" s="1305"/>
      <c r="IUS51" s="1305"/>
      <c r="IUT51" s="1305"/>
      <c r="IUU51" s="1305"/>
      <c r="IUV51" s="1305"/>
      <c r="IUW51" s="1305"/>
      <c r="IUX51" s="1305"/>
      <c r="IUY51" s="1305"/>
      <c r="IUZ51" s="1305"/>
      <c r="IVA51" s="1305"/>
      <c r="IVB51" s="1305"/>
      <c r="IVC51" s="1305"/>
      <c r="IVD51" s="1305"/>
      <c r="IVE51" s="1305"/>
      <c r="IVF51" s="1305"/>
      <c r="IVG51" s="1305"/>
      <c r="IVH51" s="1305"/>
      <c r="IVI51" s="1305"/>
      <c r="IVJ51" s="1305"/>
      <c r="IVK51" s="1305"/>
      <c r="IVL51" s="1305"/>
      <c r="IVM51" s="1305"/>
      <c r="IVN51" s="1305"/>
      <c r="IVO51" s="1305"/>
      <c r="IVP51" s="1305"/>
      <c r="IVQ51" s="1305"/>
      <c r="IVR51" s="1305"/>
      <c r="IVS51" s="1305"/>
      <c r="IVT51" s="1305"/>
      <c r="IVU51" s="1305"/>
      <c r="IVV51" s="1305"/>
      <c r="IVW51" s="1305"/>
      <c r="IVX51" s="1305"/>
      <c r="IVY51" s="1305"/>
      <c r="IVZ51" s="1305"/>
      <c r="IWA51" s="1305"/>
      <c r="IWB51" s="1305"/>
      <c r="IWC51" s="1305"/>
      <c r="IWD51" s="1305"/>
      <c r="IWE51" s="1305"/>
      <c r="IWF51" s="1305"/>
      <c r="IWG51" s="1305"/>
      <c r="IWH51" s="1305"/>
      <c r="IWI51" s="1305"/>
      <c r="IWJ51" s="1305"/>
      <c r="IWK51" s="1305"/>
      <c r="IWL51" s="1305"/>
      <c r="IWM51" s="1305"/>
      <c r="IWN51" s="1305"/>
      <c r="IWO51" s="1305"/>
      <c r="IWP51" s="1305"/>
      <c r="IWQ51" s="1305"/>
      <c r="IWR51" s="1305"/>
      <c r="IWS51" s="1305"/>
      <c r="IWT51" s="1305"/>
      <c r="IWU51" s="1305"/>
      <c r="IWV51" s="1305"/>
      <c r="IWW51" s="1305"/>
      <c r="IWX51" s="1305"/>
      <c r="IWY51" s="1305"/>
      <c r="IWZ51" s="1305"/>
      <c r="IXA51" s="1305"/>
      <c r="IXB51" s="1305"/>
      <c r="IXC51" s="1305"/>
      <c r="IXD51" s="1305"/>
      <c r="IXE51" s="1305"/>
      <c r="IXF51" s="1305"/>
      <c r="IXG51" s="1305"/>
      <c r="IXH51" s="1305"/>
      <c r="IXI51" s="1305"/>
      <c r="IXJ51" s="1305"/>
      <c r="IXK51" s="1305"/>
      <c r="IXL51" s="1305"/>
      <c r="IXM51" s="1305"/>
      <c r="IXN51" s="1305"/>
      <c r="IXO51" s="1305"/>
      <c r="IXP51" s="1305"/>
      <c r="IXQ51" s="1305"/>
      <c r="IXR51" s="1305"/>
      <c r="IXS51" s="1305"/>
      <c r="IXT51" s="1305"/>
      <c r="IXU51" s="1305"/>
      <c r="IXV51" s="1305"/>
      <c r="IXW51" s="1305"/>
      <c r="IXX51" s="1305"/>
      <c r="IXY51" s="1305"/>
      <c r="IXZ51" s="1305"/>
      <c r="IYA51" s="1305"/>
      <c r="IYB51" s="1305"/>
      <c r="IYC51" s="1305"/>
      <c r="IYD51" s="1305"/>
      <c r="IYE51" s="1305"/>
      <c r="IYF51" s="1305"/>
      <c r="IYG51" s="1305"/>
      <c r="IYH51" s="1305"/>
      <c r="IYI51" s="1305"/>
      <c r="IYJ51" s="1305"/>
      <c r="IYK51" s="1305"/>
      <c r="IYL51" s="1305"/>
      <c r="IYM51" s="1305"/>
      <c r="IYN51" s="1305"/>
      <c r="IYO51" s="1305"/>
      <c r="IYP51" s="1305"/>
      <c r="IYQ51" s="1305"/>
      <c r="IYR51" s="1305"/>
      <c r="IYS51" s="1305"/>
      <c r="IYT51" s="1305"/>
      <c r="IYU51" s="1305"/>
      <c r="IYV51" s="1305"/>
      <c r="IYW51" s="1305"/>
      <c r="IYX51" s="1305"/>
      <c r="IYY51" s="1305"/>
      <c r="IYZ51" s="1305"/>
      <c r="IZA51" s="1305"/>
      <c r="IZB51" s="1305"/>
      <c r="IZC51" s="1305"/>
      <c r="IZD51" s="1305"/>
      <c r="IZE51" s="1305"/>
      <c r="IZF51" s="1305"/>
      <c r="IZG51" s="1305"/>
      <c r="IZH51" s="1305"/>
      <c r="IZI51" s="1305"/>
      <c r="IZJ51" s="1305"/>
      <c r="IZK51" s="1305"/>
      <c r="IZL51" s="1305"/>
      <c r="IZM51" s="1305"/>
      <c r="IZN51" s="1305"/>
      <c r="IZO51" s="1305"/>
      <c r="IZP51" s="1305"/>
      <c r="IZQ51" s="1305"/>
      <c r="IZR51" s="1305"/>
      <c r="IZS51" s="1305"/>
      <c r="IZT51" s="1305"/>
      <c r="IZU51" s="1305"/>
      <c r="IZV51" s="1305"/>
      <c r="IZW51" s="1305"/>
      <c r="IZX51" s="1305"/>
      <c r="IZY51" s="1305"/>
      <c r="IZZ51" s="1305"/>
      <c r="JAA51" s="1305"/>
      <c r="JAB51" s="1305"/>
      <c r="JAC51" s="1305"/>
      <c r="JAD51" s="1305"/>
      <c r="JAE51" s="1305"/>
      <c r="JAF51" s="1305"/>
      <c r="JAG51" s="1305"/>
      <c r="JAH51" s="1305"/>
      <c r="JAI51" s="1305"/>
      <c r="JAJ51" s="1305"/>
      <c r="JAK51" s="1305"/>
      <c r="JAL51" s="1305"/>
      <c r="JAM51" s="1305"/>
      <c r="JAN51" s="1305"/>
      <c r="JAO51" s="1305"/>
      <c r="JAP51" s="1305"/>
      <c r="JAQ51" s="1305"/>
      <c r="JAR51" s="1305"/>
      <c r="JAS51" s="1305"/>
      <c r="JAT51" s="1305"/>
      <c r="JAU51" s="1305"/>
      <c r="JAV51" s="1305"/>
      <c r="JAW51" s="1305"/>
      <c r="JAX51" s="1305"/>
      <c r="JAY51" s="1305"/>
      <c r="JAZ51" s="1305"/>
      <c r="JBA51" s="1305"/>
      <c r="JBB51" s="1305"/>
      <c r="JBC51" s="1305"/>
      <c r="JBD51" s="1305"/>
      <c r="JBE51" s="1305"/>
      <c r="JBF51" s="1305"/>
      <c r="JBG51" s="1305"/>
      <c r="JBH51" s="1305"/>
      <c r="JBI51" s="1305"/>
      <c r="JBJ51" s="1305"/>
      <c r="JBK51" s="1305"/>
      <c r="JBL51" s="1305"/>
      <c r="JBM51" s="1305"/>
      <c r="JBN51" s="1305"/>
      <c r="JBO51" s="1305"/>
      <c r="JBP51" s="1305"/>
      <c r="JBQ51" s="1305"/>
      <c r="JBR51" s="1305"/>
      <c r="JBS51" s="1305"/>
      <c r="JBT51" s="1305"/>
      <c r="JBU51" s="1305"/>
      <c r="JBV51" s="1305"/>
      <c r="JBW51" s="1305"/>
      <c r="JBX51" s="1305"/>
      <c r="JBY51" s="1305"/>
      <c r="JBZ51" s="1305"/>
      <c r="JCA51" s="1305"/>
      <c r="JCB51" s="1305"/>
      <c r="JCC51" s="1305"/>
      <c r="JCD51" s="1305"/>
      <c r="JCE51" s="1305"/>
      <c r="JCF51" s="1305"/>
      <c r="JCG51" s="1305"/>
      <c r="JCH51" s="1305"/>
      <c r="JCI51" s="1305"/>
      <c r="JCJ51" s="1305"/>
      <c r="JCK51" s="1305"/>
      <c r="JCL51" s="1305"/>
      <c r="JCM51" s="1305"/>
      <c r="JCN51" s="1305"/>
      <c r="JCO51" s="1305"/>
      <c r="JCP51" s="1305"/>
      <c r="JCQ51" s="1305"/>
      <c r="JCR51" s="1305"/>
      <c r="JCS51" s="1305"/>
      <c r="JCT51" s="1305"/>
      <c r="JCU51" s="1305"/>
      <c r="JCV51" s="1305"/>
      <c r="JCW51" s="1305"/>
      <c r="JCX51" s="1305"/>
      <c r="JCY51" s="1305"/>
      <c r="JCZ51" s="1305"/>
      <c r="JDA51" s="1305"/>
      <c r="JDB51" s="1305"/>
      <c r="JDC51" s="1305"/>
      <c r="JDD51" s="1305"/>
      <c r="JDE51" s="1305"/>
      <c r="JDF51" s="1305"/>
      <c r="JDG51" s="1305"/>
      <c r="JDH51" s="1305"/>
      <c r="JDI51" s="1305"/>
      <c r="JDJ51" s="1305"/>
      <c r="JDK51" s="1305"/>
      <c r="JDL51" s="1305"/>
      <c r="JDM51" s="1305"/>
      <c r="JDN51" s="1305"/>
      <c r="JDO51" s="1305"/>
      <c r="JDP51" s="1305"/>
      <c r="JDQ51" s="1305"/>
      <c r="JDR51" s="1305"/>
      <c r="JDS51" s="1305"/>
      <c r="JDT51" s="1305"/>
      <c r="JDU51" s="1305"/>
      <c r="JDV51" s="1305"/>
      <c r="JDW51" s="1305"/>
      <c r="JDX51" s="1305"/>
      <c r="JDY51" s="1305"/>
      <c r="JDZ51" s="1305"/>
      <c r="JEA51" s="1305"/>
      <c r="JEB51" s="1305"/>
      <c r="JEC51" s="1305"/>
      <c r="JED51" s="1305"/>
      <c r="JEE51" s="1305"/>
      <c r="JEF51" s="1305"/>
      <c r="JEG51" s="1305"/>
      <c r="JEH51" s="1305"/>
      <c r="JEI51" s="1305"/>
      <c r="JEJ51" s="1305"/>
      <c r="JEK51" s="1305"/>
      <c r="JEL51" s="1305"/>
      <c r="JEM51" s="1305"/>
      <c r="JEN51" s="1305"/>
      <c r="JEO51" s="1305"/>
      <c r="JEP51" s="1305"/>
      <c r="JEQ51" s="1305"/>
      <c r="JER51" s="1305"/>
      <c r="JES51" s="1305"/>
      <c r="JET51" s="1305"/>
      <c r="JEU51" s="1305"/>
      <c r="JEV51" s="1305"/>
      <c r="JEW51" s="1305"/>
      <c r="JEX51" s="1305"/>
      <c r="JEY51" s="1305"/>
      <c r="JEZ51" s="1305"/>
      <c r="JFA51" s="1305"/>
      <c r="JFB51" s="1305"/>
      <c r="JFC51" s="1305"/>
      <c r="JFD51" s="1305"/>
      <c r="JFE51" s="1305"/>
      <c r="JFF51" s="1305"/>
      <c r="JFG51" s="1305"/>
      <c r="JFH51" s="1305"/>
      <c r="JFI51" s="1305"/>
      <c r="JFJ51" s="1305"/>
      <c r="JFK51" s="1305"/>
      <c r="JFL51" s="1305"/>
      <c r="JFM51" s="1305"/>
      <c r="JFN51" s="1305"/>
      <c r="JFO51" s="1305"/>
      <c r="JFP51" s="1305"/>
      <c r="JFQ51" s="1305"/>
      <c r="JFR51" s="1305"/>
      <c r="JFS51" s="1305"/>
      <c r="JFT51" s="1305"/>
      <c r="JFU51" s="1305"/>
      <c r="JFV51" s="1305"/>
      <c r="JFW51" s="1305"/>
      <c r="JFX51" s="1305"/>
      <c r="JFY51" s="1305"/>
      <c r="JFZ51" s="1305"/>
      <c r="JGA51" s="1305"/>
      <c r="JGB51" s="1305"/>
      <c r="JGC51" s="1305"/>
      <c r="JGD51" s="1305"/>
      <c r="JGE51" s="1305"/>
      <c r="JGF51" s="1305"/>
      <c r="JGG51" s="1305"/>
      <c r="JGH51" s="1305"/>
      <c r="JGI51" s="1305"/>
      <c r="JGJ51" s="1305"/>
      <c r="JGK51" s="1305"/>
      <c r="JGL51" s="1305"/>
      <c r="JGM51" s="1305"/>
      <c r="JGN51" s="1305"/>
      <c r="JGO51" s="1305"/>
      <c r="JGP51" s="1305"/>
      <c r="JGQ51" s="1305"/>
      <c r="JGR51" s="1305"/>
      <c r="JGS51" s="1305"/>
      <c r="JGT51" s="1305"/>
      <c r="JGU51" s="1305"/>
      <c r="JGV51" s="1305"/>
      <c r="JGW51" s="1305"/>
      <c r="JGX51" s="1305"/>
      <c r="JGY51" s="1305"/>
      <c r="JGZ51" s="1305"/>
      <c r="JHA51" s="1305"/>
      <c r="JHB51" s="1305"/>
      <c r="JHC51" s="1305"/>
      <c r="JHD51" s="1305"/>
      <c r="JHE51" s="1305"/>
      <c r="JHF51" s="1305"/>
      <c r="JHG51" s="1305"/>
      <c r="JHH51" s="1305"/>
      <c r="JHI51" s="1305"/>
      <c r="JHJ51" s="1305"/>
      <c r="JHK51" s="1305"/>
      <c r="JHL51" s="1305"/>
      <c r="JHM51" s="1305"/>
      <c r="JHN51" s="1305"/>
      <c r="JHO51" s="1305"/>
      <c r="JHP51" s="1305"/>
      <c r="JHQ51" s="1305"/>
      <c r="JHR51" s="1305"/>
      <c r="JHS51" s="1305"/>
      <c r="JHT51" s="1305"/>
      <c r="JHU51" s="1305"/>
      <c r="JHV51" s="1305"/>
      <c r="JHW51" s="1305"/>
      <c r="JHX51" s="1305"/>
      <c r="JHY51" s="1305"/>
      <c r="JHZ51" s="1305"/>
      <c r="JIA51" s="1305"/>
      <c r="JIB51" s="1305"/>
      <c r="JIC51" s="1305"/>
      <c r="JID51" s="1305"/>
      <c r="JIE51" s="1305"/>
      <c r="JIF51" s="1305"/>
      <c r="JIG51" s="1305"/>
      <c r="JIH51" s="1305"/>
      <c r="JII51" s="1305"/>
      <c r="JIJ51" s="1305"/>
      <c r="JIK51" s="1305"/>
      <c r="JIL51" s="1305"/>
      <c r="JIM51" s="1305"/>
      <c r="JIN51" s="1305"/>
      <c r="JIO51" s="1305"/>
      <c r="JIP51" s="1305"/>
      <c r="JIQ51" s="1305"/>
      <c r="JIR51" s="1305"/>
      <c r="JIS51" s="1305"/>
      <c r="JIT51" s="1305"/>
      <c r="JIU51" s="1305"/>
      <c r="JIV51" s="1305"/>
      <c r="JIW51" s="1305"/>
      <c r="JIX51" s="1305"/>
      <c r="JIY51" s="1305"/>
      <c r="JIZ51" s="1305"/>
      <c r="JJA51" s="1305"/>
      <c r="JJB51" s="1305"/>
      <c r="JJC51" s="1305"/>
      <c r="JJD51" s="1305"/>
      <c r="JJE51" s="1305"/>
      <c r="JJF51" s="1305"/>
      <c r="JJG51" s="1305"/>
      <c r="JJH51" s="1305"/>
      <c r="JJI51" s="1305"/>
      <c r="JJJ51" s="1305"/>
      <c r="JJK51" s="1305"/>
      <c r="JJL51" s="1305"/>
      <c r="JJM51" s="1305"/>
      <c r="JJN51" s="1305"/>
      <c r="JJO51" s="1305"/>
      <c r="JJP51" s="1305"/>
      <c r="JJQ51" s="1305"/>
      <c r="JJR51" s="1305"/>
      <c r="JJS51" s="1305"/>
      <c r="JJT51" s="1305"/>
      <c r="JJU51" s="1305"/>
      <c r="JJV51" s="1305"/>
      <c r="JJW51" s="1305"/>
      <c r="JJX51" s="1305"/>
      <c r="JJY51" s="1305"/>
      <c r="JJZ51" s="1305"/>
      <c r="JKA51" s="1305"/>
      <c r="JKB51" s="1305"/>
      <c r="JKC51" s="1305"/>
      <c r="JKD51" s="1305"/>
      <c r="JKE51" s="1305"/>
      <c r="JKF51" s="1305"/>
      <c r="JKG51" s="1305"/>
      <c r="JKH51" s="1305"/>
      <c r="JKI51" s="1305"/>
      <c r="JKJ51" s="1305"/>
      <c r="JKK51" s="1305"/>
      <c r="JKL51" s="1305"/>
      <c r="JKM51" s="1305"/>
      <c r="JKN51" s="1305"/>
      <c r="JKO51" s="1305"/>
      <c r="JKP51" s="1305"/>
      <c r="JKQ51" s="1305"/>
      <c r="JKR51" s="1305"/>
      <c r="JKS51" s="1305"/>
      <c r="JKT51" s="1305"/>
      <c r="JKU51" s="1305"/>
      <c r="JKV51" s="1305"/>
      <c r="JKW51" s="1305"/>
      <c r="JKX51" s="1305"/>
      <c r="JKY51" s="1305"/>
      <c r="JKZ51" s="1305"/>
      <c r="JLA51" s="1305"/>
      <c r="JLB51" s="1305"/>
      <c r="JLC51" s="1305"/>
      <c r="JLD51" s="1305"/>
      <c r="JLE51" s="1305"/>
      <c r="JLF51" s="1305"/>
      <c r="JLG51" s="1305"/>
      <c r="JLH51" s="1305"/>
      <c r="JLI51" s="1305"/>
      <c r="JLJ51" s="1305"/>
      <c r="JLK51" s="1305"/>
      <c r="JLL51" s="1305"/>
      <c r="JLM51" s="1305"/>
      <c r="JLN51" s="1305"/>
      <c r="JLO51" s="1305"/>
      <c r="JLP51" s="1305"/>
      <c r="JLQ51" s="1305"/>
      <c r="JLR51" s="1305"/>
      <c r="JLS51" s="1305"/>
      <c r="JLT51" s="1305"/>
      <c r="JLU51" s="1305"/>
      <c r="JLV51" s="1305"/>
      <c r="JLW51" s="1305"/>
      <c r="JLX51" s="1305"/>
      <c r="JLY51" s="1305"/>
      <c r="JLZ51" s="1305"/>
      <c r="JMA51" s="1305"/>
      <c r="JMB51" s="1305"/>
      <c r="JMC51" s="1305"/>
      <c r="JMD51" s="1305"/>
      <c r="JME51" s="1305"/>
      <c r="JMF51" s="1305"/>
      <c r="JMG51" s="1305"/>
      <c r="JMH51" s="1305"/>
      <c r="JMI51" s="1305"/>
      <c r="JMJ51" s="1305"/>
      <c r="JMK51" s="1305"/>
      <c r="JML51" s="1305"/>
      <c r="JMM51" s="1305"/>
      <c r="JMN51" s="1305"/>
      <c r="JMO51" s="1305"/>
      <c r="JMP51" s="1305"/>
      <c r="JMQ51" s="1305"/>
      <c r="JMR51" s="1305"/>
      <c r="JMS51" s="1305"/>
      <c r="JMT51" s="1305"/>
      <c r="JMU51" s="1305"/>
      <c r="JMV51" s="1305"/>
      <c r="JMW51" s="1305"/>
      <c r="JMX51" s="1305"/>
      <c r="JMY51" s="1305"/>
      <c r="JMZ51" s="1305"/>
      <c r="JNA51" s="1305"/>
      <c r="JNB51" s="1305"/>
      <c r="JNC51" s="1305"/>
      <c r="JND51" s="1305"/>
      <c r="JNE51" s="1305"/>
      <c r="JNF51" s="1305"/>
      <c r="JNG51" s="1305"/>
      <c r="JNH51" s="1305"/>
      <c r="JNI51" s="1305"/>
      <c r="JNJ51" s="1305"/>
      <c r="JNK51" s="1305"/>
      <c r="JNL51" s="1305"/>
      <c r="JNM51" s="1305"/>
      <c r="JNN51" s="1305"/>
      <c r="JNO51" s="1305"/>
      <c r="JNP51" s="1305"/>
      <c r="JNQ51" s="1305"/>
      <c r="JNR51" s="1305"/>
      <c r="JNS51" s="1305"/>
      <c r="JNT51" s="1305"/>
      <c r="JNU51" s="1305"/>
      <c r="JNV51" s="1305"/>
      <c r="JNW51" s="1305"/>
      <c r="JNX51" s="1305"/>
      <c r="JNY51" s="1305"/>
      <c r="JNZ51" s="1305"/>
      <c r="JOA51" s="1305"/>
      <c r="JOB51" s="1305"/>
      <c r="JOC51" s="1305"/>
      <c r="JOD51" s="1305"/>
      <c r="JOE51" s="1305"/>
      <c r="JOF51" s="1305"/>
      <c r="JOG51" s="1305"/>
      <c r="JOH51" s="1305"/>
      <c r="JOI51" s="1305"/>
      <c r="JOJ51" s="1305"/>
      <c r="JOK51" s="1305"/>
      <c r="JOL51" s="1305"/>
      <c r="JOM51" s="1305"/>
      <c r="JON51" s="1305"/>
      <c r="JOO51" s="1305"/>
      <c r="JOP51" s="1305"/>
      <c r="JOQ51" s="1305"/>
      <c r="JOR51" s="1305"/>
      <c r="JOS51" s="1305"/>
      <c r="JOT51" s="1305"/>
      <c r="JOU51" s="1305"/>
      <c r="JOV51" s="1305"/>
      <c r="JOW51" s="1305"/>
      <c r="JOX51" s="1305"/>
      <c r="JOY51" s="1305"/>
      <c r="JOZ51" s="1305"/>
      <c r="JPA51" s="1305"/>
      <c r="JPB51" s="1305"/>
      <c r="JPC51" s="1305"/>
      <c r="JPD51" s="1305"/>
      <c r="JPE51" s="1305"/>
      <c r="JPF51" s="1305"/>
      <c r="JPG51" s="1305"/>
      <c r="JPH51" s="1305"/>
      <c r="JPI51" s="1305"/>
      <c r="JPJ51" s="1305"/>
      <c r="JPK51" s="1305"/>
      <c r="JPL51" s="1305"/>
      <c r="JPM51" s="1305"/>
      <c r="JPN51" s="1305"/>
      <c r="JPO51" s="1305"/>
      <c r="JPP51" s="1305"/>
      <c r="JPQ51" s="1305"/>
      <c r="JPR51" s="1305"/>
      <c r="JPS51" s="1305"/>
      <c r="JPT51" s="1305"/>
      <c r="JPU51" s="1305"/>
      <c r="JPV51" s="1305"/>
      <c r="JPW51" s="1305"/>
      <c r="JPX51" s="1305"/>
      <c r="JPY51" s="1305"/>
      <c r="JPZ51" s="1305"/>
      <c r="JQA51" s="1305"/>
      <c r="JQB51" s="1305"/>
      <c r="JQC51" s="1305"/>
      <c r="JQD51" s="1305"/>
      <c r="JQE51" s="1305"/>
      <c r="JQF51" s="1305"/>
      <c r="JQG51" s="1305"/>
      <c r="JQH51" s="1305"/>
      <c r="JQI51" s="1305"/>
      <c r="JQJ51" s="1305"/>
      <c r="JQK51" s="1305"/>
      <c r="JQL51" s="1305"/>
      <c r="JQM51" s="1305"/>
      <c r="JQN51" s="1305"/>
      <c r="JQO51" s="1305"/>
      <c r="JQP51" s="1305"/>
      <c r="JQQ51" s="1305"/>
      <c r="JQR51" s="1305"/>
      <c r="JQS51" s="1305"/>
      <c r="JQT51" s="1305"/>
      <c r="JQU51" s="1305"/>
      <c r="JQV51" s="1305"/>
      <c r="JQW51" s="1305"/>
      <c r="JQX51" s="1305"/>
      <c r="JQY51" s="1305"/>
      <c r="JQZ51" s="1305"/>
      <c r="JRA51" s="1305"/>
      <c r="JRB51" s="1305"/>
      <c r="JRC51" s="1305"/>
      <c r="JRD51" s="1305"/>
      <c r="JRE51" s="1305"/>
      <c r="JRF51" s="1305"/>
      <c r="JRG51" s="1305"/>
      <c r="JRH51" s="1305"/>
      <c r="JRI51" s="1305"/>
      <c r="JRJ51" s="1305"/>
      <c r="JRK51" s="1305"/>
      <c r="JRL51" s="1305"/>
      <c r="JRM51" s="1305"/>
      <c r="JRN51" s="1305"/>
      <c r="JRO51" s="1305"/>
      <c r="JRP51" s="1305"/>
      <c r="JRQ51" s="1305"/>
      <c r="JRR51" s="1305"/>
      <c r="JRS51" s="1305"/>
      <c r="JRT51" s="1305"/>
      <c r="JRU51" s="1305"/>
      <c r="JRV51" s="1305"/>
      <c r="JRW51" s="1305"/>
      <c r="JRX51" s="1305"/>
      <c r="JRY51" s="1305"/>
      <c r="JRZ51" s="1305"/>
      <c r="JSA51" s="1305"/>
      <c r="JSB51" s="1305"/>
      <c r="JSC51" s="1305"/>
      <c r="JSD51" s="1305"/>
      <c r="JSE51" s="1305"/>
      <c r="JSF51" s="1305"/>
      <c r="JSG51" s="1305"/>
      <c r="JSH51" s="1305"/>
      <c r="JSI51" s="1305"/>
      <c r="JSJ51" s="1305"/>
      <c r="JSK51" s="1305"/>
      <c r="JSL51" s="1305"/>
      <c r="JSM51" s="1305"/>
      <c r="JSN51" s="1305"/>
      <c r="JSO51" s="1305"/>
      <c r="JSP51" s="1305"/>
      <c r="JSQ51" s="1305"/>
      <c r="JSR51" s="1305"/>
      <c r="JSS51" s="1305"/>
      <c r="JST51" s="1305"/>
      <c r="JSU51" s="1305"/>
      <c r="JSV51" s="1305"/>
      <c r="JSW51" s="1305"/>
      <c r="JSX51" s="1305"/>
      <c r="JSY51" s="1305"/>
      <c r="JSZ51" s="1305"/>
      <c r="JTA51" s="1305"/>
      <c r="JTB51" s="1305"/>
      <c r="JTC51" s="1305"/>
      <c r="JTD51" s="1305"/>
      <c r="JTE51" s="1305"/>
      <c r="JTF51" s="1305"/>
      <c r="JTG51" s="1305"/>
      <c r="JTH51" s="1305"/>
      <c r="JTI51" s="1305"/>
      <c r="JTJ51" s="1305"/>
      <c r="JTK51" s="1305"/>
      <c r="JTL51" s="1305"/>
      <c r="JTM51" s="1305"/>
      <c r="JTN51" s="1305"/>
      <c r="JTO51" s="1305"/>
      <c r="JTP51" s="1305"/>
      <c r="JTQ51" s="1305"/>
      <c r="JTR51" s="1305"/>
      <c r="JTS51" s="1305"/>
      <c r="JTT51" s="1305"/>
      <c r="JTU51" s="1305"/>
      <c r="JTV51" s="1305"/>
      <c r="JTW51" s="1305"/>
      <c r="JTX51" s="1305"/>
      <c r="JTY51" s="1305"/>
      <c r="JTZ51" s="1305"/>
      <c r="JUA51" s="1305"/>
      <c r="JUB51" s="1305"/>
      <c r="JUC51" s="1305"/>
      <c r="JUD51" s="1305"/>
      <c r="JUE51" s="1305"/>
      <c r="JUF51" s="1305"/>
      <c r="JUG51" s="1305"/>
      <c r="JUH51" s="1305"/>
      <c r="JUI51" s="1305"/>
      <c r="JUJ51" s="1305"/>
      <c r="JUK51" s="1305"/>
      <c r="JUL51" s="1305"/>
      <c r="JUM51" s="1305"/>
      <c r="JUN51" s="1305"/>
      <c r="JUO51" s="1305"/>
      <c r="JUP51" s="1305"/>
      <c r="JUQ51" s="1305"/>
      <c r="JUR51" s="1305"/>
      <c r="JUS51" s="1305"/>
      <c r="JUT51" s="1305"/>
      <c r="JUU51" s="1305"/>
      <c r="JUV51" s="1305"/>
      <c r="JUW51" s="1305"/>
      <c r="JUX51" s="1305"/>
      <c r="JUY51" s="1305"/>
      <c r="JUZ51" s="1305"/>
      <c r="JVA51" s="1305"/>
      <c r="JVB51" s="1305"/>
      <c r="JVC51" s="1305"/>
      <c r="JVD51" s="1305"/>
      <c r="JVE51" s="1305"/>
      <c r="JVF51" s="1305"/>
      <c r="JVG51" s="1305"/>
      <c r="JVH51" s="1305"/>
      <c r="JVI51" s="1305"/>
      <c r="JVJ51" s="1305"/>
      <c r="JVK51" s="1305"/>
      <c r="JVL51" s="1305"/>
      <c r="JVM51" s="1305"/>
      <c r="JVN51" s="1305"/>
      <c r="JVO51" s="1305"/>
      <c r="JVP51" s="1305"/>
      <c r="JVQ51" s="1305"/>
      <c r="JVR51" s="1305"/>
      <c r="JVS51" s="1305"/>
      <c r="JVT51" s="1305"/>
      <c r="JVU51" s="1305"/>
      <c r="JVV51" s="1305"/>
      <c r="JVW51" s="1305"/>
      <c r="JVX51" s="1305"/>
      <c r="JVY51" s="1305"/>
      <c r="JVZ51" s="1305"/>
      <c r="JWA51" s="1305"/>
      <c r="JWB51" s="1305"/>
      <c r="JWC51" s="1305"/>
      <c r="JWD51" s="1305"/>
      <c r="JWE51" s="1305"/>
      <c r="JWF51" s="1305"/>
      <c r="JWG51" s="1305"/>
      <c r="JWH51" s="1305"/>
      <c r="JWI51" s="1305"/>
      <c r="JWJ51" s="1305"/>
      <c r="JWK51" s="1305"/>
      <c r="JWL51" s="1305"/>
      <c r="JWM51" s="1305"/>
      <c r="JWN51" s="1305"/>
      <c r="JWO51" s="1305"/>
      <c r="JWP51" s="1305"/>
      <c r="JWQ51" s="1305"/>
      <c r="JWR51" s="1305"/>
      <c r="JWS51" s="1305"/>
      <c r="JWT51" s="1305"/>
      <c r="JWU51" s="1305"/>
      <c r="JWV51" s="1305"/>
      <c r="JWW51" s="1305"/>
      <c r="JWX51" s="1305"/>
      <c r="JWY51" s="1305"/>
      <c r="JWZ51" s="1305"/>
      <c r="JXA51" s="1305"/>
      <c r="JXB51" s="1305"/>
      <c r="JXC51" s="1305"/>
      <c r="JXD51" s="1305"/>
      <c r="JXE51" s="1305"/>
      <c r="JXF51" s="1305"/>
      <c r="JXG51" s="1305"/>
      <c r="JXH51" s="1305"/>
      <c r="JXI51" s="1305"/>
      <c r="JXJ51" s="1305"/>
      <c r="JXK51" s="1305"/>
      <c r="JXL51" s="1305"/>
      <c r="JXM51" s="1305"/>
      <c r="JXN51" s="1305"/>
      <c r="JXO51" s="1305"/>
      <c r="JXP51" s="1305"/>
      <c r="JXQ51" s="1305"/>
      <c r="JXR51" s="1305"/>
      <c r="JXS51" s="1305"/>
      <c r="JXT51" s="1305"/>
      <c r="JXU51" s="1305"/>
      <c r="JXV51" s="1305"/>
      <c r="JXW51" s="1305"/>
      <c r="JXX51" s="1305"/>
      <c r="JXY51" s="1305"/>
      <c r="JXZ51" s="1305"/>
      <c r="JYA51" s="1305"/>
      <c r="JYB51" s="1305"/>
      <c r="JYC51" s="1305"/>
      <c r="JYD51" s="1305"/>
      <c r="JYE51" s="1305"/>
      <c r="JYF51" s="1305"/>
      <c r="JYG51" s="1305"/>
      <c r="JYH51" s="1305"/>
      <c r="JYI51" s="1305"/>
      <c r="JYJ51" s="1305"/>
      <c r="JYK51" s="1305"/>
      <c r="JYL51" s="1305"/>
      <c r="JYM51" s="1305"/>
      <c r="JYN51" s="1305"/>
      <c r="JYO51" s="1305"/>
      <c r="JYP51" s="1305"/>
      <c r="JYQ51" s="1305"/>
      <c r="JYR51" s="1305"/>
      <c r="JYS51" s="1305"/>
      <c r="JYT51" s="1305"/>
      <c r="JYU51" s="1305"/>
      <c r="JYV51" s="1305"/>
      <c r="JYW51" s="1305"/>
      <c r="JYX51" s="1305"/>
      <c r="JYY51" s="1305"/>
      <c r="JYZ51" s="1305"/>
      <c r="JZA51" s="1305"/>
      <c r="JZB51" s="1305"/>
      <c r="JZC51" s="1305"/>
      <c r="JZD51" s="1305"/>
      <c r="JZE51" s="1305"/>
      <c r="JZF51" s="1305"/>
      <c r="JZG51" s="1305"/>
      <c r="JZH51" s="1305"/>
      <c r="JZI51" s="1305"/>
      <c r="JZJ51" s="1305"/>
      <c r="JZK51" s="1305"/>
      <c r="JZL51" s="1305"/>
      <c r="JZM51" s="1305"/>
      <c r="JZN51" s="1305"/>
      <c r="JZO51" s="1305"/>
      <c r="JZP51" s="1305"/>
      <c r="JZQ51" s="1305"/>
      <c r="JZR51" s="1305"/>
      <c r="JZS51" s="1305"/>
      <c r="JZT51" s="1305"/>
      <c r="JZU51" s="1305"/>
      <c r="JZV51" s="1305"/>
      <c r="JZW51" s="1305"/>
      <c r="JZX51" s="1305"/>
      <c r="JZY51" s="1305"/>
      <c r="JZZ51" s="1305"/>
      <c r="KAA51" s="1305"/>
      <c r="KAB51" s="1305"/>
      <c r="KAC51" s="1305"/>
      <c r="KAD51" s="1305"/>
      <c r="KAE51" s="1305"/>
      <c r="KAF51" s="1305"/>
      <c r="KAG51" s="1305"/>
      <c r="KAH51" s="1305"/>
      <c r="KAI51" s="1305"/>
      <c r="KAJ51" s="1305"/>
      <c r="KAK51" s="1305"/>
      <c r="KAL51" s="1305"/>
      <c r="KAM51" s="1305"/>
      <c r="KAN51" s="1305"/>
      <c r="KAO51" s="1305"/>
      <c r="KAP51" s="1305"/>
      <c r="KAQ51" s="1305"/>
      <c r="KAR51" s="1305"/>
      <c r="KAS51" s="1305"/>
      <c r="KAT51" s="1305"/>
      <c r="KAU51" s="1305"/>
      <c r="KAV51" s="1305"/>
      <c r="KAW51" s="1305"/>
      <c r="KAX51" s="1305"/>
      <c r="KAY51" s="1305"/>
      <c r="KAZ51" s="1305"/>
      <c r="KBA51" s="1305"/>
      <c r="KBB51" s="1305"/>
      <c r="KBC51" s="1305"/>
      <c r="KBD51" s="1305"/>
      <c r="KBE51" s="1305"/>
      <c r="KBF51" s="1305"/>
      <c r="KBG51" s="1305"/>
      <c r="KBH51" s="1305"/>
      <c r="KBI51" s="1305"/>
      <c r="KBJ51" s="1305"/>
      <c r="KBK51" s="1305"/>
      <c r="KBL51" s="1305"/>
      <c r="KBM51" s="1305"/>
      <c r="KBN51" s="1305"/>
      <c r="KBO51" s="1305"/>
      <c r="KBP51" s="1305"/>
      <c r="KBQ51" s="1305"/>
      <c r="KBR51" s="1305"/>
      <c r="KBS51" s="1305"/>
      <c r="KBT51" s="1305"/>
      <c r="KBU51" s="1305"/>
      <c r="KBV51" s="1305"/>
      <c r="KBW51" s="1305"/>
      <c r="KBX51" s="1305"/>
      <c r="KBY51" s="1305"/>
      <c r="KBZ51" s="1305"/>
      <c r="KCA51" s="1305"/>
      <c r="KCB51" s="1305"/>
      <c r="KCC51" s="1305"/>
      <c r="KCD51" s="1305"/>
      <c r="KCE51" s="1305"/>
      <c r="KCF51" s="1305"/>
      <c r="KCG51" s="1305"/>
      <c r="KCH51" s="1305"/>
      <c r="KCI51" s="1305"/>
      <c r="KCJ51" s="1305"/>
      <c r="KCK51" s="1305"/>
      <c r="KCL51" s="1305"/>
      <c r="KCM51" s="1305"/>
      <c r="KCN51" s="1305"/>
      <c r="KCO51" s="1305"/>
      <c r="KCP51" s="1305"/>
      <c r="KCQ51" s="1305"/>
      <c r="KCR51" s="1305"/>
      <c r="KCS51" s="1305"/>
      <c r="KCT51" s="1305"/>
      <c r="KCU51" s="1305"/>
      <c r="KCV51" s="1305"/>
      <c r="KCW51" s="1305"/>
      <c r="KCX51" s="1305"/>
      <c r="KCY51" s="1305"/>
      <c r="KCZ51" s="1305"/>
      <c r="KDA51" s="1305"/>
      <c r="KDB51" s="1305"/>
      <c r="KDC51" s="1305"/>
      <c r="KDD51" s="1305"/>
      <c r="KDE51" s="1305"/>
      <c r="KDF51" s="1305"/>
      <c r="KDG51" s="1305"/>
      <c r="KDH51" s="1305"/>
      <c r="KDI51" s="1305"/>
      <c r="KDJ51" s="1305"/>
      <c r="KDK51" s="1305"/>
      <c r="KDL51" s="1305"/>
      <c r="KDM51" s="1305"/>
      <c r="KDN51" s="1305"/>
      <c r="KDO51" s="1305"/>
      <c r="KDP51" s="1305"/>
      <c r="KDQ51" s="1305"/>
      <c r="KDR51" s="1305"/>
      <c r="KDS51" s="1305"/>
      <c r="KDT51" s="1305"/>
      <c r="KDU51" s="1305"/>
      <c r="KDV51" s="1305"/>
      <c r="KDW51" s="1305"/>
      <c r="KDX51" s="1305"/>
      <c r="KDY51" s="1305"/>
      <c r="KDZ51" s="1305"/>
      <c r="KEA51" s="1305"/>
      <c r="KEB51" s="1305"/>
      <c r="KEC51" s="1305"/>
      <c r="KED51" s="1305"/>
      <c r="KEE51" s="1305"/>
      <c r="KEF51" s="1305"/>
      <c r="KEG51" s="1305"/>
      <c r="KEH51" s="1305"/>
      <c r="KEI51" s="1305"/>
      <c r="KEJ51" s="1305"/>
      <c r="KEK51" s="1305"/>
      <c r="KEL51" s="1305"/>
      <c r="KEM51" s="1305"/>
      <c r="KEN51" s="1305"/>
      <c r="KEO51" s="1305"/>
      <c r="KEP51" s="1305"/>
      <c r="KEQ51" s="1305"/>
      <c r="KER51" s="1305"/>
      <c r="KES51" s="1305"/>
      <c r="KET51" s="1305"/>
      <c r="KEU51" s="1305"/>
      <c r="KEV51" s="1305"/>
      <c r="KEW51" s="1305"/>
      <c r="KEX51" s="1305"/>
      <c r="KEY51" s="1305"/>
      <c r="KEZ51" s="1305"/>
      <c r="KFA51" s="1305"/>
      <c r="KFB51" s="1305"/>
      <c r="KFC51" s="1305"/>
      <c r="KFD51" s="1305"/>
      <c r="KFE51" s="1305"/>
      <c r="KFF51" s="1305"/>
      <c r="KFG51" s="1305"/>
      <c r="KFH51" s="1305"/>
      <c r="KFI51" s="1305"/>
      <c r="KFJ51" s="1305"/>
      <c r="KFK51" s="1305"/>
      <c r="KFL51" s="1305"/>
      <c r="KFM51" s="1305"/>
      <c r="KFN51" s="1305"/>
      <c r="KFO51" s="1305"/>
      <c r="KFP51" s="1305"/>
      <c r="KFQ51" s="1305"/>
      <c r="KFR51" s="1305"/>
      <c r="KFS51" s="1305"/>
      <c r="KFT51" s="1305"/>
      <c r="KFU51" s="1305"/>
      <c r="KFV51" s="1305"/>
      <c r="KFW51" s="1305"/>
      <c r="KFX51" s="1305"/>
      <c r="KFY51" s="1305"/>
      <c r="KFZ51" s="1305"/>
      <c r="KGA51" s="1305"/>
      <c r="KGB51" s="1305"/>
      <c r="KGC51" s="1305"/>
      <c r="KGD51" s="1305"/>
      <c r="KGE51" s="1305"/>
      <c r="KGF51" s="1305"/>
      <c r="KGG51" s="1305"/>
      <c r="KGH51" s="1305"/>
      <c r="KGI51" s="1305"/>
      <c r="KGJ51" s="1305"/>
      <c r="KGK51" s="1305"/>
      <c r="KGL51" s="1305"/>
      <c r="KGM51" s="1305"/>
      <c r="KGN51" s="1305"/>
      <c r="KGO51" s="1305"/>
      <c r="KGP51" s="1305"/>
      <c r="KGQ51" s="1305"/>
      <c r="KGR51" s="1305"/>
      <c r="KGS51" s="1305"/>
      <c r="KGT51" s="1305"/>
      <c r="KGU51" s="1305"/>
      <c r="KGV51" s="1305"/>
      <c r="KGW51" s="1305"/>
      <c r="KGX51" s="1305"/>
      <c r="KGY51" s="1305"/>
      <c r="KGZ51" s="1305"/>
      <c r="KHA51" s="1305"/>
      <c r="KHB51" s="1305"/>
      <c r="KHC51" s="1305"/>
      <c r="KHD51" s="1305"/>
      <c r="KHE51" s="1305"/>
      <c r="KHF51" s="1305"/>
      <c r="KHG51" s="1305"/>
      <c r="KHH51" s="1305"/>
      <c r="KHI51" s="1305"/>
      <c r="KHJ51" s="1305"/>
      <c r="KHK51" s="1305"/>
      <c r="KHL51" s="1305"/>
      <c r="KHM51" s="1305"/>
      <c r="KHN51" s="1305"/>
      <c r="KHO51" s="1305"/>
      <c r="KHP51" s="1305"/>
      <c r="KHQ51" s="1305"/>
      <c r="KHR51" s="1305"/>
      <c r="KHS51" s="1305"/>
      <c r="KHT51" s="1305"/>
      <c r="KHU51" s="1305"/>
      <c r="KHV51" s="1305"/>
      <c r="KHW51" s="1305"/>
      <c r="KHX51" s="1305"/>
      <c r="KHY51" s="1305"/>
      <c r="KHZ51" s="1305"/>
      <c r="KIA51" s="1305"/>
      <c r="KIB51" s="1305"/>
      <c r="KIC51" s="1305"/>
      <c r="KID51" s="1305"/>
      <c r="KIE51" s="1305"/>
      <c r="KIF51" s="1305"/>
      <c r="KIG51" s="1305"/>
      <c r="KIH51" s="1305"/>
      <c r="KII51" s="1305"/>
      <c r="KIJ51" s="1305"/>
      <c r="KIK51" s="1305"/>
      <c r="KIL51" s="1305"/>
      <c r="KIM51" s="1305"/>
      <c r="KIN51" s="1305"/>
      <c r="KIO51" s="1305"/>
      <c r="KIP51" s="1305"/>
      <c r="KIQ51" s="1305"/>
      <c r="KIR51" s="1305"/>
      <c r="KIS51" s="1305"/>
      <c r="KIT51" s="1305"/>
      <c r="KIU51" s="1305"/>
      <c r="KIV51" s="1305"/>
      <c r="KIW51" s="1305"/>
      <c r="KIX51" s="1305"/>
      <c r="KIY51" s="1305"/>
      <c r="KIZ51" s="1305"/>
      <c r="KJA51" s="1305"/>
      <c r="KJB51" s="1305"/>
      <c r="KJC51" s="1305"/>
      <c r="KJD51" s="1305"/>
      <c r="KJE51" s="1305"/>
      <c r="KJF51" s="1305"/>
      <c r="KJG51" s="1305"/>
      <c r="KJH51" s="1305"/>
      <c r="KJI51" s="1305"/>
      <c r="KJJ51" s="1305"/>
      <c r="KJK51" s="1305"/>
      <c r="KJL51" s="1305"/>
      <c r="KJM51" s="1305"/>
      <c r="KJN51" s="1305"/>
      <c r="KJO51" s="1305"/>
      <c r="KJP51" s="1305"/>
      <c r="KJQ51" s="1305"/>
      <c r="KJR51" s="1305"/>
      <c r="KJS51" s="1305"/>
      <c r="KJT51" s="1305"/>
      <c r="KJU51" s="1305"/>
      <c r="KJV51" s="1305"/>
      <c r="KJW51" s="1305"/>
      <c r="KJX51" s="1305"/>
      <c r="KJY51" s="1305"/>
      <c r="KJZ51" s="1305"/>
      <c r="KKA51" s="1305"/>
      <c r="KKB51" s="1305"/>
      <c r="KKC51" s="1305"/>
      <c r="KKD51" s="1305"/>
      <c r="KKE51" s="1305"/>
      <c r="KKF51" s="1305"/>
      <c r="KKG51" s="1305"/>
      <c r="KKH51" s="1305"/>
      <c r="KKI51" s="1305"/>
      <c r="KKJ51" s="1305"/>
      <c r="KKK51" s="1305"/>
      <c r="KKL51" s="1305"/>
      <c r="KKM51" s="1305"/>
      <c r="KKN51" s="1305"/>
      <c r="KKO51" s="1305"/>
      <c r="KKP51" s="1305"/>
      <c r="KKQ51" s="1305"/>
      <c r="KKR51" s="1305"/>
      <c r="KKS51" s="1305"/>
      <c r="KKT51" s="1305"/>
      <c r="KKU51" s="1305"/>
      <c r="KKV51" s="1305"/>
      <c r="KKW51" s="1305"/>
      <c r="KKX51" s="1305"/>
      <c r="KKY51" s="1305"/>
      <c r="KKZ51" s="1305"/>
      <c r="KLA51" s="1305"/>
      <c r="KLB51" s="1305"/>
      <c r="KLC51" s="1305"/>
      <c r="KLD51" s="1305"/>
      <c r="KLE51" s="1305"/>
      <c r="KLF51" s="1305"/>
      <c r="KLG51" s="1305"/>
      <c r="KLH51" s="1305"/>
      <c r="KLI51" s="1305"/>
      <c r="KLJ51" s="1305"/>
      <c r="KLK51" s="1305"/>
      <c r="KLL51" s="1305"/>
      <c r="KLM51" s="1305"/>
      <c r="KLN51" s="1305"/>
      <c r="KLO51" s="1305"/>
      <c r="KLP51" s="1305"/>
      <c r="KLQ51" s="1305"/>
      <c r="KLR51" s="1305"/>
      <c r="KLS51" s="1305"/>
      <c r="KLT51" s="1305"/>
      <c r="KLU51" s="1305"/>
      <c r="KLV51" s="1305"/>
      <c r="KLW51" s="1305"/>
      <c r="KLX51" s="1305"/>
      <c r="KLY51" s="1305"/>
      <c r="KLZ51" s="1305"/>
      <c r="KMA51" s="1305"/>
      <c r="KMB51" s="1305"/>
      <c r="KMC51" s="1305"/>
      <c r="KMD51" s="1305"/>
      <c r="KME51" s="1305"/>
      <c r="KMF51" s="1305"/>
      <c r="KMG51" s="1305"/>
      <c r="KMH51" s="1305"/>
      <c r="KMI51" s="1305"/>
      <c r="KMJ51" s="1305"/>
      <c r="KMK51" s="1305"/>
      <c r="KML51" s="1305"/>
      <c r="KMM51" s="1305"/>
      <c r="KMN51" s="1305"/>
      <c r="KMO51" s="1305"/>
      <c r="KMP51" s="1305"/>
      <c r="KMQ51" s="1305"/>
      <c r="KMR51" s="1305"/>
      <c r="KMS51" s="1305"/>
      <c r="KMT51" s="1305"/>
      <c r="KMU51" s="1305"/>
      <c r="KMV51" s="1305"/>
      <c r="KMW51" s="1305"/>
      <c r="KMX51" s="1305"/>
      <c r="KMY51" s="1305"/>
      <c r="KMZ51" s="1305"/>
      <c r="KNA51" s="1305"/>
      <c r="KNB51" s="1305"/>
      <c r="KNC51" s="1305"/>
      <c r="KND51" s="1305"/>
      <c r="KNE51" s="1305"/>
      <c r="KNF51" s="1305"/>
      <c r="KNG51" s="1305"/>
      <c r="KNH51" s="1305"/>
      <c r="KNI51" s="1305"/>
      <c r="KNJ51" s="1305"/>
      <c r="KNK51" s="1305"/>
      <c r="KNL51" s="1305"/>
      <c r="KNM51" s="1305"/>
      <c r="KNN51" s="1305"/>
      <c r="KNO51" s="1305"/>
      <c r="KNP51" s="1305"/>
      <c r="KNQ51" s="1305"/>
      <c r="KNR51" s="1305"/>
      <c r="KNS51" s="1305"/>
      <c r="KNT51" s="1305"/>
      <c r="KNU51" s="1305"/>
      <c r="KNV51" s="1305"/>
      <c r="KNW51" s="1305"/>
      <c r="KNX51" s="1305"/>
      <c r="KNY51" s="1305"/>
      <c r="KNZ51" s="1305"/>
      <c r="KOA51" s="1305"/>
      <c r="KOB51" s="1305"/>
      <c r="KOC51" s="1305"/>
      <c r="KOD51" s="1305"/>
      <c r="KOE51" s="1305"/>
      <c r="KOF51" s="1305"/>
      <c r="KOG51" s="1305"/>
      <c r="KOH51" s="1305"/>
      <c r="KOI51" s="1305"/>
      <c r="KOJ51" s="1305"/>
      <c r="KOK51" s="1305"/>
      <c r="KOL51" s="1305"/>
      <c r="KOM51" s="1305"/>
      <c r="KON51" s="1305"/>
      <c r="KOO51" s="1305"/>
      <c r="KOP51" s="1305"/>
      <c r="KOQ51" s="1305"/>
      <c r="KOR51" s="1305"/>
      <c r="KOS51" s="1305"/>
      <c r="KOT51" s="1305"/>
      <c r="KOU51" s="1305"/>
      <c r="KOV51" s="1305"/>
      <c r="KOW51" s="1305"/>
      <c r="KOX51" s="1305"/>
      <c r="KOY51" s="1305"/>
      <c r="KOZ51" s="1305"/>
      <c r="KPA51" s="1305"/>
      <c r="KPB51" s="1305"/>
      <c r="KPC51" s="1305"/>
      <c r="KPD51" s="1305"/>
      <c r="KPE51" s="1305"/>
      <c r="KPF51" s="1305"/>
      <c r="KPG51" s="1305"/>
      <c r="KPH51" s="1305"/>
      <c r="KPI51" s="1305"/>
      <c r="KPJ51" s="1305"/>
      <c r="KPK51" s="1305"/>
      <c r="KPL51" s="1305"/>
      <c r="KPM51" s="1305"/>
      <c r="KPN51" s="1305"/>
      <c r="KPO51" s="1305"/>
      <c r="KPP51" s="1305"/>
      <c r="KPQ51" s="1305"/>
      <c r="KPR51" s="1305"/>
      <c r="KPS51" s="1305"/>
      <c r="KPT51" s="1305"/>
      <c r="KPU51" s="1305"/>
      <c r="KPV51" s="1305"/>
      <c r="KPW51" s="1305"/>
      <c r="KPX51" s="1305"/>
      <c r="KPY51" s="1305"/>
      <c r="KPZ51" s="1305"/>
      <c r="KQA51" s="1305"/>
      <c r="KQB51" s="1305"/>
      <c r="KQC51" s="1305"/>
      <c r="KQD51" s="1305"/>
      <c r="KQE51" s="1305"/>
      <c r="KQF51" s="1305"/>
      <c r="KQG51" s="1305"/>
      <c r="KQH51" s="1305"/>
      <c r="KQI51" s="1305"/>
      <c r="KQJ51" s="1305"/>
      <c r="KQK51" s="1305"/>
      <c r="KQL51" s="1305"/>
      <c r="KQM51" s="1305"/>
      <c r="KQN51" s="1305"/>
      <c r="KQO51" s="1305"/>
      <c r="KQP51" s="1305"/>
      <c r="KQQ51" s="1305"/>
      <c r="KQR51" s="1305"/>
      <c r="KQS51" s="1305"/>
      <c r="KQT51" s="1305"/>
      <c r="KQU51" s="1305"/>
      <c r="KQV51" s="1305"/>
      <c r="KQW51" s="1305"/>
      <c r="KQX51" s="1305"/>
      <c r="KQY51" s="1305"/>
      <c r="KQZ51" s="1305"/>
      <c r="KRA51" s="1305"/>
      <c r="KRB51" s="1305"/>
      <c r="KRC51" s="1305"/>
      <c r="KRD51" s="1305"/>
      <c r="KRE51" s="1305"/>
      <c r="KRF51" s="1305"/>
      <c r="KRG51" s="1305"/>
      <c r="KRH51" s="1305"/>
      <c r="KRI51" s="1305"/>
      <c r="KRJ51" s="1305"/>
      <c r="KRK51" s="1305"/>
      <c r="KRL51" s="1305"/>
      <c r="KRM51" s="1305"/>
      <c r="KRN51" s="1305"/>
      <c r="KRO51" s="1305"/>
      <c r="KRP51" s="1305"/>
      <c r="KRQ51" s="1305"/>
      <c r="KRR51" s="1305"/>
      <c r="KRS51" s="1305"/>
      <c r="KRT51" s="1305"/>
      <c r="KRU51" s="1305"/>
      <c r="KRV51" s="1305"/>
      <c r="KRW51" s="1305"/>
      <c r="KRX51" s="1305"/>
      <c r="KRY51" s="1305"/>
      <c r="KRZ51" s="1305"/>
      <c r="KSA51" s="1305"/>
      <c r="KSB51" s="1305"/>
      <c r="KSC51" s="1305"/>
      <c r="KSD51" s="1305"/>
      <c r="KSE51" s="1305"/>
      <c r="KSF51" s="1305"/>
      <c r="KSG51" s="1305"/>
      <c r="KSH51" s="1305"/>
      <c r="KSI51" s="1305"/>
      <c r="KSJ51" s="1305"/>
      <c r="KSK51" s="1305"/>
      <c r="KSL51" s="1305"/>
      <c r="KSM51" s="1305"/>
      <c r="KSN51" s="1305"/>
      <c r="KSO51" s="1305"/>
      <c r="KSP51" s="1305"/>
      <c r="KSQ51" s="1305"/>
      <c r="KSR51" s="1305"/>
      <c r="KSS51" s="1305"/>
      <c r="KST51" s="1305"/>
      <c r="KSU51" s="1305"/>
      <c r="KSV51" s="1305"/>
      <c r="KSW51" s="1305"/>
      <c r="KSX51" s="1305"/>
      <c r="KSY51" s="1305"/>
      <c r="KSZ51" s="1305"/>
      <c r="KTA51" s="1305"/>
      <c r="KTB51" s="1305"/>
      <c r="KTC51" s="1305"/>
      <c r="KTD51" s="1305"/>
      <c r="KTE51" s="1305"/>
      <c r="KTF51" s="1305"/>
      <c r="KTG51" s="1305"/>
      <c r="KTH51" s="1305"/>
      <c r="KTI51" s="1305"/>
      <c r="KTJ51" s="1305"/>
      <c r="KTK51" s="1305"/>
      <c r="KTL51" s="1305"/>
      <c r="KTM51" s="1305"/>
      <c r="KTN51" s="1305"/>
      <c r="KTO51" s="1305"/>
      <c r="KTP51" s="1305"/>
      <c r="KTQ51" s="1305"/>
      <c r="KTR51" s="1305"/>
      <c r="KTS51" s="1305"/>
      <c r="KTT51" s="1305"/>
      <c r="KTU51" s="1305"/>
      <c r="KTV51" s="1305"/>
      <c r="KTW51" s="1305"/>
      <c r="KTX51" s="1305"/>
      <c r="KTY51" s="1305"/>
      <c r="KTZ51" s="1305"/>
      <c r="KUA51" s="1305"/>
      <c r="KUB51" s="1305"/>
      <c r="KUC51" s="1305"/>
      <c r="KUD51" s="1305"/>
      <c r="KUE51" s="1305"/>
      <c r="KUF51" s="1305"/>
      <c r="KUG51" s="1305"/>
      <c r="KUH51" s="1305"/>
      <c r="KUI51" s="1305"/>
      <c r="KUJ51" s="1305"/>
      <c r="KUK51" s="1305"/>
      <c r="KUL51" s="1305"/>
      <c r="KUM51" s="1305"/>
      <c r="KUN51" s="1305"/>
      <c r="KUO51" s="1305"/>
      <c r="KUP51" s="1305"/>
      <c r="KUQ51" s="1305"/>
      <c r="KUR51" s="1305"/>
      <c r="KUS51" s="1305"/>
      <c r="KUT51" s="1305"/>
      <c r="KUU51" s="1305"/>
      <c r="KUV51" s="1305"/>
      <c r="KUW51" s="1305"/>
      <c r="KUX51" s="1305"/>
      <c r="KUY51" s="1305"/>
      <c r="KUZ51" s="1305"/>
      <c r="KVA51" s="1305"/>
      <c r="KVB51" s="1305"/>
      <c r="KVC51" s="1305"/>
      <c r="KVD51" s="1305"/>
      <c r="KVE51" s="1305"/>
      <c r="KVF51" s="1305"/>
      <c r="KVG51" s="1305"/>
      <c r="KVH51" s="1305"/>
      <c r="KVI51" s="1305"/>
      <c r="KVJ51" s="1305"/>
      <c r="KVK51" s="1305"/>
      <c r="KVL51" s="1305"/>
      <c r="KVM51" s="1305"/>
      <c r="KVN51" s="1305"/>
      <c r="KVO51" s="1305"/>
      <c r="KVP51" s="1305"/>
      <c r="KVQ51" s="1305"/>
      <c r="KVR51" s="1305"/>
      <c r="KVS51" s="1305"/>
      <c r="KVT51" s="1305"/>
      <c r="KVU51" s="1305"/>
      <c r="KVV51" s="1305"/>
      <c r="KVW51" s="1305"/>
      <c r="KVX51" s="1305"/>
      <c r="KVY51" s="1305"/>
      <c r="KVZ51" s="1305"/>
      <c r="KWA51" s="1305"/>
      <c r="KWB51" s="1305"/>
      <c r="KWC51" s="1305"/>
      <c r="KWD51" s="1305"/>
      <c r="KWE51" s="1305"/>
      <c r="KWF51" s="1305"/>
      <c r="KWG51" s="1305"/>
      <c r="KWH51" s="1305"/>
      <c r="KWI51" s="1305"/>
      <c r="KWJ51" s="1305"/>
      <c r="KWK51" s="1305"/>
      <c r="KWL51" s="1305"/>
      <c r="KWM51" s="1305"/>
      <c r="KWN51" s="1305"/>
      <c r="KWO51" s="1305"/>
      <c r="KWP51" s="1305"/>
      <c r="KWQ51" s="1305"/>
      <c r="KWR51" s="1305"/>
      <c r="KWS51" s="1305"/>
      <c r="KWT51" s="1305"/>
      <c r="KWU51" s="1305"/>
      <c r="KWV51" s="1305"/>
      <c r="KWW51" s="1305"/>
      <c r="KWX51" s="1305"/>
      <c r="KWY51" s="1305"/>
      <c r="KWZ51" s="1305"/>
      <c r="KXA51" s="1305"/>
      <c r="KXB51" s="1305"/>
      <c r="KXC51" s="1305"/>
      <c r="KXD51" s="1305"/>
      <c r="KXE51" s="1305"/>
      <c r="KXF51" s="1305"/>
      <c r="KXG51" s="1305"/>
      <c r="KXH51" s="1305"/>
      <c r="KXI51" s="1305"/>
      <c r="KXJ51" s="1305"/>
      <c r="KXK51" s="1305"/>
      <c r="KXL51" s="1305"/>
      <c r="KXM51" s="1305"/>
      <c r="KXN51" s="1305"/>
      <c r="KXO51" s="1305"/>
      <c r="KXP51" s="1305"/>
      <c r="KXQ51" s="1305"/>
      <c r="KXR51" s="1305"/>
      <c r="KXS51" s="1305"/>
      <c r="KXT51" s="1305"/>
      <c r="KXU51" s="1305"/>
      <c r="KXV51" s="1305"/>
      <c r="KXW51" s="1305"/>
      <c r="KXX51" s="1305"/>
      <c r="KXY51" s="1305"/>
      <c r="KXZ51" s="1305"/>
      <c r="KYA51" s="1305"/>
      <c r="KYB51" s="1305"/>
      <c r="KYC51" s="1305"/>
      <c r="KYD51" s="1305"/>
      <c r="KYE51" s="1305"/>
      <c r="KYF51" s="1305"/>
      <c r="KYG51" s="1305"/>
      <c r="KYH51" s="1305"/>
      <c r="KYI51" s="1305"/>
      <c r="KYJ51" s="1305"/>
      <c r="KYK51" s="1305"/>
      <c r="KYL51" s="1305"/>
      <c r="KYM51" s="1305"/>
      <c r="KYN51" s="1305"/>
      <c r="KYO51" s="1305"/>
      <c r="KYP51" s="1305"/>
      <c r="KYQ51" s="1305"/>
      <c r="KYR51" s="1305"/>
      <c r="KYS51" s="1305"/>
      <c r="KYT51" s="1305"/>
      <c r="KYU51" s="1305"/>
      <c r="KYV51" s="1305"/>
      <c r="KYW51" s="1305"/>
      <c r="KYX51" s="1305"/>
      <c r="KYY51" s="1305"/>
      <c r="KYZ51" s="1305"/>
      <c r="KZA51" s="1305"/>
      <c r="KZB51" s="1305"/>
      <c r="KZC51" s="1305"/>
      <c r="KZD51" s="1305"/>
      <c r="KZE51" s="1305"/>
      <c r="KZF51" s="1305"/>
      <c r="KZG51" s="1305"/>
      <c r="KZH51" s="1305"/>
      <c r="KZI51" s="1305"/>
      <c r="KZJ51" s="1305"/>
      <c r="KZK51" s="1305"/>
      <c r="KZL51" s="1305"/>
      <c r="KZM51" s="1305"/>
      <c r="KZN51" s="1305"/>
      <c r="KZO51" s="1305"/>
      <c r="KZP51" s="1305"/>
      <c r="KZQ51" s="1305"/>
      <c r="KZR51" s="1305"/>
      <c r="KZS51" s="1305"/>
      <c r="KZT51" s="1305"/>
      <c r="KZU51" s="1305"/>
      <c r="KZV51" s="1305"/>
      <c r="KZW51" s="1305"/>
      <c r="KZX51" s="1305"/>
      <c r="KZY51" s="1305"/>
      <c r="KZZ51" s="1305"/>
      <c r="LAA51" s="1305"/>
      <c r="LAB51" s="1305"/>
      <c r="LAC51" s="1305"/>
      <c r="LAD51" s="1305"/>
      <c r="LAE51" s="1305"/>
      <c r="LAF51" s="1305"/>
      <c r="LAG51" s="1305"/>
      <c r="LAH51" s="1305"/>
      <c r="LAI51" s="1305"/>
      <c r="LAJ51" s="1305"/>
      <c r="LAK51" s="1305"/>
      <c r="LAL51" s="1305"/>
      <c r="LAM51" s="1305"/>
      <c r="LAN51" s="1305"/>
      <c r="LAO51" s="1305"/>
      <c r="LAP51" s="1305"/>
      <c r="LAQ51" s="1305"/>
      <c r="LAR51" s="1305"/>
      <c r="LAS51" s="1305"/>
      <c r="LAT51" s="1305"/>
      <c r="LAU51" s="1305"/>
      <c r="LAV51" s="1305"/>
      <c r="LAW51" s="1305"/>
      <c r="LAX51" s="1305"/>
      <c r="LAY51" s="1305"/>
      <c r="LAZ51" s="1305"/>
      <c r="LBA51" s="1305"/>
      <c r="LBB51" s="1305"/>
      <c r="LBC51" s="1305"/>
      <c r="LBD51" s="1305"/>
      <c r="LBE51" s="1305"/>
      <c r="LBF51" s="1305"/>
      <c r="LBG51" s="1305"/>
      <c r="LBH51" s="1305"/>
      <c r="LBI51" s="1305"/>
      <c r="LBJ51" s="1305"/>
      <c r="LBK51" s="1305"/>
      <c r="LBL51" s="1305"/>
      <c r="LBM51" s="1305"/>
      <c r="LBN51" s="1305"/>
      <c r="LBO51" s="1305"/>
      <c r="LBP51" s="1305"/>
      <c r="LBQ51" s="1305"/>
      <c r="LBR51" s="1305"/>
      <c r="LBS51" s="1305"/>
      <c r="LBT51" s="1305"/>
      <c r="LBU51" s="1305"/>
      <c r="LBV51" s="1305"/>
      <c r="LBW51" s="1305"/>
      <c r="LBX51" s="1305"/>
      <c r="LBY51" s="1305"/>
      <c r="LBZ51" s="1305"/>
      <c r="LCA51" s="1305"/>
      <c r="LCB51" s="1305"/>
      <c r="LCC51" s="1305"/>
      <c r="LCD51" s="1305"/>
      <c r="LCE51" s="1305"/>
      <c r="LCF51" s="1305"/>
      <c r="LCG51" s="1305"/>
      <c r="LCH51" s="1305"/>
      <c r="LCI51" s="1305"/>
      <c r="LCJ51" s="1305"/>
      <c r="LCK51" s="1305"/>
      <c r="LCL51" s="1305"/>
      <c r="LCM51" s="1305"/>
      <c r="LCN51" s="1305"/>
      <c r="LCO51" s="1305"/>
      <c r="LCP51" s="1305"/>
      <c r="LCQ51" s="1305"/>
      <c r="LCR51" s="1305"/>
      <c r="LCS51" s="1305"/>
      <c r="LCT51" s="1305"/>
      <c r="LCU51" s="1305"/>
      <c r="LCV51" s="1305"/>
      <c r="LCW51" s="1305"/>
      <c r="LCX51" s="1305"/>
      <c r="LCY51" s="1305"/>
      <c r="LCZ51" s="1305"/>
      <c r="LDA51" s="1305"/>
      <c r="LDB51" s="1305"/>
      <c r="LDC51" s="1305"/>
      <c r="LDD51" s="1305"/>
      <c r="LDE51" s="1305"/>
      <c r="LDF51" s="1305"/>
      <c r="LDG51" s="1305"/>
      <c r="LDH51" s="1305"/>
      <c r="LDI51" s="1305"/>
      <c r="LDJ51" s="1305"/>
      <c r="LDK51" s="1305"/>
      <c r="LDL51" s="1305"/>
      <c r="LDM51" s="1305"/>
      <c r="LDN51" s="1305"/>
      <c r="LDO51" s="1305"/>
      <c r="LDP51" s="1305"/>
      <c r="LDQ51" s="1305"/>
      <c r="LDR51" s="1305"/>
      <c r="LDS51" s="1305"/>
      <c r="LDT51" s="1305"/>
      <c r="LDU51" s="1305"/>
      <c r="LDV51" s="1305"/>
      <c r="LDW51" s="1305"/>
      <c r="LDX51" s="1305"/>
      <c r="LDY51" s="1305"/>
      <c r="LDZ51" s="1305"/>
      <c r="LEA51" s="1305"/>
      <c r="LEB51" s="1305"/>
      <c r="LEC51" s="1305"/>
      <c r="LED51" s="1305"/>
      <c r="LEE51" s="1305"/>
      <c r="LEF51" s="1305"/>
      <c r="LEG51" s="1305"/>
      <c r="LEH51" s="1305"/>
      <c r="LEI51" s="1305"/>
      <c r="LEJ51" s="1305"/>
      <c r="LEK51" s="1305"/>
      <c r="LEL51" s="1305"/>
      <c r="LEM51" s="1305"/>
      <c r="LEN51" s="1305"/>
      <c r="LEO51" s="1305"/>
      <c r="LEP51" s="1305"/>
      <c r="LEQ51" s="1305"/>
      <c r="LER51" s="1305"/>
      <c r="LES51" s="1305"/>
      <c r="LET51" s="1305"/>
      <c r="LEU51" s="1305"/>
      <c r="LEV51" s="1305"/>
      <c r="LEW51" s="1305"/>
      <c r="LEX51" s="1305"/>
      <c r="LEY51" s="1305"/>
      <c r="LEZ51" s="1305"/>
      <c r="LFA51" s="1305"/>
      <c r="LFB51" s="1305"/>
      <c r="LFC51" s="1305"/>
      <c r="LFD51" s="1305"/>
      <c r="LFE51" s="1305"/>
      <c r="LFF51" s="1305"/>
      <c r="LFG51" s="1305"/>
      <c r="LFH51" s="1305"/>
      <c r="LFI51" s="1305"/>
      <c r="LFJ51" s="1305"/>
      <c r="LFK51" s="1305"/>
      <c r="LFL51" s="1305"/>
      <c r="LFM51" s="1305"/>
      <c r="LFN51" s="1305"/>
      <c r="LFO51" s="1305"/>
      <c r="LFP51" s="1305"/>
      <c r="LFQ51" s="1305"/>
      <c r="LFR51" s="1305"/>
      <c r="LFS51" s="1305"/>
      <c r="LFT51" s="1305"/>
      <c r="LFU51" s="1305"/>
      <c r="LFV51" s="1305"/>
      <c r="LFW51" s="1305"/>
      <c r="LFX51" s="1305"/>
      <c r="LFY51" s="1305"/>
      <c r="LFZ51" s="1305"/>
      <c r="LGA51" s="1305"/>
      <c r="LGB51" s="1305"/>
      <c r="LGC51" s="1305"/>
      <c r="LGD51" s="1305"/>
      <c r="LGE51" s="1305"/>
      <c r="LGF51" s="1305"/>
      <c r="LGG51" s="1305"/>
      <c r="LGH51" s="1305"/>
      <c r="LGI51" s="1305"/>
      <c r="LGJ51" s="1305"/>
      <c r="LGK51" s="1305"/>
      <c r="LGL51" s="1305"/>
      <c r="LGM51" s="1305"/>
      <c r="LGN51" s="1305"/>
      <c r="LGO51" s="1305"/>
      <c r="LGP51" s="1305"/>
      <c r="LGQ51" s="1305"/>
      <c r="LGR51" s="1305"/>
      <c r="LGS51" s="1305"/>
      <c r="LGT51" s="1305"/>
      <c r="LGU51" s="1305"/>
      <c r="LGV51" s="1305"/>
      <c r="LGW51" s="1305"/>
      <c r="LGX51" s="1305"/>
      <c r="LGY51" s="1305"/>
      <c r="LGZ51" s="1305"/>
      <c r="LHA51" s="1305"/>
      <c r="LHB51" s="1305"/>
      <c r="LHC51" s="1305"/>
      <c r="LHD51" s="1305"/>
      <c r="LHE51" s="1305"/>
      <c r="LHF51" s="1305"/>
      <c r="LHG51" s="1305"/>
      <c r="LHH51" s="1305"/>
      <c r="LHI51" s="1305"/>
      <c r="LHJ51" s="1305"/>
      <c r="LHK51" s="1305"/>
      <c r="LHL51" s="1305"/>
      <c r="LHM51" s="1305"/>
      <c r="LHN51" s="1305"/>
      <c r="LHO51" s="1305"/>
      <c r="LHP51" s="1305"/>
      <c r="LHQ51" s="1305"/>
      <c r="LHR51" s="1305"/>
      <c r="LHS51" s="1305"/>
      <c r="LHT51" s="1305"/>
      <c r="LHU51" s="1305"/>
      <c r="LHV51" s="1305"/>
      <c r="LHW51" s="1305"/>
      <c r="LHX51" s="1305"/>
      <c r="LHY51" s="1305"/>
      <c r="LHZ51" s="1305"/>
      <c r="LIA51" s="1305"/>
      <c r="LIB51" s="1305"/>
      <c r="LIC51" s="1305"/>
      <c r="LID51" s="1305"/>
      <c r="LIE51" s="1305"/>
      <c r="LIF51" s="1305"/>
      <c r="LIG51" s="1305"/>
      <c r="LIH51" s="1305"/>
      <c r="LII51" s="1305"/>
      <c r="LIJ51" s="1305"/>
      <c r="LIK51" s="1305"/>
      <c r="LIL51" s="1305"/>
      <c r="LIM51" s="1305"/>
      <c r="LIN51" s="1305"/>
      <c r="LIO51" s="1305"/>
      <c r="LIP51" s="1305"/>
      <c r="LIQ51" s="1305"/>
      <c r="LIR51" s="1305"/>
      <c r="LIS51" s="1305"/>
      <c r="LIT51" s="1305"/>
      <c r="LIU51" s="1305"/>
      <c r="LIV51" s="1305"/>
      <c r="LIW51" s="1305"/>
      <c r="LIX51" s="1305"/>
      <c r="LIY51" s="1305"/>
      <c r="LIZ51" s="1305"/>
      <c r="LJA51" s="1305"/>
      <c r="LJB51" s="1305"/>
      <c r="LJC51" s="1305"/>
      <c r="LJD51" s="1305"/>
      <c r="LJE51" s="1305"/>
      <c r="LJF51" s="1305"/>
      <c r="LJG51" s="1305"/>
      <c r="LJH51" s="1305"/>
      <c r="LJI51" s="1305"/>
      <c r="LJJ51" s="1305"/>
      <c r="LJK51" s="1305"/>
      <c r="LJL51" s="1305"/>
      <c r="LJM51" s="1305"/>
      <c r="LJN51" s="1305"/>
      <c r="LJO51" s="1305"/>
      <c r="LJP51" s="1305"/>
      <c r="LJQ51" s="1305"/>
      <c r="LJR51" s="1305"/>
      <c r="LJS51" s="1305"/>
      <c r="LJT51" s="1305"/>
      <c r="LJU51" s="1305"/>
      <c r="LJV51" s="1305"/>
      <c r="LJW51" s="1305"/>
      <c r="LJX51" s="1305"/>
      <c r="LJY51" s="1305"/>
      <c r="LJZ51" s="1305"/>
      <c r="LKA51" s="1305"/>
      <c r="LKB51" s="1305"/>
      <c r="LKC51" s="1305"/>
      <c r="LKD51" s="1305"/>
      <c r="LKE51" s="1305"/>
      <c r="LKF51" s="1305"/>
      <c r="LKG51" s="1305"/>
      <c r="LKH51" s="1305"/>
      <c r="LKI51" s="1305"/>
      <c r="LKJ51" s="1305"/>
      <c r="LKK51" s="1305"/>
      <c r="LKL51" s="1305"/>
      <c r="LKM51" s="1305"/>
      <c r="LKN51" s="1305"/>
      <c r="LKO51" s="1305"/>
      <c r="LKP51" s="1305"/>
      <c r="LKQ51" s="1305"/>
      <c r="LKR51" s="1305"/>
      <c r="LKS51" s="1305"/>
      <c r="LKT51" s="1305"/>
      <c r="LKU51" s="1305"/>
      <c r="LKV51" s="1305"/>
      <c r="LKW51" s="1305"/>
      <c r="LKX51" s="1305"/>
      <c r="LKY51" s="1305"/>
      <c r="LKZ51" s="1305"/>
      <c r="LLA51" s="1305"/>
      <c r="LLB51" s="1305"/>
      <c r="LLC51" s="1305"/>
      <c r="LLD51" s="1305"/>
      <c r="LLE51" s="1305"/>
      <c r="LLF51" s="1305"/>
      <c r="LLG51" s="1305"/>
      <c r="LLH51" s="1305"/>
      <c r="LLI51" s="1305"/>
      <c r="LLJ51" s="1305"/>
      <c r="LLK51" s="1305"/>
      <c r="LLL51" s="1305"/>
      <c r="LLM51" s="1305"/>
      <c r="LLN51" s="1305"/>
      <c r="LLO51" s="1305"/>
      <c r="LLP51" s="1305"/>
      <c r="LLQ51" s="1305"/>
      <c r="LLR51" s="1305"/>
      <c r="LLS51" s="1305"/>
      <c r="LLT51" s="1305"/>
      <c r="LLU51" s="1305"/>
      <c r="LLV51" s="1305"/>
      <c r="LLW51" s="1305"/>
      <c r="LLX51" s="1305"/>
      <c r="LLY51" s="1305"/>
      <c r="LLZ51" s="1305"/>
      <c r="LMA51" s="1305"/>
      <c r="LMB51" s="1305"/>
      <c r="LMC51" s="1305"/>
      <c r="LMD51" s="1305"/>
      <c r="LME51" s="1305"/>
      <c r="LMF51" s="1305"/>
      <c r="LMG51" s="1305"/>
      <c r="LMH51" s="1305"/>
      <c r="LMI51" s="1305"/>
      <c r="LMJ51" s="1305"/>
      <c r="LMK51" s="1305"/>
      <c r="LML51" s="1305"/>
      <c r="LMM51" s="1305"/>
      <c r="LMN51" s="1305"/>
      <c r="LMO51" s="1305"/>
      <c r="LMP51" s="1305"/>
      <c r="LMQ51" s="1305"/>
      <c r="LMR51" s="1305"/>
      <c r="LMS51" s="1305"/>
      <c r="LMT51" s="1305"/>
      <c r="LMU51" s="1305"/>
      <c r="LMV51" s="1305"/>
      <c r="LMW51" s="1305"/>
      <c r="LMX51" s="1305"/>
      <c r="LMY51" s="1305"/>
      <c r="LMZ51" s="1305"/>
      <c r="LNA51" s="1305"/>
      <c r="LNB51" s="1305"/>
      <c r="LNC51" s="1305"/>
      <c r="LND51" s="1305"/>
      <c r="LNE51" s="1305"/>
      <c r="LNF51" s="1305"/>
      <c r="LNG51" s="1305"/>
      <c r="LNH51" s="1305"/>
      <c r="LNI51" s="1305"/>
      <c r="LNJ51" s="1305"/>
      <c r="LNK51" s="1305"/>
      <c r="LNL51" s="1305"/>
      <c r="LNM51" s="1305"/>
      <c r="LNN51" s="1305"/>
      <c r="LNO51" s="1305"/>
      <c r="LNP51" s="1305"/>
      <c r="LNQ51" s="1305"/>
      <c r="LNR51" s="1305"/>
      <c r="LNS51" s="1305"/>
      <c r="LNT51" s="1305"/>
      <c r="LNU51" s="1305"/>
      <c r="LNV51" s="1305"/>
      <c r="LNW51" s="1305"/>
      <c r="LNX51" s="1305"/>
      <c r="LNY51" s="1305"/>
      <c r="LNZ51" s="1305"/>
      <c r="LOA51" s="1305"/>
      <c r="LOB51" s="1305"/>
      <c r="LOC51" s="1305"/>
      <c r="LOD51" s="1305"/>
      <c r="LOE51" s="1305"/>
      <c r="LOF51" s="1305"/>
      <c r="LOG51" s="1305"/>
      <c r="LOH51" s="1305"/>
      <c r="LOI51" s="1305"/>
      <c r="LOJ51" s="1305"/>
      <c r="LOK51" s="1305"/>
      <c r="LOL51" s="1305"/>
      <c r="LOM51" s="1305"/>
      <c r="LON51" s="1305"/>
      <c r="LOO51" s="1305"/>
      <c r="LOP51" s="1305"/>
      <c r="LOQ51" s="1305"/>
      <c r="LOR51" s="1305"/>
      <c r="LOS51" s="1305"/>
      <c r="LOT51" s="1305"/>
      <c r="LOU51" s="1305"/>
      <c r="LOV51" s="1305"/>
      <c r="LOW51" s="1305"/>
      <c r="LOX51" s="1305"/>
      <c r="LOY51" s="1305"/>
      <c r="LOZ51" s="1305"/>
      <c r="LPA51" s="1305"/>
      <c r="LPB51" s="1305"/>
      <c r="LPC51" s="1305"/>
      <c r="LPD51" s="1305"/>
      <c r="LPE51" s="1305"/>
      <c r="LPF51" s="1305"/>
      <c r="LPG51" s="1305"/>
      <c r="LPH51" s="1305"/>
      <c r="LPI51" s="1305"/>
      <c r="LPJ51" s="1305"/>
      <c r="LPK51" s="1305"/>
      <c r="LPL51" s="1305"/>
      <c r="LPM51" s="1305"/>
      <c r="LPN51" s="1305"/>
      <c r="LPO51" s="1305"/>
      <c r="LPP51" s="1305"/>
      <c r="LPQ51" s="1305"/>
      <c r="LPR51" s="1305"/>
      <c r="LPS51" s="1305"/>
      <c r="LPT51" s="1305"/>
      <c r="LPU51" s="1305"/>
      <c r="LPV51" s="1305"/>
      <c r="LPW51" s="1305"/>
      <c r="LPX51" s="1305"/>
      <c r="LPY51" s="1305"/>
      <c r="LPZ51" s="1305"/>
      <c r="LQA51" s="1305"/>
      <c r="LQB51" s="1305"/>
      <c r="LQC51" s="1305"/>
      <c r="LQD51" s="1305"/>
      <c r="LQE51" s="1305"/>
      <c r="LQF51" s="1305"/>
      <c r="LQG51" s="1305"/>
      <c r="LQH51" s="1305"/>
      <c r="LQI51" s="1305"/>
      <c r="LQJ51" s="1305"/>
      <c r="LQK51" s="1305"/>
      <c r="LQL51" s="1305"/>
      <c r="LQM51" s="1305"/>
      <c r="LQN51" s="1305"/>
      <c r="LQO51" s="1305"/>
      <c r="LQP51" s="1305"/>
      <c r="LQQ51" s="1305"/>
      <c r="LQR51" s="1305"/>
      <c r="LQS51" s="1305"/>
      <c r="LQT51" s="1305"/>
      <c r="LQU51" s="1305"/>
      <c r="LQV51" s="1305"/>
      <c r="LQW51" s="1305"/>
      <c r="LQX51" s="1305"/>
      <c r="LQY51" s="1305"/>
      <c r="LQZ51" s="1305"/>
      <c r="LRA51" s="1305"/>
      <c r="LRB51" s="1305"/>
      <c r="LRC51" s="1305"/>
      <c r="LRD51" s="1305"/>
      <c r="LRE51" s="1305"/>
      <c r="LRF51" s="1305"/>
      <c r="LRG51" s="1305"/>
      <c r="LRH51" s="1305"/>
      <c r="LRI51" s="1305"/>
      <c r="LRJ51" s="1305"/>
      <c r="LRK51" s="1305"/>
      <c r="LRL51" s="1305"/>
      <c r="LRM51" s="1305"/>
      <c r="LRN51" s="1305"/>
      <c r="LRO51" s="1305"/>
      <c r="LRP51" s="1305"/>
      <c r="LRQ51" s="1305"/>
      <c r="LRR51" s="1305"/>
      <c r="LRS51" s="1305"/>
      <c r="LRT51" s="1305"/>
      <c r="LRU51" s="1305"/>
      <c r="LRV51" s="1305"/>
      <c r="LRW51" s="1305"/>
      <c r="LRX51" s="1305"/>
      <c r="LRY51" s="1305"/>
      <c r="LRZ51" s="1305"/>
      <c r="LSA51" s="1305"/>
      <c r="LSB51" s="1305"/>
      <c r="LSC51" s="1305"/>
      <c r="LSD51" s="1305"/>
      <c r="LSE51" s="1305"/>
      <c r="LSF51" s="1305"/>
      <c r="LSG51" s="1305"/>
      <c r="LSH51" s="1305"/>
      <c r="LSI51" s="1305"/>
      <c r="LSJ51" s="1305"/>
      <c r="LSK51" s="1305"/>
      <c r="LSL51" s="1305"/>
      <c r="LSM51" s="1305"/>
      <c r="LSN51" s="1305"/>
      <c r="LSO51" s="1305"/>
      <c r="LSP51" s="1305"/>
      <c r="LSQ51" s="1305"/>
      <c r="LSR51" s="1305"/>
      <c r="LSS51" s="1305"/>
      <c r="LST51" s="1305"/>
      <c r="LSU51" s="1305"/>
      <c r="LSV51" s="1305"/>
      <c r="LSW51" s="1305"/>
      <c r="LSX51" s="1305"/>
      <c r="LSY51" s="1305"/>
      <c r="LSZ51" s="1305"/>
      <c r="LTA51" s="1305"/>
      <c r="LTB51" s="1305"/>
      <c r="LTC51" s="1305"/>
      <c r="LTD51" s="1305"/>
      <c r="LTE51" s="1305"/>
      <c r="LTF51" s="1305"/>
      <c r="LTG51" s="1305"/>
      <c r="LTH51" s="1305"/>
      <c r="LTI51" s="1305"/>
      <c r="LTJ51" s="1305"/>
      <c r="LTK51" s="1305"/>
      <c r="LTL51" s="1305"/>
      <c r="LTM51" s="1305"/>
      <c r="LTN51" s="1305"/>
      <c r="LTO51" s="1305"/>
      <c r="LTP51" s="1305"/>
      <c r="LTQ51" s="1305"/>
      <c r="LTR51" s="1305"/>
      <c r="LTS51" s="1305"/>
      <c r="LTT51" s="1305"/>
      <c r="LTU51" s="1305"/>
      <c r="LTV51" s="1305"/>
      <c r="LTW51" s="1305"/>
      <c r="LTX51" s="1305"/>
      <c r="LTY51" s="1305"/>
      <c r="LTZ51" s="1305"/>
      <c r="LUA51" s="1305"/>
      <c r="LUB51" s="1305"/>
      <c r="LUC51" s="1305"/>
      <c r="LUD51" s="1305"/>
      <c r="LUE51" s="1305"/>
      <c r="LUF51" s="1305"/>
      <c r="LUG51" s="1305"/>
      <c r="LUH51" s="1305"/>
      <c r="LUI51" s="1305"/>
      <c r="LUJ51" s="1305"/>
      <c r="LUK51" s="1305"/>
      <c r="LUL51" s="1305"/>
      <c r="LUM51" s="1305"/>
      <c r="LUN51" s="1305"/>
      <c r="LUO51" s="1305"/>
      <c r="LUP51" s="1305"/>
      <c r="LUQ51" s="1305"/>
      <c r="LUR51" s="1305"/>
      <c r="LUS51" s="1305"/>
      <c r="LUT51" s="1305"/>
      <c r="LUU51" s="1305"/>
      <c r="LUV51" s="1305"/>
      <c r="LUW51" s="1305"/>
      <c r="LUX51" s="1305"/>
      <c r="LUY51" s="1305"/>
      <c r="LUZ51" s="1305"/>
      <c r="LVA51" s="1305"/>
      <c r="LVB51" s="1305"/>
      <c r="LVC51" s="1305"/>
      <c r="LVD51" s="1305"/>
      <c r="LVE51" s="1305"/>
      <c r="LVF51" s="1305"/>
      <c r="LVG51" s="1305"/>
      <c r="LVH51" s="1305"/>
      <c r="LVI51" s="1305"/>
      <c r="LVJ51" s="1305"/>
      <c r="LVK51" s="1305"/>
      <c r="LVL51" s="1305"/>
      <c r="LVM51" s="1305"/>
      <c r="LVN51" s="1305"/>
      <c r="LVO51" s="1305"/>
      <c r="LVP51" s="1305"/>
      <c r="LVQ51" s="1305"/>
      <c r="LVR51" s="1305"/>
      <c r="LVS51" s="1305"/>
      <c r="LVT51" s="1305"/>
      <c r="LVU51" s="1305"/>
      <c r="LVV51" s="1305"/>
      <c r="LVW51" s="1305"/>
      <c r="LVX51" s="1305"/>
      <c r="LVY51" s="1305"/>
      <c r="LVZ51" s="1305"/>
      <c r="LWA51" s="1305"/>
      <c r="LWB51" s="1305"/>
      <c r="LWC51" s="1305"/>
      <c r="LWD51" s="1305"/>
      <c r="LWE51" s="1305"/>
      <c r="LWF51" s="1305"/>
      <c r="LWG51" s="1305"/>
      <c r="LWH51" s="1305"/>
      <c r="LWI51" s="1305"/>
      <c r="LWJ51" s="1305"/>
      <c r="LWK51" s="1305"/>
      <c r="LWL51" s="1305"/>
      <c r="LWM51" s="1305"/>
      <c r="LWN51" s="1305"/>
      <c r="LWO51" s="1305"/>
      <c r="LWP51" s="1305"/>
      <c r="LWQ51" s="1305"/>
      <c r="LWR51" s="1305"/>
      <c r="LWS51" s="1305"/>
      <c r="LWT51" s="1305"/>
      <c r="LWU51" s="1305"/>
      <c r="LWV51" s="1305"/>
      <c r="LWW51" s="1305"/>
      <c r="LWX51" s="1305"/>
      <c r="LWY51" s="1305"/>
      <c r="LWZ51" s="1305"/>
      <c r="LXA51" s="1305"/>
      <c r="LXB51" s="1305"/>
      <c r="LXC51" s="1305"/>
      <c r="LXD51" s="1305"/>
      <c r="LXE51" s="1305"/>
      <c r="LXF51" s="1305"/>
      <c r="LXG51" s="1305"/>
      <c r="LXH51" s="1305"/>
      <c r="LXI51" s="1305"/>
      <c r="LXJ51" s="1305"/>
      <c r="LXK51" s="1305"/>
      <c r="LXL51" s="1305"/>
      <c r="LXM51" s="1305"/>
      <c r="LXN51" s="1305"/>
      <c r="LXO51" s="1305"/>
      <c r="LXP51" s="1305"/>
      <c r="LXQ51" s="1305"/>
      <c r="LXR51" s="1305"/>
      <c r="LXS51" s="1305"/>
      <c r="LXT51" s="1305"/>
      <c r="LXU51" s="1305"/>
      <c r="LXV51" s="1305"/>
      <c r="LXW51" s="1305"/>
      <c r="LXX51" s="1305"/>
      <c r="LXY51" s="1305"/>
      <c r="LXZ51" s="1305"/>
      <c r="LYA51" s="1305"/>
      <c r="LYB51" s="1305"/>
      <c r="LYC51" s="1305"/>
      <c r="LYD51" s="1305"/>
      <c r="LYE51" s="1305"/>
      <c r="LYF51" s="1305"/>
      <c r="LYG51" s="1305"/>
      <c r="LYH51" s="1305"/>
      <c r="LYI51" s="1305"/>
      <c r="LYJ51" s="1305"/>
      <c r="LYK51" s="1305"/>
      <c r="LYL51" s="1305"/>
      <c r="LYM51" s="1305"/>
      <c r="LYN51" s="1305"/>
      <c r="LYO51" s="1305"/>
      <c r="LYP51" s="1305"/>
      <c r="LYQ51" s="1305"/>
      <c r="LYR51" s="1305"/>
      <c r="LYS51" s="1305"/>
      <c r="LYT51" s="1305"/>
      <c r="LYU51" s="1305"/>
      <c r="LYV51" s="1305"/>
      <c r="LYW51" s="1305"/>
      <c r="LYX51" s="1305"/>
      <c r="LYY51" s="1305"/>
      <c r="LYZ51" s="1305"/>
      <c r="LZA51" s="1305"/>
      <c r="LZB51" s="1305"/>
      <c r="LZC51" s="1305"/>
      <c r="LZD51" s="1305"/>
      <c r="LZE51" s="1305"/>
      <c r="LZF51" s="1305"/>
      <c r="LZG51" s="1305"/>
      <c r="LZH51" s="1305"/>
      <c r="LZI51" s="1305"/>
      <c r="LZJ51" s="1305"/>
      <c r="LZK51" s="1305"/>
      <c r="LZL51" s="1305"/>
      <c r="LZM51" s="1305"/>
      <c r="LZN51" s="1305"/>
      <c r="LZO51" s="1305"/>
      <c r="LZP51" s="1305"/>
      <c r="LZQ51" s="1305"/>
      <c r="LZR51" s="1305"/>
      <c r="LZS51" s="1305"/>
      <c r="LZT51" s="1305"/>
      <c r="LZU51" s="1305"/>
      <c r="LZV51" s="1305"/>
      <c r="LZW51" s="1305"/>
      <c r="LZX51" s="1305"/>
      <c r="LZY51" s="1305"/>
      <c r="LZZ51" s="1305"/>
      <c r="MAA51" s="1305"/>
      <c r="MAB51" s="1305"/>
      <c r="MAC51" s="1305"/>
      <c r="MAD51" s="1305"/>
      <c r="MAE51" s="1305"/>
      <c r="MAF51" s="1305"/>
      <c r="MAG51" s="1305"/>
      <c r="MAH51" s="1305"/>
      <c r="MAI51" s="1305"/>
      <c r="MAJ51" s="1305"/>
      <c r="MAK51" s="1305"/>
      <c r="MAL51" s="1305"/>
      <c r="MAM51" s="1305"/>
      <c r="MAN51" s="1305"/>
      <c r="MAO51" s="1305"/>
      <c r="MAP51" s="1305"/>
      <c r="MAQ51" s="1305"/>
      <c r="MAR51" s="1305"/>
      <c r="MAS51" s="1305"/>
      <c r="MAT51" s="1305"/>
      <c r="MAU51" s="1305"/>
      <c r="MAV51" s="1305"/>
      <c r="MAW51" s="1305"/>
      <c r="MAX51" s="1305"/>
      <c r="MAY51" s="1305"/>
      <c r="MAZ51" s="1305"/>
      <c r="MBA51" s="1305"/>
      <c r="MBB51" s="1305"/>
      <c r="MBC51" s="1305"/>
      <c r="MBD51" s="1305"/>
      <c r="MBE51" s="1305"/>
      <c r="MBF51" s="1305"/>
      <c r="MBG51" s="1305"/>
      <c r="MBH51" s="1305"/>
      <c r="MBI51" s="1305"/>
      <c r="MBJ51" s="1305"/>
      <c r="MBK51" s="1305"/>
      <c r="MBL51" s="1305"/>
      <c r="MBM51" s="1305"/>
      <c r="MBN51" s="1305"/>
      <c r="MBO51" s="1305"/>
      <c r="MBP51" s="1305"/>
      <c r="MBQ51" s="1305"/>
      <c r="MBR51" s="1305"/>
      <c r="MBS51" s="1305"/>
      <c r="MBT51" s="1305"/>
      <c r="MBU51" s="1305"/>
      <c r="MBV51" s="1305"/>
      <c r="MBW51" s="1305"/>
      <c r="MBX51" s="1305"/>
      <c r="MBY51" s="1305"/>
      <c r="MBZ51" s="1305"/>
      <c r="MCA51" s="1305"/>
      <c r="MCB51" s="1305"/>
      <c r="MCC51" s="1305"/>
      <c r="MCD51" s="1305"/>
      <c r="MCE51" s="1305"/>
      <c r="MCF51" s="1305"/>
      <c r="MCG51" s="1305"/>
      <c r="MCH51" s="1305"/>
      <c r="MCI51" s="1305"/>
      <c r="MCJ51" s="1305"/>
      <c r="MCK51" s="1305"/>
      <c r="MCL51" s="1305"/>
      <c r="MCM51" s="1305"/>
      <c r="MCN51" s="1305"/>
      <c r="MCO51" s="1305"/>
      <c r="MCP51" s="1305"/>
      <c r="MCQ51" s="1305"/>
      <c r="MCR51" s="1305"/>
      <c r="MCS51" s="1305"/>
      <c r="MCT51" s="1305"/>
      <c r="MCU51" s="1305"/>
      <c r="MCV51" s="1305"/>
      <c r="MCW51" s="1305"/>
      <c r="MCX51" s="1305"/>
      <c r="MCY51" s="1305"/>
      <c r="MCZ51" s="1305"/>
      <c r="MDA51" s="1305"/>
      <c r="MDB51" s="1305"/>
      <c r="MDC51" s="1305"/>
      <c r="MDD51" s="1305"/>
      <c r="MDE51" s="1305"/>
      <c r="MDF51" s="1305"/>
      <c r="MDG51" s="1305"/>
      <c r="MDH51" s="1305"/>
      <c r="MDI51" s="1305"/>
      <c r="MDJ51" s="1305"/>
      <c r="MDK51" s="1305"/>
      <c r="MDL51" s="1305"/>
      <c r="MDM51" s="1305"/>
      <c r="MDN51" s="1305"/>
      <c r="MDO51" s="1305"/>
      <c r="MDP51" s="1305"/>
      <c r="MDQ51" s="1305"/>
      <c r="MDR51" s="1305"/>
      <c r="MDS51" s="1305"/>
      <c r="MDT51" s="1305"/>
      <c r="MDU51" s="1305"/>
      <c r="MDV51" s="1305"/>
      <c r="MDW51" s="1305"/>
      <c r="MDX51" s="1305"/>
      <c r="MDY51" s="1305"/>
      <c r="MDZ51" s="1305"/>
      <c r="MEA51" s="1305"/>
      <c r="MEB51" s="1305"/>
      <c r="MEC51" s="1305"/>
      <c r="MED51" s="1305"/>
      <c r="MEE51" s="1305"/>
      <c r="MEF51" s="1305"/>
      <c r="MEG51" s="1305"/>
      <c r="MEH51" s="1305"/>
      <c r="MEI51" s="1305"/>
      <c r="MEJ51" s="1305"/>
      <c r="MEK51" s="1305"/>
      <c r="MEL51" s="1305"/>
      <c r="MEM51" s="1305"/>
      <c r="MEN51" s="1305"/>
      <c r="MEO51" s="1305"/>
      <c r="MEP51" s="1305"/>
      <c r="MEQ51" s="1305"/>
      <c r="MER51" s="1305"/>
      <c r="MES51" s="1305"/>
      <c r="MET51" s="1305"/>
      <c r="MEU51" s="1305"/>
      <c r="MEV51" s="1305"/>
      <c r="MEW51" s="1305"/>
      <c r="MEX51" s="1305"/>
      <c r="MEY51" s="1305"/>
      <c r="MEZ51" s="1305"/>
      <c r="MFA51" s="1305"/>
      <c r="MFB51" s="1305"/>
      <c r="MFC51" s="1305"/>
      <c r="MFD51" s="1305"/>
      <c r="MFE51" s="1305"/>
      <c r="MFF51" s="1305"/>
      <c r="MFG51" s="1305"/>
      <c r="MFH51" s="1305"/>
      <c r="MFI51" s="1305"/>
      <c r="MFJ51" s="1305"/>
      <c r="MFK51" s="1305"/>
      <c r="MFL51" s="1305"/>
      <c r="MFM51" s="1305"/>
      <c r="MFN51" s="1305"/>
      <c r="MFO51" s="1305"/>
      <c r="MFP51" s="1305"/>
      <c r="MFQ51" s="1305"/>
      <c r="MFR51" s="1305"/>
      <c r="MFS51" s="1305"/>
      <c r="MFT51" s="1305"/>
      <c r="MFU51" s="1305"/>
      <c r="MFV51" s="1305"/>
      <c r="MFW51" s="1305"/>
      <c r="MFX51" s="1305"/>
      <c r="MFY51" s="1305"/>
      <c r="MFZ51" s="1305"/>
      <c r="MGA51" s="1305"/>
      <c r="MGB51" s="1305"/>
      <c r="MGC51" s="1305"/>
      <c r="MGD51" s="1305"/>
      <c r="MGE51" s="1305"/>
      <c r="MGF51" s="1305"/>
      <c r="MGG51" s="1305"/>
      <c r="MGH51" s="1305"/>
      <c r="MGI51" s="1305"/>
      <c r="MGJ51" s="1305"/>
      <c r="MGK51" s="1305"/>
      <c r="MGL51" s="1305"/>
      <c r="MGM51" s="1305"/>
      <c r="MGN51" s="1305"/>
      <c r="MGO51" s="1305"/>
      <c r="MGP51" s="1305"/>
      <c r="MGQ51" s="1305"/>
      <c r="MGR51" s="1305"/>
      <c r="MGS51" s="1305"/>
      <c r="MGT51" s="1305"/>
      <c r="MGU51" s="1305"/>
      <c r="MGV51" s="1305"/>
      <c r="MGW51" s="1305"/>
      <c r="MGX51" s="1305"/>
      <c r="MGY51" s="1305"/>
      <c r="MGZ51" s="1305"/>
      <c r="MHA51" s="1305"/>
      <c r="MHB51" s="1305"/>
      <c r="MHC51" s="1305"/>
      <c r="MHD51" s="1305"/>
      <c r="MHE51" s="1305"/>
      <c r="MHF51" s="1305"/>
      <c r="MHG51" s="1305"/>
      <c r="MHH51" s="1305"/>
      <c r="MHI51" s="1305"/>
      <c r="MHJ51" s="1305"/>
      <c r="MHK51" s="1305"/>
      <c r="MHL51" s="1305"/>
      <c r="MHM51" s="1305"/>
      <c r="MHN51" s="1305"/>
      <c r="MHO51" s="1305"/>
      <c r="MHP51" s="1305"/>
      <c r="MHQ51" s="1305"/>
      <c r="MHR51" s="1305"/>
      <c r="MHS51" s="1305"/>
      <c r="MHT51" s="1305"/>
      <c r="MHU51" s="1305"/>
      <c r="MHV51" s="1305"/>
      <c r="MHW51" s="1305"/>
      <c r="MHX51" s="1305"/>
      <c r="MHY51" s="1305"/>
      <c r="MHZ51" s="1305"/>
      <c r="MIA51" s="1305"/>
      <c r="MIB51" s="1305"/>
      <c r="MIC51" s="1305"/>
      <c r="MID51" s="1305"/>
      <c r="MIE51" s="1305"/>
      <c r="MIF51" s="1305"/>
      <c r="MIG51" s="1305"/>
      <c r="MIH51" s="1305"/>
      <c r="MII51" s="1305"/>
      <c r="MIJ51" s="1305"/>
      <c r="MIK51" s="1305"/>
      <c r="MIL51" s="1305"/>
      <c r="MIM51" s="1305"/>
      <c r="MIN51" s="1305"/>
      <c r="MIO51" s="1305"/>
      <c r="MIP51" s="1305"/>
      <c r="MIQ51" s="1305"/>
      <c r="MIR51" s="1305"/>
      <c r="MIS51" s="1305"/>
      <c r="MIT51" s="1305"/>
      <c r="MIU51" s="1305"/>
      <c r="MIV51" s="1305"/>
      <c r="MIW51" s="1305"/>
      <c r="MIX51" s="1305"/>
      <c r="MIY51" s="1305"/>
      <c r="MIZ51" s="1305"/>
      <c r="MJA51" s="1305"/>
      <c r="MJB51" s="1305"/>
      <c r="MJC51" s="1305"/>
      <c r="MJD51" s="1305"/>
      <c r="MJE51" s="1305"/>
      <c r="MJF51" s="1305"/>
      <c r="MJG51" s="1305"/>
      <c r="MJH51" s="1305"/>
      <c r="MJI51" s="1305"/>
      <c r="MJJ51" s="1305"/>
      <c r="MJK51" s="1305"/>
      <c r="MJL51" s="1305"/>
      <c r="MJM51" s="1305"/>
      <c r="MJN51" s="1305"/>
      <c r="MJO51" s="1305"/>
      <c r="MJP51" s="1305"/>
      <c r="MJQ51" s="1305"/>
      <c r="MJR51" s="1305"/>
      <c r="MJS51" s="1305"/>
      <c r="MJT51" s="1305"/>
      <c r="MJU51" s="1305"/>
      <c r="MJV51" s="1305"/>
      <c r="MJW51" s="1305"/>
      <c r="MJX51" s="1305"/>
      <c r="MJY51" s="1305"/>
      <c r="MJZ51" s="1305"/>
      <c r="MKA51" s="1305"/>
      <c r="MKB51" s="1305"/>
      <c r="MKC51" s="1305"/>
      <c r="MKD51" s="1305"/>
      <c r="MKE51" s="1305"/>
      <c r="MKF51" s="1305"/>
      <c r="MKG51" s="1305"/>
      <c r="MKH51" s="1305"/>
      <c r="MKI51" s="1305"/>
      <c r="MKJ51" s="1305"/>
      <c r="MKK51" s="1305"/>
      <c r="MKL51" s="1305"/>
      <c r="MKM51" s="1305"/>
      <c r="MKN51" s="1305"/>
      <c r="MKO51" s="1305"/>
      <c r="MKP51" s="1305"/>
      <c r="MKQ51" s="1305"/>
      <c r="MKR51" s="1305"/>
      <c r="MKS51" s="1305"/>
      <c r="MKT51" s="1305"/>
      <c r="MKU51" s="1305"/>
      <c r="MKV51" s="1305"/>
      <c r="MKW51" s="1305"/>
      <c r="MKX51" s="1305"/>
      <c r="MKY51" s="1305"/>
      <c r="MKZ51" s="1305"/>
      <c r="MLA51" s="1305"/>
      <c r="MLB51" s="1305"/>
      <c r="MLC51" s="1305"/>
      <c r="MLD51" s="1305"/>
      <c r="MLE51" s="1305"/>
      <c r="MLF51" s="1305"/>
      <c r="MLG51" s="1305"/>
      <c r="MLH51" s="1305"/>
      <c r="MLI51" s="1305"/>
      <c r="MLJ51" s="1305"/>
      <c r="MLK51" s="1305"/>
      <c r="MLL51" s="1305"/>
      <c r="MLM51" s="1305"/>
      <c r="MLN51" s="1305"/>
      <c r="MLO51" s="1305"/>
      <c r="MLP51" s="1305"/>
      <c r="MLQ51" s="1305"/>
      <c r="MLR51" s="1305"/>
      <c r="MLS51" s="1305"/>
      <c r="MLT51" s="1305"/>
      <c r="MLU51" s="1305"/>
      <c r="MLV51" s="1305"/>
      <c r="MLW51" s="1305"/>
      <c r="MLX51" s="1305"/>
      <c r="MLY51" s="1305"/>
      <c r="MLZ51" s="1305"/>
      <c r="MMA51" s="1305"/>
      <c r="MMB51" s="1305"/>
      <c r="MMC51" s="1305"/>
      <c r="MMD51" s="1305"/>
      <c r="MME51" s="1305"/>
      <c r="MMF51" s="1305"/>
      <c r="MMG51" s="1305"/>
      <c r="MMH51" s="1305"/>
      <c r="MMI51" s="1305"/>
      <c r="MMJ51" s="1305"/>
      <c r="MMK51" s="1305"/>
      <c r="MML51" s="1305"/>
      <c r="MMM51" s="1305"/>
      <c r="MMN51" s="1305"/>
      <c r="MMO51" s="1305"/>
      <c r="MMP51" s="1305"/>
      <c r="MMQ51" s="1305"/>
      <c r="MMR51" s="1305"/>
      <c r="MMS51" s="1305"/>
      <c r="MMT51" s="1305"/>
      <c r="MMU51" s="1305"/>
      <c r="MMV51" s="1305"/>
      <c r="MMW51" s="1305"/>
      <c r="MMX51" s="1305"/>
      <c r="MMY51" s="1305"/>
      <c r="MMZ51" s="1305"/>
      <c r="MNA51" s="1305"/>
      <c r="MNB51" s="1305"/>
      <c r="MNC51" s="1305"/>
      <c r="MND51" s="1305"/>
      <c r="MNE51" s="1305"/>
      <c r="MNF51" s="1305"/>
      <c r="MNG51" s="1305"/>
      <c r="MNH51" s="1305"/>
      <c r="MNI51" s="1305"/>
      <c r="MNJ51" s="1305"/>
      <c r="MNK51" s="1305"/>
      <c r="MNL51" s="1305"/>
      <c r="MNM51" s="1305"/>
      <c r="MNN51" s="1305"/>
      <c r="MNO51" s="1305"/>
      <c r="MNP51" s="1305"/>
      <c r="MNQ51" s="1305"/>
      <c r="MNR51" s="1305"/>
      <c r="MNS51" s="1305"/>
      <c r="MNT51" s="1305"/>
      <c r="MNU51" s="1305"/>
      <c r="MNV51" s="1305"/>
      <c r="MNW51" s="1305"/>
      <c r="MNX51" s="1305"/>
      <c r="MNY51" s="1305"/>
      <c r="MNZ51" s="1305"/>
      <c r="MOA51" s="1305"/>
      <c r="MOB51" s="1305"/>
      <c r="MOC51" s="1305"/>
      <c r="MOD51" s="1305"/>
      <c r="MOE51" s="1305"/>
      <c r="MOF51" s="1305"/>
      <c r="MOG51" s="1305"/>
      <c r="MOH51" s="1305"/>
      <c r="MOI51" s="1305"/>
      <c r="MOJ51" s="1305"/>
      <c r="MOK51" s="1305"/>
      <c r="MOL51" s="1305"/>
      <c r="MOM51" s="1305"/>
      <c r="MON51" s="1305"/>
      <c r="MOO51" s="1305"/>
      <c r="MOP51" s="1305"/>
      <c r="MOQ51" s="1305"/>
      <c r="MOR51" s="1305"/>
      <c r="MOS51" s="1305"/>
      <c r="MOT51" s="1305"/>
      <c r="MOU51" s="1305"/>
      <c r="MOV51" s="1305"/>
      <c r="MOW51" s="1305"/>
      <c r="MOX51" s="1305"/>
      <c r="MOY51" s="1305"/>
      <c r="MOZ51" s="1305"/>
      <c r="MPA51" s="1305"/>
      <c r="MPB51" s="1305"/>
      <c r="MPC51" s="1305"/>
      <c r="MPD51" s="1305"/>
      <c r="MPE51" s="1305"/>
      <c r="MPF51" s="1305"/>
      <c r="MPG51" s="1305"/>
      <c r="MPH51" s="1305"/>
      <c r="MPI51" s="1305"/>
      <c r="MPJ51" s="1305"/>
      <c r="MPK51" s="1305"/>
      <c r="MPL51" s="1305"/>
      <c r="MPM51" s="1305"/>
      <c r="MPN51" s="1305"/>
      <c r="MPO51" s="1305"/>
      <c r="MPP51" s="1305"/>
      <c r="MPQ51" s="1305"/>
      <c r="MPR51" s="1305"/>
      <c r="MPS51" s="1305"/>
      <c r="MPT51" s="1305"/>
      <c r="MPU51" s="1305"/>
      <c r="MPV51" s="1305"/>
      <c r="MPW51" s="1305"/>
      <c r="MPX51" s="1305"/>
      <c r="MPY51" s="1305"/>
      <c r="MPZ51" s="1305"/>
      <c r="MQA51" s="1305"/>
      <c r="MQB51" s="1305"/>
      <c r="MQC51" s="1305"/>
      <c r="MQD51" s="1305"/>
      <c r="MQE51" s="1305"/>
      <c r="MQF51" s="1305"/>
      <c r="MQG51" s="1305"/>
      <c r="MQH51" s="1305"/>
      <c r="MQI51" s="1305"/>
      <c r="MQJ51" s="1305"/>
      <c r="MQK51" s="1305"/>
      <c r="MQL51" s="1305"/>
      <c r="MQM51" s="1305"/>
      <c r="MQN51" s="1305"/>
      <c r="MQO51" s="1305"/>
      <c r="MQP51" s="1305"/>
      <c r="MQQ51" s="1305"/>
      <c r="MQR51" s="1305"/>
      <c r="MQS51" s="1305"/>
      <c r="MQT51" s="1305"/>
      <c r="MQU51" s="1305"/>
      <c r="MQV51" s="1305"/>
      <c r="MQW51" s="1305"/>
      <c r="MQX51" s="1305"/>
      <c r="MQY51" s="1305"/>
      <c r="MQZ51" s="1305"/>
      <c r="MRA51" s="1305"/>
      <c r="MRB51" s="1305"/>
      <c r="MRC51" s="1305"/>
      <c r="MRD51" s="1305"/>
      <c r="MRE51" s="1305"/>
      <c r="MRF51" s="1305"/>
      <c r="MRG51" s="1305"/>
      <c r="MRH51" s="1305"/>
      <c r="MRI51" s="1305"/>
      <c r="MRJ51" s="1305"/>
      <c r="MRK51" s="1305"/>
      <c r="MRL51" s="1305"/>
      <c r="MRM51" s="1305"/>
      <c r="MRN51" s="1305"/>
      <c r="MRO51" s="1305"/>
      <c r="MRP51" s="1305"/>
      <c r="MRQ51" s="1305"/>
      <c r="MRR51" s="1305"/>
      <c r="MRS51" s="1305"/>
      <c r="MRT51" s="1305"/>
      <c r="MRU51" s="1305"/>
      <c r="MRV51" s="1305"/>
      <c r="MRW51" s="1305"/>
      <c r="MRX51" s="1305"/>
      <c r="MRY51" s="1305"/>
      <c r="MRZ51" s="1305"/>
      <c r="MSA51" s="1305"/>
      <c r="MSB51" s="1305"/>
      <c r="MSC51" s="1305"/>
      <c r="MSD51" s="1305"/>
      <c r="MSE51" s="1305"/>
      <c r="MSF51" s="1305"/>
      <c r="MSG51" s="1305"/>
      <c r="MSH51" s="1305"/>
      <c r="MSI51" s="1305"/>
      <c r="MSJ51" s="1305"/>
      <c r="MSK51" s="1305"/>
      <c r="MSL51" s="1305"/>
      <c r="MSM51" s="1305"/>
      <c r="MSN51" s="1305"/>
      <c r="MSO51" s="1305"/>
      <c r="MSP51" s="1305"/>
      <c r="MSQ51" s="1305"/>
      <c r="MSR51" s="1305"/>
      <c r="MSS51" s="1305"/>
      <c r="MST51" s="1305"/>
      <c r="MSU51" s="1305"/>
      <c r="MSV51" s="1305"/>
      <c r="MSW51" s="1305"/>
      <c r="MSX51" s="1305"/>
      <c r="MSY51" s="1305"/>
      <c r="MSZ51" s="1305"/>
      <c r="MTA51" s="1305"/>
      <c r="MTB51" s="1305"/>
      <c r="MTC51" s="1305"/>
      <c r="MTD51" s="1305"/>
      <c r="MTE51" s="1305"/>
      <c r="MTF51" s="1305"/>
      <c r="MTG51" s="1305"/>
      <c r="MTH51" s="1305"/>
      <c r="MTI51" s="1305"/>
      <c r="MTJ51" s="1305"/>
      <c r="MTK51" s="1305"/>
      <c r="MTL51" s="1305"/>
      <c r="MTM51" s="1305"/>
      <c r="MTN51" s="1305"/>
      <c r="MTO51" s="1305"/>
      <c r="MTP51" s="1305"/>
      <c r="MTQ51" s="1305"/>
      <c r="MTR51" s="1305"/>
      <c r="MTS51" s="1305"/>
      <c r="MTT51" s="1305"/>
      <c r="MTU51" s="1305"/>
      <c r="MTV51" s="1305"/>
      <c r="MTW51" s="1305"/>
      <c r="MTX51" s="1305"/>
      <c r="MTY51" s="1305"/>
      <c r="MTZ51" s="1305"/>
      <c r="MUA51" s="1305"/>
      <c r="MUB51" s="1305"/>
      <c r="MUC51" s="1305"/>
      <c r="MUD51" s="1305"/>
      <c r="MUE51" s="1305"/>
      <c r="MUF51" s="1305"/>
      <c r="MUG51" s="1305"/>
      <c r="MUH51" s="1305"/>
      <c r="MUI51" s="1305"/>
      <c r="MUJ51" s="1305"/>
      <c r="MUK51" s="1305"/>
      <c r="MUL51" s="1305"/>
      <c r="MUM51" s="1305"/>
      <c r="MUN51" s="1305"/>
      <c r="MUO51" s="1305"/>
      <c r="MUP51" s="1305"/>
      <c r="MUQ51" s="1305"/>
      <c r="MUR51" s="1305"/>
      <c r="MUS51" s="1305"/>
      <c r="MUT51" s="1305"/>
      <c r="MUU51" s="1305"/>
      <c r="MUV51" s="1305"/>
      <c r="MUW51" s="1305"/>
      <c r="MUX51" s="1305"/>
      <c r="MUY51" s="1305"/>
      <c r="MUZ51" s="1305"/>
      <c r="MVA51" s="1305"/>
      <c r="MVB51" s="1305"/>
      <c r="MVC51" s="1305"/>
      <c r="MVD51" s="1305"/>
      <c r="MVE51" s="1305"/>
      <c r="MVF51" s="1305"/>
      <c r="MVG51" s="1305"/>
      <c r="MVH51" s="1305"/>
      <c r="MVI51" s="1305"/>
      <c r="MVJ51" s="1305"/>
      <c r="MVK51" s="1305"/>
      <c r="MVL51" s="1305"/>
      <c r="MVM51" s="1305"/>
      <c r="MVN51" s="1305"/>
      <c r="MVO51" s="1305"/>
      <c r="MVP51" s="1305"/>
      <c r="MVQ51" s="1305"/>
      <c r="MVR51" s="1305"/>
      <c r="MVS51" s="1305"/>
      <c r="MVT51" s="1305"/>
      <c r="MVU51" s="1305"/>
      <c r="MVV51" s="1305"/>
      <c r="MVW51" s="1305"/>
      <c r="MVX51" s="1305"/>
      <c r="MVY51" s="1305"/>
      <c r="MVZ51" s="1305"/>
      <c r="MWA51" s="1305"/>
      <c r="MWB51" s="1305"/>
      <c r="MWC51" s="1305"/>
      <c r="MWD51" s="1305"/>
      <c r="MWE51" s="1305"/>
      <c r="MWF51" s="1305"/>
      <c r="MWG51" s="1305"/>
      <c r="MWH51" s="1305"/>
      <c r="MWI51" s="1305"/>
      <c r="MWJ51" s="1305"/>
      <c r="MWK51" s="1305"/>
      <c r="MWL51" s="1305"/>
      <c r="MWM51" s="1305"/>
      <c r="MWN51" s="1305"/>
      <c r="MWO51" s="1305"/>
      <c r="MWP51" s="1305"/>
      <c r="MWQ51" s="1305"/>
      <c r="MWR51" s="1305"/>
      <c r="MWS51" s="1305"/>
      <c r="MWT51" s="1305"/>
      <c r="MWU51" s="1305"/>
      <c r="MWV51" s="1305"/>
      <c r="MWW51" s="1305"/>
      <c r="MWX51" s="1305"/>
      <c r="MWY51" s="1305"/>
      <c r="MWZ51" s="1305"/>
      <c r="MXA51" s="1305"/>
      <c r="MXB51" s="1305"/>
      <c r="MXC51" s="1305"/>
      <c r="MXD51" s="1305"/>
      <c r="MXE51" s="1305"/>
      <c r="MXF51" s="1305"/>
      <c r="MXG51" s="1305"/>
      <c r="MXH51" s="1305"/>
      <c r="MXI51" s="1305"/>
      <c r="MXJ51" s="1305"/>
      <c r="MXK51" s="1305"/>
      <c r="MXL51" s="1305"/>
      <c r="MXM51" s="1305"/>
      <c r="MXN51" s="1305"/>
      <c r="MXO51" s="1305"/>
      <c r="MXP51" s="1305"/>
      <c r="MXQ51" s="1305"/>
      <c r="MXR51" s="1305"/>
      <c r="MXS51" s="1305"/>
      <c r="MXT51" s="1305"/>
      <c r="MXU51" s="1305"/>
      <c r="MXV51" s="1305"/>
      <c r="MXW51" s="1305"/>
      <c r="MXX51" s="1305"/>
      <c r="MXY51" s="1305"/>
      <c r="MXZ51" s="1305"/>
      <c r="MYA51" s="1305"/>
      <c r="MYB51" s="1305"/>
      <c r="MYC51" s="1305"/>
      <c r="MYD51" s="1305"/>
      <c r="MYE51" s="1305"/>
      <c r="MYF51" s="1305"/>
      <c r="MYG51" s="1305"/>
      <c r="MYH51" s="1305"/>
      <c r="MYI51" s="1305"/>
      <c r="MYJ51" s="1305"/>
      <c r="MYK51" s="1305"/>
      <c r="MYL51" s="1305"/>
      <c r="MYM51" s="1305"/>
      <c r="MYN51" s="1305"/>
      <c r="MYO51" s="1305"/>
      <c r="MYP51" s="1305"/>
      <c r="MYQ51" s="1305"/>
      <c r="MYR51" s="1305"/>
      <c r="MYS51" s="1305"/>
      <c r="MYT51" s="1305"/>
      <c r="MYU51" s="1305"/>
      <c r="MYV51" s="1305"/>
      <c r="MYW51" s="1305"/>
      <c r="MYX51" s="1305"/>
      <c r="MYY51" s="1305"/>
      <c r="MYZ51" s="1305"/>
      <c r="MZA51" s="1305"/>
      <c r="MZB51" s="1305"/>
      <c r="MZC51" s="1305"/>
      <c r="MZD51" s="1305"/>
      <c r="MZE51" s="1305"/>
      <c r="MZF51" s="1305"/>
      <c r="MZG51" s="1305"/>
      <c r="MZH51" s="1305"/>
      <c r="MZI51" s="1305"/>
      <c r="MZJ51" s="1305"/>
      <c r="MZK51" s="1305"/>
      <c r="MZL51" s="1305"/>
      <c r="MZM51" s="1305"/>
      <c r="MZN51" s="1305"/>
      <c r="MZO51" s="1305"/>
      <c r="MZP51" s="1305"/>
      <c r="MZQ51" s="1305"/>
      <c r="MZR51" s="1305"/>
      <c r="MZS51" s="1305"/>
      <c r="MZT51" s="1305"/>
      <c r="MZU51" s="1305"/>
      <c r="MZV51" s="1305"/>
      <c r="MZW51" s="1305"/>
      <c r="MZX51" s="1305"/>
      <c r="MZY51" s="1305"/>
      <c r="MZZ51" s="1305"/>
      <c r="NAA51" s="1305"/>
      <c r="NAB51" s="1305"/>
      <c r="NAC51" s="1305"/>
      <c r="NAD51" s="1305"/>
      <c r="NAE51" s="1305"/>
      <c r="NAF51" s="1305"/>
      <c r="NAG51" s="1305"/>
      <c r="NAH51" s="1305"/>
      <c r="NAI51" s="1305"/>
      <c r="NAJ51" s="1305"/>
      <c r="NAK51" s="1305"/>
      <c r="NAL51" s="1305"/>
      <c r="NAM51" s="1305"/>
      <c r="NAN51" s="1305"/>
      <c r="NAO51" s="1305"/>
      <c r="NAP51" s="1305"/>
      <c r="NAQ51" s="1305"/>
      <c r="NAR51" s="1305"/>
      <c r="NAS51" s="1305"/>
      <c r="NAT51" s="1305"/>
      <c r="NAU51" s="1305"/>
      <c r="NAV51" s="1305"/>
      <c r="NAW51" s="1305"/>
      <c r="NAX51" s="1305"/>
      <c r="NAY51" s="1305"/>
      <c r="NAZ51" s="1305"/>
      <c r="NBA51" s="1305"/>
      <c r="NBB51" s="1305"/>
      <c r="NBC51" s="1305"/>
      <c r="NBD51" s="1305"/>
      <c r="NBE51" s="1305"/>
      <c r="NBF51" s="1305"/>
      <c r="NBG51" s="1305"/>
      <c r="NBH51" s="1305"/>
      <c r="NBI51" s="1305"/>
      <c r="NBJ51" s="1305"/>
      <c r="NBK51" s="1305"/>
      <c r="NBL51" s="1305"/>
      <c r="NBM51" s="1305"/>
      <c r="NBN51" s="1305"/>
      <c r="NBO51" s="1305"/>
      <c r="NBP51" s="1305"/>
      <c r="NBQ51" s="1305"/>
      <c r="NBR51" s="1305"/>
      <c r="NBS51" s="1305"/>
      <c r="NBT51" s="1305"/>
      <c r="NBU51" s="1305"/>
      <c r="NBV51" s="1305"/>
      <c r="NBW51" s="1305"/>
      <c r="NBX51" s="1305"/>
      <c r="NBY51" s="1305"/>
      <c r="NBZ51" s="1305"/>
      <c r="NCA51" s="1305"/>
      <c r="NCB51" s="1305"/>
      <c r="NCC51" s="1305"/>
      <c r="NCD51" s="1305"/>
      <c r="NCE51" s="1305"/>
      <c r="NCF51" s="1305"/>
      <c r="NCG51" s="1305"/>
      <c r="NCH51" s="1305"/>
      <c r="NCI51" s="1305"/>
      <c r="NCJ51" s="1305"/>
      <c r="NCK51" s="1305"/>
      <c r="NCL51" s="1305"/>
      <c r="NCM51" s="1305"/>
      <c r="NCN51" s="1305"/>
      <c r="NCO51" s="1305"/>
      <c r="NCP51" s="1305"/>
      <c r="NCQ51" s="1305"/>
      <c r="NCR51" s="1305"/>
      <c r="NCS51" s="1305"/>
      <c r="NCT51" s="1305"/>
      <c r="NCU51" s="1305"/>
      <c r="NCV51" s="1305"/>
      <c r="NCW51" s="1305"/>
      <c r="NCX51" s="1305"/>
      <c r="NCY51" s="1305"/>
      <c r="NCZ51" s="1305"/>
      <c r="NDA51" s="1305"/>
      <c r="NDB51" s="1305"/>
      <c r="NDC51" s="1305"/>
      <c r="NDD51" s="1305"/>
      <c r="NDE51" s="1305"/>
      <c r="NDF51" s="1305"/>
      <c r="NDG51" s="1305"/>
      <c r="NDH51" s="1305"/>
      <c r="NDI51" s="1305"/>
      <c r="NDJ51" s="1305"/>
      <c r="NDK51" s="1305"/>
      <c r="NDL51" s="1305"/>
      <c r="NDM51" s="1305"/>
      <c r="NDN51" s="1305"/>
      <c r="NDO51" s="1305"/>
      <c r="NDP51" s="1305"/>
      <c r="NDQ51" s="1305"/>
      <c r="NDR51" s="1305"/>
      <c r="NDS51" s="1305"/>
      <c r="NDT51" s="1305"/>
      <c r="NDU51" s="1305"/>
      <c r="NDV51" s="1305"/>
      <c r="NDW51" s="1305"/>
      <c r="NDX51" s="1305"/>
      <c r="NDY51" s="1305"/>
      <c r="NDZ51" s="1305"/>
      <c r="NEA51" s="1305"/>
      <c r="NEB51" s="1305"/>
      <c r="NEC51" s="1305"/>
      <c r="NED51" s="1305"/>
      <c r="NEE51" s="1305"/>
      <c r="NEF51" s="1305"/>
      <c r="NEG51" s="1305"/>
      <c r="NEH51" s="1305"/>
      <c r="NEI51" s="1305"/>
      <c r="NEJ51" s="1305"/>
      <c r="NEK51" s="1305"/>
      <c r="NEL51" s="1305"/>
      <c r="NEM51" s="1305"/>
      <c r="NEN51" s="1305"/>
      <c r="NEO51" s="1305"/>
      <c r="NEP51" s="1305"/>
      <c r="NEQ51" s="1305"/>
      <c r="NER51" s="1305"/>
      <c r="NES51" s="1305"/>
      <c r="NET51" s="1305"/>
      <c r="NEU51" s="1305"/>
      <c r="NEV51" s="1305"/>
      <c r="NEW51" s="1305"/>
      <c r="NEX51" s="1305"/>
      <c r="NEY51" s="1305"/>
      <c r="NEZ51" s="1305"/>
      <c r="NFA51" s="1305"/>
      <c r="NFB51" s="1305"/>
      <c r="NFC51" s="1305"/>
      <c r="NFD51" s="1305"/>
      <c r="NFE51" s="1305"/>
      <c r="NFF51" s="1305"/>
      <c r="NFG51" s="1305"/>
      <c r="NFH51" s="1305"/>
      <c r="NFI51" s="1305"/>
      <c r="NFJ51" s="1305"/>
      <c r="NFK51" s="1305"/>
      <c r="NFL51" s="1305"/>
      <c r="NFM51" s="1305"/>
      <c r="NFN51" s="1305"/>
      <c r="NFO51" s="1305"/>
      <c r="NFP51" s="1305"/>
      <c r="NFQ51" s="1305"/>
      <c r="NFR51" s="1305"/>
      <c r="NFS51" s="1305"/>
      <c r="NFT51" s="1305"/>
      <c r="NFU51" s="1305"/>
      <c r="NFV51" s="1305"/>
      <c r="NFW51" s="1305"/>
      <c r="NFX51" s="1305"/>
      <c r="NFY51" s="1305"/>
      <c r="NFZ51" s="1305"/>
      <c r="NGA51" s="1305"/>
      <c r="NGB51" s="1305"/>
      <c r="NGC51" s="1305"/>
      <c r="NGD51" s="1305"/>
      <c r="NGE51" s="1305"/>
      <c r="NGF51" s="1305"/>
      <c r="NGG51" s="1305"/>
      <c r="NGH51" s="1305"/>
      <c r="NGI51" s="1305"/>
      <c r="NGJ51" s="1305"/>
      <c r="NGK51" s="1305"/>
      <c r="NGL51" s="1305"/>
      <c r="NGM51" s="1305"/>
      <c r="NGN51" s="1305"/>
      <c r="NGO51" s="1305"/>
      <c r="NGP51" s="1305"/>
      <c r="NGQ51" s="1305"/>
      <c r="NGR51" s="1305"/>
      <c r="NGS51" s="1305"/>
      <c r="NGT51" s="1305"/>
      <c r="NGU51" s="1305"/>
      <c r="NGV51" s="1305"/>
      <c r="NGW51" s="1305"/>
      <c r="NGX51" s="1305"/>
      <c r="NGY51" s="1305"/>
      <c r="NGZ51" s="1305"/>
      <c r="NHA51" s="1305"/>
      <c r="NHB51" s="1305"/>
      <c r="NHC51" s="1305"/>
      <c r="NHD51" s="1305"/>
      <c r="NHE51" s="1305"/>
      <c r="NHF51" s="1305"/>
      <c r="NHG51" s="1305"/>
      <c r="NHH51" s="1305"/>
      <c r="NHI51" s="1305"/>
      <c r="NHJ51" s="1305"/>
      <c r="NHK51" s="1305"/>
      <c r="NHL51" s="1305"/>
      <c r="NHM51" s="1305"/>
      <c r="NHN51" s="1305"/>
      <c r="NHO51" s="1305"/>
      <c r="NHP51" s="1305"/>
      <c r="NHQ51" s="1305"/>
      <c r="NHR51" s="1305"/>
      <c r="NHS51" s="1305"/>
      <c r="NHT51" s="1305"/>
      <c r="NHU51" s="1305"/>
      <c r="NHV51" s="1305"/>
      <c r="NHW51" s="1305"/>
      <c r="NHX51" s="1305"/>
      <c r="NHY51" s="1305"/>
      <c r="NHZ51" s="1305"/>
      <c r="NIA51" s="1305"/>
      <c r="NIB51" s="1305"/>
      <c r="NIC51" s="1305"/>
      <c r="NID51" s="1305"/>
      <c r="NIE51" s="1305"/>
      <c r="NIF51" s="1305"/>
      <c r="NIG51" s="1305"/>
      <c r="NIH51" s="1305"/>
      <c r="NII51" s="1305"/>
      <c r="NIJ51" s="1305"/>
      <c r="NIK51" s="1305"/>
      <c r="NIL51" s="1305"/>
      <c r="NIM51" s="1305"/>
      <c r="NIN51" s="1305"/>
      <c r="NIO51" s="1305"/>
      <c r="NIP51" s="1305"/>
      <c r="NIQ51" s="1305"/>
      <c r="NIR51" s="1305"/>
      <c r="NIS51" s="1305"/>
      <c r="NIT51" s="1305"/>
      <c r="NIU51" s="1305"/>
      <c r="NIV51" s="1305"/>
      <c r="NIW51" s="1305"/>
      <c r="NIX51" s="1305"/>
      <c r="NIY51" s="1305"/>
      <c r="NIZ51" s="1305"/>
      <c r="NJA51" s="1305"/>
      <c r="NJB51" s="1305"/>
      <c r="NJC51" s="1305"/>
      <c r="NJD51" s="1305"/>
      <c r="NJE51" s="1305"/>
      <c r="NJF51" s="1305"/>
      <c r="NJG51" s="1305"/>
      <c r="NJH51" s="1305"/>
      <c r="NJI51" s="1305"/>
      <c r="NJJ51" s="1305"/>
      <c r="NJK51" s="1305"/>
      <c r="NJL51" s="1305"/>
      <c r="NJM51" s="1305"/>
      <c r="NJN51" s="1305"/>
      <c r="NJO51" s="1305"/>
      <c r="NJP51" s="1305"/>
      <c r="NJQ51" s="1305"/>
      <c r="NJR51" s="1305"/>
      <c r="NJS51" s="1305"/>
      <c r="NJT51" s="1305"/>
      <c r="NJU51" s="1305"/>
      <c r="NJV51" s="1305"/>
      <c r="NJW51" s="1305"/>
      <c r="NJX51" s="1305"/>
      <c r="NJY51" s="1305"/>
      <c r="NJZ51" s="1305"/>
      <c r="NKA51" s="1305"/>
      <c r="NKB51" s="1305"/>
      <c r="NKC51" s="1305"/>
      <c r="NKD51" s="1305"/>
      <c r="NKE51" s="1305"/>
      <c r="NKF51" s="1305"/>
      <c r="NKG51" s="1305"/>
      <c r="NKH51" s="1305"/>
      <c r="NKI51" s="1305"/>
      <c r="NKJ51" s="1305"/>
      <c r="NKK51" s="1305"/>
      <c r="NKL51" s="1305"/>
      <c r="NKM51" s="1305"/>
      <c r="NKN51" s="1305"/>
      <c r="NKO51" s="1305"/>
      <c r="NKP51" s="1305"/>
      <c r="NKQ51" s="1305"/>
      <c r="NKR51" s="1305"/>
      <c r="NKS51" s="1305"/>
      <c r="NKT51" s="1305"/>
      <c r="NKU51" s="1305"/>
      <c r="NKV51" s="1305"/>
      <c r="NKW51" s="1305"/>
      <c r="NKX51" s="1305"/>
      <c r="NKY51" s="1305"/>
      <c r="NKZ51" s="1305"/>
      <c r="NLA51" s="1305"/>
      <c r="NLB51" s="1305"/>
      <c r="NLC51" s="1305"/>
      <c r="NLD51" s="1305"/>
      <c r="NLE51" s="1305"/>
      <c r="NLF51" s="1305"/>
      <c r="NLG51" s="1305"/>
      <c r="NLH51" s="1305"/>
      <c r="NLI51" s="1305"/>
      <c r="NLJ51" s="1305"/>
      <c r="NLK51" s="1305"/>
      <c r="NLL51" s="1305"/>
      <c r="NLM51" s="1305"/>
      <c r="NLN51" s="1305"/>
      <c r="NLO51" s="1305"/>
      <c r="NLP51" s="1305"/>
      <c r="NLQ51" s="1305"/>
      <c r="NLR51" s="1305"/>
      <c r="NLS51" s="1305"/>
      <c r="NLT51" s="1305"/>
      <c r="NLU51" s="1305"/>
      <c r="NLV51" s="1305"/>
      <c r="NLW51" s="1305"/>
      <c r="NLX51" s="1305"/>
      <c r="NLY51" s="1305"/>
      <c r="NLZ51" s="1305"/>
      <c r="NMA51" s="1305"/>
      <c r="NMB51" s="1305"/>
      <c r="NMC51" s="1305"/>
      <c r="NMD51" s="1305"/>
      <c r="NME51" s="1305"/>
      <c r="NMF51" s="1305"/>
      <c r="NMG51" s="1305"/>
      <c r="NMH51" s="1305"/>
      <c r="NMI51" s="1305"/>
      <c r="NMJ51" s="1305"/>
      <c r="NMK51" s="1305"/>
      <c r="NML51" s="1305"/>
      <c r="NMM51" s="1305"/>
      <c r="NMN51" s="1305"/>
      <c r="NMO51" s="1305"/>
      <c r="NMP51" s="1305"/>
      <c r="NMQ51" s="1305"/>
      <c r="NMR51" s="1305"/>
      <c r="NMS51" s="1305"/>
      <c r="NMT51" s="1305"/>
      <c r="NMU51" s="1305"/>
      <c r="NMV51" s="1305"/>
      <c r="NMW51" s="1305"/>
      <c r="NMX51" s="1305"/>
      <c r="NMY51" s="1305"/>
      <c r="NMZ51" s="1305"/>
      <c r="NNA51" s="1305"/>
      <c r="NNB51" s="1305"/>
      <c r="NNC51" s="1305"/>
      <c r="NND51" s="1305"/>
      <c r="NNE51" s="1305"/>
      <c r="NNF51" s="1305"/>
      <c r="NNG51" s="1305"/>
      <c r="NNH51" s="1305"/>
      <c r="NNI51" s="1305"/>
      <c r="NNJ51" s="1305"/>
      <c r="NNK51" s="1305"/>
      <c r="NNL51" s="1305"/>
      <c r="NNM51" s="1305"/>
      <c r="NNN51" s="1305"/>
      <c r="NNO51" s="1305"/>
      <c r="NNP51" s="1305"/>
      <c r="NNQ51" s="1305"/>
      <c r="NNR51" s="1305"/>
      <c r="NNS51" s="1305"/>
      <c r="NNT51" s="1305"/>
      <c r="NNU51" s="1305"/>
      <c r="NNV51" s="1305"/>
      <c r="NNW51" s="1305"/>
      <c r="NNX51" s="1305"/>
      <c r="NNY51" s="1305"/>
      <c r="NNZ51" s="1305"/>
      <c r="NOA51" s="1305"/>
      <c r="NOB51" s="1305"/>
      <c r="NOC51" s="1305"/>
      <c r="NOD51" s="1305"/>
      <c r="NOE51" s="1305"/>
      <c r="NOF51" s="1305"/>
      <c r="NOG51" s="1305"/>
      <c r="NOH51" s="1305"/>
      <c r="NOI51" s="1305"/>
      <c r="NOJ51" s="1305"/>
      <c r="NOK51" s="1305"/>
      <c r="NOL51" s="1305"/>
      <c r="NOM51" s="1305"/>
      <c r="NON51" s="1305"/>
      <c r="NOO51" s="1305"/>
      <c r="NOP51" s="1305"/>
      <c r="NOQ51" s="1305"/>
      <c r="NOR51" s="1305"/>
      <c r="NOS51" s="1305"/>
      <c r="NOT51" s="1305"/>
      <c r="NOU51" s="1305"/>
      <c r="NOV51" s="1305"/>
      <c r="NOW51" s="1305"/>
      <c r="NOX51" s="1305"/>
      <c r="NOY51" s="1305"/>
      <c r="NOZ51" s="1305"/>
      <c r="NPA51" s="1305"/>
      <c r="NPB51" s="1305"/>
      <c r="NPC51" s="1305"/>
      <c r="NPD51" s="1305"/>
      <c r="NPE51" s="1305"/>
      <c r="NPF51" s="1305"/>
      <c r="NPG51" s="1305"/>
      <c r="NPH51" s="1305"/>
      <c r="NPI51" s="1305"/>
      <c r="NPJ51" s="1305"/>
      <c r="NPK51" s="1305"/>
      <c r="NPL51" s="1305"/>
      <c r="NPM51" s="1305"/>
      <c r="NPN51" s="1305"/>
      <c r="NPO51" s="1305"/>
      <c r="NPP51" s="1305"/>
      <c r="NPQ51" s="1305"/>
      <c r="NPR51" s="1305"/>
      <c r="NPS51" s="1305"/>
      <c r="NPT51" s="1305"/>
      <c r="NPU51" s="1305"/>
      <c r="NPV51" s="1305"/>
      <c r="NPW51" s="1305"/>
      <c r="NPX51" s="1305"/>
      <c r="NPY51" s="1305"/>
      <c r="NPZ51" s="1305"/>
      <c r="NQA51" s="1305"/>
      <c r="NQB51" s="1305"/>
      <c r="NQC51" s="1305"/>
      <c r="NQD51" s="1305"/>
      <c r="NQE51" s="1305"/>
      <c r="NQF51" s="1305"/>
      <c r="NQG51" s="1305"/>
      <c r="NQH51" s="1305"/>
      <c r="NQI51" s="1305"/>
      <c r="NQJ51" s="1305"/>
      <c r="NQK51" s="1305"/>
      <c r="NQL51" s="1305"/>
      <c r="NQM51" s="1305"/>
      <c r="NQN51" s="1305"/>
      <c r="NQO51" s="1305"/>
      <c r="NQP51" s="1305"/>
      <c r="NQQ51" s="1305"/>
      <c r="NQR51" s="1305"/>
      <c r="NQS51" s="1305"/>
      <c r="NQT51" s="1305"/>
      <c r="NQU51" s="1305"/>
      <c r="NQV51" s="1305"/>
      <c r="NQW51" s="1305"/>
      <c r="NQX51" s="1305"/>
      <c r="NQY51" s="1305"/>
      <c r="NQZ51" s="1305"/>
      <c r="NRA51" s="1305"/>
      <c r="NRB51" s="1305"/>
      <c r="NRC51" s="1305"/>
      <c r="NRD51" s="1305"/>
      <c r="NRE51" s="1305"/>
      <c r="NRF51" s="1305"/>
      <c r="NRG51" s="1305"/>
      <c r="NRH51" s="1305"/>
      <c r="NRI51" s="1305"/>
      <c r="NRJ51" s="1305"/>
      <c r="NRK51" s="1305"/>
      <c r="NRL51" s="1305"/>
      <c r="NRM51" s="1305"/>
      <c r="NRN51" s="1305"/>
      <c r="NRO51" s="1305"/>
      <c r="NRP51" s="1305"/>
      <c r="NRQ51" s="1305"/>
      <c r="NRR51" s="1305"/>
      <c r="NRS51" s="1305"/>
      <c r="NRT51" s="1305"/>
      <c r="NRU51" s="1305"/>
      <c r="NRV51" s="1305"/>
      <c r="NRW51" s="1305"/>
      <c r="NRX51" s="1305"/>
      <c r="NRY51" s="1305"/>
      <c r="NRZ51" s="1305"/>
      <c r="NSA51" s="1305"/>
      <c r="NSB51" s="1305"/>
      <c r="NSC51" s="1305"/>
      <c r="NSD51" s="1305"/>
      <c r="NSE51" s="1305"/>
      <c r="NSF51" s="1305"/>
      <c r="NSG51" s="1305"/>
      <c r="NSH51" s="1305"/>
      <c r="NSI51" s="1305"/>
      <c r="NSJ51" s="1305"/>
      <c r="NSK51" s="1305"/>
      <c r="NSL51" s="1305"/>
      <c r="NSM51" s="1305"/>
      <c r="NSN51" s="1305"/>
      <c r="NSO51" s="1305"/>
      <c r="NSP51" s="1305"/>
      <c r="NSQ51" s="1305"/>
      <c r="NSR51" s="1305"/>
      <c r="NSS51" s="1305"/>
      <c r="NST51" s="1305"/>
      <c r="NSU51" s="1305"/>
      <c r="NSV51" s="1305"/>
      <c r="NSW51" s="1305"/>
      <c r="NSX51" s="1305"/>
      <c r="NSY51" s="1305"/>
      <c r="NSZ51" s="1305"/>
      <c r="NTA51" s="1305"/>
      <c r="NTB51" s="1305"/>
      <c r="NTC51" s="1305"/>
      <c r="NTD51" s="1305"/>
      <c r="NTE51" s="1305"/>
      <c r="NTF51" s="1305"/>
      <c r="NTG51" s="1305"/>
      <c r="NTH51" s="1305"/>
      <c r="NTI51" s="1305"/>
      <c r="NTJ51" s="1305"/>
      <c r="NTK51" s="1305"/>
      <c r="NTL51" s="1305"/>
      <c r="NTM51" s="1305"/>
      <c r="NTN51" s="1305"/>
      <c r="NTO51" s="1305"/>
      <c r="NTP51" s="1305"/>
      <c r="NTQ51" s="1305"/>
      <c r="NTR51" s="1305"/>
      <c r="NTS51" s="1305"/>
      <c r="NTT51" s="1305"/>
      <c r="NTU51" s="1305"/>
      <c r="NTV51" s="1305"/>
      <c r="NTW51" s="1305"/>
      <c r="NTX51" s="1305"/>
      <c r="NTY51" s="1305"/>
      <c r="NTZ51" s="1305"/>
      <c r="NUA51" s="1305"/>
      <c r="NUB51" s="1305"/>
      <c r="NUC51" s="1305"/>
      <c r="NUD51" s="1305"/>
      <c r="NUE51" s="1305"/>
      <c r="NUF51" s="1305"/>
      <c r="NUG51" s="1305"/>
      <c r="NUH51" s="1305"/>
      <c r="NUI51" s="1305"/>
      <c r="NUJ51" s="1305"/>
      <c r="NUK51" s="1305"/>
      <c r="NUL51" s="1305"/>
      <c r="NUM51" s="1305"/>
      <c r="NUN51" s="1305"/>
      <c r="NUO51" s="1305"/>
      <c r="NUP51" s="1305"/>
      <c r="NUQ51" s="1305"/>
      <c r="NUR51" s="1305"/>
      <c r="NUS51" s="1305"/>
      <c r="NUT51" s="1305"/>
      <c r="NUU51" s="1305"/>
      <c r="NUV51" s="1305"/>
      <c r="NUW51" s="1305"/>
      <c r="NUX51" s="1305"/>
      <c r="NUY51" s="1305"/>
      <c r="NUZ51" s="1305"/>
      <c r="NVA51" s="1305"/>
      <c r="NVB51" s="1305"/>
      <c r="NVC51" s="1305"/>
      <c r="NVD51" s="1305"/>
      <c r="NVE51" s="1305"/>
      <c r="NVF51" s="1305"/>
      <c r="NVG51" s="1305"/>
      <c r="NVH51" s="1305"/>
      <c r="NVI51" s="1305"/>
      <c r="NVJ51" s="1305"/>
      <c r="NVK51" s="1305"/>
      <c r="NVL51" s="1305"/>
      <c r="NVM51" s="1305"/>
      <c r="NVN51" s="1305"/>
      <c r="NVO51" s="1305"/>
      <c r="NVP51" s="1305"/>
      <c r="NVQ51" s="1305"/>
      <c r="NVR51" s="1305"/>
      <c r="NVS51" s="1305"/>
      <c r="NVT51" s="1305"/>
      <c r="NVU51" s="1305"/>
      <c r="NVV51" s="1305"/>
      <c r="NVW51" s="1305"/>
      <c r="NVX51" s="1305"/>
      <c r="NVY51" s="1305"/>
      <c r="NVZ51" s="1305"/>
      <c r="NWA51" s="1305"/>
      <c r="NWB51" s="1305"/>
      <c r="NWC51" s="1305"/>
      <c r="NWD51" s="1305"/>
      <c r="NWE51" s="1305"/>
      <c r="NWF51" s="1305"/>
      <c r="NWG51" s="1305"/>
      <c r="NWH51" s="1305"/>
      <c r="NWI51" s="1305"/>
      <c r="NWJ51" s="1305"/>
      <c r="NWK51" s="1305"/>
      <c r="NWL51" s="1305"/>
      <c r="NWM51" s="1305"/>
      <c r="NWN51" s="1305"/>
      <c r="NWO51" s="1305"/>
      <c r="NWP51" s="1305"/>
      <c r="NWQ51" s="1305"/>
      <c r="NWR51" s="1305"/>
      <c r="NWS51" s="1305"/>
      <c r="NWT51" s="1305"/>
      <c r="NWU51" s="1305"/>
      <c r="NWV51" s="1305"/>
      <c r="NWW51" s="1305"/>
      <c r="NWX51" s="1305"/>
      <c r="NWY51" s="1305"/>
      <c r="NWZ51" s="1305"/>
      <c r="NXA51" s="1305"/>
      <c r="NXB51" s="1305"/>
      <c r="NXC51" s="1305"/>
      <c r="NXD51" s="1305"/>
      <c r="NXE51" s="1305"/>
      <c r="NXF51" s="1305"/>
      <c r="NXG51" s="1305"/>
      <c r="NXH51" s="1305"/>
      <c r="NXI51" s="1305"/>
      <c r="NXJ51" s="1305"/>
      <c r="NXK51" s="1305"/>
      <c r="NXL51" s="1305"/>
      <c r="NXM51" s="1305"/>
      <c r="NXN51" s="1305"/>
      <c r="NXO51" s="1305"/>
      <c r="NXP51" s="1305"/>
      <c r="NXQ51" s="1305"/>
      <c r="NXR51" s="1305"/>
      <c r="NXS51" s="1305"/>
      <c r="NXT51" s="1305"/>
      <c r="NXU51" s="1305"/>
      <c r="NXV51" s="1305"/>
      <c r="NXW51" s="1305"/>
      <c r="NXX51" s="1305"/>
      <c r="NXY51" s="1305"/>
      <c r="NXZ51" s="1305"/>
      <c r="NYA51" s="1305"/>
      <c r="NYB51" s="1305"/>
      <c r="NYC51" s="1305"/>
      <c r="NYD51" s="1305"/>
      <c r="NYE51" s="1305"/>
      <c r="NYF51" s="1305"/>
      <c r="NYG51" s="1305"/>
      <c r="NYH51" s="1305"/>
      <c r="NYI51" s="1305"/>
      <c r="NYJ51" s="1305"/>
      <c r="NYK51" s="1305"/>
      <c r="NYL51" s="1305"/>
      <c r="NYM51" s="1305"/>
      <c r="NYN51" s="1305"/>
      <c r="NYO51" s="1305"/>
      <c r="NYP51" s="1305"/>
      <c r="NYQ51" s="1305"/>
      <c r="NYR51" s="1305"/>
      <c r="NYS51" s="1305"/>
      <c r="NYT51" s="1305"/>
      <c r="NYU51" s="1305"/>
      <c r="NYV51" s="1305"/>
      <c r="NYW51" s="1305"/>
      <c r="NYX51" s="1305"/>
      <c r="NYY51" s="1305"/>
      <c r="NYZ51" s="1305"/>
      <c r="NZA51" s="1305"/>
      <c r="NZB51" s="1305"/>
      <c r="NZC51" s="1305"/>
      <c r="NZD51" s="1305"/>
      <c r="NZE51" s="1305"/>
      <c r="NZF51" s="1305"/>
      <c r="NZG51" s="1305"/>
      <c r="NZH51" s="1305"/>
      <c r="NZI51" s="1305"/>
      <c r="NZJ51" s="1305"/>
      <c r="NZK51" s="1305"/>
      <c r="NZL51" s="1305"/>
      <c r="NZM51" s="1305"/>
      <c r="NZN51" s="1305"/>
      <c r="NZO51" s="1305"/>
      <c r="NZP51" s="1305"/>
      <c r="NZQ51" s="1305"/>
      <c r="NZR51" s="1305"/>
      <c r="NZS51" s="1305"/>
      <c r="NZT51" s="1305"/>
      <c r="NZU51" s="1305"/>
      <c r="NZV51" s="1305"/>
      <c r="NZW51" s="1305"/>
      <c r="NZX51" s="1305"/>
      <c r="NZY51" s="1305"/>
      <c r="NZZ51" s="1305"/>
      <c r="OAA51" s="1305"/>
      <c r="OAB51" s="1305"/>
      <c r="OAC51" s="1305"/>
      <c r="OAD51" s="1305"/>
      <c r="OAE51" s="1305"/>
      <c r="OAF51" s="1305"/>
      <c r="OAG51" s="1305"/>
      <c r="OAH51" s="1305"/>
      <c r="OAI51" s="1305"/>
      <c r="OAJ51" s="1305"/>
      <c r="OAK51" s="1305"/>
      <c r="OAL51" s="1305"/>
      <c r="OAM51" s="1305"/>
      <c r="OAN51" s="1305"/>
      <c r="OAO51" s="1305"/>
      <c r="OAP51" s="1305"/>
      <c r="OAQ51" s="1305"/>
      <c r="OAR51" s="1305"/>
      <c r="OAS51" s="1305"/>
      <c r="OAT51" s="1305"/>
      <c r="OAU51" s="1305"/>
      <c r="OAV51" s="1305"/>
      <c r="OAW51" s="1305"/>
      <c r="OAX51" s="1305"/>
      <c r="OAY51" s="1305"/>
      <c r="OAZ51" s="1305"/>
      <c r="OBA51" s="1305"/>
      <c r="OBB51" s="1305"/>
      <c r="OBC51" s="1305"/>
      <c r="OBD51" s="1305"/>
      <c r="OBE51" s="1305"/>
      <c r="OBF51" s="1305"/>
      <c r="OBG51" s="1305"/>
      <c r="OBH51" s="1305"/>
      <c r="OBI51" s="1305"/>
      <c r="OBJ51" s="1305"/>
      <c r="OBK51" s="1305"/>
      <c r="OBL51" s="1305"/>
      <c r="OBM51" s="1305"/>
      <c r="OBN51" s="1305"/>
      <c r="OBO51" s="1305"/>
      <c r="OBP51" s="1305"/>
      <c r="OBQ51" s="1305"/>
      <c r="OBR51" s="1305"/>
      <c r="OBS51" s="1305"/>
      <c r="OBT51" s="1305"/>
      <c r="OBU51" s="1305"/>
      <c r="OBV51" s="1305"/>
      <c r="OBW51" s="1305"/>
      <c r="OBX51" s="1305"/>
      <c r="OBY51" s="1305"/>
      <c r="OBZ51" s="1305"/>
      <c r="OCA51" s="1305"/>
      <c r="OCB51" s="1305"/>
      <c r="OCC51" s="1305"/>
      <c r="OCD51" s="1305"/>
      <c r="OCE51" s="1305"/>
      <c r="OCF51" s="1305"/>
      <c r="OCG51" s="1305"/>
      <c r="OCH51" s="1305"/>
      <c r="OCI51" s="1305"/>
      <c r="OCJ51" s="1305"/>
      <c r="OCK51" s="1305"/>
      <c r="OCL51" s="1305"/>
      <c r="OCM51" s="1305"/>
      <c r="OCN51" s="1305"/>
      <c r="OCO51" s="1305"/>
      <c r="OCP51" s="1305"/>
      <c r="OCQ51" s="1305"/>
      <c r="OCR51" s="1305"/>
      <c r="OCS51" s="1305"/>
      <c r="OCT51" s="1305"/>
      <c r="OCU51" s="1305"/>
      <c r="OCV51" s="1305"/>
      <c r="OCW51" s="1305"/>
      <c r="OCX51" s="1305"/>
      <c r="OCY51" s="1305"/>
      <c r="OCZ51" s="1305"/>
      <c r="ODA51" s="1305"/>
      <c r="ODB51" s="1305"/>
      <c r="ODC51" s="1305"/>
      <c r="ODD51" s="1305"/>
      <c r="ODE51" s="1305"/>
      <c r="ODF51" s="1305"/>
      <c r="ODG51" s="1305"/>
      <c r="ODH51" s="1305"/>
      <c r="ODI51" s="1305"/>
      <c r="ODJ51" s="1305"/>
      <c r="ODK51" s="1305"/>
      <c r="ODL51" s="1305"/>
      <c r="ODM51" s="1305"/>
      <c r="ODN51" s="1305"/>
      <c r="ODO51" s="1305"/>
      <c r="ODP51" s="1305"/>
      <c r="ODQ51" s="1305"/>
      <c r="ODR51" s="1305"/>
      <c r="ODS51" s="1305"/>
      <c r="ODT51" s="1305"/>
      <c r="ODU51" s="1305"/>
      <c r="ODV51" s="1305"/>
      <c r="ODW51" s="1305"/>
      <c r="ODX51" s="1305"/>
      <c r="ODY51" s="1305"/>
      <c r="ODZ51" s="1305"/>
      <c r="OEA51" s="1305"/>
      <c r="OEB51" s="1305"/>
      <c r="OEC51" s="1305"/>
      <c r="OED51" s="1305"/>
      <c r="OEE51" s="1305"/>
      <c r="OEF51" s="1305"/>
      <c r="OEG51" s="1305"/>
      <c r="OEH51" s="1305"/>
      <c r="OEI51" s="1305"/>
      <c r="OEJ51" s="1305"/>
      <c r="OEK51" s="1305"/>
      <c r="OEL51" s="1305"/>
      <c r="OEM51" s="1305"/>
      <c r="OEN51" s="1305"/>
      <c r="OEO51" s="1305"/>
      <c r="OEP51" s="1305"/>
      <c r="OEQ51" s="1305"/>
      <c r="OER51" s="1305"/>
      <c r="OES51" s="1305"/>
      <c r="OET51" s="1305"/>
      <c r="OEU51" s="1305"/>
      <c r="OEV51" s="1305"/>
      <c r="OEW51" s="1305"/>
      <c r="OEX51" s="1305"/>
      <c r="OEY51" s="1305"/>
      <c r="OEZ51" s="1305"/>
      <c r="OFA51" s="1305"/>
      <c r="OFB51" s="1305"/>
      <c r="OFC51" s="1305"/>
      <c r="OFD51" s="1305"/>
      <c r="OFE51" s="1305"/>
      <c r="OFF51" s="1305"/>
      <c r="OFG51" s="1305"/>
      <c r="OFH51" s="1305"/>
      <c r="OFI51" s="1305"/>
      <c r="OFJ51" s="1305"/>
      <c r="OFK51" s="1305"/>
      <c r="OFL51" s="1305"/>
      <c r="OFM51" s="1305"/>
      <c r="OFN51" s="1305"/>
      <c r="OFO51" s="1305"/>
      <c r="OFP51" s="1305"/>
      <c r="OFQ51" s="1305"/>
      <c r="OFR51" s="1305"/>
      <c r="OFS51" s="1305"/>
      <c r="OFT51" s="1305"/>
      <c r="OFU51" s="1305"/>
      <c r="OFV51" s="1305"/>
      <c r="OFW51" s="1305"/>
      <c r="OFX51" s="1305"/>
      <c r="OFY51" s="1305"/>
      <c r="OFZ51" s="1305"/>
      <c r="OGA51" s="1305"/>
      <c r="OGB51" s="1305"/>
      <c r="OGC51" s="1305"/>
      <c r="OGD51" s="1305"/>
      <c r="OGE51" s="1305"/>
      <c r="OGF51" s="1305"/>
      <c r="OGG51" s="1305"/>
      <c r="OGH51" s="1305"/>
      <c r="OGI51" s="1305"/>
      <c r="OGJ51" s="1305"/>
      <c r="OGK51" s="1305"/>
      <c r="OGL51" s="1305"/>
      <c r="OGM51" s="1305"/>
      <c r="OGN51" s="1305"/>
      <c r="OGO51" s="1305"/>
      <c r="OGP51" s="1305"/>
      <c r="OGQ51" s="1305"/>
      <c r="OGR51" s="1305"/>
      <c r="OGS51" s="1305"/>
      <c r="OGT51" s="1305"/>
      <c r="OGU51" s="1305"/>
      <c r="OGV51" s="1305"/>
      <c r="OGW51" s="1305"/>
      <c r="OGX51" s="1305"/>
      <c r="OGY51" s="1305"/>
      <c r="OGZ51" s="1305"/>
      <c r="OHA51" s="1305"/>
      <c r="OHB51" s="1305"/>
      <c r="OHC51" s="1305"/>
      <c r="OHD51" s="1305"/>
      <c r="OHE51" s="1305"/>
      <c r="OHF51" s="1305"/>
      <c r="OHG51" s="1305"/>
      <c r="OHH51" s="1305"/>
      <c r="OHI51" s="1305"/>
      <c r="OHJ51" s="1305"/>
      <c r="OHK51" s="1305"/>
      <c r="OHL51" s="1305"/>
      <c r="OHM51" s="1305"/>
      <c r="OHN51" s="1305"/>
      <c r="OHO51" s="1305"/>
      <c r="OHP51" s="1305"/>
      <c r="OHQ51" s="1305"/>
      <c r="OHR51" s="1305"/>
      <c r="OHS51" s="1305"/>
      <c r="OHT51" s="1305"/>
      <c r="OHU51" s="1305"/>
      <c r="OHV51" s="1305"/>
      <c r="OHW51" s="1305"/>
      <c r="OHX51" s="1305"/>
      <c r="OHY51" s="1305"/>
      <c r="OHZ51" s="1305"/>
      <c r="OIA51" s="1305"/>
      <c r="OIB51" s="1305"/>
      <c r="OIC51" s="1305"/>
      <c r="OID51" s="1305"/>
      <c r="OIE51" s="1305"/>
      <c r="OIF51" s="1305"/>
      <c r="OIG51" s="1305"/>
      <c r="OIH51" s="1305"/>
      <c r="OII51" s="1305"/>
      <c r="OIJ51" s="1305"/>
      <c r="OIK51" s="1305"/>
      <c r="OIL51" s="1305"/>
      <c r="OIM51" s="1305"/>
      <c r="OIN51" s="1305"/>
      <c r="OIO51" s="1305"/>
      <c r="OIP51" s="1305"/>
      <c r="OIQ51" s="1305"/>
      <c r="OIR51" s="1305"/>
      <c r="OIS51" s="1305"/>
      <c r="OIT51" s="1305"/>
      <c r="OIU51" s="1305"/>
      <c r="OIV51" s="1305"/>
      <c r="OIW51" s="1305"/>
      <c r="OIX51" s="1305"/>
      <c r="OIY51" s="1305"/>
      <c r="OIZ51" s="1305"/>
      <c r="OJA51" s="1305"/>
      <c r="OJB51" s="1305"/>
      <c r="OJC51" s="1305"/>
      <c r="OJD51" s="1305"/>
      <c r="OJE51" s="1305"/>
      <c r="OJF51" s="1305"/>
      <c r="OJG51" s="1305"/>
      <c r="OJH51" s="1305"/>
      <c r="OJI51" s="1305"/>
      <c r="OJJ51" s="1305"/>
      <c r="OJK51" s="1305"/>
      <c r="OJL51" s="1305"/>
      <c r="OJM51" s="1305"/>
      <c r="OJN51" s="1305"/>
      <c r="OJO51" s="1305"/>
      <c r="OJP51" s="1305"/>
      <c r="OJQ51" s="1305"/>
      <c r="OJR51" s="1305"/>
      <c r="OJS51" s="1305"/>
      <c r="OJT51" s="1305"/>
      <c r="OJU51" s="1305"/>
      <c r="OJV51" s="1305"/>
      <c r="OJW51" s="1305"/>
      <c r="OJX51" s="1305"/>
      <c r="OJY51" s="1305"/>
      <c r="OJZ51" s="1305"/>
      <c r="OKA51" s="1305"/>
      <c r="OKB51" s="1305"/>
      <c r="OKC51" s="1305"/>
      <c r="OKD51" s="1305"/>
      <c r="OKE51" s="1305"/>
      <c r="OKF51" s="1305"/>
      <c r="OKG51" s="1305"/>
      <c r="OKH51" s="1305"/>
      <c r="OKI51" s="1305"/>
      <c r="OKJ51" s="1305"/>
      <c r="OKK51" s="1305"/>
      <c r="OKL51" s="1305"/>
      <c r="OKM51" s="1305"/>
      <c r="OKN51" s="1305"/>
      <c r="OKO51" s="1305"/>
      <c r="OKP51" s="1305"/>
      <c r="OKQ51" s="1305"/>
      <c r="OKR51" s="1305"/>
      <c r="OKS51" s="1305"/>
      <c r="OKT51" s="1305"/>
      <c r="OKU51" s="1305"/>
      <c r="OKV51" s="1305"/>
      <c r="OKW51" s="1305"/>
      <c r="OKX51" s="1305"/>
      <c r="OKY51" s="1305"/>
      <c r="OKZ51" s="1305"/>
      <c r="OLA51" s="1305"/>
      <c r="OLB51" s="1305"/>
      <c r="OLC51" s="1305"/>
      <c r="OLD51" s="1305"/>
      <c r="OLE51" s="1305"/>
      <c r="OLF51" s="1305"/>
      <c r="OLG51" s="1305"/>
      <c r="OLH51" s="1305"/>
      <c r="OLI51" s="1305"/>
      <c r="OLJ51" s="1305"/>
      <c r="OLK51" s="1305"/>
      <c r="OLL51" s="1305"/>
      <c r="OLM51" s="1305"/>
      <c r="OLN51" s="1305"/>
      <c r="OLO51" s="1305"/>
      <c r="OLP51" s="1305"/>
      <c r="OLQ51" s="1305"/>
      <c r="OLR51" s="1305"/>
      <c r="OLS51" s="1305"/>
      <c r="OLT51" s="1305"/>
      <c r="OLU51" s="1305"/>
      <c r="OLV51" s="1305"/>
      <c r="OLW51" s="1305"/>
      <c r="OLX51" s="1305"/>
      <c r="OLY51" s="1305"/>
      <c r="OLZ51" s="1305"/>
      <c r="OMA51" s="1305"/>
      <c r="OMB51" s="1305"/>
      <c r="OMC51" s="1305"/>
      <c r="OMD51" s="1305"/>
      <c r="OME51" s="1305"/>
      <c r="OMF51" s="1305"/>
      <c r="OMG51" s="1305"/>
      <c r="OMH51" s="1305"/>
      <c r="OMI51" s="1305"/>
      <c r="OMJ51" s="1305"/>
      <c r="OMK51" s="1305"/>
      <c r="OML51" s="1305"/>
      <c r="OMM51" s="1305"/>
      <c r="OMN51" s="1305"/>
      <c r="OMO51" s="1305"/>
      <c r="OMP51" s="1305"/>
      <c r="OMQ51" s="1305"/>
      <c r="OMR51" s="1305"/>
      <c r="OMS51" s="1305"/>
      <c r="OMT51" s="1305"/>
      <c r="OMU51" s="1305"/>
      <c r="OMV51" s="1305"/>
      <c r="OMW51" s="1305"/>
      <c r="OMX51" s="1305"/>
      <c r="OMY51" s="1305"/>
      <c r="OMZ51" s="1305"/>
      <c r="ONA51" s="1305"/>
      <c r="ONB51" s="1305"/>
      <c r="ONC51" s="1305"/>
      <c r="OND51" s="1305"/>
      <c r="ONE51" s="1305"/>
      <c r="ONF51" s="1305"/>
      <c r="ONG51" s="1305"/>
      <c r="ONH51" s="1305"/>
      <c r="ONI51" s="1305"/>
      <c r="ONJ51" s="1305"/>
      <c r="ONK51" s="1305"/>
      <c r="ONL51" s="1305"/>
      <c r="ONM51" s="1305"/>
      <c r="ONN51" s="1305"/>
      <c r="ONO51" s="1305"/>
      <c r="ONP51" s="1305"/>
      <c r="ONQ51" s="1305"/>
      <c r="ONR51" s="1305"/>
      <c r="ONS51" s="1305"/>
      <c r="ONT51" s="1305"/>
      <c r="ONU51" s="1305"/>
      <c r="ONV51" s="1305"/>
      <c r="ONW51" s="1305"/>
      <c r="ONX51" s="1305"/>
      <c r="ONY51" s="1305"/>
      <c r="ONZ51" s="1305"/>
      <c r="OOA51" s="1305"/>
      <c r="OOB51" s="1305"/>
      <c r="OOC51" s="1305"/>
      <c r="OOD51" s="1305"/>
      <c r="OOE51" s="1305"/>
      <c r="OOF51" s="1305"/>
      <c r="OOG51" s="1305"/>
      <c r="OOH51" s="1305"/>
      <c r="OOI51" s="1305"/>
      <c r="OOJ51" s="1305"/>
      <c r="OOK51" s="1305"/>
      <c r="OOL51" s="1305"/>
      <c r="OOM51" s="1305"/>
      <c r="OON51" s="1305"/>
      <c r="OOO51" s="1305"/>
      <c r="OOP51" s="1305"/>
      <c r="OOQ51" s="1305"/>
      <c r="OOR51" s="1305"/>
      <c r="OOS51" s="1305"/>
      <c r="OOT51" s="1305"/>
      <c r="OOU51" s="1305"/>
      <c r="OOV51" s="1305"/>
      <c r="OOW51" s="1305"/>
      <c r="OOX51" s="1305"/>
      <c r="OOY51" s="1305"/>
      <c r="OOZ51" s="1305"/>
      <c r="OPA51" s="1305"/>
      <c r="OPB51" s="1305"/>
      <c r="OPC51" s="1305"/>
      <c r="OPD51" s="1305"/>
      <c r="OPE51" s="1305"/>
      <c r="OPF51" s="1305"/>
      <c r="OPG51" s="1305"/>
      <c r="OPH51" s="1305"/>
      <c r="OPI51" s="1305"/>
      <c r="OPJ51" s="1305"/>
      <c r="OPK51" s="1305"/>
      <c r="OPL51" s="1305"/>
      <c r="OPM51" s="1305"/>
      <c r="OPN51" s="1305"/>
      <c r="OPO51" s="1305"/>
      <c r="OPP51" s="1305"/>
      <c r="OPQ51" s="1305"/>
      <c r="OPR51" s="1305"/>
      <c r="OPS51" s="1305"/>
      <c r="OPT51" s="1305"/>
      <c r="OPU51" s="1305"/>
      <c r="OPV51" s="1305"/>
      <c r="OPW51" s="1305"/>
      <c r="OPX51" s="1305"/>
      <c r="OPY51" s="1305"/>
      <c r="OPZ51" s="1305"/>
      <c r="OQA51" s="1305"/>
      <c r="OQB51" s="1305"/>
      <c r="OQC51" s="1305"/>
      <c r="OQD51" s="1305"/>
      <c r="OQE51" s="1305"/>
      <c r="OQF51" s="1305"/>
      <c r="OQG51" s="1305"/>
      <c r="OQH51" s="1305"/>
      <c r="OQI51" s="1305"/>
      <c r="OQJ51" s="1305"/>
      <c r="OQK51" s="1305"/>
      <c r="OQL51" s="1305"/>
      <c r="OQM51" s="1305"/>
      <c r="OQN51" s="1305"/>
      <c r="OQO51" s="1305"/>
      <c r="OQP51" s="1305"/>
      <c r="OQQ51" s="1305"/>
      <c r="OQR51" s="1305"/>
      <c r="OQS51" s="1305"/>
      <c r="OQT51" s="1305"/>
      <c r="OQU51" s="1305"/>
      <c r="OQV51" s="1305"/>
      <c r="OQW51" s="1305"/>
      <c r="OQX51" s="1305"/>
      <c r="OQY51" s="1305"/>
      <c r="OQZ51" s="1305"/>
      <c r="ORA51" s="1305"/>
      <c r="ORB51" s="1305"/>
      <c r="ORC51" s="1305"/>
      <c r="ORD51" s="1305"/>
      <c r="ORE51" s="1305"/>
      <c r="ORF51" s="1305"/>
      <c r="ORG51" s="1305"/>
      <c r="ORH51" s="1305"/>
      <c r="ORI51" s="1305"/>
      <c r="ORJ51" s="1305"/>
      <c r="ORK51" s="1305"/>
      <c r="ORL51" s="1305"/>
      <c r="ORM51" s="1305"/>
      <c r="ORN51" s="1305"/>
      <c r="ORO51" s="1305"/>
      <c r="ORP51" s="1305"/>
      <c r="ORQ51" s="1305"/>
      <c r="ORR51" s="1305"/>
      <c r="ORS51" s="1305"/>
      <c r="ORT51" s="1305"/>
      <c r="ORU51" s="1305"/>
      <c r="ORV51" s="1305"/>
      <c r="ORW51" s="1305"/>
      <c r="ORX51" s="1305"/>
      <c r="ORY51" s="1305"/>
      <c r="ORZ51" s="1305"/>
      <c r="OSA51" s="1305"/>
      <c r="OSB51" s="1305"/>
      <c r="OSC51" s="1305"/>
      <c r="OSD51" s="1305"/>
      <c r="OSE51" s="1305"/>
      <c r="OSF51" s="1305"/>
      <c r="OSG51" s="1305"/>
      <c r="OSH51" s="1305"/>
      <c r="OSI51" s="1305"/>
      <c r="OSJ51" s="1305"/>
      <c r="OSK51" s="1305"/>
      <c r="OSL51" s="1305"/>
      <c r="OSM51" s="1305"/>
      <c r="OSN51" s="1305"/>
      <c r="OSO51" s="1305"/>
      <c r="OSP51" s="1305"/>
      <c r="OSQ51" s="1305"/>
      <c r="OSR51" s="1305"/>
      <c r="OSS51" s="1305"/>
      <c r="OST51" s="1305"/>
      <c r="OSU51" s="1305"/>
      <c r="OSV51" s="1305"/>
      <c r="OSW51" s="1305"/>
      <c r="OSX51" s="1305"/>
      <c r="OSY51" s="1305"/>
      <c r="OSZ51" s="1305"/>
      <c r="OTA51" s="1305"/>
      <c r="OTB51" s="1305"/>
      <c r="OTC51" s="1305"/>
      <c r="OTD51" s="1305"/>
      <c r="OTE51" s="1305"/>
      <c r="OTF51" s="1305"/>
      <c r="OTG51" s="1305"/>
      <c r="OTH51" s="1305"/>
      <c r="OTI51" s="1305"/>
      <c r="OTJ51" s="1305"/>
      <c r="OTK51" s="1305"/>
      <c r="OTL51" s="1305"/>
      <c r="OTM51" s="1305"/>
      <c r="OTN51" s="1305"/>
      <c r="OTO51" s="1305"/>
      <c r="OTP51" s="1305"/>
      <c r="OTQ51" s="1305"/>
      <c r="OTR51" s="1305"/>
      <c r="OTS51" s="1305"/>
      <c r="OTT51" s="1305"/>
      <c r="OTU51" s="1305"/>
      <c r="OTV51" s="1305"/>
      <c r="OTW51" s="1305"/>
      <c r="OTX51" s="1305"/>
      <c r="OTY51" s="1305"/>
      <c r="OTZ51" s="1305"/>
      <c r="OUA51" s="1305"/>
      <c r="OUB51" s="1305"/>
      <c r="OUC51" s="1305"/>
      <c r="OUD51" s="1305"/>
      <c r="OUE51" s="1305"/>
      <c r="OUF51" s="1305"/>
      <c r="OUG51" s="1305"/>
      <c r="OUH51" s="1305"/>
      <c r="OUI51" s="1305"/>
      <c r="OUJ51" s="1305"/>
      <c r="OUK51" s="1305"/>
      <c r="OUL51" s="1305"/>
      <c r="OUM51" s="1305"/>
      <c r="OUN51" s="1305"/>
      <c r="OUO51" s="1305"/>
      <c r="OUP51" s="1305"/>
      <c r="OUQ51" s="1305"/>
      <c r="OUR51" s="1305"/>
      <c r="OUS51" s="1305"/>
      <c r="OUT51" s="1305"/>
      <c r="OUU51" s="1305"/>
      <c r="OUV51" s="1305"/>
      <c r="OUW51" s="1305"/>
      <c r="OUX51" s="1305"/>
      <c r="OUY51" s="1305"/>
      <c r="OUZ51" s="1305"/>
      <c r="OVA51" s="1305"/>
      <c r="OVB51" s="1305"/>
      <c r="OVC51" s="1305"/>
      <c r="OVD51" s="1305"/>
      <c r="OVE51" s="1305"/>
      <c r="OVF51" s="1305"/>
      <c r="OVG51" s="1305"/>
      <c r="OVH51" s="1305"/>
      <c r="OVI51" s="1305"/>
      <c r="OVJ51" s="1305"/>
      <c r="OVK51" s="1305"/>
      <c r="OVL51" s="1305"/>
      <c r="OVM51" s="1305"/>
      <c r="OVN51" s="1305"/>
      <c r="OVO51" s="1305"/>
      <c r="OVP51" s="1305"/>
      <c r="OVQ51" s="1305"/>
      <c r="OVR51" s="1305"/>
      <c r="OVS51" s="1305"/>
      <c r="OVT51" s="1305"/>
      <c r="OVU51" s="1305"/>
      <c r="OVV51" s="1305"/>
      <c r="OVW51" s="1305"/>
      <c r="OVX51" s="1305"/>
      <c r="OVY51" s="1305"/>
      <c r="OVZ51" s="1305"/>
      <c r="OWA51" s="1305"/>
      <c r="OWB51" s="1305"/>
      <c r="OWC51" s="1305"/>
      <c r="OWD51" s="1305"/>
      <c r="OWE51" s="1305"/>
      <c r="OWF51" s="1305"/>
      <c r="OWG51" s="1305"/>
      <c r="OWH51" s="1305"/>
      <c r="OWI51" s="1305"/>
      <c r="OWJ51" s="1305"/>
      <c r="OWK51" s="1305"/>
      <c r="OWL51" s="1305"/>
      <c r="OWM51" s="1305"/>
      <c r="OWN51" s="1305"/>
      <c r="OWO51" s="1305"/>
      <c r="OWP51" s="1305"/>
      <c r="OWQ51" s="1305"/>
      <c r="OWR51" s="1305"/>
      <c r="OWS51" s="1305"/>
      <c r="OWT51" s="1305"/>
      <c r="OWU51" s="1305"/>
      <c r="OWV51" s="1305"/>
      <c r="OWW51" s="1305"/>
      <c r="OWX51" s="1305"/>
      <c r="OWY51" s="1305"/>
      <c r="OWZ51" s="1305"/>
      <c r="OXA51" s="1305"/>
      <c r="OXB51" s="1305"/>
      <c r="OXC51" s="1305"/>
      <c r="OXD51" s="1305"/>
      <c r="OXE51" s="1305"/>
      <c r="OXF51" s="1305"/>
      <c r="OXG51" s="1305"/>
      <c r="OXH51" s="1305"/>
      <c r="OXI51" s="1305"/>
      <c r="OXJ51" s="1305"/>
      <c r="OXK51" s="1305"/>
      <c r="OXL51" s="1305"/>
      <c r="OXM51" s="1305"/>
      <c r="OXN51" s="1305"/>
      <c r="OXO51" s="1305"/>
      <c r="OXP51" s="1305"/>
      <c r="OXQ51" s="1305"/>
      <c r="OXR51" s="1305"/>
      <c r="OXS51" s="1305"/>
      <c r="OXT51" s="1305"/>
      <c r="OXU51" s="1305"/>
      <c r="OXV51" s="1305"/>
      <c r="OXW51" s="1305"/>
      <c r="OXX51" s="1305"/>
      <c r="OXY51" s="1305"/>
      <c r="OXZ51" s="1305"/>
      <c r="OYA51" s="1305"/>
      <c r="OYB51" s="1305"/>
      <c r="OYC51" s="1305"/>
      <c r="OYD51" s="1305"/>
      <c r="OYE51" s="1305"/>
      <c r="OYF51" s="1305"/>
      <c r="OYG51" s="1305"/>
      <c r="OYH51" s="1305"/>
      <c r="OYI51" s="1305"/>
      <c r="OYJ51" s="1305"/>
      <c r="OYK51" s="1305"/>
      <c r="OYL51" s="1305"/>
      <c r="OYM51" s="1305"/>
      <c r="OYN51" s="1305"/>
      <c r="OYO51" s="1305"/>
      <c r="OYP51" s="1305"/>
      <c r="OYQ51" s="1305"/>
      <c r="OYR51" s="1305"/>
      <c r="OYS51" s="1305"/>
      <c r="OYT51" s="1305"/>
      <c r="OYU51" s="1305"/>
      <c r="OYV51" s="1305"/>
      <c r="OYW51" s="1305"/>
      <c r="OYX51" s="1305"/>
      <c r="OYY51" s="1305"/>
      <c r="OYZ51" s="1305"/>
      <c r="OZA51" s="1305"/>
      <c r="OZB51" s="1305"/>
      <c r="OZC51" s="1305"/>
      <c r="OZD51" s="1305"/>
      <c r="OZE51" s="1305"/>
      <c r="OZF51" s="1305"/>
      <c r="OZG51" s="1305"/>
      <c r="OZH51" s="1305"/>
      <c r="OZI51" s="1305"/>
      <c r="OZJ51" s="1305"/>
      <c r="OZK51" s="1305"/>
      <c r="OZL51" s="1305"/>
      <c r="OZM51" s="1305"/>
      <c r="OZN51" s="1305"/>
      <c r="OZO51" s="1305"/>
      <c r="OZP51" s="1305"/>
      <c r="OZQ51" s="1305"/>
      <c r="OZR51" s="1305"/>
      <c r="OZS51" s="1305"/>
      <c r="OZT51" s="1305"/>
      <c r="OZU51" s="1305"/>
      <c r="OZV51" s="1305"/>
      <c r="OZW51" s="1305"/>
      <c r="OZX51" s="1305"/>
      <c r="OZY51" s="1305"/>
      <c r="OZZ51" s="1305"/>
      <c r="PAA51" s="1305"/>
      <c r="PAB51" s="1305"/>
      <c r="PAC51" s="1305"/>
      <c r="PAD51" s="1305"/>
      <c r="PAE51" s="1305"/>
      <c r="PAF51" s="1305"/>
      <c r="PAG51" s="1305"/>
      <c r="PAH51" s="1305"/>
      <c r="PAI51" s="1305"/>
      <c r="PAJ51" s="1305"/>
      <c r="PAK51" s="1305"/>
      <c r="PAL51" s="1305"/>
      <c r="PAM51" s="1305"/>
      <c r="PAN51" s="1305"/>
      <c r="PAO51" s="1305"/>
      <c r="PAP51" s="1305"/>
      <c r="PAQ51" s="1305"/>
      <c r="PAR51" s="1305"/>
      <c r="PAS51" s="1305"/>
      <c r="PAT51" s="1305"/>
      <c r="PAU51" s="1305"/>
      <c r="PAV51" s="1305"/>
      <c r="PAW51" s="1305"/>
      <c r="PAX51" s="1305"/>
      <c r="PAY51" s="1305"/>
      <c r="PAZ51" s="1305"/>
      <c r="PBA51" s="1305"/>
      <c r="PBB51" s="1305"/>
      <c r="PBC51" s="1305"/>
      <c r="PBD51" s="1305"/>
      <c r="PBE51" s="1305"/>
      <c r="PBF51" s="1305"/>
      <c r="PBG51" s="1305"/>
      <c r="PBH51" s="1305"/>
      <c r="PBI51" s="1305"/>
      <c r="PBJ51" s="1305"/>
      <c r="PBK51" s="1305"/>
      <c r="PBL51" s="1305"/>
      <c r="PBM51" s="1305"/>
      <c r="PBN51" s="1305"/>
      <c r="PBO51" s="1305"/>
      <c r="PBP51" s="1305"/>
      <c r="PBQ51" s="1305"/>
      <c r="PBR51" s="1305"/>
      <c r="PBS51" s="1305"/>
      <c r="PBT51" s="1305"/>
      <c r="PBU51" s="1305"/>
      <c r="PBV51" s="1305"/>
      <c r="PBW51" s="1305"/>
      <c r="PBX51" s="1305"/>
      <c r="PBY51" s="1305"/>
      <c r="PBZ51" s="1305"/>
      <c r="PCA51" s="1305"/>
      <c r="PCB51" s="1305"/>
      <c r="PCC51" s="1305"/>
      <c r="PCD51" s="1305"/>
      <c r="PCE51" s="1305"/>
      <c r="PCF51" s="1305"/>
      <c r="PCG51" s="1305"/>
      <c r="PCH51" s="1305"/>
      <c r="PCI51" s="1305"/>
      <c r="PCJ51" s="1305"/>
      <c r="PCK51" s="1305"/>
      <c r="PCL51" s="1305"/>
      <c r="PCM51" s="1305"/>
      <c r="PCN51" s="1305"/>
      <c r="PCO51" s="1305"/>
      <c r="PCP51" s="1305"/>
      <c r="PCQ51" s="1305"/>
      <c r="PCR51" s="1305"/>
      <c r="PCS51" s="1305"/>
      <c r="PCT51" s="1305"/>
      <c r="PCU51" s="1305"/>
      <c r="PCV51" s="1305"/>
      <c r="PCW51" s="1305"/>
      <c r="PCX51" s="1305"/>
      <c r="PCY51" s="1305"/>
      <c r="PCZ51" s="1305"/>
      <c r="PDA51" s="1305"/>
      <c r="PDB51" s="1305"/>
      <c r="PDC51" s="1305"/>
      <c r="PDD51" s="1305"/>
      <c r="PDE51" s="1305"/>
      <c r="PDF51" s="1305"/>
      <c r="PDG51" s="1305"/>
      <c r="PDH51" s="1305"/>
      <c r="PDI51" s="1305"/>
      <c r="PDJ51" s="1305"/>
      <c r="PDK51" s="1305"/>
      <c r="PDL51" s="1305"/>
      <c r="PDM51" s="1305"/>
      <c r="PDN51" s="1305"/>
      <c r="PDO51" s="1305"/>
      <c r="PDP51" s="1305"/>
      <c r="PDQ51" s="1305"/>
      <c r="PDR51" s="1305"/>
      <c r="PDS51" s="1305"/>
      <c r="PDT51" s="1305"/>
      <c r="PDU51" s="1305"/>
      <c r="PDV51" s="1305"/>
      <c r="PDW51" s="1305"/>
      <c r="PDX51" s="1305"/>
      <c r="PDY51" s="1305"/>
      <c r="PDZ51" s="1305"/>
      <c r="PEA51" s="1305"/>
      <c r="PEB51" s="1305"/>
      <c r="PEC51" s="1305"/>
      <c r="PED51" s="1305"/>
      <c r="PEE51" s="1305"/>
      <c r="PEF51" s="1305"/>
      <c r="PEG51" s="1305"/>
      <c r="PEH51" s="1305"/>
      <c r="PEI51" s="1305"/>
      <c r="PEJ51" s="1305"/>
      <c r="PEK51" s="1305"/>
      <c r="PEL51" s="1305"/>
      <c r="PEM51" s="1305"/>
      <c r="PEN51" s="1305"/>
      <c r="PEO51" s="1305"/>
      <c r="PEP51" s="1305"/>
      <c r="PEQ51" s="1305"/>
      <c r="PER51" s="1305"/>
      <c r="PES51" s="1305"/>
      <c r="PET51" s="1305"/>
      <c r="PEU51" s="1305"/>
      <c r="PEV51" s="1305"/>
      <c r="PEW51" s="1305"/>
      <c r="PEX51" s="1305"/>
      <c r="PEY51" s="1305"/>
      <c r="PEZ51" s="1305"/>
      <c r="PFA51" s="1305"/>
      <c r="PFB51" s="1305"/>
      <c r="PFC51" s="1305"/>
      <c r="PFD51" s="1305"/>
      <c r="PFE51" s="1305"/>
      <c r="PFF51" s="1305"/>
      <c r="PFG51" s="1305"/>
      <c r="PFH51" s="1305"/>
      <c r="PFI51" s="1305"/>
      <c r="PFJ51" s="1305"/>
      <c r="PFK51" s="1305"/>
      <c r="PFL51" s="1305"/>
      <c r="PFM51" s="1305"/>
      <c r="PFN51" s="1305"/>
      <c r="PFO51" s="1305"/>
      <c r="PFP51" s="1305"/>
      <c r="PFQ51" s="1305"/>
      <c r="PFR51" s="1305"/>
      <c r="PFS51" s="1305"/>
      <c r="PFT51" s="1305"/>
      <c r="PFU51" s="1305"/>
      <c r="PFV51" s="1305"/>
      <c r="PFW51" s="1305"/>
      <c r="PFX51" s="1305"/>
      <c r="PFY51" s="1305"/>
      <c r="PFZ51" s="1305"/>
      <c r="PGA51" s="1305"/>
      <c r="PGB51" s="1305"/>
      <c r="PGC51" s="1305"/>
      <c r="PGD51" s="1305"/>
      <c r="PGE51" s="1305"/>
      <c r="PGF51" s="1305"/>
      <c r="PGG51" s="1305"/>
      <c r="PGH51" s="1305"/>
      <c r="PGI51" s="1305"/>
      <c r="PGJ51" s="1305"/>
      <c r="PGK51" s="1305"/>
      <c r="PGL51" s="1305"/>
      <c r="PGM51" s="1305"/>
      <c r="PGN51" s="1305"/>
      <c r="PGO51" s="1305"/>
      <c r="PGP51" s="1305"/>
      <c r="PGQ51" s="1305"/>
      <c r="PGR51" s="1305"/>
      <c r="PGS51" s="1305"/>
      <c r="PGT51" s="1305"/>
      <c r="PGU51" s="1305"/>
      <c r="PGV51" s="1305"/>
      <c r="PGW51" s="1305"/>
      <c r="PGX51" s="1305"/>
      <c r="PGY51" s="1305"/>
      <c r="PGZ51" s="1305"/>
      <c r="PHA51" s="1305"/>
      <c r="PHB51" s="1305"/>
      <c r="PHC51" s="1305"/>
      <c r="PHD51" s="1305"/>
      <c r="PHE51" s="1305"/>
      <c r="PHF51" s="1305"/>
      <c r="PHG51" s="1305"/>
      <c r="PHH51" s="1305"/>
      <c r="PHI51" s="1305"/>
      <c r="PHJ51" s="1305"/>
      <c r="PHK51" s="1305"/>
      <c r="PHL51" s="1305"/>
      <c r="PHM51" s="1305"/>
      <c r="PHN51" s="1305"/>
      <c r="PHO51" s="1305"/>
      <c r="PHP51" s="1305"/>
      <c r="PHQ51" s="1305"/>
      <c r="PHR51" s="1305"/>
      <c r="PHS51" s="1305"/>
      <c r="PHT51" s="1305"/>
      <c r="PHU51" s="1305"/>
      <c r="PHV51" s="1305"/>
      <c r="PHW51" s="1305"/>
      <c r="PHX51" s="1305"/>
      <c r="PHY51" s="1305"/>
      <c r="PHZ51" s="1305"/>
      <c r="PIA51" s="1305"/>
      <c r="PIB51" s="1305"/>
      <c r="PIC51" s="1305"/>
      <c r="PID51" s="1305"/>
      <c r="PIE51" s="1305"/>
      <c r="PIF51" s="1305"/>
      <c r="PIG51" s="1305"/>
      <c r="PIH51" s="1305"/>
      <c r="PII51" s="1305"/>
      <c r="PIJ51" s="1305"/>
      <c r="PIK51" s="1305"/>
      <c r="PIL51" s="1305"/>
      <c r="PIM51" s="1305"/>
      <c r="PIN51" s="1305"/>
      <c r="PIO51" s="1305"/>
      <c r="PIP51" s="1305"/>
      <c r="PIQ51" s="1305"/>
      <c r="PIR51" s="1305"/>
      <c r="PIS51" s="1305"/>
      <c r="PIT51" s="1305"/>
      <c r="PIU51" s="1305"/>
      <c r="PIV51" s="1305"/>
      <c r="PIW51" s="1305"/>
      <c r="PIX51" s="1305"/>
      <c r="PIY51" s="1305"/>
      <c r="PIZ51" s="1305"/>
      <c r="PJA51" s="1305"/>
      <c r="PJB51" s="1305"/>
      <c r="PJC51" s="1305"/>
      <c r="PJD51" s="1305"/>
      <c r="PJE51" s="1305"/>
      <c r="PJF51" s="1305"/>
      <c r="PJG51" s="1305"/>
      <c r="PJH51" s="1305"/>
      <c r="PJI51" s="1305"/>
      <c r="PJJ51" s="1305"/>
      <c r="PJK51" s="1305"/>
      <c r="PJL51" s="1305"/>
      <c r="PJM51" s="1305"/>
      <c r="PJN51" s="1305"/>
      <c r="PJO51" s="1305"/>
      <c r="PJP51" s="1305"/>
      <c r="PJQ51" s="1305"/>
      <c r="PJR51" s="1305"/>
      <c r="PJS51" s="1305"/>
      <c r="PJT51" s="1305"/>
      <c r="PJU51" s="1305"/>
      <c r="PJV51" s="1305"/>
      <c r="PJW51" s="1305"/>
      <c r="PJX51" s="1305"/>
      <c r="PJY51" s="1305"/>
      <c r="PJZ51" s="1305"/>
      <c r="PKA51" s="1305"/>
      <c r="PKB51" s="1305"/>
      <c r="PKC51" s="1305"/>
      <c r="PKD51" s="1305"/>
      <c r="PKE51" s="1305"/>
      <c r="PKF51" s="1305"/>
      <c r="PKG51" s="1305"/>
      <c r="PKH51" s="1305"/>
      <c r="PKI51" s="1305"/>
      <c r="PKJ51" s="1305"/>
      <c r="PKK51" s="1305"/>
      <c r="PKL51" s="1305"/>
      <c r="PKM51" s="1305"/>
      <c r="PKN51" s="1305"/>
      <c r="PKO51" s="1305"/>
      <c r="PKP51" s="1305"/>
      <c r="PKQ51" s="1305"/>
      <c r="PKR51" s="1305"/>
      <c r="PKS51" s="1305"/>
      <c r="PKT51" s="1305"/>
      <c r="PKU51" s="1305"/>
      <c r="PKV51" s="1305"/>
      <c r="PKW51" s="1305"/>
      <c r="PKX51" s="1305"/>
      <c r="PKY51" s="1305"/>
      <c r="PKZ51" s="1305"/>
      <c r="PLA51" s="1305"/>
      <c r="PLB51" s="1305"/>
      <c r="PLC51" s="1305"/>
      <c r="PLD51" s="1305"/>
      <c r="PLE51" s="1305"/>
      <c r="PLF51" s="1305"/>
      <c r="PLG51" s="1305"/>
      <c r="PLH51" s="1305"/>
      <c r="PLI51" s="1305"/>
      <c r="PLJ51" s="1305"/>
      <c r="PLK51" s="1305"/>
      <c r="PLL51" s="1305"/>
      <c r="PLM51" s="1305"/>
      <c r="PLN51" s="1305"/>
      <c r="PLO51" s="1305"/>
      <c r="PLP51" s="1305"/>
      <c r="PLQ51" s="1305"/>
      <c r="PLR51" s="1305"/>
      <c r="PLS51" s="1305"/>
      <c r="PLT51" s="1305"/>
      <c r="PLU51" s="1305"/>
      <c r="PLV51" s="1305"/>
      <c r="PLW51" s="1305"/>
      <c r="PLX51" s="1305"/>
      <c r="PLY51" s="1305"/>
      <c r="PLZ51" s="1305"/>
      <c r="PMA51" s="1305"/>
      <c r="PMB51" s="1305"/>
      <c r="PMC51" s="1305"/>
      <c r="PMD51" s="1305"/>
      <c r="PME51" s="1305"/>
      <c r="PMF51" s="1305"/>
      <c r="PMG51" s="1305"/>
      <c r="PMH51" s="1305"/>
      <c r="PMI51" s="1305"/>
      <c r="PMJ51" s="1305"/>
      <c r="PMK51" s="1305"/>
      <c r="PML51" s="1305"/>
      <c r="PMM51" s="1305"/>
      <c r="PMN51" s="1305"/>
      <c r="PMO51" s="1305"/>
      <c r="PMP51" s="1305"/>
      <c r="PMQ51" s="1305"/>
      <c r="PMR51" s="1305"/>
      <c r="PMS51" s="1305"/>
      <c r="PMT51" s="1305"/>
      <c r="PMU51" s="1305"/>
      <c r="PMV51" s="1305"/>
      <c r="PMW51" s="1305"/>
      <c r="PMX51" s="1305"/>
      <c r="PMY51" s="1305"/>
      <c r="PMZ51" s="1305"/>
      <c r="PNA51" s="1305"/>
      <c r="PNB51" s="1305"/>
      <c r="PNC51" s="1305"/>
      <c r="PND51" s="1305"/>
      <c r="PNE51" s="1305"/>
      <c r="PNF51" s="1305"/>
      <c r="PNG51" s="1305"/>
      <c r="PNH51" s="1305"/>
      <c r="PNI51" s="1305"/>
      <c r="PNJ51" s="1305"/>
      <c r="PNK51" s="1305"/>
      <c r="PNL51" s="1305"/>
      <c r="PNM51" s="1305"/>
      <c r="PNN51" s="1305"/>
      <c r="PNO51" s="1305"/>
      <c r="PNP51" s="1305"/>
      <c r="PNQ51" s="1305"/>
      <c r="PNR51" s="1305"/>
      <c r="PNS51" s="1305"/>
      <c r="PNT51" s="1305"/>
      <c r="PNU51" s="1305"/>
      <c r="PNV51" s="1305"/>
      <c r="PNW51" s="1305"/>
      <c r="PNX51" s="1305"/>
      <c r="PNY51" s="1305"/>
      <c r="PNZ51" s="1305"/>
      <c r="POA51" s="1305"/>
      <c r="POB51" s="1305"/>
      <c r="POC51" s="1305"/>
      <c r="POD51" s="1305"/>
      <c r="POE51" s="1305"/>
      <c r="POF51" s="1305"/>
      <c r="POG51" s="1305"/>
      <c r="POH51" s="1305"/>
      <c r="POI51" s="1305"/>
      <c r="POJ51" s="1305"/>
      <c r="POK51" s="1305"/>
      <c r="POL51" s="1305"/>
      <c r="POM51" s="1305"/>
      <c r="PON51" s="1305"/>
      <c r="POO51" s="1305"/>
      <c r="POP51" s="1305"/>
      <c r="POQ51" s="1305"/>
      <c r="POR51" s="1305"/>
      <c r="POS51" s="1305"/>
      <c r="POT51" s="1305"/>
      <c r="POU51" s="1305"/>
      <c r="POV51" s="1305"/>
      <c r="POW51" s="1305"/>
      <c r="POX51" s="1305"/>
      <c r="POY51" s="1305"/>
      <c r="POZ51" s="1305"/>
      <c r="PPA51" s="1305"/>
      <c r="PPB51" s="1305"/>
      <c r="PPC51" s="1305"/>
      <c r="PPD51" s="1305"/>
      <c r="PPE51" s="1305"/>
      <c r="PPF51" s="1305"/>
      <c r="PPG51" s="1305"/>
      <c r="PPH51" s="1305"/>
      <c r="PPI51" s="1305"/>
      <c r="PPJ51" s="1305"/>
      <c r="PPK51" s="1305"/>
      <c r="PPL51" s="1305"/>
      <c r="PPM51" s="1305"/>
      <c r="PPN51" s="1305"/>
      <c r="PPO51" s="1305"/>
      <c r="PPP51" s="1305"/>
      <c r="PPQ51" s="1305"/>
      <c r="PPR51" s="1305"/>
      <c r="PPS51" s="1305"/>
      <c r="PPT51" s="1305"/>
      <c r="PPU51" s="1305"/>
      <c r="PPV51" s="1305"/>
      <c r="PPW51" s="1305"/>
      <c r="PPX51" s="1305"/>
      <c r="PPY51" s="1305"/>
      <c r="PPZ51" s="1305"/>
      <c r="PQA51" s="1305"/>
      <c r="PQB51" s="1305"/>
      <c r="PQC51" s="1305"/>
      <c r="PQD51" s="1305"/>
      <c r="PQE51" s="1305"/>
      <c r="PQF51" s="1305"/>
      <c r="PQG51" s="1305"/>
      <c r="PQH51" s="1305"/>
      <c r="PQI51" s="1305"/>
      <c r="PQJ51" s="1305"/>
      <c r="PQK51" s="1305"/>
      <c r="PQL51" s="1305"/>
      <c r="PQM51" s="1305"/>
      <c r="PQN51" s="1305"/>
      <c r="PQO51" s="1305"/>
      <c r="PQP51" s="1305"/>
      <c r="PQQ51" s="1305"/>
      <c r="PQR51" s="1305"/>
      <c r="PQS51" s="1305"/>
      <c r="PQT51" s="1305"/>
      <c r="PQU51" s="1305"/>
      <c r="PQV51" s="1305"/>
      <c r="PQW51" s="1305"/>
      <c r="PQX51" s="1305"/>
      <c r="PQY51" s="1305"/>
      <c r="PQZ51" s="1305"/>
      <c r="PRA51" s="1305"/>
      <c r="PRB51" s="1305"/>
      <c r="PRC51" s="1305"/>
      <c r="PRD51" s="1305"/>
      <c r="PRE51" s="1305"/>
      <c r="PRF51" s="1305"/>
      <c r="PRG51" s="1305"/>
      <c r="PRH51" s="1305"/>
      <c r="PRI51" s="1305"/>
      <c r="PRJ51" s="1305"/>
      <c r="PRK51" s="1305"/>
      <c r="PRL51" s="1305"/>
      <c r="PRM51" s="1305"/>
      <c r="PRN51" s="1305"/>
      <c r="PRO51" s="1305"/>
      <c r="PRP51" s="1305"/>
      <c r="PRQ51" s="1305"/>
      <c r="PRR51" s="1305"/>
      <c r="PRS51" s="1305"/>
      <c r="PRT51" s="1305"/>
      <c r="PRU51" s="1305"/>
      <c r="PRV51" s="1305"/>
      <c r="PRW51" s="1305"/>
      <c r="PRX51" s="1305"/>
      <c r="PRY51" s="1305"/>
      <c r="PRZ51" s="1305"/>
      <c r="PSA51" s="1305"/>
      <c r="PSB51" s="1305"/>
      <c r="PSC51" s="1305"/>
      <c r="PSD51" s="1305"/>
      <c r="PSE51" s="1305"/>
      <c r="PSF51" s="1305"/>
      <c r="PSG51" s="1305"/>
      <c r="PSH51" s="1305"/>
      <c r="PSI51" s="1305"/>
      <c r="PSJ51" s="1305"/>
      <c r="PSK51" s="1305"/>
      <c r="PSL51" s="1305"/>
      <c r="PSM51" s="1305"/>
      <c r="PSN51" s="1305"/>
      <c r="PSO51" s="1305"/>
      <c r="PSP51" s="1305"/>
      <c r="PSQ51" s="1305"/>
      <c r="PSR51" s="1305"/>
      <c r="PSS51" s="1305"/>
      <c r="PST51" s="1305"/>
      <c r="PSU51" s="1305"/>
      <c r="PSV51" s="1305"/>
      <c r="PSW51" s="1305"/>
      <c r="PSX51" s="1305"/>
      <c r="PSY51" s="1305"/>
      <c r="PSZ51" s="1305"/>
      <c r="PTA51" s="1305"/>
      <c r="PTB51" s="1305"/>
      <c r="PTC51" s="1305"/>
      <c r="PTD51" s="1305"/>
      <c r="PTE51" s="1305"/>
      <c r="PTF51" s="1305"/>
      <c r="PTG51" s="1305"/>
      <c r="PTH51" s="1305"/>
      <c r="PTI51" s="1305"/>
      <c r="PTJ51" s="1305"/>
      <c r="PTK51" s="1305"/>
      <c r="PTL51" s="1305"/>
      <c r="PTM51" s="1305"/>
      <c r="PTN51" s="1305"/>
      <c r="PTO51" s="1305"/>
      <c r="PTP51" s="1305"/>
      <c r="PTQ51" s="1305"/>
      <c r="PTR51" s="1305"/>
      <c r="PTS51" s="1305"/>
      <c r="PTT51" s="1305"/>
      <c r="PTU51" s="1305"/>
      <c r="PTV51" s="1305"/>
      <c r="PTW51" s="1305"/>
      <c r="PTX51" s="1305"/>
      <c r="PTY51" s="1305"/>
      <c r="PTZ51" s="1305"/>
      <c r="PUA51" s="1305"/>
      <c r="PUB51" s="1305"/>
      <c r="PUC51" s="1305"/>
      <c r="PUD51" s="1305"/>
      <c r="PUE51" s="1305"/>
      <c r="PUF51" s="1305"/>
      <c r="PUG51" s="1305"/>
      <c r="PUH51" s="1305"/>
      <c r="PUI51" s="1305"/>
      <c r="PUJ51" s="1305"/>
      <c r="PUK51" s="1305"/>
      <c r="PUL51" s="1305"/>
      <c r="PUM51" s="1305"/>
      <c r="PUN51" s="1305"/>
      <c r="PUO51" s="1305"/>
      <c r="PUP51" s="1305"/>
      <c r="PUQ51" s="1305"/>
      <c r="PUR51" s="1305"/>
      <c r="PUS51" s="1305"/>
      <c r="PUT51" s="1305"/>
      <c r="PUU51" s="1305"/>
      <c r="PUV51" s="1305"/>
      <c r="PUW51" s="1305"/>
      <c r="PUX51" s="1305"/>
      <c r="PUY51" s="1305"/>
      <c r="PUZ51" s="1305"/>
      <c r="PVA51" s="1305"/>
      <c r="PVB51" s="1305"/>
      <c r="PVC51" s="1305"/>
      <c r="PVD51" s="1305"/>
      <c r="PVE51" s="1305"/>
      <c r="PVF51" s="1305"/>
      <c r="PVG51" s="1305"/>
      <c r="PVH51" s="1305"/>
      <c r="PVI51" s="1305"/>
      <c r="PVJ51" s="1305"/>
      <c r="PVK51" s="1305"/>
      <c r="PVL51" s="1305"/>
      <c r="PVM51" s="1305"/>
      <c r="PVN51" s="1305"/>
      <c r="PVO51" s="1305"/>
      <c r="PVP51" s="1305"/>
      <c r="PVQ51" s="1305"/>
      <c r="PVR51" s="1305"/>
      <c r="PVS51" s="1305"/>
      <c r="PVT51" s="1305"/>
      <c r="PVU51" s="1305"/>
      <c r="PVV51" s="1305"/>
      <c r="PVW51" s="1305"/>
      <c r="PVX51" s="1305"/>
      <c r="PVY51" s="1305"/>
      <c r="PVZ51" s="1305"/>
      <c r="PWA51" s="1305"/>
      <c r="PWB51" s="1305"/>
      <c r="PWC51" s="1305"/>
      <c r="PWD51" s="1305"/>
      <c r="PWE51" s="1305"/>
      <c r="PWF51" s="1305"/>
      <c r="PWG51" s="1305"/>
      <c r="PWH51" s="1305"/>
      <c r="PWI51" s="1305"/>
      <c r="PWJ51" s="1305"/>
      <c r="PWK51" s="1305"/>
      <c r="PWL51" s="1305"/>
      <c r="PWM51" s="1305"/>
      <c r="PWN51" s="1305"/>
      <c r="PWO51" s="1305"/>
      <c r="PWP51" s="1305"/>
      <c r="PWQ51" s="1305"/>
      <c r="PWR51" s="1305"/>
      <c r="PWS51" s="1305"/>
      <c r="PWT51" s="1305"/>
      <c r="PWU51" s="1305"/>
      <c r="PWV51" s="1305"/>
      <c r="PWW51" s="1305"/>
      <c r="PWX51" s="1305"/>
      <c r="PWY51" s="1305"/>
      <c r="PWZ51" s="1305"/>
      <c r="PXA51" s="1305"/>
      <c r="PXB51" s="1305"/>
      <c r="PXC51" s="1305"/>
      <c r="PXD51" s="1305"/>
      <c r="PXE51" s="1305"/>
      <c r="PXF51" s="1305"/>
      <c r="PXG51" s="1305"/>
      <c r="PXH51" s="1305"/>
      <c r="PXI51" s="1305"/>
      <c r="PXJ51" s="1305"/>
      <c r="PXK51" s="1305"/>
      <c r="PXL51" s="1305"/>
      <c r="PXM51" s="1305"/>
      <c r="PXN51" s="1305"/>
      <c r="PXO51" s="1305"/>
      <c r="PXP51" s="1305"/>
      <c r="PXQ51" s="1305"/>
      <c r="PXR51" s="1305"/>
      <c r="PXS51" s="1305"/>
      <c r="PXT51" s="1305"/>
      <c r="PXU51" s="1305"/>
      <c r="PXV51" s="1305"/>
      <c r="PXW51" s="1305"/>
      <c r="PXX51" s="1305"/>
      <c r="PXY51" s="1305"/>
      <c r="PXZ51" s="1305"/>
      <c r="PYA51" s="1305"/>
      <c r="PYB51" s="1305"/>
      <c r="PYC51" s="1305"/>
      <c r="PYD51" s="1305"/>
      <c r="PYE51" s="1305"/>
      <c r="PYF51" s="1305"/>
      <c r="PYG51" s="1305"/>
      <c r="PYH51" s="1305"/>
      <c r="PYI51" s="1305"/>
      <c r="PYJ51" s="1305"/>
      <c r="PYK51" s="1305"/>
      <c r="PYL51" s="1305"/>
      <c r="PYM51" s="1305"/>
      <c r="PYN51" s="1305"/>
      <c r="PYO51" s="1305"/>
      <c r="PYP51" s="1305"/>
      <c r="PYQ51" s="1305"/>
      <c r="PYR51" s="1305"/>
      <c r="PYS51" s="1305"/>
      <c r="PYT51" s="1305"/>
      <c r="PYU51" s="1305"/>
      <c r="PYV51" s="1305"/>
      <c r="PYW51" s="1305"/>
      <c r="PYX51" s="1305"/>
      <c r="PYY51" s="1305"/>
      <c r="PYZ51" s="1305"/>
      <c r="PZA51" s="1305"/>
      <c r="PZB51" s="1305"/>
      <c r="PZC51" s="1305"/>
      <c r="PZD51" s="1305"/>
      <c r="PZE51" s="1305"/>
      <c r="PZF51" s="1305"/>
      <c r="PZG51" s="1305"/>
      <c r="PZH51" s="1305"/>
      <c r="PZI51" s="1305"/>
      <c r="PZJ51" s="1305"/>
      <c r="PZK51" s="1305"/>
      <c r="PZL51" s="1305"/>
      <c r="PZM51" s="1305"/>
      <c r="PZN51" s="1305"/>
      <c r="PZO51" s="1305"/>
      <c r="PZP51" s="1305"/>
      <c r="PZQ51" s="1305"/>
      <c r="PZR51" s="1305"/>
      <c r="PZS51" s="1305"/>
      <c r="PZT51" s="1305"/>
      <c r="PZU51" s="1305"/>
      <c r="PZV51" s="1305"/>
      <c r="PZW51" s="1305"/>
      <c r="PZX51" s="1305"/>
      <c r="PZY51" s="1305"/>
      <c r="PZZ51" s="1305"/>
      <c r="QAA51" s="1305"/>
      <c r="QAB51" s="1305"/>
      <c r="QAC51" s="1305"/>
      <c r="QAD51" s="1305"/>
      <c r="QAE51" s="1305"/>
      <c r="QAF51" s="1305"/>
      <c r="QAG51" s="1305"/>
      <c r="QAH51" s="1305"/>
      <c r="QAI51" s="1305"/>
      <c r="QAJ51" s="1305"/>
      <c r="QAK51" s="1305"/>
      <c r="QAL51" s="1305"/>
      <c r="QAM51" s="1305"/>
      <c r="QAN51" s="1305"/>
      <c r="QAO51" s="1305"/>
      <c r="QAP51" s="1305"/>
      <c r="QAQ51" s="1305"/>
      <c r="QAR51" s="1305"/>
      <c r="QAS51" s="1305"/>
      <c r="QAT51" s="1305"/>
      <c r="QAU51" s="1305"/>
      <c r="QAV51" s="1305"/>
      <c r="QAW51" s="1305"/>
      <c r="QAX51" s="1305"/>
      <c r="QAY51" s="1305"/>
      <c r="QAZ51" s="1305"/>
      <c r="QBA51" s="1305"/>
      <c r="QBB51" s="1305"/>
      <c r="QBC51" s="1305"/>
      <c r="QBD51" s="1305"/>
      <c r="QBE51" s="1305"/>
      <c r="QBF51" s="1305"/>
      <c r="QBG51" s="1305"/>
      <c r="QBH51" s="1305"/>
      <c r="QBI51" s="1305"/>
      <c r="QBJ51" s="1305"/>
      <c r="QBK51" s="1305"/>
      <c r="QBL51" s="1305"/>
      <c r="QBM51" s="1305"/>
      <c r="QBN51" s="1305"/>
      <c r="QBO51" s="1305"/>
      <c r="QBP51" s="1305"/>
      <c r="QBQ51" s="1305"/>
      <c r="QBR51" s="1305"/>
      <c r="QBS51" s="1305"/>
      <c r="QBT51" s="1305"/>
      <c r="QBU51" s="1305"/>
      <c r="QBV51" s="1305"/>
      <c r="QBW51" s="1305"/>
      <c r="QBX51" s="1305"/>
      <c r="QBY51" s="1305"/>
      <c r="QBZ51" s="1305"/>
      <c r="QCA51" s="1305"/>
      <c r="QCB51" s="1305"/>
      <c r="QCC51" s="1305"/>
      <c r="QCD51" s="1305"/>
      <c r="QCE51" s="1305"/>
      <c r="QCF51" s="1305"/>
      <c r="QCG51" s="1305"/>
      <c r="QCH51" s="1305"/>
      <c r="QCI51" s="1305"/>
      <c r="QCJ51" s="1305"/>
      <c r="QCK51" s="1305"/>
      <c r="QCL51" s="1305"/>
      <c r="QCM51" s="1305"/>
      <c r="QCN51" s="1305"/>
      <c r="QCO51" s="1305"/>
      <c r="QCP51" s="1305"/>
      <c r="QCQ51" s="1305"/>
      <c r="QCR51" s="1305"/>
      <c r="QCS51" s="1305"/>
      <c r="QCT51" s="1305"/>
      <c r="QCU51" s="1305"/>
      <c r="QCV51" s="1305"/>
      <c r="QCW51" s="1305"/>
      <c r="QCX51" s="1305"/>
      <c r="QCY51" s="1305"/>
      <c r="QCZ51" s="1305"/>
      <c r="QDA51" s="1305"/>
      <c r="QDB51" s="1305"/>
      <c r="QDC51" s="1305"/>
      <c r="QDD51" s="1305"/>
      <c r="QDE51" s="1305"/>
      <c r="QDF51" s="1305"/>
      <c r="QDG51" s="1305"/>
      <c r="QDH51" s="1305"/>
      <c r="QDI51" s="1305"/>
      <c r="QDJ51" s="1305"/>
      <c r="QDK51" s="1305"/>
      <c r="QDL51" s="1305"/>
      <c r="QDM51" s="1305"/>
      <c r="QDN51" s="1305"/>
      <c r="QDO51" s="1305"/>
      <c r="QDP51" s="1305"/>
      <c r="QDQ51" s="1305"/>
      <c r="QDR51" s="1305"/>
      <c r="QDS51" s="1305"/>
      <c r="QDT51" s="1305"/>
      <c r="QDU51" s="1305"/>
      <c r="QDV51" s="1305"/>
      <c r="QDW51" s="1305"/>
      <c r="QDX51" s="1305"/>
      <c r="QDY51" s="1305"/>
      <c r="QDZ51" s="1305"/>
      <c r="QEA51" s="1305"/>
      <c r="QEB51" s="1305"/>
      <c r="QEC51" s="1305"/>
      <c r="QED51" s="1305"/>
      <c r="QEE51" s="1305"/>
      <c r="QEF51" s="1305"/>
      <c r="QEG51" s="1305"/>
      <c r="QEH51" s="1305"/>
      <c r="QEI51" s="1305"/>
      <c r="QEJ51" s="1305"/>
      <c r="QEK51" s="1305"/>
      <c r="QEL51" s="1305"/>
      <c r="QEM51" s="1305"/>
      <c r="QEN51" s="1305"/>
      <c r="QEO51" s="1305"/>
      <c r="QEP51" s="1305"/>
      <c r="QEQ51" s="1305"/>
      <c r="QER51" s="1305"/>
      <c r="QES51" s="1305"/>
      <c r="QET51" s="1305"/>
      <c r="QEU51" s="1305"/>
      <c r="QEV51" s="1305"/>
      <c r="QEW51" s="1305"/>
      <c r="QEX51" s="1305"/>
      <c r="QEY51" s="1305"/>
      <c r="QEZ51" s="1305"/>
      <c r="QFA51" s="1305"/>
      <c r="QFB51" s="1305"/>
      <c r="QFC51" s="1305"/>
      <c r="QFD51" s="1305"/>
      <c r="QFE51" s="1305"/>
      <c r="QFF51" s="1305"/>
      <c r="QFG51" s="1305"/>
      <c r="QFH51" s="1305"/>
      <c r="QFI51" s="1305"/>
      <c r="QFJ51" s="1305"/>
      <c r="QFK51" s="1305"/>
      <c r="QFL51" s="1305"/>
      <c r="QFM51" s="1305"/>
      <c r="QFN51" s="1305"/>
      <c r="QFO51" s="1305"/>
      <c r="QFP51" s="1305"/>
      <c r="QFQ51" s="1305"/>
      <c r="QFR51" s="1305"/>
      <c r="QFS51" s="1305"/>
      <c r="QFT51" s="1305"/>
      <c r="QFU51" s="1305"/>
      <c r="QFV51" s="1305"/>
      <c r="QFW51" s="1305"/>
      <c r="QFX51" s="1305"/>
      <c r="QFY51" s="1305"/>
      <c r="QFZ51" s="1305"/>
      <c r="QGA51" s="1305"/>
      <c r="QGB51" s="1305"/>
      <c r="QGC51" s="1305"/>
      <c r="QGD51" s="1305"/>
      <c r="QGE51" s="1305"/>
      <c r="QGF51" s="1305"/>
      <c r="QGG51" s="1305"/>
      <c r="QGH51" s="1305"/>
      <c r="QGI51" s="1305"/>
      <c r="QGJ51" s="1305"/>
      <c r="QGK51" s="1305"/>
      <c r="QGL51" s="1305"/>
      <c r="QGM51" s="1305"/>
      <c r="QGN51" s="1305"/>
      <c r="QGO51" s="1305"/>
      <c r="QGP51" s="1305"/>
      <c r="QGQ51" s="1305"/>
      <c r="QGR51" s="1305"/>
      <c r="QGS51" s="1305"/>
      <c r="QGT51" s="1305"/>
      <c r="QGU51" s="1305"/>
      <c r="QGV51" s="1305"/>
      <c r="QGW51" s="1305"/>
      <c r="QGX51" s="1305"/>
      <c r="QGY51" s="1305"/>
      <c r="QGZ51" s="1305"/>
      <c r="QHA51" s="1305"/>
      <c r="QHB51" s="1305"/>
      <c r="QHC51" s="1305"/>
      <c r="QHD51" s="1305"/>
      <c r="QHE51" s="1305"/>
      <c r="QHF51" s="1305"/>
      <c r="QHG51" s="1305"/>
      <c r="QHH51" s="1305"/>
      <c r="QHI51" s="1305"/>
      <c r="QHJ51" s="1305"/>
      <c r="QHK51" s="1305"/>
      <c r="QHL51" s="1305"/>
      <c r="QHM51" s="1305"/>
      <c r="QHN51" s="1305"/>
      <c r="QHO51" s="1305"/>
      <c r="QHP51" s="1305"/>
      <c r="QHQ51" s="1305"/>
      <c r="QHR51" s="1305"/>
      <c r="QHS51" s="1305"/>
      <c r="QHT51" s="1305"/>
      <c r="QHU51" s="1305"/>
      <c r="QHV51" s="1305"/>
      <c r="QHW51" s="1305"/>
      <c r="QHX51" s="1305"/>
      <c r="QHY51" s="1305"/>
      <c r="QHZ51" s="1305"/>
      <c r="QIA51" s="1305"/>
      <c r="QIB51" s="1305"/>
      <c r="QIC51" s="1305"/>
      <c r="QID51" s="1305"/>
      <c r="QIE51" s="1305"/>
      <c r="QIF51" s="1305"/>
      <c r="QIG51" s="1305"/>
      <c r="QIH51" s="1305"/>
      <c r="QII51" s="1305"/>
      <c r="QIJ51" s="1305"/>
      <c r="QIK51" s="1305"/>
      <c r="QIL51" s="1305"/>
      <c r="QIM51" s="1305"/>
      <c r="QIN51" s="1305"/>
      <c r="QIO51" s="1305"/>
      <c r="QIP51" s="1305"/>
      <c r="QIQ51" s="1305"/>
      <c r="QIR51" s="1305"/>
      <c r="QIS51" s="1305"/>
      <c r="QIT51" s="1305"/>
      <c r="QIU51" s="1305"/>
      <c r="QIV51" s="1305"/>
      <c r="QIW51" s="1305"/>
      <c r="QIX51" s="1305"/>
      <c r="QIY51" s="1305"/>
      <c r="QIZ51" s="1305"/>
      <c r="QJA51" s="1305"/>
      <c r="QJB51" s="1305"/>
      <c r="QJC51" s="1305"/>
      <c r="QJD51" s="1305"/>
      <c r="QJE51" s="1305"/>
      <c r="QJF51" s="1305"/>
      <c r="QJG51" s="1305"/>
      <c r="QJH51" s="1305"/>
      <c r="QJI51" s="1305"/>
      <c r="QJJ51" s="1305"/>
      <c r="QJK51" s="1305"/>
      <c r="QJL51" s="1305"/>
      <c r="QJM51" s="1305"/>
      <c r="QJN51" s="1305"/>
      <c r="QJO51" s="1305"/>
      <c r="QJP51" s="1305"/>
      <c r="QJQ51" s="1305"/>
      <c r="QJR51" s="1305"/>
      <c r="QJS51" s="1305"/>
      <c r="QJT51" s="1305"/>
      <c r="QJU51" s="1305"/>
      <c r="QJV51" s="1305"/>
      <c r="QJW51" s="1305"/>
      <c r="QJX51" s="1305"/>
      <c r="QJY51" s="1305"/>
      <c r="QJZ51" s="1305"/>
      <c r="QKA51" s="1305"/>
      <c r="QKB51" s="1305"/>
      <c r="QKC51" s="1305"/>
      <c r="QKD51" s="1305"/>
      <c r="QKE51" s="1305"/>
      <c r="QKF51" s="1305"/>
      <c r="QKG51" s="1305"/>
      <c r="QKH51" s="1305"/>
      <c r="QKI51" s="1305"/>
      <c r="QKJ51" s="1305"/>
      <c r="QKK51" s="1305"/>
      <c r="QKL51" s="1305"/>
      <c r="QKM51" s="1305"/>
      <c r="QKN51" s="1305"/>
      <c r="QKO51" s="1305"/>
      <c r="QKP51" s="1305"/>
      <c r="QKQ51" s="1305"/>
      <c r="QKR51" s="1305"/>
      <c r="QKS51" s="1305"/>
      <c r="QKT51" s="1305"/>
      <c r="QKU51" s="1305"/>
      <c r="QKV51" s="1305"/>
      <c r="QKW51" s="1305"/>
      <c r="QKX51" s="1305"/>
      <c r="QKY51" s="1305"/>
      <c r="QKZ51" s="1305"/>
      <c r="QLA51" s="1305"/>
      <c r="QLB51" s="1305"/>
      <c r="QLC51" s="1305"/>
      <c r="QLD51" s="1305"/>
      <c r="QLE51" s="1305"/>
      <c r="QLF51" s="1305"/>
      <c r="QLG51" s="1305"/>
      <c r="QLH51" s="1305"/>
      <c r="QLI51" s="1305"/>
      <c r="QLJ51" s="1305"/>
      <c r="QLK51" s="1305"/>
      <c r="QLL51" s="1305"/>
      <c r="QLM51" s="1305"/>
      <c r="QLN51" s="1305"/>
      <c r="QLO51" s="1305"/>
      <c r="QLP51" s="1305"/>
      <c r="QLQ51" s="1305"/>
      <c r="QLR51" s="1305"/>
      <c r="QLS51" s="1305"/>
      <c r="QLT51" s="1305"/>
      <c r="QLU51" s="1305"/>
      <c r="QLV51" s="1305"/>
      <c r="QLW51" s="1305"/>
      <c r="QLX51" s="1305"/>
      <c r="QLY51" s="1305"/>
      <c r="QLZ51" s="1305"/>
      <c r="QMA51" s="1305"/>
      <c r="QMB51" s="1305"/>
      <c r="QMC51" s="1305"/>
      <c r="QMD51" s="1305"/>
      <c r="QME51" s="1305"/>
      <c r="QMF51" s="1305"/>
      <c r="QMG51" s="1305"/>
      <c r="QMH51" s="1305"/>
      <c r="QMI51" s="1305"/>
      <c r="QMJ51" s="1305"/>
      <c r="QMK51" s="1305"/>
      <c r="QML51" s="1305"/>
      <c r="QMM51" s="1305"/>
      <c r="QMN51" s="1305"/>
      <c r="QMO51" s="1305"/>
      <c r="QMP51" s="1305"/>
      <c r="QMQ51" s="1305"/>
      <c r="QMR51" s="1305"/>
      <c r="QMS51" s="1305"/>
      <c r="QMT51" s="1305"/>
      <c r="QMU51" s="1305"/>
      <c r="QMV51" s="1305"/>
      <c r="QMW51" s="1305"/>
      <c r="QMX51" s="1305"/>
      <c r="QMY51" s="1305"/>
      <c r="QMZ51" s="1305"/>
      <c r="QNA51" s="1305"/>
      <c r="QNB51" s="1305"/>
      <c r="QNC51" s="1305"/>
      <c r="QND51" s="1305"/>
      <c r="QNE51" s="1305"/>
      <c r="QNF51" s="1305"/>
      <c r="QNG51" s="1305"/>
      <c r="QNH51" s="1305"/>
      <c r="QNI51" s="1305"/>
      <c r="QNJ51" s="1305"/>
      <c r="QNK51" s="1305"/>
      <c r="QNL51" s="1305"/>
      <c r="QNM51" s="1305"/>
      <c r="QNN51" s="1305"/>
      <c r="QNO51" s="1305"/>
      <c r="QNP51" s="1305"/>
      <c r="QNQ51" s="1305"/>
      <c r="QNR51" s="1305"/>
      <c r="QNS51" s="1305"/>
      <c r="QNT51" s="1305"/>
      <c r="QNU51" s="1305"/>
      <c r="QNV51" s="1305"/>
      <c r="QNW51" s="1305"/>
      <c r="QNX51" s="1305"/>
      <c r="QNY51" s="1305"/>
      <c r="QNZ51" s="1305"/>
      <c r="QOA51" s="1305"/>
      <c r="QOB51" s="1305"/>
      <c r="QOC51" s="1305"/>
      <c r="QOD51" s="1305"/>
      <c r="QOE51" s="1305"/>
      <c r="QOF51" s="1305"/>
      <c r="QOG51" s="1305"/>
      <c r="QOH51" s="1305"/>
      <c r="QOI51" s="1305"/>
      <c r="QOJ51" s="1305"/>
      <c r="QOK51" s="1305"/>
      <c r="QOL51" s="1305"/>
      <c r="QOM51" s="1305"/>
      <c r="QON51" s="1305"/>
      <c r="QOO51" s="1305"/>
      <c r="QOP51" s="1305"/>
      <c r="QOQ51" s="1305"/>
      <c r="QOR51" s="1305"/>
      <c r="QOS51" s="1305"/>
      <c r="QOT51" s="1305"/>
      <c r="QOU51" s="1305"/>
      <c r="QOV51" s="1305"/>
      <c r="QOW51" s="1305"/>
      <c r="QOX51" s="1305"/>
      <c r="QOY51" s="1305"/>
      <c r="QOZ51" s="1305"/>
      <c r="QPA51" s="1305"/>
      <c r="QPB51" s="1305"/>
      <c r="QPC51" s="1305"/>
      <c r="QPD51" s="1305"/>
      <c r="QPE51" s="1305"/>
      <c r="QPF51" s="1305"/>
      <c r="QPG51" s="1305"/>
      <c r="QPH51" s="1305"/>
      <c r="QPI51" s="1305"/>
      <c r="QPJ51" s="1305"/>
      <c r="QPK51" s="1305"/>
      <c r="QPL51" s="1305"/>
      <c r="QPM51" s="1305"/>
      <c r="QPN51" s="1305"/>
      <c r="QPO51" s="1305"/>
      <c r="QPP51" s="1305"/>
      <c r="QPQ51" s="1305"/>
      <c r="QPR51" s="1305"/>
      <c r="QPS51" s="1305"/>
      <c r="QPT51" s="1305"/>
      <c r="QPU51" s="1305"/>
      <c r="QPV51" s="1305"/>
      <c r="QPW51" s="1305"/>
      <c r="QPX51" s="1305"/>
      <c r="QPY51" s="1305"/>
      <c r="QPZ51" s="1305"/>
      <c r="QQA51" s="1305"/>
      <c r="QQB51" s="1305"/>
      <c r="QQC51" s="1305"/>
      <c r="QQD51" s="1305"/>
      <c r="QQE51" s="1305"/>
      <c r="QQF51" s="1305"/>
      <c r="QQG51" s="1305"/>
      <c r="QQH51" s="1305"/>
      <c r="QQI51" s="1305"/>
      <c r="QQJ51" s="1305"/>
      <c r="QQK51" s="1305"/>
      <c r="QQL51" s="1305"/>
      <c r="QQM51" s="1305"/>
      <c r="QQN51" s="1305"/>
      <c r="QQO51" s="1305"/>
      <c r="QQP51" s="1305"/>
      <c r="QQQ51" s="1305"/>
      <c r="QQR51" s="1305"/>
      <c r="QQS51" s="1305"/>
      <c r="QQT51" s="1305"/>
      <c r="QQU51" s="1305"/>
      <c r="QQV51" s="1305"/>
      <c r="QQW51" s="1305"/>
      <c r="QQX51" s="1305"/>
      <c r="QQY51" s="1305"/>
      <c r="QQZ51" s="1305"/>
      <c r="QRA51" s="1305"/>
      <c r="QRB51" s="1305"/>
      <c r="QRC51" s="1305"/>
      <c r="QRD51" s="1305"/>
      <c r="QRE51" s="1305"/>
      <c r="QRF51" s="1305"/>
      <c r="QRG51" s="1305"/>
      <c r="QRH51" s="1305"/>
      <c r="QRI51" s="1305"/>
      <c r="QRJ51" s="1305"/>
      <c r="QRK51" s="1305"/>
      <c r="QRL51" s="1305"/>
      <c r="QRM51" s="1305"/>
      <c r="QRN51" s="1305"/>
      <c r="QRO51" s="1305"/>
      <c r="QRP51" s="1305"/>
      <c r="QRQ51" s="1305"/>
      <c r="QRR51" s="1305"/>
      <c r="QRS51" s="1305"/>
      <c r="QRT51" s="1305"/>
      <c r="QRU51" s="1305"/>
      <c r="QRV51" s="1305"/>
      <c r="QRW51" s="1305"/>
      <c r="QRX51" s="1305"/>
      <c r="QRY51" s="1305"/>
      <c r="QRZ51" s="1305"/>
      <c r="QSA51" s="1305"/>
      <c r="QSB51" s="1305"/>
      <c r="QSC51" s="1305"/>
      <c r="QSD51" s="1305"/>
      <c r="QSE51" s="1305"/>
      <c r="QSF51" s="1305"/>
      <c r="QSG51" s="1305"/>
      <c r="QSH51" s="1305"/>
      <c r="QSI51" s="1305"/>
      <c r="QSJ51" s="1305"/>
      <c r="QSK51" s="1305"/>
      <c r="QSL51" s="1305"/>
      <c r="QSM51" s="1305"/>
      <c r="QSN51" s="1305"/>
      <c r="QSO51" s="1305"/>
      <c r="QSP51" s="1305"/>
      <c r="QSQ51" s="1305"/>
      <c r="QSR51" s="1305"/>
      <c r="QSS51" s="1305"/>
      <c r="QST51" s="1305"/>
      <c r="QSU51" s="1305"/>
      <c r="QSV51" s="1305"/>
      <c r="QSW51" s="1305"/>
      <c r="QSX51" s="1305"/>
      <c r="QSY51" s="1305"/>
      <c r="QSZ51" s="1305"/>
      <c r="QTA51" s="1305"/>
      <c r="QTB51" s="1305"/>
      <c r="QTC51" s="1305"/>
      <c r="QTD51" s="1305"/>
      <c r="QTE51" s="1305"/>
      <c r="QTF51" s="1305"/>
      <c r="QTG51" s="1305"/>
      <c r="QTH51" s="1305"/>
      <c r="QTI51" s="1305"/>
      <c r="QTJ51" s="1305"/>
      <c r="QTK51" s="1305"/>
      <c r="QTL51" s="1305"/>
      <c r="QTM51" s="1305"/>
      <c r="QTN51" s="1305"/>
      <c r="QTO51" s="1305"/>
      <c r="QTP51" s="1305"/>
      <c r="QTQ51" s="1305"/>
      <c r="QTR51" s="1305"/>
      <c r="QTS51" s="1305"/>
      <c r="QTT51" s="1305"/>
      <c r="QTU51" s="1305"/>
      <c r="QTV51" s="1305"/>
      <c r="QTW51" s="1305"/>
      <c r="QTX51" s="1305"/>
      <c r="QTY51" s="1305"/>
      <c r="QTZ51" s="1305"/>
      <c r="QUA51" s="1305"/>
      <c r="QUB51" s="1305"/>
      <c r="QUC51" s="1305"/>
      <c r="QUD51" s="1305"/>
      <c r="QUE51" s="1305"/>
      <c r="QUF51" s="1305"/>
      <c r="QUG51" s="1305"/>
      <c r="QUH51" s="1305"/>
      <c r="QUI51" s="1305"/>
      <c r="QUJ51" s="1305"/>
      <c r="QUK51" s="1305"/>
      <c r="QUL51" s="1305"/>
      <c r="QUM51" s="1305"/>
      <c r="QUN51" s="1305"/>
      <c r="QUO51" s="1305"/>
      <c r="QUP51" s="1305"/>
      <c r="QUQ51" s="1305"/>
      <c r="QUR51" s="1305"/>
      <c r="QUS51" s="1305"/>
      <c r="QUT51" s="1305"/>
      <c r="QUU51" s="1305"/>
      <c r="QUV51" s="1305"/>
      <c r="QUW51" s="1305"/>
      <c r="QUX51" s="1305"/>
      <c r="QUY51" s="1305"/>
      <c r="QUZ51" s="1305"/>
      <c r="QVA51" s="1305"/>
      <c r="QVB51" s="1305"/>
      <c r="QVC51" s="1305"/>
      <c r="QVD51" s="1305"/>
      <c r="QVE51" s="1305"/>
      <c r="QVF51" s="1305"/>
      <c r="QVG51" s="1305"/>
      <c r="QVH51" s="1305"/>
      <c r="QVI51" s="1305"/>
      <c r="QVJ51" s="1305"/>
      <c r="QVK51" s="1305"/>
      <c r="QVL51" s="1305"/>
      <c r="QVM51" s="1305"/>
      <c r="QVN51" s="1305"/>
      <c r="QVO51" s="1305"/>
      <c r="QVP51" s="1305"/>
      <c r="QVQ51" s="1305"/>
      <c r="QVR51" s="1305"/>
      <c r="QVS51" s="1305"/>
      <c r="QVT51" s="1305"/>
      <c r="QVU51" s="1305"/>
      <c r="QVV51" s="1305"/>
      <c r="QVW51" s="1305"/>
      <c r="QVX51" s="1305"/>
      <c r="QVY51" s="1305"/>
      <c r="QVZ51" s="1305"/>
      <c r="QWA51" s="1305"/>
      <c r="QWB51" s="1305"/>
      <c r="QWC51" s="1305"/>
      <c r="QWD51" s="1305"/>
      <c r="QWE51" s="1305"/>
      <c r="QWF51" s="1305"/>
      <c r="QWG51" s="1305"/>
      <c r="QWH51" s="1305"/>
      <c r="QWI51" s="1305"/>
      <c r="QWJ51" s="1305"/>
      <c r="QWK51" s="1305"/>
      <c r="QWL51" s="1305"/>
      <c r="QWM51" s="1305"/>
      <c r="QWN51" s="1305"/>
      <c r="QWO51" s="1305"/>
      <c r="QWP51" s="1305"/>
      <c r="QWQ51" s="1305"/>
      <c r="QWR51" s="1305"/>
      <c r="QWS51" s="1305"/>
      <c r="QWT51" s="1305"/>
      <c r="QWU51" s="1305"/>
      <c r="QWV51" s="1305"/>
      <c r="QWW51" s="1305"/>
      <c r="QWX51" s="1305"/>
      <c r="QWY51" s="1305"/>
      <c r="QWZ51" s="1305"/>
      <c r="QXA51" s="1305"/>
      <c r="QXB51" s="1305"/>
      <c r="QXC51" s="1305"/>
      <c r="QXD51" s="1305"/>
      <c r="QXE51" s="1305"/>
      <c r="QXF51" s="1305"/>
      <c r="QXG51" s="1305"/>
      <c r="QXH51" s="1305"/>
      <c r="QXI51" s="1305"/>
      <c r="QXJ51" s="1305"/>
      <c r="QXK51" s="1305"/>
      <c r="QXL51" s="1305"/>
      <c r="QXM51" s="1305"/>
      <c r="QXN51" s="1305"/>
      <c r="QXO51" s="1305"/>
      <c r="QXP51" s="1305"/>
      <c r="QXQ51" s="1305"/>
      <c r="QXR51" s="1305"/>
      <c r="QXS51" s="1305"/>
      <c r="QXT51" s="1305"/>
      <c r="QXU51" s="1305"/>
      <c r="QXV51" s="1305"/>
      <c r="QXW51" s="1305"/>
      <c r="QXX51" s="1305"/>
      <c r="QXY51" s="1305"/>
      <c r="QXZ51" s="1305"/>
      <c r="QYA51" s="1305"/>
      <c r="QYB51" s="1305"/>
      <c r="QYC51" s="1305"/>
      <c r="QYD51" s="1305"/>
      <c r="QYE51" s="1305"/>
      <c r="QYF51" s="1305"/>
      <c r="QYG51" s="1305"/>
      <c r="QYH51" s="1305"/>
      <c r="QYI51" s="1305"/>
      <c r="QYJ51" s="1305"/>
      <c r="QYK51" s="1305"/>
      <c r="QYL51" s="1305"/>
      <c r="QYM51" s="1305"/>
      <c r="QYN51" s="1305"/>
      <c r="QYO51" s="1305"/>
      <c r="QYP51" s="1305"/>
      <c r="QYQ51" s="1305"/>
      <c r="QYR51" s="1305"/>
      <c r="QYS51" s="1305"/>
      <c r="QYT51" s="1305"/>
      <c r="QYU51" s="1305"/>
      <c r="QYV51" s="1305"/>
      <c r="QYW51" s="1305"/>
      <c r="QYX51" s="1305"/>
      <c r="QYY51" s="1305"/>
      <c r="QYZ51" s="1305"/>
      <c r="QZA51" s="1305"/>
      <c r="QZB51" s="1305"/>
      <c r="QZC51" s="1305"/>
      <c r="QZD51" s="1305"/>
      <c r="QZE51" s="1305"/>
      <c r="QZF51" s="1305"/>
      <c r="QZG51" s="1305"/>
      <c r="QZH51" s="1305"/>
      <c r="QZI51" s="1305"/>
      <c r="QZJ51" s="1305"/>
      <c r="QZK51" s="1305"/>
      <c r="QZL51" s="1305"/>
      <c r="QZM51" s="1305"/>
      <c r="QZN51" s="1305"/>
      <c r="QZO51" s="1305"/>
      <c r="QZP51" s="1305"/>
      <c r="QZQ51" s="1305"/>
      <c r="QZR51" s="1305"/>
      <c r="QZS51" s="1305"/>
      <c r="QZT51" s="1305"/>
      <c r="QZU51" s="1305"/>
      <c r="QZV51" s="1305"/>
      <c r="QZW51" s="1305"/>
      <c r="QZX51" s="1305"/>
      <c r="QZY51" s="1305"/>
      <c r="QZZ51" s="1305"/>
      <c r="RAA51" s="1305"/>
      <c r="RAB51" s="1305"/>
      <c r="RAC51" s="1305"/>
      <c r="RAD51" s="1305"/>
      <c r="RAE51" s="1305"/>
      <c r="RAF51" s="1305"/>
      <c r="RAG51" s="1305"/>
      <c r="RAH51" s="1305"/>
      <c r="RAI51" s="1305"/>
      <c r="RAJ51" s="1305"/>
      <c r="RAK51" s="1305"/>
      <c r="RAL51" s="1305"/>
      <c r="RAM51" s="1305"/>
      <c r="RAN51" s="1305"/>
      <c r="RAO51" s="1305"/>
      <c r="RAP51" s="1305"/>
      <c r="RAQ51" s="1305"/>
      <c r="RAR51" s="1305"/>
      <c r="RAS51" s="1305"/>
      <c r="RAT51" s="1305"/>
      <c r="RAU51" s="1305"/>
      <c r="RAV51" s="1305"/>
      <c r="RAW51" s="1305"/>
      <c r="RAX51" s="1305"/>
      <c r="RAY51" s="1305"/>
      <c r="RAZ51" s="1305"/>
      <c r="RBA51" s="1305"/>
      <c r="RBB51" s="1305"/>
      <c r="RBC51" s="1305"/>
      <c r="RBD51" s="1305"/>
      <c r="RBE51" s="1305"/>
      <c r="RBF51" s="1305"/>
      <c r="RBG51" s="1305"/>
      <c r="RBH51" s="1305"/>
      <c r="RBI51" s="1305"/>
      <c r="RBJ51" s="1305"/>
      <c r="RBK51" s="1305"/>
      <c r="RBL51" s="1305"/>
      <c r="RBM51" s="1305"/>
      <c r="RBN51" s="1305"/>
      <c r="RBO51" s="1305"/>
      <c r="RBP51" s="1305"/>
      <c r="RBQ51" s="1305"/>
      <c r="RBR51" s="1305"/>
      <c r="RBS51" s="1305"/>
      <c r="RBT51" s="1305"/>
      <c r="RBU51" s="1305"/>
      <c r="RBV51" s="1305"/>
      <c r="RBW51" s="1305"/>
      <c r="RBX51" s="1305"/>
      <c r="RBY51" s="1305"/>
      <c r="RBZ51" s="1305"/>
      <c r="RCA51" s="1305"/>
      <c r="RCB51" s="1305"/>
      <c r="RCC51" s="1305"/>
      <c r="RCD51" s="1305"/>
      <c r="RCE51" s="1305"/>
      <c r="RCF51" s="1305"/>
      <c r="RCG51" s="1305"/>
      <c r="RCH51" s="1305"/>
      <c r="RCI51" s="1305"/>
      <c r="RCJ51" s="1305"/>
      <c r="RCK51" s="1305"/>
      <c r="RCL51" s="1305"/>
      <c r="RCM51" s="1305"/>
      <c r="RCN51" s="1305"/>
      <c r="RCO51" s="1305"/>
      <c r="RCP51" s="1305"/>
      <c r="RCQ51" s="1305"/>
      <c r="RCR51" s="1305"/>
      <c r="RCS51" s="1305"/>
      <c r="RCT51" s="1305"/>
      <c r="RCU51" s="1305"/>
      <c r="RCV51" s="1305"/>
      <c r="RCW51" s="1305"/>
      <c r="RCX51" s="1305"/>
      <c r="RCY51" s="1305"/>
      <c r="RCZ51" s="1305"/>
      <c r="RDA51" s="1305"/>
      <c r="RDB51" s="1305"/>
      <c r="RDC51" s="1305"/>
      <c r="RDD51" s="1305"/>
      <c r="RDE51" s="1305"/>
      <c r="RDF51" s="1305"/>
      <c r="RDG51" s="1305"/>
      <c r="RDH51" s="1305"/>
      <c r="RDI51" s="1305"/>
      <c r="RDJ51" s="1305"/>
      <c r="RDK51" s="1305"/>
      <c r="RDL51" s="1305"/>
      <c r="RDM51" s="1305"/>
      <c r="RDN51" s="1305"/>
      <c r="RDO51" s="1305"/>
      <c r="RDP51" s="1305"/>
      <c r="RDQ51" s="1305"/>
      <c r="RDR51" s="1305"/>
      <c r="RDS51" s="1305"/>
      <c r="RDT51" s="1305"/>
      <c r="RDU51" s="1305"/>
      <c r="RDV51" s="1305"/>
      <c r="RDW51" s="1305"/>
      <c r="RDX51" s="1305"/>
      <c r="RDY51" s="1305"/>
      <c r="RDZ51" s="1305"/>
      <c r="REA51" s="1305"/>
      <c r="REB51" s="1305"/>
      <c r="REC51" s="1305"/>
      <c r="RED51" s="1305"/>
      <c r="REE51" s="1305"/>
      <c r="REF51" s="1305"/>
      <c r="REG51" s="1305"/>
      <c r="REH51" s="1305"/>
      <c r="REI51" s="1305"/>
      <c r="REJ51" s="1305"/>
      <c r="REK51" s="1305"/>
      <c r="REL51" s="1305"/>
      <c r="REM51" s="1305"/>
      <c r="REN51" s="1305"/>
      <c r="REO51" s="1305"/>
      <c r="REP51" s="1305"/>
      <c r="REQ51" s="1305"/>
      <c r="RER51" s="1305"/>
      <c r="RES51" s="1305"/>
      <c r="RET51" s="1305"/>
      <c r="REU51" s="1305"/>
      <c r="REV51" s="1305"/>
      <c r="REW51" s="1305"/>
      <c r="REX51" s="1305"/>
      <c r="REY51" s="1305"/>
      <c r="REZ51" s="1305"/>
      <c r="RFA51" s="1305"/>
      <c r="RFB51" s="1305"/>
      <c r="RFC51" s="1305"/>
      <c r="RFD51" s="1305"/>
      <c r="RFE51" s="1305"/>
      <c r="RFF51" s="1305"/>
      <c r="RFG51" s="1305"/>
      <c r="RFH51" s="1305"/>
      <c r="RFI51" s="1305"/>
      <c r="RFJ51" s="1305"/>
      <c r="RFK51" s="1305"/>
      <c r="RFL51" s="1305"/>
      <c r="RFM51" s="1305"/>
      <c r="RFN51" s="1305"/>
      <c r="RFO51" s="1305"/>
      <c r="RFP51" s="1305"/>
      <c r="RFQ51" s="1305"/>
      <c r="RFR51" s="1305"/>
      <c r="RFS51" s="1305"/>
      <c r="RFT51" s="1305"/>
      <c r="RFU51" s="1305"/>
      <c r="RFV51" s="1305"/>
      <c r="RFW51" s="1305"/>
      <c r="RFX51" s="1305"/>
      <c r="RFY51" s="1305"/>
      <c r="RFZ51" s="1305"/>
      <c r="RGA51" s="1305"/>
      <c r="RGB51" s="1305"/>
      <c r="RGC51" s="1305"/>
      <c r="RGD51" s="1305"/>
      <c r="RGE51" s="1305"/>
      <c r="RGF51" s="1305"/>
      <c r="RGG51" s="1305"/>
      <c r="RGH51" s="1305"/>
      <c r="RGI51" s="1305"/>
      <c r="RGJ51" s="1305"/>
      <c r="RGK51" s="1305"/>
      <c r="RGL51" s="1305"/>
      <c r="RGM51" s="1305"/>
      <c r="RGN51" s="1305"/>
      <c r="RGO51" s="1305"/>
      <c r="RGP51" s="1305"/>
      <c r="RGQ51" s="1305"/>
      <c r="RGR51" s="1305"/>
      <c r="RGS51" s="1305"/>
      <c r="RGT51" s="1305"/>
      <c r="RGU51" s="1305"/>
      <c r="RGV51" s="1305"/>
      <c r="RGW51" s="1305"/>
      <c r="RGX51" s="1305"/>
      <c r="RGY51" s="1305"/>
      <c r="RGZ51" s="1305"/>
      <c r="RHA51" s="1305"/>
      <c r="RHB51" s="1305"/>
      <c r="RHC51" s="1305"/>
      <c r="RHD51" s="1305"/>
      <c r="RHE51" s="1305"/>
      <c r="RHF51" s="1305"/>
      <c r="RHG51" s="1305"/>
      <c r="RHH51" s="1305"/>
      <c r="RHI51" s="1305"/>
      <c r="RHJ51" s="1305"/>
      <c r="RHK51" s="1305"/>
      <c r="RHL51" s="1305"/>
      <c r="RHM51" s="1305"/>
      <c r="RHN51" s="1305"/>
      <c r="RHO51" s="1305"/>
      <c r="RHP51" s="1305"/>
      <c r="RHQ51" s="1305"/>
      <c r="RHR51" s="1305"/>
      <c r="RHS51" s="1305"/>
      <c r="RHT51" s="1305"/>
      <c r="RHU51" s="1305"/>
      <c r="RHV51" s="1305"/>
      <c r="RHW51" s="1305"/>
      <c r="RHX51" s="1305"/>
      <c r="RHY51" s="1305"/>
      <c r="RHZ51" s="1305"/>
      <c r="RIA51" s="1305"/>
      <c r="RIB51" s="1305"/>
      <c r="RIC51" s="1305"/>
      <c r="RID51" s="1305"/>
      <c r="RIE51" s="1305"/>
      <c r="RIF51" s="1305"/>
      <c r="RIG51" s="1305"/>
      <c r="RIH51" s="1305"/>
      <c r="RII51" s="1305"/>
      <c r="RIJ51" s="1305"/>
      <c r="RIK51" s="1305"/>
      <c r="RIL51" s="1305"/>
      <c r="RIM51" s="1305"/>
      <c r="RIN51" s="1305"/>
      <c r="RIO51" s="1305"/>
      <c r="RIP51" s="1305"/>
      <c r="RIQ51" s="1305"/>
      <c r="RIR51" s="1305"/>
      <c r="RIS51" s="1305"/>
      <c r="RIT51" s="1305"/>
      <c r="RIU51" s="1305"/>
      <c r="RIV51" s="1305"/>
      <c r="RIW51" s="1305"/>
      <c r="RIX51" s="1305"/>
      <c r="RIY51" s="1305"/>
      <c r="RIZ51" s="1305"/>
      <c r="RJA51" s="1305"/>
      <c r="RJB51" s="1305"/>
      <c r="RJC51" s="1305"/>
      <c r="RJD51" s="1305"/>
      <c r="RJE51" s="1305"/>
      <c r="RJF51" s="1305"/>
      <c r="RJG51" s="1305"/>
      <c r="RJH51" s="1305"/>
      <c r="RJI51" s="1305"/>
      <c r="RJJ51" s="1305"/>
      <c r="RJK51" s="1305"/>
      <c r="RJL51" s="1305"/>
      <c r="RJM51" s="1305"/>
      <c r="RJN51" s="1305"/>
      <c r="RJO51" s="1305"/>
      <c r="RJP51" s="1305"/>
      <c r="RJQ51" s="1305"/>
      <c r="RJR51" s="1305"/>
      <c r="RJS51" s="1305"/>
      <c r="RJT51" s="1305"/>
      <c r="RJU51" s="1305"/>
      <c r="RJV51" s="1305"/>
      <c r="RJW51" s="1305"/>
      <c r="RJX51" s="1305"/>
      <c r="RJY51" s="1305"/>
      <c r="RJZ51" s="1305"/>
      <c r="RKA51" s="1305"/>
      <c r="RKB51" s="1305"/>
      <c r="RKC51" s="1305"/>
      <c r="RKD51" s="1305"/>
      <c r="RKE51" s="1305"/>
      <c r="RKF51" s="1305"/>
      <c r="RKG51" s="1305"/>
      <c r="RKH51" s="1305"/>
      <c r="RKI51" s="1305"/>
      <c r="RKJ51" s="1305"/>
      <c r="RKK51" s="1305"/>
      <c r="RKL51" s="1305"/>
      <c r="RKM51" s="1305"/>
      <c r="RKN51" s="1305"/>
      <c r="RKO51" s="1305"/>
      <c r="RKP51" s="1305"/>
      <c r="RKQ51" s="1305"/>
      <c r="RKR51" s="1305"/>
      <c r="RKS51" s="1305"/>
      <c r="RKT51" s="1305"/>
      <c r="RKU51" s="1305"/>
      <c r="RKV51" s="1305"/>
      <c r="RKW51" s="1305"/>
      <c r="RKX51" s="1305"/>
      <c r="RKY51" s="1305"/>
      <c r="RKZ51" s="1305"/>
      <c r="RLA51" s="1305"/>
      <c r="RLB51" s="1305"/>
      <c r="RLC51" s="1305"/>
      <c r="RLD51" s="1305"/>
      <c r="RLE51" s="1305"/>
      <c r="RLF51" s="1305"/>
      <c r="RLG51" s="1305"/>
      <c r="RLH51" s="1305"/>
      <c r="RLI51" s="1305"/>
      <c r="RLJ51" s="1305"/>
      <c r="RLK51" s="1305"/>
      <c r="RLL51" s="1305"/>
      <c r="RLM51" s="1305"/>
      <c r="RLN51" s="1305"/>
      <c r="RLO51" s="1305"/>
      <c r="RLP51" s="1305"/>
      <c r="RLQ51" s="1305"/>
      <c r="RLR51" s="1305"/>
      <c r="RLS51" s="1305"/>
      <c r="RLT51" s="1305"/>
      <c r="RLU51" s="1305"/>
      <c r="RLV51" s="1305"/>
      <c r="RLW51" s="1305"/>
      <c r="RLX51" s="1305"/>
      <c r="RLY51" s="1305"/>
      <c r="RLZ51" s="1305"/>
      <c r="RMA51" s="1305"/>
      <c r="RMB51" s="1305"/>
      <c r="RMC51" s="1305"/>
      <c r="RMD51" s="1305"/>
      <c r="RME51" s="1305"/>
      <c r="RMF51" s="1305"/>
      <c r="RMG51" s="1305"/>
      <c r="RMH51" s="1305"/>
      <c r="RMI51" s="1305"/>
      <c r="RMJ51" s="1305"/>
      <c r="RMK51" s="1305"/>
      <c r="RML51" s="1305"/>
      <c r="RMM51" s="1305"/>
      <c r="RMN51" s="1305"/>
      <c r="RMO51" s="1305"/>
      <c r="RMP51" s="1305"/>
      <c r="RMQ51" s="1305"/>
      <c r="RMR51" s="1305"/>
      <c r="RMS51" s="1305"/>
      <c r="RMT51" s="1305"/>
      <c r="RMU51" s="1305"/>
      <c r="RMV51" s="1305"/>
      <c r="RMW51" s="1305"/>
      <c r="RMX51" s="1305"/>
      <c r="RMY51" s="1305"/>
      <c r="RMZ51" s="1305"/>
      <c r="RNA51" s="1305"/>
      <c r="RNB51" s="1305"/>
      <c r="RNC51" s="1305"/>
      <c r="RND51" s="1305"/>
      <c r="RNE51" s="1305"/>
      <c r="RNF51" s="1305"/>
      <c r="RNG51" s="1305"/>
      <c r="RNH51" s="1305"/>
      <c r="RNI51" s="1305"/>
      <c r="RNJ51" s="1305"/>
      <c r="RNK51" s="1305"/>
      <c r="RNL51" s="1305"/>
      <c r="RNM51" s="1305"/>
      <c r="RNN51" s="1305"/>
      <c r="RNO51" s="1305"/>
      <c r="RNP51" s="1305"/>
      <c r="RNQ51" s="1305"/>
      <c r="RNR51" s="1305"/>
      <c r="RNS51" s="1305"/>
      <c r="RNT51" s="1305"/>
      <c r="RNU51" s="1305"/>
      <c r="RNV51" s="1305"/>
      <c r="RNW51" s="1305"/>
      <c r="RNX51" s="1305"/>
      <c r="RNY51" s="1305"/>
      <c r="RNZ51" s="1305"/>
      <c r="ROA51" s="1305"/>
      <c r="ROB51" s="1305"/>
      <c r="ROC51" s="1305"/>
      <c r="ROD51" s="1305"/>
      <c r="ROE51" s="1305"/>
      <c r="ROF51" s="1305"/>
      <c r="ROG51" s="1305"/>
      <c r="ROH51" s="1305"/>
      <c r="ROI51" s="1305"/>
      <c r="ROJ51" s="1305"/>
      <c r="ROK51" s="1305"/>
      <c r="ROL51" s="1305"/>
      <c r="ROM51" s="1305"/>
      <c r="RON51" s="1305"/>
      <c r="ROO51" s="1305"/>
      <c r="ROP51" s="1305"/>
      <c r="ROQ51" s="1305"/>
      <c r="ROR51" s="1305"/>
      <c r="ROS51" s="1305"/>
      <c r="ROT51" s="1305"/>
      <c r="ROU51" s="1305"/>
      <c r="ROV51" s="1305"/>
      <c r="ROW51" s="1305"/>
      <c r="ROX51" s="1305"/>
      <c r="ROY51" s="1305"/>
      <c r="ROZ51" s="1305"/>
      <c r="RPA51" s="1305"/>
      <c r="RPB51" s="1305"/>
      <c r="RPC51" s="1305"/>
      <c r="RPD51" s="1305"/>
      <c r="RPE51" s="1305"/>
      <c r="RPF51" s="1305"/>
      <c r="RPG51" s="1305"/>
      <c r="RPH51" s="1305"/>
      <c r="RPI51" s="1305"/>
      <c r="RPJ51" s="1305"/>
      <c r="RPK51" s="1305"/>
      <c r="RPL51" s="1305"/>
      <c r="RPM51" s="1305"/>
      <c r="RPN51" s="1305"/>
      <c r="RPO51" s="1305"/>
      <c r="RPP51" s="1305"/>
      <c r="RPQ51" s="1305"/>
      <c r="RPR51" s="1305"/>
      <c r="RPS51" s="1305"/>
      <c r="RPT51" s="1305"/>
      <c r="RPU51" s="1305"/>
      <c r="RPV51" s="1305"/>
      <c r="RPW51" s="1305"/>
      <c r="RPX51" s="1305"/>
      <c r="RPY51" s="1305"/>
      <c r="RPZ51" s="1305"/>
      <c r="RQA51" s="1305"/>
      <c r="RQB51" s="1305"/>
      <c r="RQC51" s="1305"/>
      <c r="RQD51" s="1305"/>
      <c r="RQE51" s="1305"/>
      <c r="RQF51" s="1305"/>
      <c r="RQG51" s="1305"/>
      <c r="RQH51" s="1305"/>
      <c r="RQI51" s="1305"/>
      <c r="RQJ51" s="1305"/>
      <c r="RQK51" s="1305"/>
      <c r="RQL51" s="1305"/>
      <c r="RQM51" s="1305"/>
      <c r="RQN51" s="1305"/>
      <c r="RQO51" s="1305"/>
      <c r="RQP51" s="1305"/>
      <c r="RQQ51" s="1305"/>
      <c r="RQR51" s="1305"/>
      <c r="RQS51" s="1305"/>
      <c r="RQT51" s="1305"/>
      <c r="RQU51" s="1305"/>
      <c r="RQV51" s="1305"/>
      <c r="RQW51" s="1305"/>
      <c r="RQX51" s="1305"/>
      <c r="RQY51" s="1305"/>
      <c r="RQZ51" s="1305"/>
      <c r="RRA51" s="1305"/>
      <c r="RRB51" s="1305"/>
      <c r="RRC51" s="1305"/>
      <c r="RRD51" s="1305"/>
      <c r="RRE51" s="1305"/>
      <c r="RRF51" s="1305"/>
      <c r="RRG51" s="1305"/>
      <c r="RRH51" s="1305"/>
      <c r="RRI51" s="1305"/>
      <c r="RRJ51" s="1305"/>
      <c r="RRK51" s="1305"/>
      <c r="RRL51" s="1305"/>
      <c r="RRM51" s="1305"/>
      <c r="RRN51" s="1305"/>
      <c r="RRO51" s="1305"/>
      <c r="RRP51" s="1305"/>
      <c r="RRQ51" s="1305"/>
      <c r="RRR51" s="1305"/>
      <c r="RRS51" s="1305"/>
      <c r="RRT51" s="1305"/>
      <c r="RRU51" s="1305"/>
      <c r="RRV51" s="1305"/>
      <c r="RRW51" s="1305"/>
      <c r="RRX51" s="1305"/>
      <c r="RRY51" s="1305"/>
      <c r="RRZ51" s="1305"/>
      <c r="RSA51" s="1305"/>
      <c r="RSB51" s="1305"/>
      <c r="RSC51" s="1305"/>
      <c r="RSD51" s="1305"/>
      <c r="RSE51" s="1305"/>
      <c r="RSF51" s="1305"/>
      <c r="RSG51" s="1305"/>
      <c r="RSH51" s="1305"/>
      <c r="RSI51" s="1305"/>
      <c r="RSJ51" s="1305"/>
      <c r="RSK51" s="1305"/>
      <c r="RSL51" s="1305"/>
      <c r="RSM51" s="1305"/>
      <c r="RSN51" s="1305"/>
      <c r="RSO51" s="1305"/>
      <c r="RSP51" s="1305"/>
      <c r="RSQ51" s="1305"/>
      <c r="RSR51" s="1305"/>
      <c r="RSS51" s="1305"/>
      <c r="RST51" s="1305"/>
      <c r="RSU51" s="1305"/>
      <c r="RSV51" s="1305"/>
      <c r="RSW51" s="1305"/>
      <c r="RSX51" s="1305"/>
      <c r="RSY51" s="1305"/>
      <c r="RSZ51" s="1305"/>
      <c r="RTA51" s="1305"/>
      <c r="RTB51" s="1305"/>
      <c r="RTC51" s="1305"/>
      <c r="RTD51" s="1305"/>
      <c r="RTE51" s="1305"/>
      <c r="RTF51" s="1305"/>
      <c r="RTG51" s="1305"/>
      <c r="RTH51" s="1305"/>
      <c r="RTI51" s="1305"/>
      <c r="RTJ51" s="1305"/>
      <c r="RTK51" s="1305"/>
      <c r="RTL51" s="1305"/>
      <c r="RTM51" s="1305"/>
      <c r="RTN51" s="1305"/>
      <c r="RTO51" s="1305"/>
      <c r="RTP51" s="1305"/>
      <c r="RTQ51" s="1305"/>
      <c r="RTR51" s="1305"/>
      <c r="RTS51" s="1305"/>
      <c r="RTT51" s="1305"/>
      <c r="RTU51" s="1305"/>
      <c r="RTV51" s="1305"/>
      <c r="RTW51" s="1305"/>
      <c r="RTX51" s="1305"/>
      <c r="RTY51" s="1305"/>
      <c r="RTZ51" s="1305"/>
      <c r="RUA51" s="1305"/>
      <c r="RUB51" s="1305"/>
      <c r="RUC51" s="1305"/>
      <c r="RUD51" s="1305"/>
      <c r="RUE51" s="1305"/>
      <c r="RUF51" s="1305"/>
      <c r="RUG51" s="1305"/>
      <c r="RUH51" s="1305"/>
      <c r="RUI51" s="1305"/>
      <c r="RUJ51" s="1305"/>
      <c r="RUK51" s="1305"/>
      <c r="RUL51" s="1305"/>
      <c r="RUM51" s="1305"/>
      <c r="RUN51" s="1305"/>
      <c r="RUO51" s="1305"/>
      <c r="RUP51" s="1305"/>
      <c r="RUQ51" s="1305"/>
      <c r="RUR51" s="1305"/>
      <c r="RUS51" s="1305"/>
      <c r="RUT51" s="1305"/>
      <c r="RUU51" s="1305"/>
      <c r="RUV51" s="1305"/>
      <c r="RUW51" s="1305"/>
      <c r="RUX51" s="1305"/>
      <c r="RUY51" s="1305"/>
      <c r="RUZ51" s="1305"/>
      <c r="RVA51" s="1305"/>
      <c r="RVB51" s="1305"/>
      <c r="RVC51" s="1305"/>
      <c r="RVD51" s="1305"/>
      <c r="RVE51" s="1305"/>
      <c r="RVF51" s="1305"/>
      <c r="RVG51" s="1305"/>
      <c r="RVH51" s="1305"/>
      <c r="RVI51" s="1305"/>
      <c r="RVJ51" s="1305"/>
      <c r="RVK51" s="1305"/>
      <c r="RVL51" s="1305"/>
      <c r="RVM51" s="1305"/>
      <c r="RVN51" s="1305"/>
      <c r="RVO51" s="1305"/>
      <c r="RVP51" s="1305"/>
      <c r="RVQ51" s="1305"/>
      <c r="RVR51" s="1305"/>
      <c r="RVS51" s="1305"/>
      <c r="RVT51" s="1305"/>
      <c r="RVU51" s="1305"/>
      <c r="RVV51" s="1305"/>
      <c r="RVW51" s="1305"/>
      <c r="RVX51" s="1305"/>
      <c r="RVY51" s="1305"/>
      <c r="RVZ51" s="1305"/>
      <c r="RWA51" s="1305"/>
      <c r="RWB51" s="1305"/>
      <c r="RWC51" s="1305"/>
      <c r="RWD51" s="1305"/>
      <c r="RWE51" s="1305"/>
      <c r="RWF51" s="1305"/>
      <c r="RWG51" s="1305"/>
      <c r="RWH51" s="1305"/>
      <c r="RWI51" s="1305"/>
      <c r="RWJ51" s="1305"/>
      <c r="RWK51" s="1305"/>
      <c r="RWL51" s="1305"/>
      <c r="RWM51" s="1305"/>
      <c r="RWN51" s="1305"/>
      <c r="RWO51" s="1305"/>
      <c r="RWP51" s="1305"/>
      <c r="RWQ51" s="1305"/>
      <c r="RWR51" s="1305"/>
      <c r="RWS51" s="1305"/>
      <c r="RWT51" s="1305"/>
      <c r="RWU51" s="1305"/>
      <c r="RWV51" s="1305"/>
      <c r="RWW51" s="1305"/>
      <c r="RWX51" s="1305"/>
      <c r="RWY51" s="1305"/>
      <c r="RWZ51" s="1305"/>
      <c r="RXA51" s="1305"/>
      <c r="RXB51" s="1305"/>
      <c r="RXC51" s="1305"/>
      <c r="RXD51" s="1305"/>
      <c r="RXE51" s="1305"/>
      <c r="RXF51" s="1305"/>
      <c r="RXG51" s="1305"/>
      <c r="RXH51" s="1305"/>
      <c r="RXI51" s="1305"/>
      <c r="RXJ51" s="1305"/>
      <c r="RXK51" s="1305"/>
      <c r="RXL51" s="1305"/>
      <c r="RXM51" s="1305"/>
      <c r="RXN51" s="1305"/>
      <c r="RXO51" s="1305"/>
      <c r="RXP51" s="1305"/>
      <c r="RXQ51" s="1305"/>
      <c r="RXR51" s="1305"/>
      <c r="RXS51" s="1305"/>
      <c r="RXT51" s="1305"/>
      <c r="RXU51" s="1305"/>
      <c r="RXV51" s="1305"/>
      <c r="RXW51" s="1305"/>
      <c r="RXX51" s="1305"/>
      <c r="RXY51" s="1305"/>
      <c r="RXZ51" s="1305"/>
      <c r="RYA51" s="1305"/>
      <c r="RYB51" s="1305"/>
      <c r="RYC51" s="1305"/>
      <c r="RYD51" s="1305"/>
      <c r="RYE51" s="1305"/>
      <c r="RYF51" s="1305"/>
      <c r="RYG51" s="1305"/>
      <c r="RYH51" s="1305"/>
      <c r="RYI51" s="1305"/>
      <c r="RYJ51" s="1305"/>
      <c r="RYK51" s="1305"/>
      <c r="RYL51" s="1305"/>
      <c r="RYM51" s="1305"/>
      <c r="RYN51" s="1305"/>
      <c r="RYO51" s="1305"/>
      <c r="RYP51" s="1305"/>
      <c r="RYQ51" s="1305"/>
      <c r="RYR51" s="1305"/>
      <c r="RYS51" s="1305"/>
      <c r="RYT51" s="1305"/>
      <c r="RYU51" s="1305"/>
      <c r="RYV51" s="1305"/>
      <c r="RYW51" s="1305"/>
      <c r="RYX51" s="1305"/>
      <c r="RYY51" s="1305"/>
      <c r="RYZ51" s="1305"/>
      <c r="RZA51" s="1305"/>
      <c r="RZB51" s="1305"/>
      <c r="RZC51" s="1305"/>
      <c r="RZD51" s="1305"/>
      <c r="RZE51" s="1305"/>
      <c r="RZF51" s="1305"/>
      <c r="RZG51" s="1305"/>
      <c r="RZH51" s="1305"/>
      <c r="RZI51" s="1305"/>
      <c r="RZJ51" s="1305"/>
      <c r="RZK51" s="1305"/>
      <c r="RZL51" s="1305"/>
      <c r="RZM51" s="1305"/>
      <c r="RZN51" s="1305"/>
      <c r="RZO51" s="1305"/>
      <c r="RZP51" s="1305"/>
      <c r="RZQ51" s="1305"/>
      <c r="RZR51" s="1305"/>
      <c r="RZS51" s="1305"/>
      <c r="RZT51" s="1305"/>
      <c r="RZU51" s="1305"/>
      <c r="RZV51" s="1305"/>
      <c r="RZW51" s="1305"/>
      <c r="RZX51" s="1305"/>
      <c r="RZY51" s="1305"/>
      <c r="RZZ51" s="1305"/>
      <c r="SAA51" s="1305"/>
      <c r="SAB51" s="1305"/>
      <c r="SAC51" s="1305"/>
      <c r="SAD51" s="1305"/>
      <c r="SAE51" s="1305"/>
      <c r="SAF51" s="1305"/>
      <c r="SAG51" s="1305"/>
      <c r="SAH51" s="1305"/>
      <c r="SAI51" s="1305"/>
      <c r="SAJ51" s="1305"/>
      <c r="SAK51" s="1305"/>
      <c r="SAL51" s="1305"/>
      <c r="SAM51" s="1305"/>
      <c r="SAN51" s="1305"/>
      <c r="SAO51" s="1305"/>
      <c r="SAP51" s="1305"/>
      <c r="SAQ51" s="1305"/>
      <c r="SAR51" s="1305"/>
      <c r="SAS51" s="1305"/>
      <c r="SAT51" s="1305"/>
      <c r="SAU51" s="1305"/>
      <c r="SAV51" s="1305"/>
      <c r="SAW51" s="1305"/>
      <c r="SAX51" s="1305"/>
      <c r="SAY51" s="1305"/>
      <c r="SAZ51" s="1305"/>
      <c r="SBA51" s="1305"/>
      <c r="SBB51" s="1305"/>
      <c r="SBC51" s="1305"/>
      <c r="SBD51" s="1305"/>
      <c r="SBE51" s="1305"/>
      <c r="SBF51" s="1305"/>
      <c r="SBG51" s="1305"/>
      <c r="SBH51" s="1305"/>
      <c r="SBI51" s="1305"/>
      <c r="SBJ51" s="1305"/>
      <c r="SBK51" s="1305"/>
      <c r="SBL51" s="1305"/>
      <c r="SBM51" s="1305"/>
      <c r="SBN51" s="1305"/>
      <c r="SBO51" s="1305"/>
      <c r="SBP51" s="1305"/>
      <c r="SBQ51" s="1305"/>
      <c r="SBR51" s="1305"/>
      <c r="SBS51" s="1305"/>
      <c r="SBT51" s="1305"/>
      <c r="SBU51" s="1305"/>
      <c r="SBV51" s="1305"/>
      <c r="SBW51" s="1305"/>
      <c r="SBX51" s="1305"/>
      <c r="SBY51" s="1305"/>
      <c r="SBZ51" s="1305"/>
      <c r="SCA51" s="1305"/>
      <c r="SCB51" s="1305"/>
      <c r="SCC51" s="1305"/>
      <c r="SCD51" s="1305"/>
      <c r="SCE51" s="1305"/>
      <c r="SCF51" s="1305"/>
      <c r="SCG51" s="1305"/>
      <c r="SCH51" s="1305"/>
      <c r="SCI51" s="1305"/>
      <c r="SCJ51" s="1305"/>
      <c r="SCK51" s="1305"/>
      <c r="SCL51" s="1305"/>
      <c r="SCM51" s="1305"/>
      <c r="SCN51" s="1305"/>
      <c r="SCO51" s="1305"/>
      <c r="SCP51" s="1305"/>
      <c r="SCQ51" s="1305"/>
      <c r="SCR51" s="1305"/>
      <c r="SCS51" s="1305"/>
      <c r="SCT51" s="1305"/>
      <c r="SCU51" s="1305"/>
      <c r="SCV51" s="1305"/>
      <c r="SCW51" s="1305"/>
      <c r="SCX51" s="1305"/>
      <c r="SCY51" s="1305"/>
      <c r="SCZ51" s="1305"/>
      <c r="SDA51" s="1305"/>
      <c r="SDB51" s="1305"/>
      <c r="SDC51" s="1305"/>
      <c r="SDD51" s="1305"/>
      <c r="SDE51" s="1305"/>
      <c r="SDF51" s="1305"/>
      <c r="SDG51" s="1305"/>
      <c r="SDH51" s="1305"/>
      <c r="SDI51" s="1305"/>
      <c r="SDJ51" s="1305"/>
      <c r="SDK51" s="1305"/>
      <c r="SDL51" s="1305"/>
      <c r="SDM51" s="1305"/>
      <c r="SDN51" s="1305"/>
      <c r="SDO51" s="1305"/>
      <c r="SDP51" s="1305"/>
      <c r="SDQ51" s="1305"/>
      <c r="SDR51" s="1305"/>
      <c r="SDS51" s="1305"/>
      <c r="SDT51" s="1305"/>
      <c r="SDU51" s="1305"/>
      <c r="SDV51" s="1305"/>
      <c r="SDW51" s="1305"/>
      <c r="SDX51" s="1305"/>
      <c r="SDY51" s="1305"/>
      <c r="SDZ51" s="1305"/>
      <c r="SEA51" s="1305"/>
      <c r="SEB51" s="1305"/>
      <c r="SEC51" s="1305"/>
      <c r="SED51" s="1305"/>
      <c r="SEE51" s="1305"/>
      <c r="SEF51" s="1305"/>
      <c r="SEG51" s="1305"/>
      <c r="SEH51" s="1305"/>
      <c r="SEI51" s="1305"/>
      <c r="SEJ51" s="1305"/>
      <c r="SEK51" s="1305"/>
      <c r="SEL51" s="1305"/>
      <c r="SEM51" s="1305"/>
      <c r="SEN51" s="1305"/>
      <c r="SEO51" s="1305"/>
      <c r="SEP51" s="1305"/>
      <c r="SEQ51" s="1305"/>
      <c r="SER51" s="1305"/>
      <c r="SES51" s="1305"/>
      <c r="SET51" s="1305"/>
      <c r="SEU51" s="1305"/>
      <c r="SEV51" s="1305"/>
      <c r="SEW51" s="1305"/>
      <c r="SEX51" s="1305"/>
      <c r="SEY51" s="1305"/>
      <c r="SEZ51" s="1305"/>
      <c r="SFA51" s="1305"/>
      <c r="SFB51" s="1305"/>
      <c r="SFC51" s="1305"/>
      <c r="SFD51" s="1305"/>
      <c r="SFE51" s="1305"/>
      <c r="SFF51" s="1305"/>
      <c r="SFG51" s="1305"/>
      <c r="SFH51" s="1305"/>
      <c r="SFI51" s="1305"/>
      <c r="SFJ51" s="1305"/>
      <c r="SFK51" s="1305"/>
      <c r="SFL51" s="1305"/>
      <c r="SFM51" s="1305"/>
      <c r="SFN51" s="1305"/>
      <c r="SFO51" s="1305"/>
      <c r="SFP51" s="1305"/>
      <c r="SFQ51" s="1305"/>
      <c r="SFR51" s="1305"/>
      <c r="SFS51" s="1305"/>
      <c r="SFT51" s="1305"/>
      <c r="SFU51" s="1305"/>
      <c r="SFV51" s="1305"/>
      <c r="SFW51" s="1305"/>
      <c r="SFX51" s="1305"/>
      <c r="SFY51" s="1305"/>
      <c r="SFZ51" s="1305"/>
      <c r="SGA51" s="1305"/>
      <c r="SGB51" s="1305"/>
      <c r="SGC51" s="1305"/>
      <c r="SGD51" s="1305"/>
      <c r="SGE51" s="1305"/>
      <c r="SGF51" s="1305"/>
      <c r="SGG51" s="1305"/>
      <c r="SGH51" s="1305"/>
      <c r="SGI51" s="1305"/>
      <c r="SGJ51" s="1305"/>
      <c r="SGK51" s="1305"/>
      <c r="SGL51" s="1305"/>
      <c r="SGM51" s="1305"/>
      <c r="SGN51" s="1305"/>
      <c r="SGO51" s="1305"/>
      <c r="SGP51" s="1305"/>
      <c r="SGQ51" s="1305"/>
      <c r="SGR51" s="1305"/>
      <c r="SGS51" s="1305"/>
      <c r="SGT51" s="1305"/>
      <c r="SGU51" s="1305"/>
      <c r="SGV51" s="1305"/>
      <c r="SGW51" s="1305"/>
      <c r="SGX51" s="1305"/>
      <c r="SGY51" s="1305"/>
      <c r="SGZ51" s="1305"/>
      <c r="SHA51" s="1305"/>
      <c r="SHB51" s="1305"/>
      <c r="SHC51" s="1305"/>
      <c r="SHD51" s="1305"/>
      <c r="SHE51" s="1305"/>
      <c r="SHF51" s="1305"/>
      <c r="SHG51" s="1305"/>
      <c r="SHH51" s="1305"/>
      <c r="SHI51" s="1305"/>
      <c r="SHJ51" s="1305"/>
      <c r="SHK51" s="1305"/>
      <c r="SHL51" s="1305"/>
      <c r="SHM51" s="1305"/>
      <c r="SHN51" s="1305"/>
      <c r="SHO51" s="1305"/>
      <c r="SHP51" s="1305"/>
      <c r="SHQ51" s="1305"/>
      <c r="SHR51" s="1305"/>
      <c r="SHS51" s="1305"/>
      <c r="SHT51" s="1305"/>
      <c r="SHU51" s="1305"/>
      <c r="SHV51" s="1305"/>
      <c r="SHW51" s="1305"/>
      <c r="SHX51" s="1305"/>
      <c r="SHY51" s="1305"/>
      <c r="SHZ51" s="1305"/>
      <c r="SIA51" s="1305"/>
      <c r="SIB51" s="1305"/>
      <c r="SIC51" s="1305"/>
      <c r="SID51" s="1305"/>
      <c r="SIE51" s="1305"/>
      <c r="SIF51" s="1305"/>
      <c r="SIG51" s="1305"/>
      <c r="SIH51" s="1305"/>
      <c r="SII51" s="1305"/>
      <c r="SIJ51" s="1305"/>
      <c r="SIK51" s="1305"/>
      <c r="SIL51" s="1305"/>
      <c r="SIM51" s="1305"/>
      <c r="SIN51" s="1305"/>
      <c r="SIO51" s="1305"/>
      <c r="SIP51" s="1305"/>
      <c r="SIQ51" s="1305"/>
      <c r="SIR51" s="1305"/>
      <c r="SIS51" s="1305"/>
      <c r="SIT51" s="1305"/>
      <c r="SIU51" s="1305"/>
      <c r="SIV51" s="1305"/>
      <c r="SIW51" s="1305"/>
      <c r="SIX51" s="1305"/>
      <c r="SIY51" s="1305"/>
      <c r="SIZ51" s="1305"/>
      <c r="SJA51" s="1305"/>
      <c r="SJB51" s="1305"/>
      <c r="SJC51" s="1305"/>
      <c r="SJD51" s="1305"/>
      <c r="SJE51" s="1305"/>
      <c r="SJF51" s="1305"/>
      <c r="SJG51" s="1305"/>
      <c r="SJH51" s="1305"/>
      <c r="SJI51" s="1305"/>
      <c r="SJJ51" s="1305"/>
      <c r="SJK51" s="1305"/>
      <c r="SJL51" s="1305"/>
      <c r="SJM51" s="1305"/>
      <c r="SJN51" s="1305"/>
      <c r="SJO51" s="1305"/>
      <c r="SJP51" s="1305"/>
      <c r="SJQ51" s="1305"/>
      <c r="SJR51" s="1305"/>
      <c r="SJS51" s="1305"/>
      <c r="SJT51" s="1305"/>
      <c r="SJU51" s="1305"/>
      <c r="SJV51" s="1305"/>
      <c r="SJW51" s="1305"/>
      <c r="SJX51" s="1305"/>
      <c r="SJY51" s="1305"/>
      <c r="SJZ51" s="1305"/>
      <c r="SKA51" s="1305"/>
      <c r="SKB51" s="1305"/>
      <c r="SKC51" s="1305"/>
      <c r="SKD51" s="1305"/>
      <c r="SKE51" s="1305"/>
      <c r="SKF51" s="1305"/>
      <c r="SKG51" s="1305"/>
      <c r="SKH51" s="1305"/>
      <c r="SKI51" s="1305"/>
      <c r="SKJ51" s="1305"/>
      <c r="SKK51" s="1305"/>
      <c r="SKL51" s="1305"/>
      <c r="SKM51" s="1305"/>
      <c r="SKN51" s="1305"/>
      <c r="SKO51" s="1305"/>
      <c r="SKP51" s="1305"/>
      <c r="SKQ51" s="1305"/>
      <c r="SKR51" s="1305"/>
      <c r="SKS51" s="1305"/>
      <c r="SKT51" s="1305"/>
      <c r="SKU51" s="1305"/>
      <c r="SKV51" s="1305"/>
      <c r="SKW51" s="1305"/>
      <c r="SKX51" s="1305"/>
      <c r="SKY51" s="1305"/>
      <c r="SKZ51" s="1305"/>
      <c r="SLA51" s="1305"/>
      <c r="SLB51" s="1305"/>
      <c r="SLC51" s="1305"/>
      <c r="SLD51" s="1305"/>
      <c r="SLE51" s="1305"/>
      <c r="SLF51" s="1305"/>
      <c r="SLG51" s="1305"/>
      <c r="SLH51" s="1305"/>
      <c r="SLI51" s="1305"/>
      <c r="SLJ51" s="1305"/>
      <c r="SLK51" s="1305"/>
      <c r="SLL51" s="1305"/>
      <c r="SLM51" s="1305"/>
      <c r="SLN51" s="1305"/>
      <c r="SLO51" s="1305"/>
      <c r="SLP51" s="1305"/>
      <c r="SLQ51" s="1305"/>
      <c r="SLR51" s="1305"/>
      <c r="SLS51" s="1305"/>
      <c r="SLT51" s="1305"/>
      <c r="SLU51" s="1305"/>
      <c r="SLV51" s="1305"/>
      <c r="SLW51" s="1305"/>
      <c r="SLX51" s="1305"/>
      <c r="SLY51" s="1305"/>
      <c r="SLZ51" s="1305"/>
      <c r="SMA51" s="1305"/>
      <c r="SMB51" s="1305"/>
      <c r="SMC51" s="1305"/>
      <c r="SMD51" s="1305"/>
      <c r="SME51" s="1305"/>
      <c r="SMF51" s="1305"/>
      <c r="SMG51" s="1305"/>
      <c r="SMH51" s="1305"/>
      <c r="SMI51" s="1305"/>
      <c r="SMJ51" s="1305"/>
      <c r="SMK51" s="1305"/>
      <c r="SML51" s="1305"/>
      <c r="SMM51" s="1305"/>
      <c r="SMN51" s="1305"/>
      <c r="SMO51" s="1305"/>
      <c r="SMP51" s="1305"/>
      <c r="SMQ51" s="1305"/>
      <c r="SMR51" s="1305"/>
      <c r="SMS51" s="1305"/>
      <c r="SMT51" s="1305"/>
      <c r="SMU51" s="1305"/>
      <c r="SMV51" s="1305"/>
      <c r="SMW51" s="1305"/>
      <c r="SMX51" s="1305"/>
      <c r="SMY51" s="1305"/>
      <c r="SMZ51" s="1305"/>
      <c r="SNA51" s="1305"/>
      <c r="SNB51" s="1305"/>
      <c r="SNC51" s="1305"/>
      <c r="SND51" s="1305"/>
      <c r="SNE51" s="1305"/>
      <c r="SNF51" s="1305"/>
      <c r="SNG51" s="1305"/>
      <c r="SNH51" s="1305"/>
      <c r="SNI51" s="1305"/>
      <c r="SNJ51" s="1305"/>
      <c r="SNK51" s="1305"/>
      <c r="SNL51" s="1305"/>
      <c r="SNM51" s="1305"/>
      <c r="SNN51" s="1305"/>
      <c r="SNO51" s="1305"/>
      <c r="SNP51" s="1305"/>
      <c r="SNQ51" s="1305"/>
      <c r="SNR51" s="1305"/>
      <c r="SNS51" s="1305"/>
      <c r="SNT51" s="1305"/>
      <c r="SNU51" s="1305"/>
      <c r="SNV51" s="1305"/>
      <c r="SNW51" s="1305"/>
      <c r="SNX51" s="1305"/>
      <c r="SNY51" s="1305"/>
      <c r="SNZ51" s="1305"/>
      <c r="SOA51" s="1305"/>
      <c r="SOB51" s="1305"/>
      <c r="SOC51" s="1305"/>
      <c r="SOD51" s="1305"/>
      <c r="SOE51" s="1305"/>
      <c r="SOF51" s="1305"/>
      <c r="SOG51" s="1305"/>
      <c r="SOH51" s="1305"/>
      <c r="SOI51" s="1305"/>
      <c r="SOJ51" s="1305"/>
      <c r="SOK51" s="1305"/>
      <c r="SOL51" s="1305"/>
      <c r="SOM51" s="1305"/>
      <c r="SON51" s="1305"/>
      <c r="SOO51" s="1305"/>
      <c r="SOP51" s="1305"/>
      <c r="SOQ51" s="1305"/>
      <c r="SOR51" s="1305"/>
      <c r="SOS51" s="1305"/>
      <c r="SOT51" s="1305"/>
      <c r="SOU51" s="1305"/>
      <c r="SOV51" s="1305"/>
      <c r="SOW51" s="1305"/>
      <c r="SOX51" s="1305"/>
      <c r="SOY51" s="1305"/>
      <c r="SOZ51" s="1305"/>
      <c r="SPA51" s="1305"/>
      <c r="SPB51" s="1305"/>
      <c r="SPC51" s="1305"/>
      <c r="SPD51" s="1305"/>
      <c r="SPE51" s="1305"/>
      <c r="SPF51" s="1305"/>
      <c r="SPG51" s="1305"/>
      <c r="SPH51" s="1305"/>
      <c r="SPI51" s="1305"/>
      <c r="SPJ51" s="1305"/>
      <c r="SPK51" s="1305"/>
      <c r="SPL51" s="1305"/>
      <c r="SPM51" s="1305"/>
      <c r="SPN51" s="1305"/>
      <c r="SPO51" s="1305"/>
      <c r="SPP51" s="1305"/>
      <c r="SPQ51" s="1305"/>
      <c r="SPR51" s="1305"/>
      <c r="SPS51" s="1305"/>
      <c r="SPT51" s="1305"/>
      <c r="SPU51" s="1305"/>
      <c r="SPV51" s="1305"/>
      <c r="SPW51" s="1305"/>
      <c r="SPX51" s="1305"/>
      <c r="SPY51" s="1305"/>
      <c r="SPZ51" s="1305"/>
      <c r="SQA51" s="1305"/>
      <c r="SQB51" s="1305"/>
      <c r="SQC51" s="1305"/>
      <c r="SQD51" s="1305"/>
      <c r="SQE51" s="1305"/>
      <c r="SQF51" s="1305"/>
      <c r="SQG51" s="1305"/>
      <c r="SQH51" s="1305"/>
      <c r="SQI51" s="1305"/>
      <c r="SQJ51" s="1305"/>
      <c r="SQK51" s="1305"/>
      <c r="SQL51" s="1305"/>
      <c r="SQM51" s="1305"/>
      <c r="SQN51" s="1305"/>
      <c r="SQO51" s="1305"/>
      <c r="SQP51" s="1305"/>
      <c r="SQQ51" s="1305"/>
      <c r="SQR51" s="1305"/>
      <c r="SQS51" s="1305"/>
      <c r="SQT51" s="1305"/>
      <c r="SQU51" s="1305"/>
      <c r="SQV51" s="1305"/>
      <c r="SQW51" s="1305"/>
      <c r="SQX51" s="1305"/>
      <c r="SQY51" s="1305"/>
      <c r="SQZ51" s="1305"/>
      <c r="SRA51" s="1305"/>
      <c r="SRB51" s="1305"/>
      <c r="SRC51" s="1305"/>
      <c r="SRD51" s="1305"/>
      <c r="SRE51" s="1305"/>
      <c r="SRF51" s="1305"/>
      <c r="SRG51" s="1305"/>
      <c r="SRH51" s="1305"/>
      <c r="SRI51" s="1305"/>
      <c r="SRJ51" s="1305"/>
      <c r="SRK51" s="1305"/>
      <c r="SRL51" s="1305"/>
      <c r="SRM51" s="1305"/>
      <c r="SRN51" s="1305"/>
      <c r="SRO51" s="1305"/>
      <c r="SRP51" s="1305"/>
      <c r="SRQ51" s="1305"/>
      <c r="SRR51" s="1305"/>
      <c r="SRS51" s="1305"/>
      <c r="SRT51" s="1305"/>
      <c r="SRU51" s="1305"/>
      <c r="SRV51" s="1305"/>
      <c r="SRW51" s="1305"/>
      <c r="SRX51" s="1305"/>
      <c r="SRY51" s="1305"/>
      <c r="SRZ51" s="1305"/>
      <c r="SSA51" s="1305"/>
      <c r="SSB51" s="1305"/>
      <c r="SSC51" s="1305"/>
      <c r="SSD51" s="1305"/>
      <c r="SSE51" s="1305"/>
      <c r="SSF51" s="1305"/>
      <c r="SSG51" s="1305"/>
      <c r="SSH51" s="1305"/>
      <c r="SSI51" s="1305"/>
      <c r="SSJ51" s="1305"/>
      <c r="SSK51" s="1305"/>
      <c r="SSL51" s="1305"/>
      <c r="SSM51" s="1305"/>
      <c r="SSN51" s="1305"/>
      <c r="SSO51" s="1305"/>
      <c r="SSP51" s="1305"/>
      <c r="SSQ51" s="1305"/>
      <c r="SSR51" s="1305"/>
      <c r="SSS51" s="1305"/>
      <c r="SST51" s="1305"/>
      <c r="SSU51" s="1305"/>
      <c r="SSV51" s="1305"/>
      <c r="SSW51" s="1305"/>
      <c r="SSX51" s="1305"/>
      <c r="SSY51" s="1305"/>
      <c r="SSZ51" s="1305"/>
      <c r="STA51" s="1305"/>
      <c r="STB51" s="1305"/>
      <c r="STC51" s="1305"/>
      <c r="STD51" s="1305"/>
      <c r="STE51" s="1305"/>
      <c r="STF51" s="1305"/>
      <c r="STG51" s="1305"/>
      <c r="STH51" s="1305"/>
      <c r="STI51" s="1305"/>
      <c r="STJ51" s="1305"/>
      <c r="STK51" s="1305"/>
      <c r="STL51" s="1305"/>
      <c r="STM51" s="1305"/>
      <c r="STN51" s="1305"/>
      <c r="STO51" s="1305"/>
      <c r="STP51" s="1305"/>
      <c r="STQ51" s="1305"/>
      <c r="STR51" s="1305"/>
      <c r="STS51" s="1305"/>
      <c r="STT51" s="1305"/>
      <c r="STU51" s="1305"/>
      <c r="STV51" s="1305"/>
      <c r="STW51" s="1305"/>
      <c r="STX51" s="1305"/>
      <c r="STY51" s="1305"/>
      <c r="STZ51" s="1305"/>
      <c r="SUA51" s="1305"/>
      <c r="SUB51" s="1305"/>
      <c r="SUC51" s="1305"/>
      <c r="SUD51" s="1305"/>
      <c r="SUE51" s="1305"/>
      <c r="SUF51" s="1305"/>
      <c r="SUG51" s="1305"/>
      <c r="SUH51" s="1305"/>
      <c r="SUI51" s="1305"/>
      <c r="SUJ51" s="1305"/>
      <c r="SUK51" s="1305"/>
      <c r="SUL51" s="1305"/>
      <c r="SUM51" s="1305"/>
      <c r="SUN51" s="1305"/>
      <c r="SUO51" s="1305"/>
      <c r="SUP51" s="1305"/>
      <c r="SUQ51" s="1305"/>
      <c r="SUR51" s="1305"/>
      <c r="SUS51" s="1305"/>
      <c r="SUT51" s="1305"/>
      <c r="SUU51" s="1305"/>
      <c r="SUV51" s="1305"/>
      <c r="SUW51" s="1305"/>
      <c r="SUX51" s="1305"/>
      <c r="SUY51" s="1305"/>
      <c r="SUZ51" s="1305"/>
      <c r="SVA51" s="1305"/>
      <c r="SVB51" s="1305"/>
      <c r="SVC51" s="1305"/>
      <c r="SVD51" s="1305"/>
      <c r="SVE51" s="1305"/>
      <c r="SVF51" s="1305"/>
      <c r="SVG51" s="1305"/>
      <c r="SVH51" s="1305"/>
      <c r="SVI51" s="1305"/>
      <c r="SVJ51" s="1305"/>
      <c r="SVK51" s="1305"/>
      <c r="SVL51" s="1305"/>
      <c r="SVM51" s="1305"/>
      <c r="SVN51" s="1305"/>
      <c r="SVO51" s="1305"/>
      <c r="SVP51" s="1305"/>
      <c r="SVQ51" s="1305"/>
      <c r="SVR51" s="1305"/>
      <c r="SVS51" s="1305"/>
      <c r="SVT51" s="1305"/>
      <c r="SVU51" s="1305"/>
      <c r="SVV51" s="1305"/>
      <c r="SVW51" s="1305"/>
      <c r="SVX51" s="1305"/>
      <c r="SVY51" s="1305"/>
      <c r="SVZ51" s="1305"/>
      <c r="SWA51" s="1305"/>
      <c r="SWB51" s="1305"/>
      <c r="SWC51" s="1305"/>
      <c r="SWD51" s="1305"/>
      <c r="SWE51" s="1305"/>
      <c r="SWF51" s="1305"/>
      <c r="SWG51" s="1305"/>
      <c r="SWH51" s="1305"/>
      <c r="SWI51" s="1305"/>
      <c r="SWJ51" s="1305"/>
      <c r="SWK51" s="1305"/>
      <c r="SWL51" s="1305"/>
      <c r="SWM51" s="1305"/>
      <c r="SWN51" s="1305"/>
      <c r="SWO51" s="1305"/>
      <c r="SWP51" s="1305"/>
      <c r="SWQ51" s="1305"/>
      <c r="SWR51" s="1305"/>
      <c r="SWS51" s="1305"/>
      <c r="SWT51" s="1305"/>
      <c r="SWU51" s="1305"/>
      <c r="SWV51" s="1305"/>
      <c r="SWW51" s="1305"/>
      <c r="SWX51" s="1305"/>
      <c r="SWY51" s="1305"/>
      <c r="SWZ51" s="1305"/>
      <c r="SXA51" s="1305"/>
      <c r="SXB51" s="1305"/>
      <c r="SXC51" s="1305"/>
      <c r="SXD51" s="1305"/>
      <c r="SXE51" s="1305"/>
      <c r="SXF51" s="1305"/>
      <c r="SXG51" s="1305"/>
      <c r="SXH51" s="1305"/>
      <c r="SXI51" s="1305"/>
      <c r="SXJ51" s="1305"/>
      <c r="SXK51" s="1305"/>
      <c r="SXL51" s="1305"/>
      <c r="SXM51" s="1305"/>
      <c r="SXN51" s="1305"/>
      <c r="SXO51" s="1305"/>
      <c r="SXP51" s="1305"/>
      <c r="SXQ51" s="1305"/>
      <c r="SXR51" s="1305"/>
      <c r="SXS51" s="1305"/>
      <c r="SXT51" s="1305"/>
      <c r="SXU51" s="1305"/>
      <c r="SXV51" s="1305"/>
      <c r="SXW51" s="1305"/>
      <c r="SXX51" s="1305"/>
      <c r="SXY51" s="1305"/>
      <c r="SXZ51" s="1305"/>
      <c r="SYA51" s="1305"/>
      <c r="SYB51" s="1305"/>
      <c r="SYC51" s="1305"/>
      <c r="SYD51" s="1305"/>
      <c r="SYE51" s="1305"/>
      <c r="SYF51" s="1305"/>
      <c r="SYG51" s="1305"/>
      <c r="SYH51" s="1305"/>
      <c r="SYI51" s="1305"/>
      <c r="SYJ51" s="1305"/>
      <c r="SYK51" s="1305"/>
      <c r="SYL51" s="1305"/>
      <c r="SYM51" s="1305"/>
      <c r="SYN51" s="1305"/>
      <c r="SYO51" s="1305"/>
      <c r="SYP51" s="1305"/>
      <c r="SYQ51" s="1305"/>
      <c r="SYR51" s="1305"/>
      <c r="SYS51" s="1305"/>
      <c r="SYT51" s="1305"/>
      <c r="SYU51" s="1305"/>
      <c r="SYV51" s="1305"/>
      <c r="SYW51" s="1305"/>
      <c r="SYX51" s="1305"/>
      <c r="SYY51" s="1305"/>
      <c r="SYZ51" s="1305"/>
      <c r="SZA51" s="1305"/>
      <c r="SZB51" s="1305"/>
      <c r="SZC51" s="1305"/>
      <c r="SZD51" s="1305"/>
      <c r="SZE51" s="1305"/>
      <c r="SZF51" s="1305"/>
      <c r="SZG51" s="1305"/>
      <c r="SZH51" s="1305"/>
      <c r="SZI51" s="1305"/>
      <c r="SZJ51" s="1305"/>
      <c r="SZK51" s="1305"/>
      <c r="SZL51" s="1305"/>
      <c r="SZM51" s="1305"/>
      <c r="SZN51" s="1305"/>
      <c r="SZO51" s="1305"/>
      <c r="SZP51" s="1305"/>
      <c r="SZQ51" s="1305"/>
      <c r="SZR51" s="1305"/>
      <c r="SZS51" s="1305"/>
      <c r="SZT51" s="1305"/>
      <c r="SZU51" s="1305"/>
      <c r="SZV51" s="1305"/>
      <c r="SZW51" s="1305"/>
      <c r="SZX51" s="1305"/>
      <c r="SZY51" s="1305"/>
      <c r="SZZ51" s="1305"/>
      <c r="TAA51" s="1305"/>
      <c r="TAB51" s="1305"/>
      <c r="TAC51" s="1305"/>
      <c r="TAD51" s="1305"/>
      <c r="TAE51" s="1305"/>
      <c r="TAF51" s="1305"/>
      <c r="TAG51" s="1305"/>
      <c r="TAH51" s="1305"/>
      <c r="TAI51" s="1305"/>
      <c r="TAJ51" s="1305"/>
      <c r="TAK51" s="1305"/>
      <c r="TAL51" s="1305"/>
      <c r="TAM51" s="1305"/>
      <c r="TAN51" s="1305"/>
      <c r="TAO51" s="1305"/>
      <c r="TAP51" s="1305"/>
      <c r="TAQ51" s="1305"/>
      <c r="TAR51" s="1305"/>
      <c r="TAS51" s="1305"/>
      <c r="TAT51" s="1305"/>
      <c r="TAU51" s="1305"/>
      <c r="TAV51" s="1305"/>
      <c r="TAW51" s="1305"/>
      <c r="TAX51" s="1305"/>
      <c r="TAY51" s="1305"/>
      <c r="TAZ51" s="1305"/>
      <c r="TBA51" s="1305"/>
      <c r="TBB51" s="1305"/>
      <c r="TBC51" s="1305"/>
      <c r="TBD51" s="1305"/>
      <c r="TBE51" s="1305"/>
      <c r="TBF51" s="1305"/>
      <c r="TBG51" s="1305"/>
      <c r="TBH51" s="1305"/>
      <c r="TBI51" s="1305"/>
      <c r="TBJ51" s="1305"/>
      <c r="TBK51" s="1305"/>
      <c r="TBL51" s="1305"/>
      <c r="TBM51" s="1305"/>
      <c r="TBN51" s="1305"/>
      <c r="TBO51" s="1305"/>
      <c r="TBP51" s="1305"/>
      <c r="TBQ51" s="1305"/>
      <c r="TBR51" s="1305"/>
      <c r="TBS51" s="1305"/>
      <c r="TBT51" s="1305"/>
      <c r="TBU51" s="1305"/>
      <c r="TBV51" s="1305"/>
      <c r="TBW51" s="1305"/>
      <c r="TBX51" s="1305"/>
      <c r="TBY51" s="1305"/>
      <c r="TBZ51" s="1305"/>
      <c r="TCA51" s="1305"/>
      <c r="TCB51" s="1305"/>
      <c r="TCC51" s="1305"/>
      <c r="TCD51" s="1305"/>
      <c r="TCE51" s="1305"/>
      <c r="TCF51" s="1305"/>
      <c r="TCG51" s="1305"/>
      <c r="TCH51" s="1305"/>
      <c r="TCI51" s="1305"/>
      <c r="TCJ51" s="1305"/>
      <c r="TCK51" s="1305"/>
      <c r="TCL51" s="1305"/>
      <c r="TCM51" s="1305"/>
      <c r="TCN51" s="1305"/>
      <c r="TCO51" s="1305"/>
      <c r="TCP51" s="1305"/>
      <c r="TCQ51" s="1305"/>
      <c r="TCR51" s="1305"/>
      <c r="TCS51" s="1305"/>
      <c r="TCT51" s="1305"/>
      <c r="TCU51" s="1305"/>
      <c r="TCV51" s="1305"/>
      <c r="TCW51" s="1305"/>
      <c r="TCX51" s="1305"/>
      <c r="TCY51" s="1305"/>
      <c r="TCZ51" s="1305"/>
      <c r="TDA51" s="1305"/>
      <c r="TDB51" s="1305"/>
      <c r="TDC51" s="1305"/>
      <c r="TDD51" s="1305"/>
      <c r="TDE51" s="1305"/>
      <c r="TDF51" s="1305"/>
      <c r="TDG51" s="1305"/>
      <c r="TDH51" s="1305"/>
      <c r="TDI51" s="1305"/>
      <c r="TDJ51" s="1305"/>
      <c r="TDK51" s="1305"/>
      <c r="TDL51" s="1305"/>
      <c r="TDM51" s="1305"/>
      <c r="TDN51" s="1305"/>
      <c r="TDO51" s="1305"/>
      <c r="TDP51" s="1305"/>
      <c r="TDQ51" s="1305"/>
      <c r="TDR51" s="1305"/>
      <c r="TDS51" s="1305"/>
      <c r="TDT51" s="1305"/>
      <c r="TDU51" s="1305"/>
      <c r="TDV51" s="1305"/>
      <c r="TDW51" s="1305"/>
      <c r="TDX51" s="1305"/>
      <c r="TDY51" s="1305"/>
      <c r="TDZ51" s="1305"/>
      <c r="TEA51" s="1305"/>
      <c r="TEB51" s="1305"/>
      <c r="TEC51" s="1305"/>
      <c r="TED51" s="1305"/>
      <c r="TEE51" s="1305"/>
      <c r="TEF51" s="1305"/>
      <c r="TEG51" s="1305"/>
      <c r="TEH51" s="1305"/>
      <c r="TEI51" s="1305"/>
      <c r="TEJ51" s="1305"/>
      <c r="TEK51" s="1305"/>
      <c r="TEL51" s="1305"/>
      <c r="TEM51" s="1305"/>
      <c r="TEN51" s="1305"/>
      <c r="TEO51" s="1305"/>
      <c r="TEP51" s="1305"/>
      <c r="TEQ51" s="1305"/>
      <c r="TER51" s="1305"/>
      <c r="TES51" s="1305"/>
      <c r="TET51" s="1305"/>
      <c r="TEU51" s="1305"/>
      <c r="TEV51" s="1305"/>
      <c r="TEW51" s="1305"/>
      <c r="TEX51" s="1305"/>
      <c r="TEY51" s="1305"/>
      <c r="TEZ51" s="1305"/>
      <c r="TFA51" s="1305"/>
      <c r="TFB51" s="1305"/>
      <c r="TFC51" s="1305"/>
      <c r="TFD51" s="1305"/>
      <c r="TFE51" s="1305"/>
      <c r="TFF51" s="1305"/>
      <c r="TFG51" s="1305"/>
      <c r="TFH51" s="1305"/>
      <c r="TFI51" s="1305"/>
      <c r="TFJ51" s="1305"/>
      <c r="TFK51" s="1305"/>
      <c r="TFL51" s="1305"/>
      <c r="TFM51" s="1305"/>
      <c r="TFN51" s="1305"/>
      <c r="TFO51" s="1305"/>
      <c r="TFP51" s="1305"/>
      <c r="TFQ51" s="1305"/>
      <c r="TFR51" s="1305"/>
      <c r="TFS51" s="1305"/>
      <c r="TFT51" s="1305"/>
      <c r="TFU51" s="1305"/>
      <c r="TFV51" s="1305"/>
      <c r="TFW51" s="1305"/>
      <c r="TFX51" s="1305"/>
      <c r="TFY51" s="1305"/>
      <c r="TFZ51" s="1305"/>
      <c r="TGA51" s="1305"/>
      <c r="TGB51" s="1305"/>
      <c r="TGC51" s="1305"/>
      <c r="TGD51" s="1305"/>
      <c r="TGE51" s="1305"/>
      <c r="TGF51" s="1305"/>
      <c r="TGG51" s="1305"/>
      <c r="TGH51" s="1305"/>
      <c r="TGI51" s="1305"/>
      <c r="TGJ51" s="1305"/>
      <c r="TGK51" s="1305"/>
      <c r="TGL51" s="1305"/>
      <c r="TGM51" s="1305"/>
      <c r="TGN51" s="1305"/>
      <c r="TGO51" s="1305"/>
      <c r="TGP51" s="1305"/>
      <c r="TGQ51" s="1305"/>
      <c r="TGR51" s="1305"/>
      <c r="TGS51" s="1305"/>
      <c r="TGT51" s="1305"/>
      <c r="TGU51" s="1305"/>
      <c r="TGV51" s="1305"/>
      <c r="TGW51" s="1305"/>
      <c r="TGX51" s="1305"/>
      <c r="TGY51" s="1305"/>
      <c r="TGZ51" s="1305"/>
      <c r="THA51" s="1305"/>
      <c r="THB51" s="1305"/>
      <c r="THC51" s="1305"/>
      <c r="THD51" s="1305"/>
      <c r="THE51" s="1305"/>
      <c r="THF51" s="1305"/>
      <c r="THG51" s="1305"/>
      <c r="THH51" s="1305"/>
      <c r="THI51" s="1305"/>
      <c r="THJ51" s="1305"/>
      <c r="THK51" s="1305"/>
      <c r="THL51" s="1305"/>
      <c r="THM51" s="1305"/>
      <c r="THN51" s="1305"/>
      <c r="THO51" s="1305"/>
      <c r="THP51" s="1305"/>
      <c r="THQ51" s="1305"/>
      <c r="THR51" s="1305"/>
      <c r="THS51" s="1305"/>
      <c r="THT51" s="1305"/>
      <c r="THU51" s="1305"/>
      <c r="THV51" s="1305"/>
      <c r="THW51" s="1305"/>
      <c r="THX51" s="1305"/>
      <c r="THY51" s="1305"/>
      <c r="THZ51" s="1305"/>
      <c r="TIA51" s="1305"/>
      <c r="TIB51" s="1305"/>
      <c r="TIC51" s="1305"/>
      <c r="TID51" s="1305"/>
      <c r="TIE51" s="1305"/>
      <c r="TIF51" s="1305"/>
      <c r="TIG51" s="1305"/>
      <c r="TIH51" s="1305"/>
      <c r="TII51" s="1305"/>
      <c r="TIJ51" s="1305"/>
      <c r="TIK51" s="1305"/>
      <c r="TIL51" s="1305"/>
      <c r="TIM51" s="1305"/>
      <c r="TIN51" s="1305"/>
      <c r="TIO51" s="1305"/>
      <c r="TIP51" s="1305"/>
      <c r="TIQ51" s="1305"/>
      <c r="TIR51" s="1305"/>
      <c r="TIS51" s="1305"/>
      <c r="TIT51" s="1305"/>
      <c r="TIU51" s="1305"/>
      <c r="TIV51" s="1305"/>
      <c r="TIW51" s="1305"/>
      <c r="TIX51" s="1305"/>
      <c r="TIY51" s="1305"/>
      <c r="TIZ51" s="1305"/>
      <c r="TJA51" s="1305"/>
      <c r="TJB51" s="1305"/>
      <c r="TJC51" s="1305"/>
      <c r="TJD51" s="1305"/>
      <c r="TJE51" s="1305"/>
      <c r="TJF51" s="1305"/>
      <c r="TJG51" s="1305"/>
      <c r="TJH51" s="1305"/>
      <c r="TJI51" s="1305"/>
      <c r="TJJ51" s="1305"/>
      <c r="TJK51" s="1305"/>
      <c r="TJL51" s="1305"/>
      <c r="TJM51" s="1305"/>
      <c r="TJN51" s="1305"/>
      <c r="TJO51" s="1305"/>
      <c r="TJP51" s="1305"/>
      <c r="TJQ51" s="1305"/>
      <c r="TJR51" s="1305"/>
      <c r="TJS51" s="1305"/>
      <c r="TJT51" s="1305"/>
      <c r="TJU51" s="1305"/>
      <c r="TJV51" s="1305"/>
      <c r="TJW51" s="1305"/>
      <c r="TJX51" s="1305"/>
      <c r="TJY51" s="1305"/>
      <c r="TJZ51" s="1305"/>
      <c r="TKA51" s="1305"/>
      <c r="TKB51" s="1305"/>
      <c r="TKC51" s="1305"/>
      <c r="TKD51" s="1305"/>
      <c r="TKE51" s="1305"/>
      <c r="TKF51" s="1305"/>
      <c r="TKG51" s="1305"/>
      <c r="TKH51" s="1305"/>
      <c r="TKI51" s="1305"/>
      <c r="TKJ51" s="1305"/>
      <c r="TKK51" s="1305"/>
      <c r="TKL51" s="1305"/>
      <c r="TKM51" s="1305"/>
      <c r="TKN51" s="1305"/>
      <c r="TKO51" s="1305"/>
      <c r="TKP51" s="1305"/>
      <c r="TKQ51" s="1305"/>
      <c r="TKR51" s="1305"/>
      <c r="TKS51" s="1305"/>
      <c r="TKT51" s="1305"/>
      <c r="TKU51" s="1305"/>
      <c r="TKV51" s="1305"/>
      <c r="TKW51" s="1305"/>
      <c r="TKX51" s="1305"/>
      <c r="TKY51" s="1305"/>
      <c r="TKZ51" s="1305"/>
      <c r="TLA51" s="1305"/>
      <c r="TLB51" s="1305"/>
      <c r="TLC51" s="1305"/>
      <c r="TLD51" s="1305"/>
      <c r="TLE51" s="1305"/>
      <c r="TLF51" s="1305"/>
      <c r="TLG51" s="1305"/>
      <c r="TLH51" s="1305"/>
      <c r="TLI51" s="1305"/>
      <c r="TLJ51" s="1305"/>
      <c r="TLK51" s="1305"/>
      <c r="TLL51" s="1305"/>
      <c r="TLM51" s="1305"/>
      <c r="TLN51" s="1305"/>
      <c r="TLO51" s="1305"/>
      <c r="TLP51" s="1305"/>
      <c r="TLQ51" s="1305"/>
      <c r="TLR51" s="1305"/>
      <c r="TLS51" s="1305"/>
      <c r="TLT51" s="1305"/>
      <c r="TLU51" s="1305"/>
      <c r="TLV51" s="1305"/>
      <c r="TLW51" s="1305"/>
      <c r="TLX51" s="1305"/>
      <c r="TLY51" s="1305"/>
      <c r="TLZ51" s="1305"/>
      <c r="TMA51" s="1305"/>
      <c r="TMB51" s="1305"/>
      <c r="TMC51" s="1305"/>
      <c r="TMD51" s="1305"/>
      <c r="TME51" s="1305"/>
      <c r="TMF51" s="1305"/>
      <c r="TMG51" s="1305"/>
      <c r="TMH51" s="1305"/>
      <c r="TMI51" s="1305"/>
      <c r="TMJ51" s="1305"/>
      <c r="TMK51" s="1305"/>
      <c r="TML51" s="1305"/>
      <c r="TMM51" s="1305"/>
      <c r="TMN51" s="1305"/>
      <c r="TMO51" s="1305"/>
      <c r="TMP51" s="1305"/>
      <c r="TMQ51" s="1305"/>
      <c r="TMR51" s="1305"/>
      <c r="TMS51" s="1305"/>
      <c r="TMT51" s="1305"/>
      <c r="TMU51" s="1305"/>
      <c r="TMV51" s="1305"/>
      <c r="TMW51" s="1305"/>
      <c r="TMX51" s="1305"/>
      <c r="TMY51" s="1305"/>
      <c r="TMZ51" s="1305"/>
      <c r="TNA51" s="1305"/>
      <c r="TNB51" s="1305"/>
      <c r="TNC51" s="1305"/>
      <c r="TND51" s="1305"/>
      <c r="TNE51" s="1305"/>
      <c r="TNF51" s="1305"/>
      <c r="TNG51" s="1305"/>
      <c r="TNH51" s="1305"/>
      <c r="TNI51" s="1305"/>
      <c r="TNJ51" s="1305"/>
      <c r="TNK51" s="1305"/>
      <c r="TNL51" s="1305"/>
      <c r="TNM51" s="1305"/>
      <c r="TNN51" s="1305"/>
      <c r="TNO51" s="1305"/>
      <c r="TNP51" s="1305"/>
      <c r="TNQ51" s="1305"/>
      <c r="TNR51" s="1305"/>
      <c r="TNS51" s="1305"/>
      <c r="TNT51" s="1305"/>
      <c r="TNU51" s="1305"/>
      <c r="TNV51" s="1305"/>
      <c r="TNW51" s="1305"/>
      <c r="TNX51" s="1305"/>
      <c r="TNY51" s="1305"/>
      <c r="TNZ51" s="1305"/>
      <c r="TOA51" s="1305"/>
      <c r="TOB51" s="1305"/>
      <c r="TOC51" s="1305"/>
      <c r="TOD51" s="1305"/>
      <c r="TOE51" s="1305"/>
      <c r="TOF51" s="1305"/>
      <c r="TOG51" s="1305"/>
      <c r="TOH51" s="1305"/>
      <c r="TOI51" s="1305"/>
      <c r="TOJ51" s="1305"/>
      <c r="TOK51" s="1305"/>
      <c r="TOL51" s="1305"/>
      <c r="TOM51" s="1305"/>
      <c r="TON51" s="1305"/>
      <c r="TOO51" s="1305"/>
      <c r="TOP51" s="1305"/>
      <c r="TOQ51" s="1305"/>
      <c r="TOR51" s="1305"/>
      <c r="TOS51" s="1305"/>
      <c r="TOT51" s="1305"/>
      <c r="TOU51" s="1305"/>
      <c r="TOV51" s="1305"/>
      <c r="TOW51" s="1305"/>
      <c r="TOX51" s="1305"/>
      <c r="TOY51" s="1305"/>
      <c r="TOZ51" s="1305"/>
      <c r="TPA51" s="1305"/>
      <c r="TPB51" s="1305"/>
      <c r="TPC51" s="1305"/>
      <c r="TPD51" s="1305"/>
      <c r="TPE51" s="1305"/>
      <c r="TPF51" s="1305"/>
      <c r="TPG51" s="1305"/>
      <c r="TPH51" s="1305"/>
      <c r="TPI51" s="1305"/>
      <c r="TPJ51" s="1305"/>
      <c r="TPK51" s="1305"/>
      <c r="TPL51" s="1305"/>
      <c r="TPM51" s="1305"/>
      <c r="TPN51" s="1305"/>
      <c r="TPO51" s="1305"/>
      <c r="TPP51" s="1305"/>
      <c r="TPQ51" s="1305"/>
      <c r="TPR51" s="1305"/>
      <c r="TPS51" s="1305"/>
      <c r="TPT51" s="1305"/>
      <c r="TPU51" s="1305"/>
      <c r="TPV51" s="1305"/>
      <c r="TPW51" s="1305"/>
      <c r="TPX51" s="1305"/>
      <c r="TPY51" s="1305"/>
      <c r="TPZ51" s="1305"/>
      <c r="TQA51" s="1305"/>
      <c r="TQB51" s="1305"/>
      <c r="TQC51" s="1305"/>
      <c r="TQD51" s="1305"/>
      <c r="TQE51" s="1305"/>
      <c r="TQF51" s="1305"/>
      <c r="TQG51" s="1305"/>
      <c r="TQH51" s="1305"/>
      <c r="TQI51" s="1305"/>
      <c r="TQJ51" s="1305"/>
      <c r="TQK51" s="1305"/>
      <c r="TQL51" s="1305"/>
      <c r="TQM51" s="1305"/>
      <c r="TQN51" s="1305"/>
      <c r="TQO51" s="1305"/>
      <c r="TQP51" s="1305"/>
      <c r="TQQ51" s="1305"/>
      <c r="TQR51" s="1305"/>
      <c r="TQS51" s="1305"/>
      <c r="TQT51" s="1305"/>
      <c r="TQU51" s="1305"/>
      <c r="TQV51" s="1305"/>
      <c r="TQW51" s="1305"/>
      <c r="TQX51" s="1305"/>
      <c r="TQY51" s="1305"/>
      <c r="TQZ51" s="1305"/>
      <c r="TRA51" s="1305"/>
      <c r="TRB51" s="1305"/>
      <c r="TRC51" s="1305"/>
      <c r="TRD51" s="1305"/>
      <c r="TRE51" s="1305"/>
      <c r="TRF51" s="1305"/>
      <c r="TRG51" s="1305"/>
      <c r="TRH51" s="1305"/>
      <c r="TRI51" s="1305"/>
      <c r="TRJ51" s="1305"/>
      <c r="TRK51" s="1305"/>
      <c r="TRL51" s="1305"/>
      <c r="TRM51" s="1305"/>
      <c r="TRN51" s="1305"/>
      <c r="TRO51" s="1305"/>
      <c r="TRP51" s="1305"/>
      <c r="TRQ51" s="1305"/>
      <c r="TRR51" s="1305"/>
      <c r="TRS51" s="1305"/>
      <c r="TRT51" s="1305"/>
      <c r="TRU51" s="1305"/>
      <c r="TRV51" s="1305"/>
      <c r="TRW51" s="1305"/>
      <c r="TRX51" s="1305"/>
      <c r="TRY51" s="1305"/>
      <c r="TRZ51" s="1305"/>
      <c r="TSA51" s="1305"/>
      <c r="TSB51" s="1305"/>
      <c r="TSC51" s="1305"/>
      <c r="TSD51" s="1305"/>
      <c r="TSE51" s="1305"/>
      <c r="TSF51" s="1305"/>
      <c r="TSG51" s="1305"/>
      <c r="TSH51" s="1305"/>
      <c r="TSI51" s="1305"/>
      <c r="TSJ51" s="1305"/>
      <c r="TSK51" s="1305"/>
      <c r="TSL51" s="1305"/>
      <c r="TSM51" s="1305"/>
      <c r="TSN51" s="1305"/>
      <c r="TSO51" s="1305"/>
      <c r="TSP51" s="1305"/>
      <c r="TSQ51" s="1305"/>
      <c r="TSR51" s="1305"/>
      <c r="TSS51" s="1305"/>
      <c r="TST51" s="1305"/>
      <c r="TSU51" s="1305"/>
      <c r="TSV51" s="1305"/>
      <c r="TSW51" s="1305"/>
      <c r="TSX51" s="1305"/>
      <c r="TSY51" s="1305"/>
      <c r="TSZ51" s="1305"/>
      <c r="TTA51" s="1305"/>
      <c r="TTB51" s="1305"/>
      <c r="TTC51" s="1305"/>
      <c r="TTD51" s="1305"/>
      <c r="TTE51" s="1305"/>
      <c r="TTF51" s="1305"/>
      <c r="TTG51" s="1305"/>
      <c r="TTH51" s="1305"/>
      <c r="TTI51" s="1305"/>
      <c r="TTJ51" s="1305"/>
      <c r="TTK51" s="1305"/>
      <c r="TTL51" s="1305"/>
      <c r="TTM51" s="1305"/>
      <c r="TTN51" s="1305"/>
      <c r="TTO51" s="1305"/>
      <c r="TTP51" s="1305"/>
      <c r="TTQ51" s="1305"/>
      <c r="TTR51" s="1305"/>
      <c r="TTS51" s="1305"/>
      <c r="TTT51" s="1305"/>
      <c r="TTU51" s="1305"/>
      <c r="TTV51" s="1305"/>
      <c r="TTW51" s="1305"/>
      <c r="TTX51" s="1305"/>
      <c r="TTY51" s="1305"/>
      <c r="TTZ51" s="1305"/>
      <c r="TUA51" s="1305"/>
      <c r="TUB51" s="1305"/>
      <c r="TUC51" s="1305"/>
      <c r="TUD51" s="1305"/>
      <c r="TUE51" s="1305"/>
      <c r="TUF51" s="1305"/>
      <c r="TUG51" s="1305"/>
      <c r="TUH51" s="1305"/>
      <c r="TUI51" s="1305"/>
      <c r="TUJ51" s="1305"/>
      <c r="TUK51" s="1305"/>
      <c r="TUL51" s="1305"/>
      <c r="TUM51" s="1305"/>
      <c r="TUN51" s="1305"/>
      <c r="TUO51" s="1305"/>
      <c r="TUP51" s="1305"/>
      <c r="TUQ51" s="1305"/>
      <c r="TUR51" s="1305"/>
      <c r="TUS51" s="1305"/>
      <c r="TUT51" s="1305"/>
      <c r="TUU51" s="1305"/>
      <c r="TUV51" s="1305"/>
      <c r="TUW51" s="1305"/>
      <c r="TUX51" s="1305"/>
      <c r="TUY51" s="1305"/>
      <c r="TUZ51" s="1305"/>
      <c r="TVA51" s="1305"/>
      <c r="TVB51" s="1305"/>
      <c r="TVC51" s="1305"/>
      <c r="TVD51" s="1305"/>
      <c r="TVE51" s="1305"/>
      <c r="TVF51" s="1305"/>
      <c r="TVG51" s="1305"/>
      <c r="TVH51" s="1305"/>
      <c r="TVI51" s="1305"/>
      <c r="TVJ51" s="1305"/>
      <c r="TVK51" s="1305"/>
      <c r="TVL51" s="1305"/>
      <c r="TVM51" s="1305"/>
      <c r="TVN51" s="1305"/>
      <c r="TVO51" s="1305"/>
      <c r="TVP51" s="1305"/>
      <c r="TVQ51" s="1305"/>
      <c r="TVR51" s="1305"/>
      <c r="TVS51" s="1305"/>
      <c r="TVT51" s="1305"/>
      <c r="TVU51" s="1305"/>
      <c r="TVV51" s="1305"/>
      <c r="TVW51" s="1305"/>
      <c r="TVX51" s="1305"/>
      <c r="TVY51" s="1305"/>
      <c r="TVZ51" s="1305"/>
      <c r="TWA51" s="1305"/>
      <c r="TWB51" s="1305"/>
      <c r="TWC51" s="1305"/>
      <c r="TWD51" s="1305"/>
      <c r="TWE51" s="1305"/>
      <c r="TWF51" s="1305"/>
      <c r="TWG51" s="1305"/>
      <c r="TWH51" s="1305"/>
      <c r="TWI51" s="1305"/>
      <c r="TWJ51" s="1305"/>
      <c r="TWK51" s="1305"/>
      <c r="TWL51" s="1305"/>
      <c r="TWM51" s="1305"/>
      <c r="TWN51" s="1305"/>
      <c r="TWO51" s="1305"/>
      <c r="TWP51" s="1305"/>
      <c r="TWQ51" s="1305"/>
      <c r="TWR51" s="1305"/>
      <c r="TWS51" s="1305"/>
      <c r="TWT51" s="1305"/>
      <c r="TWU51" s="1305"/>
      <c r="TWV51" s="1305"/>
      <c r="TWW51" s="1305"/>
      <c r="TWX51" s="1305"/>
      <c r="TWY51" s="1305"/>
      <c r="TWZ51" s="1305"/>
      <c r="TXA51" s="1305"/>
      <c r="TXB51" s="1305"/>
      <c r="TXC51" s="1305"/>
      <c r="TXD51" s="1305"/>
      <c r="TXE51" s="1305"/>
      <c r="TXF51" s="1305"/>
      <c r="TXG51" s="1305"/>
      <c r="TXH51" s="1305"/>
      <c r="TXI51" s="1305"/>
      <c r="TXJ51" s="1305"/>
      <c r="TXK51" s="1305"/>
      <c r="TXL51" s="1305"/>
      <c r="TXM51" s="1305"/>
      <c r="TXN51" s="1305"/>
      <c r="TXO51" s="1305"/>
      <c r="TXP51" s="1305"/>
      <c r="TXQ51" s="1305"/>
      <c r="TXR51" s="1305"/>
      <c r="TXS51" s="1305"/>
      <c r="TXT51" s="1305"/>
      <c r="TXU51" s="1305"/>
      <c r="TXV51" s="1305"/>
      <c r="TXW51" s="1305"/>
      <c r="TXX51" s="1305"/>
      <c r="TXY51" s="1305"/>
      <c r="TXZ51" s="1305"/>
      <c r="TYA51" s="1305"/>
      <c r="TYB51" s="1305"/>
      <c r="TYC51" s="1305"/>
      <c r="TYD51" s="1305"/>
      <c r="TYE51" s="1305"/>
      <c r="TYF51" s="1305"/>
      <c r="TYG51" s="1305"/>
      <c r="TYH51" s="1305"/>
      <c r="TYI51" s="1305"/>
      <c r="TYJ51" s="1305"/>
      <c r="TYK51" s="1305"/>
      <c r="TYL51" s="1305"/>
      <c r="TYM51" s="1305"/>
      <c r="TYN51" s="1305"/>
      <c r="TYO51" s="1305"/>
      <c r="TYP51" s="1305"/>
      <c r="TYQ51" s="1305"/>
      <c r="TYR51" s="1305"/>
      <c r="TYS51" s="1305"/>
      <c r="TYT51" s="1305"/>
      <c r="TYU51" s="1305"/>
      <c r="TYV51" s="1305"/>
      <c r="TYW51" s="1305"/>
      <c r="TYX51" s="1305"/>
      <c r="TYY51" s="1305"/>
      <c r="TYZ51" s="1305"/>
      <c r="TZA51" s="1305"/>
      <c r="TZB51" s="1305"/>
      <c r="TZC51" s="1305"/>
      <c r="TZD51" s="1305"/>
      <c r="TZE51" s="1305"/>
      <c r="TZF51" s="1305"/>
      <c r="TZG51" s="1305"/>
      <c r="TZH51" s="1305"/>
      <c r="TZI51" s="1305"/>
      <c r="TZJ51" s="1305"/>
      <c r="TZK51" s="1305"/>
      <c r="TZL51" s="1305"/>
      <c r="TZM51" s="1305"/>
      <c r="TZN51" s="1305"/>
      <c r="TZO51" s="1305"/>
      <c r="TZP51" s="1305"/>
      <c r="TZQ51" s="1305"/>
      <c r="TZR51" s="1305"/>
      <c r="TZS51" s="1305"/>
      <c r="TZT51" s="1305"/>
      <c r="TZU51" s="1305"/>
      <c r="TZV51" s="1305"/>
      <c r="TZW51" s="1305"/>
      <c r="TZX51" s="1305"/>
      <c r="TZY51" s="1305"/>
      <c r="TZZ51" s="1305"/>
      <c r="UAA51" s="1305"/>
      <c r="UAB51" s="1305"/>
      <c r="UAC51" s="1305"/>
      <c r="UAD51" s="1305"/>
      <c r="UAE51" s="1305"/>
      <c r="UAF51" s="1305"/>
      <c r="UAG51" s="1305"/>
      <c r="UAH51" s="1305"/>
      <c r="UAI51" s="1305"/>
      <c r="UAJ51" s="1305"/>
      <c r="UAK51" s="1305"/>
      <c r="UAL51" s="1305"/>
      <c r="UAM51" s="1305"/>
      <c r="UAN51" s="1305"/>
      <c r="UAO51" s="1305"/>
      <c r="UAP51" s="1305"/>
      <c r="UAQ51" s="1305"/>
      <c r="UAR51" s="1305"/>
      <c r="UAS51" s="1305"/>
      <c r="UAT51" s="1305"/>
      <c r="UAU51" s="1305"/>
      <c r="UAV51" s="1305"/>
      <c r="UAW51" s="1305"/>
      <c r="UAX51" s="1305"/>
      <c r="UAY51" s="1305"/>
      <c r="UAZ51" s="1305"/>
      <c r="UBA51" s="1305"/>
      <c r="UBB51" s="1305"/>
      <c r="UBC51" s="1305"/>
      <c r="UBD51" s="1305"/>
      <c r="UBE51" s="1305"/>
      <c r="UBF51" s="1305"/>
      <c r="UBG51" s="1305"/>
      <c r="UBH51" s="1305"/>
      <c r="UBI51" s="1305"/>
      <c r="UBJ51" s="1305"/>
      <c r="UBK51" s="1305"/>
      <c r="UBL51" s="1305"/>
      <c r="UBM51" s="1305"/>
      <c r="UBN51" s="1305"/>
      <c r="UBO51" s="1305"/>
      <c r="UBP51" s="1305"/>
      <c r="UBQ51" s="1305"/>
      <c r="UBR51" s="1305"/>
      <c r="UBS51" s="1305"/>
      <c r="UBT51" s="1305"/>
      <c r="UBU51" s="1305"/>
      <c r="UBV51" s="1305"/>
      <c r="UBW51" s="1305"/>
      <c r="UBX51" s="1305"/>
      <c r="UBY51" s="1305"/>
      <c r="UBZ51" s="1305"/>
      <c r="UCA51" s="1305"/>
      <c r="UCB51" s="1305"/>
      <c r="UCC51" s="1305"/>
      <c r="UCD51" s="1305"/>
      <c r="UCE51" s="1305"/>
      <c r="UCF51" s="1305"/>
      <c r="UCG51" s="1305"/>
      <c r="UCH51" s="1305"/>
      <c r="UCI51" s="1305"/>
      <c r="UCJ51" s="1305"/>
      <c r="UCK51" s="1305"/>
      <c r="UCL51" s="1305"/>
      <c r="UCM51" s="1305"/>
      <c r="UCN51" s="1305"/>
      <c r="UCO51" s="1305"/>
      <c r="UCP51" s="1305"/>
      <c r="UCQ51" s="1305"/>
      <c r="UCR51" s="1305"/>
      <c r="UCS51" s="1305"/>
      <c r="UCT51" s="1305"/>
      <c r="UCU51" s="1305"/>
      <c r="UCV51" s="1305"/>
      <c r="UCW51" s="1305"/>
      <c r="UCX51" s="1305"/>
      <c r="UCY51" s="1305"/>
      <c r="UCZ51" s="1305"/>
      <c r="UDA51" s="1305"/>
      <c r="UDB51" s="1305"/>
      <c r="UDC51" s="1305"/>
      <c r="UDD51" s="1305"/>
      <c r="UDE51" s="1305"/>
      <c r="UDF51" s="1305"/>
      <c r="UDG51" s="1305"/>
      <c r="UDH51" s="1305"/>
      <c r="UDI51" s="1305"/>
      <c r="UDJ51" s="1305"/>
      <c r="UDK51" s="1305"/>
      <c r="UDL51" s="1305"/>
      <c r="UDM51" s="1305"/>
      <c r="UDN51" s="1305"/>
      <c r="UDO51" s="1305"/>
      <c r="UDP51" s="1305"/>
      <c r="UDQ51" s="1305"/>
      <c r="UDR51" s="1305"/>
      <c r="UDS51" s="1305"/>
      <c r="UDT51" s="1305"/>
      <c r="UDU51" s="1305"/>
      <c r="UDV51" s="1305"/>
      <c r="UDW51" s="1305"/>
      <c r="UDX51" s="1305"/>
      <c r="UDY51" s="1305"/>
      <c r="UDZ51" s="1305"/>
      <c r="UEA51" s="1305"/>
      <c r="UEB51" s="1305"/>
      <c r="UEC51" s="1305"/>
      <c r="UED51" s="1305"/>
      <c r="UEE51" s="1305"/>
      <c r="UEF51" s="1305"/>
      <c r="UEG51" s="1305"/>
      <c r="UEH51" s="1305"/>
      <c r="UEI51" s="1305"/>
      <c r="UEJ51" s="1305"/>
      <c r="UEK51" s="1305"/>
      <c r="UEL51" s="1305"/>
      <c r="UEM51" s="1305"/>
      <c r="UEN51" s="1305"/>
      <c r="UEO51" s="1305"/>
      <c r="UEP51" s="1305"/>
      <c r="UEQ51" s="1305"/>
      <c r="UER51" s="1305"/>
      <c r="UES51" s="1305"/>
      <c r="UET51" s="1305"/>
      <c r="UEU51" s="1305"/>
      <c r="UEV51" s="1305"/>
      <c r="UEW51" s="1305"/>
      <c r="UEX51" s="1305"/>
      <c r="UEY51" s="1305"/>
      <c r="UEZ51" s="1305"/>
      <c r="UFA51" s="1305"/>
      <c r="UFB51" s="1305"/>
      <c r="UFC51" s="1305"/>
      <c r="UFD51" s="1305"/>
      <c r="UFE51" s="1305"/>
      <c r="UFF51" s="1305"/>
      <c r="UFG51" s="1305"/>
      <c r="UFH51" s="1305"/>
      <c r="UFI51" s="1305"/>
      <c r="UFJ51" s="1305"/>
      <c r="UFK51" s="1305"/>
      <c r="UFL51" s="1305"/>
      <c r="UFM51" s="1305"/>
      <c r="UFN51" s="1305"/>
      <c r="UFO51" s="1305"/>
      <c r="UFP51" s="1305"/>
      <c r="UFQ51" s="1305"/>
      <c r="UFR51" s="1305"/>
      <c r="UFS51" s="1305"/>
      <c r="UFT51" s="1305"/>
      <c r="UFU51" s="1305"/>
      <c r="UFV51" s="1305"/>
      <c r="UFW51" s="1305"/>
      <c r="UFX51" s="1305"/>
      <c r="UFY51" s="1305"/>
      <c r="UFZ51" s="1305"/>
      <c r="UGA51" s="1305"/>
      <c r="UGB51" s="1305"/>
      <c r="UGC51" s="1305"/>
      <c r="UGD51" s="1305"/>
      <c r="UGE51" s="1305"/>
      <c r="UGF51" s="1305"/>
      <c r="UGG51" s="1305"/>
      <c r="UGH51" s="1305"/>
      <c r="UGI51" s="1305"/>
      <c r="UGJ51" s="1305"/>
      <c r="UGK51" s="1305"/>
      <c r="UGL51" s="1305"/>
      <c r="UGM51" s="1305"/>
      <c r="UGN51" s="1305"/>
      <c r="UGO51" s="1305"/>
      <c r="UGP51" s="1305"/>
      <c r="UGQ51" s="1305"/>
      <c r="UGR51" s="1305"/>
      <c r="UGS51" s="1305"/>
      <c r="UGT51" s="1305"/>
      <c r="UGU51" s="1305"/>
      <c r="UGV51" s="1305"/>
      <c r="UGW51" s="1305"/>
      <c r="UGX51" s="1305"/>
      <c r="UGY51" s="1305"/>
      <c r="UGZ51" s="1305"/>
      <c r="UHA51" s="1305"/>
      <c r="UHB51" s="1305"/>
      <c r="UHC51" s="1305"/>
      <c r="UHD51" s="1305"/>
      <c r="UHE51" s="1305"/>
      <c r="UHF51" s="1305"/>
      <c r="UHG51" s="1305"/>
      <c r="UHH51" s="1305"/>
      <c r="UHI51" s="1305"/>
      <c r="UHJ51" s="1305"/>
      <c r="UHK51" s="1305"/>
      <c r="UHL51" s="1305"/>
      <c r="UHM51" s="1305"/>
      <c r="UHN51" s="1305"/>
      <c r="UHO51" s="1305"/>
      <c r="UHP51" s="1305"/>
      <c r="UHQ51" s="1305"/>
      <c r="UHR51" s="1305"/>
      <c r="UHS51" s="1305"/>
      <c r="UHT51" s="1305"/>
      <c r="UHU51" s="1305"/>
      <c r="UHV51" s="1305"/>
      <c r="UHW51" s="1305"/>
      <c r="UHX51" s="1305"/>
      <c r="UHY51" s="1305"/>
      <c r="UHZ51" s="1305"/>
      <c r="UIA51" s="1305"/>
      <c r="UIB51" s="1305"/>
      <c r="UIC51" s="1305"/>
      <c r="UID51" s="1305"/>
      <c r="UIE51" s="1305"/>
      <c r="UIF51" s="1305"/>
      <c r="UIG51" s="1305"/>
      <c r="UIH51" s="1305"/>
      <c r="UII51" s="1305"/>
      <c r="UIJ51" s="1305"/>
      <c r="UIK51" s="1305"/>
      <c r="UIL51" s="1305"/>
      <c r="UIM51" s="1305"/>
      <c r="UIN51" s="1305"/>
      <c r="UIO51" s="1305"/>
      <c r="UIP51" s="1305"/>
      <c r="UIQ51" s="1305"/>
      <c r="UIR51" s="1305"/>
      <c r="UIS51" s="1305"/>
      <c r="UIT51" s="1305"/>
      <c r="UIU51" s="1305"/>
      <c r="UIV51" s="1305"/>
      <c r="UIW51" s="1305"/>
      <c r="UIX51" s="1305"/>
      <c r="UIY51" s="1305"/>
      <c r="UIZ51" s="1305"/>
      <c r="UJA51" s="1305"/>
      <c r="UJB51" s="1305"/>
      <c r="UJC51" s="1305"/>
      <c r="UJD51" s="1305"/>
      <c r="UJE51" s="1305"/>
      <c r="UJF51" s="1305"/>
      <c r="UJG51" s="1305"/>
      <c r="UJH51" s="1305"/>
      <c r="UJI51" s="1305"/>
      <c r="UJJ51" s="1305"/>
      <c r="UJK51" s="1305"/>
      <c r="UJL51" s="1305"/>
      <c r="UJM51" s="1305"/>
      <c r="UJN51" s="1305"/>
      <c r="UJO51" s="1305"/>
      <c r="UJP51" s="1305"/>
      <c r="UJQ51" s="1305"/>
      <c r="UJR51" s="1305"/>
      <c r="UJS51" s="1305"/>
      <c r="UJT51" s="1305"/>
      <c r="UJU51" s="1305"/>
      <c r="UJV51" s="1305"/>
      <c r="UJW51" s="1305"/>
      <c r="UJX51" s="1305"/>
      <c r="UJY51" s="1305"/>
      <c r="UJZ51" s="1305"/>
      <c r="UKA51" s="1305"/>
      <c r="UKB51" s="1305"/>
      <c r="UKC51" s="1305"/>
      <c r="UKD51" s="1305"/>
      <c r="UKE51" s="1305"/>
      <c r="UKF51" s="1305"/>
      <c r="UKG51" s="1305"/>
      <c r="UKH51" s="1305"/>
      <c r="UKI51" s="1305"/>
      <c r="UKJ51" s="1305"/>
      <c r="UKK51" s="1305"/>
      <c r="UKL51" s="1305"/>
      <c r="UKM51" s="1305"/>
      <c r="UKN51" s="1305"/>
      <c r="UKO51" s="1305"/>
      <c r="UKP51" s="1305"/>
      <c r="UKQ51" s="1305"/>
      <c r="UKR51" s="1305"/>
      <c r="UKS51" s="1305"/>
      <c r="UKT51" s="1305"/>
      <c r="UKU51" s="1305"/>
      <c r="UKV51" s="1305"/>
      <c r="UKW51" s="1305"/>
      <c r="UKX51" s="1305"/>
      <c r="UKY51" s="1305"/>
      <c r="UKZ51" s="1305"/>
      <c r="ULA51" s="1305"/>
      <c r="ULB51" s="1305"/>
      <c r="ULC51" s="1305"/>
      <c r="ULD51" s="1305"/>
      <c r="ULE51" s="1305"/>
      <c r="ULF51" s="1305"/>
      <c r="ULG51" s="1305"/>
      <c r="ULH51" s="1305"/>
      <c r="ULI51" s="1305"/>
      <c r="ULJ51" s="1305"/>
      <c r="ULK51" s="1305"/>
      <c r="ULL51" s="1305"/>
      <c r="ULM51" s="1305"/>
      <c r="ULN51" s="1305"/>
      <c r="ULO51" s="1305"/>
      <c r="ULP51" s="1305"/>
      <c r="ULQ51" s="1305"/>
      <c r="ULR51" s="1305"/>
      <c r="ULS51" s="1305"/>
      <c r="ULT51" s="1305"/>
      <c r="ULU51" s="1305"/>
      <c r="ULV51" s="1305"/>
      <c r="ULW51" s="1305"/>
      <c r="ULX51" s="1305"/>
      <c r="ULY51" s="1305"/>
      <c r="ULZ51" s="1305"/>
      <c r="UMA51" s="1305"/>
      <c r="UMB51" s="1305"/>
      <c r="UMC51" s="1305"/>
      <c r="UMD51" s="1305"/>
      <c r="UME51" s="1305"/>
      <c r="UMF51" s="1305"/>
      <c r="UMG51" s="1305"/>
      <c r="UMH51" s="1305"/>
      <c r="UMI51" s="1305"/>
      <c r="UMJ51" s="1305"/>
      <c r="UMK51" s="1305"/>
      <c r="UML51" s="1305"/>
      <c r="UMM51" s="1305"/>
      <c r="UMN51" s="1305"/>
      <c r="UMO51" s="1305"/>
      <c r="UMP51" s="1305"/>
      <c r="UMQ51" s="1305"/>
      <c r="UMR51" s="1305"/>
      <c r="UMS51" s="1305"/>
      <c r="UMT51" s="1305"/>
      <c r="UMU51" s="1305"/>
      <c r="UMV51" s="1305"/>
      <c r="UMW51" s="1305"/>
      <c r="UMX51" s="1305"/>
      <c r="UMY51" s="1305"/>
      <c r="UMZ51" s="1305"/>
      <c r="UNA51" s="1305"/>
      <c r="UNB51" s="1305"/>
      <c r="UNC51" s="1305"/>
      <c r="UND51" s="1305"/>
      <c r="UNE51" s="1305"/>
      <c r="UNF51" s="1305"/>
      <c r="UNG51" s="1305"/>
      <c r="UNH51" s="1305"/>
      <c r="UNI51" s="1305"/>
      <c r="UNJ51" s="1305"/>
      <c r="UNK51" s="1305"/>
      <c r="UNL51" s="1305"/>
      <c r="UNM51" s="1305"/>
      <c r="UNN51" s="1305"/>
      <c r="UNO51" s="1305"/>
      <c r="UNP51" s="1305"/>
      <c r="UNQ51" s="1305"/>
      <c r="UNR51" s="1305"/>
      <c r="UNS51" s="1305"/>
      <c r="UNT51" s="1305"/>
      <c r="UNU51" s="1305"/>
      <c r="UNV51" s="1305"/>
      <c r="UNW51" s="1305"/>
      <c r="UNX51" s="1305"/>
      <c r="UNY51" s="1305"/>
      <c r="UNZ51" s="1305"/>
      <c r="UOA51" s="1305"/>
      <c r="UOB51" s="1305"/>
      <c r="UOC51" s="1305"/>
      <c r="UOD51" s="1305"/>
      <c r="UOE51" s="1305"/>
      <c r="UOF51" s="1305"/>
      <c r="UOG51" s="1305"/>
      <c r="UOH51" s="1305"/>
      <c r="UOI51" s="1305"/>
      <c r="UOJ51" s="1305"/>
      <c r="UOK51" s="1305"/>
      <c r="UOL51" s="1305"/>
      <c r="UOM51" s="1305"/>
      <c r="UON51" s="1305"/>
      <c r="UOO51" s="1305"/>
      <c r="UOP51" s="1305"/>
      <c r="UOQ51" s="1305"/>
      <c r="UOR51" s="1305"/>
      <c r="UOS51" s="1305"/>
      <c r="UOT51" s="1305"/>
      <c r="UOU51" s="1305"/>
      <c r="UOV51" s="1305"/>
      <c r="UOW51" s="1305"/>
      <c r="UOX51" s="1305"/>
      <c r="UOY51" s="1305"/>
      <c r="UOZ51" s="1305"/>
      <c r="UPA51" s="1305"/>
      <c r="UPB51" s="1305"/>
      <c r="UPC51" s="1305"/>
      <c r="UPD51" s="1305"/>
      <c r="UPE51" s="1305"/>
      <c r="UPF51" s="1305"/>
      <c r="UPG51" s="1305"/>
      <c r="UPH51" s="1305"/>
      <c r="UPI51" s="1305"/>
      <c r="UPJ51" s="1305"/>
      <c r="UPK51" s="1305"/>
      <c r="UPL51" s="1305"/>
      <c r="UPM51" s="1305"/>
      <c r="UPN51" s="1305"/>
      <c r="UPO51" s="1305"/>
      <c r="UPP51" s="1305"/>
      <c r="UPQ51" s="1305"/>
      <c r="UPR51" s="1305"/>
      <c r="UPS51" s="1305"/>
      <c r="UPT51" s="1305"/>
      <c r="UPU51" s="1305"/>
      <c r="UPV51" s="1305"/>
      <c r="UPW51" s="1305"/>
      <c r="UPX51" s="1305"/>
      <c r="UPY51" s="1305"/>
      <c r="UPZ51" s="1305"/>
      <c r="UQA51" s="1305"/>
      <c r="UQB51" s="1305"/>
      <c r="UQC51" s="1305"/>
      <c r="UQD51" s="1305"/>
      <c r="UQE51" s="1305"/>
      <c r="UQF51" s="1305"/>
      <c r="UQG51" s="1305"/>
      <c r="UQH51" s="1305"/>
      <c r="UQI51" s="1305"/>
      <c r="UQJ51" s="1305"/>
      <c r="UQK51" s="1305"/>
      <c r="UQL51" s="1305"/>
      <c r="UQM51" s="1305"/>
      <c r="UQN51" s="1305"/>
      <c r="UQO51" s="1305"/>
      <c r="UQP51" s="1305"/>
      <c r="UQQ51" s="1305"/>
      <c r="UQR51" s="1305"/>
      <c r="UQS51" s="1305"/>
      <c r="UQT51" s="1305"/>
      <c r="UQU51" s="1305"/>
      <c r="UQV51" s="1305"/>
      <c r="UQW51" s="1305"/>
      <c r="UQX51" s="1305"/>
      <c r="UQY51" s="1305"/>
      <c r="UQZ51" s="1305"/>
      <c r="URA51" s="1305"/>
      <c r="URB51" s="1305"/>
      <c r="URC51" s="1305"/>
      <c r="URD51" s="1305"/>
      <c r="URE51" s="1305"/>
      <c r="URF51" s="1305"/>
      <c r="URG51" s="1305"/>
      <c r="URH51" s="1305"/>
      <c r="URI51" s="1305"/>
      <c r="URJ51" s="1305"/>
      <c r="URK51" s="1305"/>
      <c r="URL51" s="1305"/>
      <c r="URM51" s="1305"/>
      <c r="URN51" s="1305"/>
      <c r="URO51" s="1305"/>
      <c r="URP51" s="1305"/>
      <c r="URQ51" s="1305"/>
      <c r="URR51" s="1305"/>
      <c r="URS51" s="1305"/>
      <c r="URT51" s="1305"/>
      <c r="URU51" s="1305"/>
      <c r="URV51" s="1305"/>
      <c r="URW51" s="1305"/>
      <c r="URX51" s="1305"/>
      <c r="URY51" s="1305"/>
      <c r="URZ51" s="1305"/>
      <c r="USA51" s="1305"/>
      <c r="USB51" s="1305"/>
      <c r="USC51" s="1305"/>
      <c r="USD51" s="1305"/>
      <c r="USE51" s="1305"/>
      <c r="USF51" s="1305"/>
      <c r="USG51" s="1305"/>
      <c r="USH51" s="1305"/>
      <c r="USI51" s="1305"/>
      <c r="USJ51" s="1305"/>
      <c r="USK51" s="1305"/>
      <c r="USL51" s="1305"/>
      <c r="USM51" s="1305"/>
      <c r="USN51" s="1305"/>
      <c r="USO51" s="1305"/>
      <c r="USP51" s="1305"/>
      <c r="USQ51" s="1305"/>
      <c r="USR51" s="1305"/>
      <c r="USS51" s="1305"/>
      <c r="UST51" s="1305"/>
      <c r="USU51" s="1305"/>
      <c r="USV51" s="1305"/>
      <c r="USW51" s="1305"/>
      <c r="USX51" s="1305"/>
      <c r="USY51" s="1305"/>
      <c r="USZ51" s="1305"/>
      <c r="UTA51" s="1305"/>
      <c r="UTB51" s="1305"/>
      <c r="UTC51" s="1305"/>
      <c r="UTD51" s="1305"/>
      <c r="UTE51" s="1305"/>
      <c r="UTF51" s="1305"/>
      <c r="UTG51" s="1305"/>
      <c r="UTH51" s="1305"/>
      <c r="UTI51" s="1305"/>
      <c r="UTJ51" s="1305"/>
      <c r="UTK51" s="1305"/>
      <c r="UTL51" s="1305"/>
      <c r="UTM51" s="1305"/>
      <c r="UTN51" s="1305"/>
      <c r="UTO51" s="1305"/>
      <c r="UTP51" s="1305"/>
      <c r="UTQ51" s="1305"/>
      <c r="UTR51" s="1305"/>
      <c r="UTS51" s="1305"/>
      <c r="UTT51" s="1305"/>
      <c r="UTU51" s="1305"/>
      <c r="UTV51" s="1305"/>
      <c r="UTW51" s="1305"/>
      <c r="UTX51" s="1305"/>
      <c r="UTY51" s="1305"/>
      <c r="UTZ51" s="1305"/>
      <c r="UUA51" s="1305"/>
      <c r="UUB51" s="1305"/>
      <c r="UUC51" s="1305"/>
      <c r="UUD51" s="1305"/>
      <c r="UUE51" s="1305"/>
      <c r="UUF51" s="1305"/>
      <c r="UUG51" s="1305"/>
      <c r="UUH51" s="1305"/>
      <c r="UUI51" s="1305"/>
      <c r="UUJ51" s="1305"/>
      <c r="UUK51" s="1305"/>
      <c r="UUL51" s="1305"/>
      <c r="UUM51" s="1305"/>
      <c r="UUN51" s="1305"/>
      <c r="UUO51" s="1305"/>
      <c r="UUP51" s="1305"/>
      <c r="UUQ51" s="1305"/>
      <c r="UUR51" s="1305"/>
      <c r="UUS51" s="1305"/>
      <c r="UUT51" s="1305"/>
      <c r="UUU51" s="1305"/>
      <c r="UUV51" s="1305"/>
      <c r="UUW51" s="1305"/>
      <c r="UUX51" s="1305"/>
      <c r="UUY51" s="1305"/>
      <c r="UUZ51" s="1305"/>
      <c r="UVA51" s="1305"/>
      <c r="UVB51" s="1305"/>
      <c r="UVC51" s="1305"/>
      <c r="UVD51" s="1305"/>
      <c r="UVE51" s="1305"/>
      <c r="UVF51" s="1305"/>
      <c r="UVG51" s="1305"/>
      <c r="UVH51" s="1305"/>
      <c r="UVI51" s="1305"/>
      <c r="UVJ51" s="1305"/>
      <c r="UVK51" s="1305"/>
      <c r="UVL51" s="1305"/>
      <c r="UVM51" s="1305"/>
      <c r="UVN51" s="1305"/>
      <c r="UVO51" s="1305"/>
      <c r="UVP51" s="1305"/>
      <c r="UVQ51" s="1305"/>
      <c r="UVR51" s="1305"/>
      <c r="UVS51" s="1305"/>
      <c r="UVT51" s="1305"/>
      <c r="UVU51" s="1305"/>
      <c r="UVV51" s="1305"/>
      <c r="UVW51" s="1305"/>
      <c r="UVX51" s="1305"/>
      <c r="UVY51" s="1305"/>
      <c r="UVZ51" s="1305"/>
      <c r="UWA51" s="1305"/>
      <c r="UWB51" s="1305"/>
      <c r="UWC51" s="1305"/>
      <c r="UWD51" s="1305"/>
      <c r="UWE51" s="1305"/>
      <c r="UWF51" s="1305"/>
      <c r="UWG51" s="1305"/>
      <c r="UWH51" s="1305"/>
      <c r="UWI51" s="1305"/>
      <c r="UWJ51" s="1305"/>
      <c r="UWK51" s="1305"/>
      <c r="UWL51" s="1305"/>
      <c r="UWM51" s="1305"/>
      <c r="UWN51" s="1305"/>
      <c r="UWO51" s="1305"/>
      <c r="UWP51" s="1305"/>
      <c r="UWQ51" s="1305"/>
      <c r="UWR51" s="1305"/>
      <c r="UWS51" s="1305"/>
      <c r="UWT51" s="1305"/>
      <c r="UWU51" s="1305"/>
      <c r="UWV51" s="1305"/>
      <c r="UWW51" s="1305"/>
      <c r="UWX51" s="1305"/>
      <c r="UWY51" s="1305"/>
      <c r="UWZ51" s="1305"/>
      <c r="UXA51" s="1305"/>
      <c r="UXB51" s="1305"/>
      <c r="UXC51" s="1305"/>
      <c r="UXD51" s="1305"/>
      <c r="UXE51" s="1305"/>
      <c r="UXF51" s="1305"/>
      <c r="UXG51" s="1305"/>
      <c r="UXH51" s="1305"/>
      <c r="UXI51" s="1305"/>
      <c r="UXJ51" s="1305"/>
      <c r="UXK51" s="1305"/>
      <c r="UXL51" s="1305"/>
      <c r="UXM51" s="1305"/>
      <c r="UXN51" s="1305"/>
      <c r="UXO51" s="1305"/>
      <c r="UXP51" s="1305"/>
      <c r="UXQ51" s="1305"/>
      <c r="UXR51" s="1305"/>
      <c r="UXS51" s="1305"/>
      <c r="UXT51" s="1305"/>
      <c r="UXU51" s="1305"/>
      <c r="UXV51" s="1305"/>
      <c r="UXW51" s="1305"/>
      <c r="UXX51" s="1305"/>
      <c r="UXY51" s="1305"/>
      <c r="UXZ51" s="1305"/>
      <c r="UYA51" s="1305"/>
      <c r="UYB51" s="1305"/>
      <c r="UYC51" s="1305"/>
      <c r="UYD51" s="1305"/>
      <c r="UYE51" s="1305"/>
      <c r="UYF51" s="1305"/>
      <c r="UYG51" s="1305"/>
      <c r="UYH51" s="1305"/>
      <c r="UYI51" s="1305"/>
      <c r="UYJ51" s="1305"/>
      <c r="UYK51" s="1305"/>
      <c r="UYL51" s="1305"/>
      <c r="UYM51" s="1305"/>
      <c r="UYN51" s="1305"/>
      <c r="UYO51" s="1305"/>
      <c r="UYP51" s="1305"/>
      <c r="UYQ51" s="1305"/>
      <c r="UYR51" s="1305"/>
      <c r="UYS51" s="1305"/>
      <c r="UYT51" s="1305"/>
      <c r="UYU51" s="1305"/>
      <c r="UYV51" s="1305"/>
      <c r="UYW51" s="1305"/>
      <c r="UYX51" s="1305"/>
      <c r="UYY51" s="1305"/>
      <c r="UYZ51" s="1305"/>
      <c r="UZA51" s="1305"/>
      <c r="UZB51" s="1305"/>
      <c r="UZC51" s="1305"/>
      <c r="UZD51" s="1305"/>
      <c r="UZE51" s="1305"/>
      <c r="UZF51" s="1305"/>
      <c r="UZG51" s="1305"/>
      <c r="UZH51" s="1305"/>
      <c r="UZI51" s="1305"/>
      <c r="UZJ51" s="1305"/>
      <c r="UZK51" s="1305"/>
      <c r="UZL51" s="1305"/>
      <c r="UZM51" s="1305"/>
      <c r="UZN51" s="1305"/>
      <c r="UZO51" s="1305"/>
      <c r="UZP51" s="1305"/>
      <c r="UZQ51" s="1305"/>
      <c r="UZR51" s="1305"/>
      <c r="UZS51" s="1305"/>
      <c r="UZT51" s="1305"/>
      <c r="UZU51" s="1305"/>
      <c r="UZV51" s="1305"/>
      <c r="UZW51" s="1305"/>
      <c r="UZX51" s="1305"/>
      <c r="UZY51" s="1305"/>
      <c r="UZZ51" s="1305"/>
      <c r="VAA51" s="1305"/>
      <c r="VAB51" s="1305"/>
      <c r="VAC51" s="1305"/>
      <c r="VAD51" s="1305"/>
      <c r="VAE51" s="1305"/>
      <c r="VAF51" s="1305"/>
      <c r="VAG51" s="1305"/>
      <c r="VAH51" s="1305"/>
      <c r="VAI51" s="1305"/>
      <c r="VAJ51" s="1305"/>
      <c r="VAK51" s="1305"/>
      <c r="VAL51" s="1305"/>
      <c r="VAM51" s="1305"/>
      <c r="VAN51" s="1305"/>
      <c r="VAO51" s="1305"/>
      <c r="VAP51" s="1305"/>
      <c r="VAQ51" s="1305"/>
      <c r="VAR51" s="1305"/>
      <c r="VAS51" s="1305"/>
      <c r="VAT51" s="1305"/>
      <c r="VAU51" s="1305"/>
      <c r="VAV51" s="1305"/>
      <c r="VAW51" s="1305"/>
      <c r="VAX51" s="1305"/>
      <c r="VAY51" s="1305"/>
      <c r="VAZ51" s="1305"/>
      <c r="VBA51" s="1305"/>
      <c r="VBB51" s="1305"/>
      <c r="VBC51" s="1305"/>
      <c r="VBD51" s="1305"/>
      <c r="VBE51" s="1305"/>
      <c r="VBF51" s="1305"/>
      <c r="VBG51" s="1305"/>
      <c r="VBH51" s="1305"/>
      <c r="VBI51" s="1305"/>
      <c r="VBJ51" s="1305"/>
      <c r="VBK51" s="1305"/>
      <c r="VBL51" s="1305"/>
      <c r="VBM51" s="1305"/>
      <c r="VBN51" s="1305"/>
      <c r="VBO51" s="1305"/>
      <c r="VBP51" s="1305"/>
      <c r="VBQ51" s="1305"/>
      <c r="VBR51" s="1305"/>
      <c r="VBS51" s="1305"/>
      <c r="VBT51" s="1305"/>
      <c r="VBU51" s="1305"/>
      <c r="VBV51" s="1305"/>
      <c r="VBW51" s="1305"/>
      <c r="VBX51" s="1305"/>
      <c r="VBY51" s="1305"/>
      <c r="VBZ51" s="1305"/>
      <c r="VCA51" s="1305"/>
      <c r="VCB51" s="1305"/>
      <c r="VCC51" s="1305"/>
      <c r="VCD51" s="1305"/>
      <c r="VCE51" s="1305"/>
      <c r="VCF51" s="1305"/>
      <c r="VCG51" s="1305"/>
      <c r="VCH51" s="1305"/>
      <c r="VCI51" s="1305"/>
      <c r="VCJ51" s="1305"/>
      <c r="VCK51" s="1305"/>
      <c r="VCL51" s="1305"/>
      <c r="VCM51" s="1305"/>
      <c r="VCN51" s="1305"/>
      <c r="VCO51" s="1305"/>
      <c r="VCP51" s="1305"/>
      <c r="VCQ51" s="1305"/>
      <c r="VCR51" s="1305"/>
      <c r="VCS51" s="1305"/>
      <c r="VCT51" s="1305"/>
      <c r="VCU51" s="1305"/>
      <c r="VCV51" s="1305"/>
      <c r="VCW51" s="1305"/>
      <c r="VCX51" s="1305"/>
      <c r="VCY51" s="1305"/>
      <c r="VCZ51" s="1305"/>
      <c r="VDA51" s="1305"/>
      <c r="VDB51" s="1305"/>
      <c r="VDC51" s="1305"/>
      <c r="VDD51" s="1305"/>
      <c r="VDE51" s="1305"/>
      <c r="VDF51" s="1305"/>
      <c r="VDG51" s="1305"/>
      <c r="VDH51" s="1305"/>
      <c r="VDI51" s="1305"/>
      <c r="VDJ51" s="1305"/>
      <c r="VDK51" s="1305"/>
      <c r="VDL51" s="1305"/>
      <c r="VDM51" s="1305"/>
      <c r="VDN51" s="1305"/>
      <c r="VDO51" s="1305"/>
      <c r="VDP51" s="1305"/>
      <c r="VDQ51" s="1305"/>
      <c r="VDR51" s="1305"/>
      <c r="VDS51" s="1305"/>
      <c r="VDT51" s="1305"/>
      <c r="VDU51" s="1305"/>
      <c r="VDV51" s="1305"/>
      <c r="VDW51" s="1305"/>
      <c r="VDX51" s="1305"/>
      <c r="VDY51" s="1305"/>
      <c r="VDZ51" s="1305"/>
      <c r="VEA51" s="1305"/>
      <c r="VEB51" s="1305"/>
      <c r="VEC51" s="1305"/>
      <c r="VED51" s="1305"/>
      <c r="VEE51" s="1305"/>
      <c r="VEF51" s="1305"/>
      <c r="VEG51" s="1305"/>
      <c r="VEH51" s="1305"/>
      <c r="VEI51" s="1305"/>
      <c r="VEJ51" s="1305"/>
      <c r="VEK51" s="1305"/>
      <c r="VEL51" s="1305"/>
      <c r="VEM51" s="1305"/>
      <c r="VEN51" s="1305"/>
      <c r="VEO51" s="1305"/>
      <c r="VEP51" s="1305"/>
      <c r="VEQ51" s="1305"/>
      <c r="VER51" s="1305"/>
      <c r="VES51" s="1305"/>
      <c r="VET51" s="1305"/>
      <c r="VEU51" s="1305"/>
      <c r="VEV51" s="1305"/>
      <c r="VEW51" s="1305"/>
      <c r="VEX51" s="1305"/>
      <c r="VEY51" s="1305"/>
      <c r="VEZ51" s="1305"/>
      <c r="VFA51" s="1305"/>
      <c r="VFB51" s="1305"/>
      <c r="VFC51" s="1305"/>
      <c r="VFD51" s="1305"/>
      <c r="VFE51" s="1305"/>
      <c r="VFF51" s="1305"/>
      <c r="VFG51" s="1305"/>
      <c r="VFH51" s="1305"/>
      <c r="VFI51" s="1305"/>
      <c r="VFJ51" s="1305"/>
      <c r="VFK51" s="1305"/>
      <c r="VFL51" s="1305"/>
      <c r="VFM51" s="1305"/>
      <c r="VFN51" s="1305"/>
      <c r="VFO51" s="1305"/>
      <c r="VFP51" s="1305"/>
      <c r="VFQ51" s="1305"/>
      <c r="VFR51" s="1305"/>
      <c r="VFS51" s="1305"/>
      <c r="VFT51" s="1305"/>
      <c r="VFU51" s="1305"/>
      <c r="VFV51" s="1305"/>
      <c r="VFW51" s="1305"/>
      <c r="VFX51" s="1305"/>
      <c r="VFY51" s="1305"/>
      <c r="VFZ51" s="1305"/>
      <c r="VGA51" s="1305"/>
      <c r="VGB51" s="1305"/>
      <c r="VGC51" s="1305"/>
      <c r="VGD51" s="1305"/>
      <c r="VGE51" s="1305"/>
      <c r="VGF51" s="1305"/>
      <c r="VGG51" s="1305"/>
      <c r="VGH51" s="1305"/>
      <c r="VGI51" s="1305"/>
      <c r="VGJ51" s="1305"/>
      <c r="VGK51" s="1305"/>
      <c r="VGL51" s="1305"/>
      <c r="VGM51" s="1305"/>
      <c r="VGN51" s="1305"/>
      <c r="VGO51" s="1305"/>
      <c r="VGP51" s="1305"/>
      <c r="VGQ51" s="1305"/>
      <c r="VGR51" s="1305"/>
      <c r="VGS51" s="1305"/>
      <c r="VGT51" s="1305"/>
      <c r="VGU51" s="1305"/>
      <c r="VGV51" s="1305"/>
      <c r="VGW51" s="1305"/>
      <c r="VGX51" s="1305"/>
      <c r="VGY51" s="1305"/>
      <c r="VGZ51" s="1305"/>
      <c r="VHA51" s="1305"/>
      <c r="VHB51" s="1305"/>
      <c r="VHC51" s="1305"/>
      <c r="VHD51" s="1305"/>
      <c r="VHE51" s="1305"/>
      <c r="VHF51" s="1305"/>
      <c r="VHG51" s="1305"/>
      <c r="VHH51" s="1305"/>
      <c r="VHI51" s="1305"/>
      <c r="VHJ51" s="1305"/>
      <c r="VHK51" s="1305"/>
      <c r="VHL51" s="1305"/>
      <c r="VHM51" s="1305"/>
      <c r="VHN51" s="1305"/>
      <c r="VHO51" s="1305"/>
      <c r="VHP51" s="1305"/>
      <c r="VHQ51" s="1305"/>
      <c r="VHR51" s="1305"/>
      <c r="VHS51" s="1305"/>
      <c r="VHT51" s="1305"/>
      <c r="VHU51" s="1305"/>
      <c r="VHV51" s="1305"/>
      <c r="VHW51" s="1305"/>
      <c r="VHX51" s="1305"/>
      <c r="VHY51" s="1305"/>
      <c r="VHZ51" s="1305"/>
      <c r="VIA51" s="1305"/>
      <c r="VIB51" s="1305"/>
      <c r="VIC51" s="1305"/>
      <c r="VID51" s="1305"/>
      <c r="VIE51" s="1305"/>
      <c r="VIF51" s="1305"/>
      <c r="VIG51" s="1305"/>
      <c r="VIH51" s="1305"/>
      <c r="VII51" s="1305"/>
      <c r="VIJ51" s="1305"/>
      <c r="VIK51" s="1305"/>
      <c r="VIL51" s="1305"/>
      <c r="VIM51" s="1305"/>
      <c r="VIN51" s="1305"/>
      <c r="VIO51" s="1305"/>
      <c r="VIP51" s="1305"/>
      <c r="VIQ51" s="1305"/>
      <c r="VIR51" s="1305"/>
      <c r="VIS51" s="1305"/>
      <c r="VIT51" s="1305"/>
      <c r="VIU51" s="1305"/>
      <c r="VIV51" s="1305"/>
      <c r="VIW51" s="1305"/>
      <c r="VIX51" s="1305"/>
      <c r="VIY51" s="1305"/>
      <c r="VIZ51" s="1305"/>
      <c r="VJA51" s="1305"/>
      <c r="VJB51" s="1305"/>
      <c r="VJC51" s="1305"/>
      <c r="VJD51" s="1305"/>
      <c r="VJE51" s="1305"/>
      <c r="VJF51" s="1305"/>
      <c r="VJG51" s="1305"/>
      <c r="VJH51" s="1305"/>
      <c r="VJI51" s="1305"/>
      <c r="VJJ51" s="1305"/>
      <c r="VJK51" s="1305"/>
      <c r="VJL51" s="1305"/>
      <c r="VJM51" s="1305"/>
      <c r="VJN51" s="1305"/>
      <c r="VJO51" s="1305"/>
      <c r="VJP51" s="1305"/>
      <c r="VJQ51" s="1305"/>
      <c r="VJR51" s="1305"/>
      <c r="VJS51" s="1305"/>
      <c r="VJT51" s="1305"/>
      <c r="VJU51" s="1305"/>
      <c r="VJV51" s="1305"/>
      <c r="VJW51" s="1305"/>
      <c r="VJX51" s="1305"/>
      <c r="VJY51" s="1305"/>
      <c r="VJZ51" s="1305"/>
      <c r="VKA51" s="1305"/>
      <c r="VKB51" s="1305"/>
      <c r="VKC51" s="1305"/>
      <c r="VKD51" s="1305"/>
      <c r="VKE51" s="1305"/>
      <c r="VKF51" s="1305"/>
      <c r="VKG51" s="1305"/>
      <c r="VKH51" s="1305"/>
      <c r="VKI51" s="1305"/>
      <c r="VKJ51" s="1305"/>
      <c r="VKK51" s="1305"/>
      <c r="VKL51" s="1305"/>
      <c r="VKM51" s="1305"/>
      <c r="VKN51" s="1305"/>
      <c r="VKO51" s="1305"/>
      <c r="VKP51" s="1305"/>
      <c r="VKQ51" s="1305"/>
      <c r="VKR51" s="1305"/>
      <c r="VKS51" s="1305"/>
      <c r="VKT51" s="1305"/>
      <c r="VKU51" s="1305"/>
      <c r="VKV51" s="1305"/>
      <c r="VKW51" s="1305"/>
      <c r="VKX51" s="1305"/>
      <c r="VKY51" s="1305"/>
      <c r="VKZ51" s="1305"/>
      <c r="VLA51" s="1305"/>
      <c r="VLB51" s="1305"/>
      <c r="VLC51" s="1305"/>
      <c r="VLD51" s="1305"/>
      <c r="VLE51" s="1305"/>
      <c r="VLF51" s="1305"/>
      <c r="VLG51" s="1305"/>
      <c r="VLH51" s="1305"/>
      <c r="VLI51" s="1305"/>
      <c r="VLJ51" s="1305"/>
      <c r="VLK51" s="1305"/>
      <c r="VLL51" s="1305"/>
      <c r="VLM51" s="1305"/>
      <c r="VLN51" s="1305"/>
      <c r="VLO51" s="1305"/>
      <c r="VLP51" s="1305"/>
      <c r="VLQ51" s="1305"/>
      <c r="VLR51" s="1305"/>
      <c r="VLS51" s="1305"/>
      <c r="VLT51" s="1305"/>
      <c r="VLU51" s="1305"/>
      <c r="VLV51" s="1305"/>
      <c r="VLW51" s="1305"/>
      <c r="VLX51" s="1305"/>
      <c r="VLY51" s="1305"/>
      <c r="VLZ51" s="1305"/>
      <c r="VMA51" s="1305"/>
      <c r="VMB51" s="1305"/>
      <c r="VMC51" s="1305"/>
      <c r="VMD51" s="1305"/>
      <c r="VME51" s="1305"/>
      <c r="VMF51" s="1305"/>
      <c r="VMG51" s="1305"/>
      <c r="VMH51" s="1305"/>
      <c r="VMI51" s="1305"/>
      <c r="VMJ51" s="1305"/>
      <c r="VMK51" s="1305"/>
      <c r="VML51" s="1305"/>
      <c r="VMM51" s="1305"/>
      <c r="VMN51" s="1305"/>
      <c r="VMO51" s="1305"/>
      <c r="VMP51" s="1305"/>
      <c r="VMQ51" s="1305"/>
      <c r="VMR51" s="1305"/>
      <c r="VMS51" s="1305"/>
      <c r="VMT51" s="1305"/>
      <c r="VMU51" s="1305"/>
      <c r="VMV51" s="1305"/>
      <c r="VMW51" s="1305"/>
      <c r="VMX51" s="1305"/>
      <c r="VMY51" s="1305"/>
      <c r="VMZ51" s="1305"/>
      <c r="VNA51" s="1305"/>
      <c r="VNB51" s="1305"/>
      <c r="VNC51" s="1305"/>
      <c r="VND51" s="1305"/>
      <c r="VNE51" s="1305"/>
      <c r="VNF51" s="1305"/>
      <c r="VNG51" s="1305"/>
      <c r="VNH51" s="1305"/>
      <c r="VNI51" s="1305"/>
      <c r="VNJ51" s="1305"/>
      <c r="VNK51" s="1305"/>
      <c r="VNL51" s="1305"/>
      <c r="VNM51" s="1305"/>
      <c r="VNN51" s="1305"/>
      <c r="VNO51" s="1305"/>
      <c r="VNP51" s="1305"/>
      <c r="VNQ51" s="1305"/>
      <c r="VNR51" s="1305"/>
      <c r="VNS51" s="1305"/>
      <c r="VNT51" s="1305"/>
      <c r="VNU51" s="1305"/>
      <c r="VNV51" s="1305"/>
      <c r="VNW51" s="1305"/>
      <c r="VNX51" s="1305"/>
      <c r="VNY51" s="1305"/>
      <c r="VNZ51" s="1305"/>
      <c r="VOA51" s="1305"/>
      <c r="VOB51" s="1305"/>
      <c r="VOC51" s="1305"/>
      <c r="VOD51" s="1305"/>
      <c r="VOE51" s="1305"/>
      <c r="VOF51" s="1305"/>
      <c r="VOG51" s="1305"/>
      <c r="VOH51" s="1305"/>
      <c r="VOI51" s="1305"/>
      <c r="VOJ51" s="1305"/>
      <c r="VOK51" s="1305"/>
      <c r="VOL51" s="1305"/>
      <c r="VOM51" s="1305"/>
      <c r="VON51" s="1305"/>
      <c r="VOO51" s="1305"/>
      <c r="VOP51" s="1305"/>
      <c r="VOQ51" s="1305"/>
      <c r="VOR51" s="1305"/>
      <c r="VOS51" s="1305"/>
      <c r="VOT51" s="1305"/>
      <c r="VOU51" s="1305"/>
      <c r="VOV51" s="1305"/>
      <c r="VOW51" s="1305"/>
      <c r="VOX51" s="1305"/>
      <c r="VOY51" s="1305"/>
      <c r="VOZ51" s="1305"/>
      <c r="VPA51" s="1305"/>
      <c r="VPB51" s="1305"/>
      <c r="VPC51" s="1305"/>
      <c r="VPD51" s="1305"/>
      <c r="VPE51" s="1305"/>
      <c r="VPF51" s="1305"/>
      <c r="VPG51" s="1305"/>
      <c r="VPH51" s="1305"/>
      <c r="VPI51" s="1305"/>
      <c r="VPJ51" s="1305"/>
      <c r="VPK51" s="1305"/>
      <c r="VPL51" s="1305"/>
      <c r="VPM51" s="1305"/>
      <c r="VPN51" s="1305"/>
      <c r="VPO51" s="1305"/>
      <c r="VPP51" s="1305"/>
      <c r="VPQ51" s="1305"/>
      <c r="VPR51" s="1305"/>
      <c r="VPS51" s="1305"/>
      <c r="VPT51" s="1305"/>
      <c r="VPU51" s="1305"/>
      <c r="VPV51" s="1305"/>
      <c r="VPW51" s="1305"/>
      <c r="VPX51" s="1305"/>
      <c r="VPY51" s="1305"/>
      <c r="VPZ51" s="1305"/>
      <c r="VQA51" s="1305"/>
      <c r="VQB51" s="1305"/>
      <c r="VQC51" s="1305"/>
      <c r="VQD51" s="1305"/>
      <c r="VQE51" s="1305"/>
      <c r="VQF51" s="1305"/>
      <c r="VQG51" s="1305"/>
      <c r="VQH51" s="1305"/>
      <c r="VQI51" s="1305"/>
      <c r="VQJ51" s="1305"/>
      <c r="VQK51" s="1305"/>
      <c r="VQL51" s="1305"/>
      <c r="VQM51" s="1305"/>
      <c r="VQN51" s="1305"/>
      <c r="VQO51" s="1305"/>
      <c r="VQP51" s="1305"/>
      <c r="VQQ51" s="1305"/>
      <c r="VQR51" s="1305"/>
      <c r="VQS51" s="1305"/>
      <c r="VQT51" s="1305"/>
      <c r="VQU51" s="1305"/>
      <c r="VQV51" s="1305"/>
      <c r="VQW51" s="1305"/>
      <c r="VQX51" s="1305"/>
      <c r="VQY51" s="1305"/>
      <c r="VQZ51" s="1305"/>
      <c r="VRA51" s="1305"/>
      <c r="VRB51" s="1305"/>
      <c r="VRC51" s="1305"/>
      <c r="VRD51" s="1305"/>
      <c r="VRE51" s="1305"/>
      <c r="VRF51" s="1305"/>
      <c r="VRG51" s="1305"/>
      <c r="VRH51" s="1305"/>
      <c r="VRI51" s="1305"/>
      <c r="VRJ51" s="1305"/>
      <c r="VRK51" s="1305"/>
      <c r="VRL51" s="1305"/>
      <c r="VRM51" s="1305"/>
      <c r="VRN51" s="1305"/>
      <c r="VRO51" s="1305"/>
      <c r="VRP51" s="1305"/>
      <c r="VRQ51" s="1305"/>
      <c r="VRR51" s="1305"/>
      <c r="VRS51" s="1305"/>
      <c r="VRT51" s="1305"/>
      <c r="VRU51" s="1305"/>
      <c r="VRV51" s="1305"/>
      <c r="VRW51" s="1305"/>
      <c r="VRX51" s="1305"/>
      <c r="VRY51" s="1305"/>
      <c r="VRZ51" s="1305"/>
      <c r="VSA51" s="1305"/>
      <c r="VSB51" s="1305"/>
      <c r="VSC51" s="1305"/>
      <c r="VSD51" s="1305"/>
      <c r="VSE51" s="1305"/>
      <c r="VSF51" s="1305"/>
      <c r="VSG51" s="1305"/>
      <c r="VSH51" s="1305"/>
      <c r="VSI51" s="1305"/>
      <c r="VSJ51" s="1305"/>
      <c r="VSK51" s="1305"/>
      <c r="VSL51" s="1305"/>
      <c r="VSM51" s="1305"/>
      <c r="VSN51" s="1305"/>
      <c r="VSO51" s="1305"/>
      <c r="VSP51" s="1305"/>
      <c r="VSQ51" s="1305"/>
      <c r="VSR51" s="1305"/>
      <c r="VSS51" s="1305"/>
      <c r="VST51" s="1305"/>
      <c r="VSU51" s="1305"/>
      <c r="VSV51" s="1305"/>
      <c r="VSW51" s="1305"/>
      <c r="VSX51" s="1305"/>
      <c r="VSY51" s="1305"/>
      <c r="VSZ51" s="1305"/>
      <c r="VTA51" s="1305"/>
      <c r="VTB51" s="1305"/>
      <c r="VTC51" s="1305"/>
      <c r="VTD51" s="1305"/>
      <c r="VTE51" s="1305"/>
      <c r="VTF51" s="1305"/>
      <c r="VTG51" s="1305"/>
      <c r="VTH51" s="1305"/>
      <c r="VTI51" s="1305"/>
      <c r="VTJ51" s="1305"/>
      <c r="VTK51" s="1305"/>
      <c r="VTL51" s="1305"/>
      <c r="VTM51" s="1305"/>
      <c r="VTN51" s="1305"/>
      <c r="VTO51" s="1305"/>
      <c r="VTP51" s="1305"/>
      <c r="VTQ51" s="1305"/>
      <c r="VTR51" s="1305"/>
      <c r="VTS51" s="1305"/>
      <c r="VTT51" s="1305"/>
      <c r="VTU51" s="1305"/>
      <c r="VTV51" s="1305"/>
      <c r="VTW51" s="1305"/>
      <c r="VTX51" s="1305"/>
      <c r="VTY51" s="1305"/>
      <c r="VTZ51" s="1305"/>
      <c r="VUA51" s="1305"/>
      <c r="VUB51" s="1305"/>
      <c r="VUC51" s="1305"/>
      <c r="VUD51" s="1305"/>
      <c r="VUE51" s="1305"/>
      <c r="VUF51" s="1305"/>
      <c r="VUG51" s="1305"/>
      <c r="VUH51" s="1305"/>
      <c r="VUI51" s="1305"/>
      <c r="VUJ51" s="1305"/>
      <c r="VUK51" s="1305"/>
      <c r="VUL51" s="1305"/>
      <c r="VUM51" s="1305"/>
      <c r="VUN51" s="1305"/>
      <c r="VUO51" s="1305"/>
      <c r="VUP51" s="1305"/>
      <c r="VUQ51" s="1305"/>
      <c r="VUR51" s="1305"/>
      <c r="VUS51" s="1305"/>
      <c r="VUT51" s="1305"/>
      <c r="VUU51" s="1305"/>
      <c r="VUV51" s="1305"/>
      <c r="VUW51" s="1305"/>
      <c r="VUX51" s="1305"/>
      <c r="VUY51" s="1305"/>
      <c r="VUZ51" s="1305"/>
      <c r="VVA51" s="1305"/>
      <c r="VVB51" s="1305"/>
      <c r="VVC51" s="1305"/>
      <c r="VVD51" s="1305"/>
      <c r="VVE51" s="1305"/>
      <c r="VVF51" s="1305"/>
      <c r="VVG51" s="1305"/>
      <c r="VVH51" s="1305"/>
      <c r="VVI51" s="1305"/>
      <c r="VVJ51" s="1305"/>
      <c r="VVK51" s="1305"/>
      <c r="VVL51" s="1305"/>
      <c r="VVM51" s="1305"/>
      <c r="VVN51" s="1305"/>
      <c r="VVO51" s="1305"/>
      <c r="VVP51" s="1305"/>
      <c r="VVQ51" s="1305"/>
      <c r="VVR51" s="1305"/>
      <c r="VVS51" s="1305"/>
      <c r="VVT51" s="1305"/>
      <c r="VVU51" s="1305"/>
      <c r="VVV51" s="1305"/>
      <c r="VVW51" s="1305"/>
      <c r="VVX51" s="1305"/>
      <c r="VVY51" s="1305"/>
      <c r="VVZ51" s="1305"/>
      <c r="VWA51" s="1305"/>
      <c r="VWB51" s="1305"/>
      <c r="VWC51" s="1305"/>
      <c r="VWD51" s="1305"/>
      <c r="VWE51" s="1305"/>
      <c r="VWF51" s="1305"/>
      <c r="VWG51" s="1305"/>
      <c r="VWH51" s="1305"/>
      <c r="VWI51" s="1305"/>
      <c r="VWJ51" s="1305"/>
      <c r="VWK51" s="1305"/>
      <c r="VWL51" s="1305"/>
      <c r="VWM51" s="1305"/>
      <c r="VWN51" s="1305"/>
      <c r="VWO51" s="1305"/>
      <c r="VWP51" s="1305"/>
      <c r="VWQ51" s="1305"/>
      <c r="VWR51" s="1305"/>
      <c r="VWS51" s="1305"/>
      <c r="VWT51" s="1305"/>
      <c r="VWU51" s="1305"/>
      <c r="VWV51" s="1305"/>
      <c r="VWW51" s="1305"/>
      <c r="VWX51" s="1305"/>
      <c r="VWY51" s="1305"/>
      <c r="VWZ51" s="1305"/>
      <c r="VXA51" s="1305"/>
      <c r="VXB51" s="1305"/>
      <c r="VXC51" s="1305"/>
      <c r="VXD51" s="1305"/>
      <c r="VXE51" s="1305"/>
      <c r="VXF51" s="1305"/>
      <c r="VXG51" s="1305"/>
      <c r="VXH51" s="1305"/>
      <c r="VXI51" s="1305"/>
      <c r="VXJ51" s="1305"/>
      <c r="VXK51" s="1305"/>
      <c r="VXL51" s="1305"/>
      <c r="VXM51" s="1305"/>
      <c r="VXN51" s="1305"/>
      <c r="VXO51" s="1305"/>
      <c r="VXP51" s="1305"/>
      <c r="VXQ51" s="1305"/>
      <c r="VXR51" s="1305"/>
      <c r="VXS51" s="1305"/>
      <c r="VXT51" s="1305"/>
      <c r="VXU51" s="1305"/>
      <c r="VXV51" s="1305"/>
      <c r="VXW51" s="1305"/>
      <c r="VXX51" s="1305"/>
      <c r="VXY51" s="1305"/>
      <c r="VXZ51" s="1305"/>
      <c r="VYA51" s="1305"/>
      <c r="VYB51" s="1305"/>
      <c r="VYC51" s="1305"/>
      <c r="VYD51" s="1305"/>
      <c r="VYE51" s="1305"/>
      <c r="VYF51" s="1305"/>
      <c r="VYG51" s="1305"/>
      <c r="VYH51" s="1305"/>
      <c r="VYI51" s="1305"/>
      <c r="VYJ51" s="1305"/>
      <c r="VYK51" s="1305"/>
      <c r="VYL51" s="1305"/>
      <c r="VYM51" s="1305"/>
      <c r="VYN51" s="1305"/>
      <c r="VYO51" s="1305"/>
      <c r="VYP51" s="1305"/>
      <c r="VYQ51" s="1305"/>
      <c r="VYR51" s="1305"/>
      <c r="VYS51" s="1305"/>
      <c r="VYT51" s="1305"/>
      <c r="VYU51" s="1305"/>
      <c r="VYV51" s="1305"/>
      <c r="VYW51" s="1305"/>
      <c r="VYX51" s="1305"/>
      <c r="VYY51" s="1305"/>
      <c r="VYZ51" s="1305"/>
      <c r="VZA51" s="1305"/>
      <c r="VZB51" s="1305"/>
      <c r="VZC51" s="1305"/>
      <c r="VZD51" s="1305"/>
      <c r="VZE51" s="1305"/>
      <c r="VZF51" s="1305"/>
      <c r="VZG51" s="1305"/>
      <c r="VZH51" s="1305"/>
      <c r="VZI51" s="1305"/>
      <c r="VZJ51" s="1305"/>
      <c r="VZK51" s="1305"/>
      <c r="VZL51" s="1305"/>
      <c r="VZM51" s="1305"/>
      <c r="VZN51" s="1305"/>
      <c r="VZO51" s="1305"/>
      <c r="VZP51" s="1305"/>
      <c r="VZQ51" s="1305"/>
      <c r="VZR51" s="1305"/>
      <c r="VZS51" s="1305"/>
      <c r="VZT51" s="1305"/>
      <c r="VZU51" s="1305"/>
      <c r="VZV51" s="1305"/>
      <c r="VZW51" s="1305"/>
      <c r="VZX51" s="1305"/>
      <c r="VZY51" s="1305"/>
      <c r="VZZ51" s="1305"/>
      <c r="WAA51" s="1305"/>
      <c r="WAB51" s="1305"/>
      <c r="WAC51" s="1305"/>
      <c r="WAD51" s="1305"/>
      <c r="WAE51" s="1305"/>
      <c r="WAF51" s="1305"/>
      <c r="WAG51" s="1305"/>
      <c r="WAH51" s="1305"/>
      <c r="WAI51" s="1305"/>
      <c r="WAJ51" s="1305"/>
      <c r="WAK51" s="1305"/>
      <c r="WAL51" s="1305"/>
      <c r="WAM51" s="1305"/>
      <c r="WAN51" s="1305"/>
      <c r="WAO51" s="1305"/>
      <c r="WAP51" s="1305"/>
      <c r="WAQ51" s="1305"/>
      <c r="WAR51" s="1305"/>
      <c r="WAS51" s="1305"/>
      <c r="WAT51" s="1305"/>
      <c r="WAU51" s="1305"/>
      <c r="WAV51" s="1305"/>
      <c r="WAW51" s="1305"/>
      <c r="WAX51" s="1305"/>
      <c r="WAY51" s="1305"/>
      <c r="WAZ51" s="1305"/>
      <c r="WBA51" s="1305"/>
      <c r="WBB51" s="1305"/>
      <c r="WBC51" s="1305"/>
      <c r="WBD51" s="1305"/>
      <c r="WBE51" s="1305"/>
      <c r="WBF51" s="1305"/>
      <c r="WBG51" s="1305"/>
      <c r="WBH51" s="1305"/>
      <c r="WBI51" s="1305"/>
      <c r="WBJ51" s="1305"/>
      <c r="WBK51" s="1305"/>
      <c r="WBL51" s="1305"/>
      <c r="WBM51" s="1305"/>
      <c r="WBN51" s="1305"/>
      <c r="WBO51" s="1305"/>
      <c r="WBP51" s="1305"/>
      <c r="WBQ51" s="1305"/>
      <c r="WBR51" s="1305"/>
      <c r="WBS51" s="1305"/>
      <c r="WBT51" s="1305"/>
      <c r="WBU51" s="1305"/>
      <c r="WBV51" s="1305"/>
      <c r="WBW51" s="1305"/>
      <c r="WBX51" s="1305"/>
      <c r="WBY51" s="1305"/>
      <c r="WBZ51" s="1305"/>
      <c r="WCA51" s="1305"/>
      <c r="WCB51" s="1305"/>
      <c r="WCC51" s="1305"/>
      <c r="WCD51" s="1305"/>
      <c r="WCE51" s="1305"/>
      <c r="WCF51" s="1305"/>
      <c r="WCG51" s="1305"/>
      <c r="WCH51" s="1305"/>
      <c r="WCI51" s="1305"/>
      <c r="WCJ51" s="1305"/>
      <c r="WCK51" s="1305"/>
      <c r="WCL51" s="1305"/>
      <c r="WCM51" s="1305"/>
      <c r="WCN51" s="1305"/>
      <c r="WCO51" s="1305"/>
      <c r="WCP51" s="1305"/>
      <c r="WCQ51" s="1305"/>
      <c r="WCR51" s="1305"/>
      <c r="WCS51" s="1305"/>
      <c r="WCT51" s="1305"/>
      <c r="WCU51" s="1305"/>
      <c r="WCV51" s="1305"/>
      <c r="WCW51" s="1305"/>
      <c r="WCX51" s="1305"/>
      <c r="WCY51" s="1305"/>
      <c r="WCZ51" s="1305"/>
      <c r="WDA51" s="1305"/>
      <c r="WDB51" s="1305"/>
      <c r="WDC51" s="1305"/>
      <c r="WDD51" s="1305"/>
      <c r="WDE51" s="1305"/>
      <c r="WDF51" s="1305"/>
      <c r="WDG51" s="1305"/>
      <c r="WDH51" s="1305"/>
      <c r="WDI51" s="1305"/>
      <c r="WDJ51" s="1305"/>
      <c r="WDK51" s="1305"/>
      <c r="WDL51" s="1305"/>
      <c r="WDM51" s="1305"/>
      <c r="WDN51" s="1305"/>
      <c r="WDO51" s="1305"/>
      <c r="WDP51" s="1305"/>
      <c r="WDQ51" s="1305"/>
      <c r="WDR51" s="1305"/>
      <c r="WDS51" s="1305"/>
      <c r="WDT51" s="1305"/>
      <c r="WDU51" s="1305"/>
      <c r="WDV51" s="1305"/>
      <c r="WDW51" s="1305"/>
      <c r="WDX51" s="1305"/>
      <c r="WDY51" s="1305"/>
      <c r="WDZ51" s="1305"/>
      <c r="WEA51" s="1305"/>
      <c r="WEB51" s="1305"/>
      <c r="WEC51" s="1305"/>
      <c r="WED51" s="1305"/>
      <c r="WEE51" s="1305"/>
      <c r="WEF51" s="1305"/>
      <c r="WEG51" s="1305"/>
      <c r="WEH51" s="1305"/>
      <c r="WEI51" s="1305"/>
      <c r="WEJ51" s="1305"/>
      <c r="WEK51" s="1305"/>
      <c r="WEL51" s="1305"/>
      <c r="WEM51" s="1305"/>
      <c r="WEN51" s="1305"/>
      <c r="WEO51" s="1305"/>
      <c r="WEP51" s="1305"/>
      <c r="WEQ51" s="1305"/>
      <c r="WER51" s="1305"/>
      <c r="WES51" s="1305"/>
      <c r="WET51" s="1305"/>
      <c r="WEU51" s="1305"/>
      <c r="WEV51" s="1305"/>
      <c r="WEW51" s="1305"/>
      <c r="WEX51" s="1305"/>
      <c r="WEY51" s="1305"/>
      <c r="WEZ51" s="1305"/>
      <c r="WFA51" s="1305"/>
      <c r="WFB51" s="1305"/>
      <c r="WFC51" s="1305"/>
      <c r="WFD51" s="1305"/>
      <c r="WFE51" s="1305"/>
      <c r="WFF51" s="1305"/>
      <c r="WFG51" s="1305"/>
      <c r="WFH51" s="1305"/>
      <c r="WFI51" s="1305"/>
      <c r="WFJ51" s="1305"/>
      <c r="WFK51" s="1305"/>
      <c r="WFL51" s="1305"/>
      <c r="WFM51" s="1305"/>
      <c r="WFN51" s="1305"/>
      <c r="WFO51" s="1305"/>
      <c r="WFP51" s="1305"/>
      <c r="WFQ51" s="1305"/>
      <c r="WFR51" s="1305"/>
      <c r="WFS51" s="1305"/>
      <c r="WFT51" s="1305"/>
      <c r="WFU51" s="1305"/>
      <c r="WFV51" s="1305"/>
      <c r="WFW51" s="1305"/>
      <c r="WFX51" s="1305"/>
      <c r="WFY51" s="1305"/>
      <c r="WFZ51" s="1305"/>
      <c r="WGA51" s="1305"/>
      <c r="WGB51" s="1305"/>
      <c r="WGC51" s="1305"/>
      <c r="WGD51" s="1305"/>
      <c r="WGE51" s="1305"/>
      <c r="WGF51" s="1305"/>
      <c r="WGG51" s="1305"/>
      <c r="WGH51" s="1305"/>
      <c r="WGI51" s="1305"/>
      <c r="WGJ51" s="1305"/>
      <c r="WGK51" s="1305"/>
      <c r="WGL51" s="1305"/>
      <c r="WGM51" s="1305"/>
      <c r="WGN51" s="1305"/>
      <c r="WGO51" s="1305"/>
      <c r="WGP51" s="1305"/>
      <c r="WGQ51" s="1305"/>
      <c r="WGR51" s="1305"/>
      <c r="WGS51" s="1305"/>
      <c r="WGT51" s="1305"/>
      <c r="WGU51" s="1305"/>
      <c r="WGV51" s="1305"/>
      <c r="WGW51" s="1305"/>
      <c r="WGX51" s="1305"/>
      <c r="WGY51" s="1305"/>
      <c r="WGZ51" s="1305"/>
      <c r="WHA51" s="1305"/>
      <c r="WHB51" s="1305"/>
      <c r="WHC51" s="1305"/>
      <c r="WHD51" s="1305"/>
      <c r="WHE51" s="1305"/>
      <c r="WHF51" s="1305"/>
      <c r="WHG51" s="1305"/>
      <c r="WHH51" s="1305"/>
      <c r="WHI51" s="1305"/>
      <c r="WHJ51" s="1305"/>
      <c r="WHK51" s="1305"/>
      <c r="WHL51" s="1305"/>
      <c r="WHM51" s="1305"/>
      <c r="WHN51" s="1305"/>
      <c r="WHO51" s="1305"/>
      <c r="WHP51" s="1305"/>
      <c r="WHQ51" s="1305"/>
      <c r="WHR51" s="1305"/>
      <c r="WHS51" s="1305"/>
      <c r="WHT51" s="1305"/>
      <c r="WHU51" s="1305"/>
      <c r="WHV51" s="1305"/>
      <c r="WHW51" s="1305"/>
      <c r="WHX51" s="1305"/>
      <c r="WHY51" s="1305"/>
      <c r="WHZ51" s="1305"/>
      <c r="WIA51" s="1305"/>
      <c r="WIB51" s="1305"/>
      <c r="WIC51" s="1305"/>
      <c r="WID51" s="1305"/>
      <c r="WIE51" s="1305"/>
      <c r="WIF51" s="1305"/>
      <c r="WIG51" s="1305"/>
      <c r="WIH51" s="1305"/>
      <c r="WII51" s="1305"/>
      <c r="WIJ51" s="1305"/>
      <c r="WIK51" s="1305"/>
      <c r="WIL51" s="1305"/>
      <c r="WIM51" s="1305"/>
      <c r="WIN51" s="1305"/>
      <c r="WIO51" s="1305"/>
      <c r="WIP51" s="1305"/>
      <c r="WIQ51" s="1305"/>
      <c r="WIR51" s="1305"/>
      <c r="WIS51" s="1305"/>
      <c r="WIT51" s="1305"/>
      <c r="WIU51" s="1305"/>
      <c r="WIV51" s="1305"/>
      <c r="WIW51" s="1305"/>
      <c r="WIX51" s="1305"/>
      <c r="WIY51" s="1305"/>
      <c r="WIZ51" s="1305"/>
      <c r="WJA51" s="1305"/>
      <c r="WJB51" s="1305"/>
      <c r="WJC51" s="1305"/>
      <c r="WJD51" s="1305"/>
      <c r="WJE51" s="1305"/>
      <c r="WJF51" s="1305"/>
      <c r="WJG51" s="1305"/>
      <c r="WJH51" s="1305"/>
      <c r="WJI51" s="1305"/>
      <c r="WJJ51" s="1305"/>
      <c r="WJK51" s="1305"/>
      <c r="WJL51" s="1305"/>
      <c r="WJM51" s="1305"/>
      <c r="WJN51" s="1305"/>
      <c r="WJO51" s="1305"/>
      <c r="WJP51" s="1305"/>
      <c r="WJQ51" s="1305"/>
      <c r="WJR51" s="1305"/>
      <c r="WJS51" s="1305"/>
      <c r="WJT51" s="1305"/>
      <c r="WJU51" s="1305"/>
      <c r="WJV51" s="1305"/>
      <c r="WJW51" s="1305"/>
      <c r="WJX51" s="1305"/>
      <c r="WJY51" s="1305"/>
      <c r="WJZ51" s="1305"/>
      <c r="WKA51" s="1305"/>
      <c r="WKB51" s="1305"/>
      <c r="WKC51" s="1305"/>
      <c r="WKD51" s="1305"/>
      <c r="WKE51" s="1305"/>
      <c r="WKF51" s="1305"/>
      <c r="WKG51" s="1305"/>
      <c r="WKH51" s="1305"/>
      <c r="WKI51" s="1305"/>
      <c r="WKJ51" s="1305"/>
      <c r="WKK51" s="1305"/>
      <c r="WKL51" s="1305"/>
      <c r="WKM51" s="1305"/>
      <c r="WKN51" s="1305"/>
      <c r="WKO51" s="1305"/>
      <c r="WKP51" s="1305"/>
      <c r="WKQ51" s="1305"/>
      <c r="WKR51" s="1305"/>
      <c r="WKS51" s="1305"/>
      <c r="WKT51" s="1305"/>
      <c r="WKU51" s="1305"/>
      <c r="WKV51" s="1305"/>
      <c r="WKW51" s="1305"/>
      <c r="WKX51" s="1305"/>
      <c r="WKY51" s="1305"/>
      <c r="WKZ51" s="1305"/>
      <c r="WLA51" s="1305"/>
      <c r="WLB51" s="1305"/>
      <c r="WLC51" s="1305"/>
      <c r="WLD51" s="1305"/>
      <c r="WLE51" s="1305"/>
      <c r="WLF51" s="1305"/>
      <c r="WLG51" s="1305"/>
      <c r="WLH51" s="1305"/>
      <c r="WLI51" s="1305"/>
      <c r="WLJ51" s="1305"/>
      <c r="WLK51" s="1305"/>
      <c r="WLL51" s="1305"/>
      <c r="WLM51" s="1305"/>
      <c r="WLN51" s="1305"/>
      <c r="WLO51" s="1305"/>
      <c r="WLP51" s="1305"/>
      <c r="WLQ51" s="1305"/>
      <c r="WLR51" s="1305"/>
      <c r="WLS51" s="1305"/>
      <c r="WLT51" s="1305"/>
      <c r="WLU51" s="1305"/>
      <c r="WLV51" s="1305"/>
      <c r="WLW51" s="1305"/>
      <c r="WLX51" s="1305"/>
      <c r="WLY51" s="1305"/>
      <c r="WLZ51" s="1305"/>
      <c r="WMA51" s="1305"/>
      <c r="WMB51" s="1305"/>
      <c r="WMC51" s="1305"/>
      <c r="WMD51" s="1305"/>
      <c r="WME51" s="1305"/>
      <c r="WMF51" s="1305"/>
      <c r="WMG51" s="1305"/>
      <c r="WMH51" s="1305"/>
      <c r="WMI51" s="1305"/>
      <c r="WMJ51" s="1305"/>
      <c r="WMK51" s="1305"/>
      <c r="WML51" s="1305"/>
      <c r="WMM51" s="1305"/>
      <c r="WMN51" s="1305"/>
      <c r="WMO51" s="1305"/>
      <c r="WMP51" s="1305"/>
      <c r="WMQ51" s="1305"/>
      <c r="WMR51" s="1305"/>
      <c r="WMS51" s="1305"/>
      <c r="WMT51" s="1305"/>
      <c r="WMU51" s="1305"/>
      <c r="WMV51" s="1305"/>
      <c r="WMW51" s="1305"/>
      <c r="WMX51" s="1305"/>
      <c r="WMY51" s="1305"/>
      <c r="WMZ51" s="1305"/>
      <c r="WNA51" s="1305"/>
      <c r="WNB51" s="1305"/>
      <c r="WNC51" s="1305"/>
      <c r="WND51" s="1305"/>
      <c r="WNE51" s="1305"/>
      <c r="WNF51" s="1305"/>
      <c r="WNG51" s="1305"/>
      <c r="WNH51" s="1305"/>
      <c r="WNI51" s="1305"/>
      <c r="WNJ51" s="1305"/>
      <c r="WNK51" s="1305"/>
      <c r="WNL51" s="1305"/>
      <c r="WNM51" s="1305"/>
      <c r="WNN51" s="1305"/>
      <c r="WNO51" s="1305"/>
      <c r="WNP51" s="1305"/>
      <c r="WNQ51" s="1305"/>
      <c r="WNR51" s="1305"/>
      <c r="WNS51" s="1305"/>
      <c r="WNT51" s="1305"/>
      <c r="WNU51" s="1305"/>
      <c r="WNV51" s="1305"/>
      <c r="WNW51" s="1305"/>
      <c r="WNX51" s="1305"/>
      <c r="WNY51" s="1305"/>
      <c r="WNZ51" s="1305"/>
      <c r="WOA51" s="1305"/>
      <c r="WOB51" s="1305"/>
      <c r="WOC51" s="1305"/>
      <c r="WOD51" s="1305"/>
      <c r="WOE51" s="1305"/>
      <c r="WOF51" s="1305"/>
      <c r="WOG51" s="1305"/>
      <c r="WOH51" s="1305"/>
      <c r="WOI51" s="1305"/>
      <c r="WOJ51" s="1305"/>
      <c r="WOK51" s="1305"/>
      <c r="WOL51" s="1305"/>
      <c r="WOM51" s="1305"/>
      <c r="WON51" s="1305"/>
      <c r="WOO51" s="1305"/>
      <c r="WOP51" s="1305"/>
      <c r="WOQ51" s="1305"/>
      <c r="WOR51" s="1305"/>
      <c r="WOS51" s="1305"/>
      <c r="WOT51" s="1305"/>
      <c r="WOU51" s="1305"/>
      <c r="WOV51" s="1305"/>
      <c r="WOW51" s="1305"/>
      <c r="WOX51" s="1305"/>
      <c r="WOY51" s="1305"/>
      <c r="WOZ51" s="1305"/>
      <c r="WPA51" s="1305"/>
      <c r="WPB51" s="1305"/>
      <c r="WPC51" s="1305"/>
      <c r="WPD51" s="1305"/>
      <c r="WPE51" s="1305"/>
      <c r="WPF51" s="1305"/>
      <c r="WPG51" s="1305"/>
      <c r="WPH51" s="1305"/>
      <c r="WPI51" s="1305"/>
      <c r="WPJ51" s="1305"/>
      <c r="WPK51" s="1305"/>
      <c r="WPL51" s="1305"/>
      <c r="WPM51" s="1305"/>
      <c r="WPN51" s="1305"/>
      <c r="WPO51" s="1305"/>
      <c r="WPP51" s="1305"/>
      <c r="WPQ51" s="1305"/>
      <c r="WPR51" s="1305"/>
      <c r="WPS51" s="1305"/>
      <c r="WPT51" s="1305"/>
      <c r="WPU51" s="1305"/>
      <c r="WPV51" s="1305"/>
      <c r="WPW51" s="1305"/>
      <c r="WPX51" s="1305"/>
      <c r="WPY51" s="1305"/>
      <c r="WPZ51" s="1305"/>
      <c r="WQA51" s="1305"/>
      <c r="WQB51" s="1305"/>
      <c r="WQC51" s="1305"/>
      <c r="WQD51" s="1305"/>
      <c r="WQE51" s="1305"/>
      <c r="WQF51" s="1305"/>
      <c r="WQG51" s="1305"/>
      <c r="WQH51" s="1305"/>
      <c r="WQI51" s="1305"/>
      <c r="WQJ51" s="1305"/>
      <c r="WQK51" s="1305"/>
      <c r="WQL51" s="1305"/>
      <c r="WQM51" s="1305"/>
      <c r="WQN51" s="1305"/>
      <c r="WQO51" s="1305"/>
      <c r="WQP51" s="1305"/>
      <c r="WQQ51" s="1305"/>
      <c r="WQR51" s="1305"/>
      <c r="WQS51" s="1305"/>
      <c r="WQT51" s="1305"/>
      <c r="WQU51" s="1305"/>
      <c r="WQV51" s="1305"/>
      <c r="WQW51" s="1305"/>
      <c r="WQX51" s="1305"/>
      <c r="WQY51" s="1305"/>
      <c r="WQZ51" s="1305"/>
      <c r="WRA51" s="1305"/>
      <c r="WRB51" s="1305"/>
      <c r="WRC51" s="1305"/>
      <c r="WRD51" s="1305"/>
      <c r="WRE51" s="1305"/>
      <c r="WRF51" s="1305"/>
      <c r="WRG51" s="1305"/>
      <c r="WRH51" s="1305"/>
      <c r="WRI51" s="1305"/>
      <c r="WRJ51" s="1305"/>
      <c r="WRK51" s="1305"/>
      <c r="WRL51" s="1305"/>
      <c r="WRM51" s="1305"/>
      <c r="WRN51" s="1305"/>
      <c r="WRO51" s="1305"/>
      <c r="WRP51" s="1305"/>
      <c r="WRQ51" s="1305"/>
      <c r="WRR51" s="1305"/>
      <c r="WRS51" s="1305"/>
      <c r="WRT51" s="1305"/>
      <c r="WRU51" s="1305"/>
      <c r="WRV51" s="1305"/>
      <c r="WRW51" s="1305"/>
      <c r="WRX51" s="1305"/>
      <c r="WRY51" s="1305"/>
      <c r="WRZ51" s="1305"/>
      <c r="WSA51" s="1305"/>
      <c r="WSB51" s="1305"/>
      <c r="WSC51" s="1305"/>
      <c r="WSD51" s="1305"/>
      <c r="WSE51" s="1305"/>
      <c r="WSF51" s="1305"/>
      <c r="WSG51" s="1305"/>
      <c r="WSH51" s="1305"/>
      <c r="WSI51" s="1305"/>
      <c r="WSJ51" s="1305"/>
      <c r="WSK51" s="1305"/>
      <c r="WSL51" s="1305"/>
      <c r="WSM51" s="1305"/>
      <c r="WSN51" s="1305"/>
      <c r="WSO51" s="1305"/>
      <c r="WSP51" s="1305"/>
      <c r="WSQ51" s="1305"/>
      <c r="WSR51" s="1305"/>
      <c r="WSS51" s="1305"/>
      <c r="WST51" s="1305"/>
      <c r="WSU51" s="1305"/>
      <c r="WSV51" s="1305"/>
      <c r="WSW51" s="1305"/>
      <c r="WSX51" s="1305"/>
      <c r="WSY51" s="1305"/>
      <c r="WSZ51" s="1305"/>
      <c r="WTA51" s="1305"/>
      <c r="WTB51" s="1305"/>
      <c r="WTC51" s="1305"/>
      <c r="WTD51" s="1305"/>
      <c r="WTE51" s="1305"/>
      <c r="WTF51" s="1305"/>
      <c r="WTG51" s="1305"/>
      <c r="WTH51" s="1305"/>
      <c r="WTI51" s="1305"/>
      <c r="WTJ51" s="1305"/>
      <c r="WTK51" s="1305"/>
      <c r="WTL51" s="1305"/>
      <c r="WTM51" s="1305"/>
      <c r="WTN51" s="1305"/>
      <c r="WTO51" s="1305"/>
      <c r="WTP51" s="1305"/>
      <c r="WTQ51" s="1305"/>
      <c r="WTR51" s="1305"/>
      <c r="WTS51" s="1305"/>
      <c r="WTT51" s="1305"/>
      <c r="WTU51" s="1305"/>
      <c r="WTV51" s="1305"/>
      <c r="WTW51" s="1305"/>
      <c r="WTX51" s="1305"/>
      <c r="WTY51" s="1305"/>
      <c r="WTZ51" s="1305"/>
      <c r="WUA51" s="1305"/>
      <c r="WUB51" s="1305"/>
      <c r="WUC51" s="1305"/>
      <c r="WUD51" s="1305"/>
      <c r="WUE51" s="1305"/>
      <c r="WUF51" s="1305"/>
      <c r="WUG51" s="1305"/>
      <c r="WUH51" s="1305"/>
      <c r="WUI51" s="1305"/>
      <c r="WUJ51" s="1305"/>
      <c r="WUK51" s="1305"/>
      <c r="WUL51" s="1305"/>
      <c r="WUM51" s="1305"/>
      <c r="WUN51" s="1305"/>
      <c r="WUO51" s="1305"/>
      <c r="WUP51" s="1305"/>
      <c r="WUQ51" s="1305"/>
      <c r="WUR51" s="1305"/>
      <c r="WUS51" s="1305"/>
      <c r="WUT51" s="1305"/>
      <c r="WUU51" s="1305"/>
      <c r="WUV51" s="1305"/>
      <c r="WUW51" s="1305"/>
      <c r="WUX51" s="1305"/>
      <c r="WUY51" s="1305"/>
      <c r="WUZ51" s="1305"/>
      <c r="WVA51" s="1305"/>
      <c r="WVB51" s="1305"/>
      <c r="WVC51" s="1305"/>
      <c r="WVD51" s="1305"/>
      <c r="WVE51" s="1305"/>
      <c r="WVF51" s="1305"/>
      <c r="WVG51" s="1305"/>
      <c r="WVH51" s="1305"/>
      <c r="WVI51" s="1305"/>
      <c r="WVJ51" s="1305"/>
      <c r="WVK51" s="1305"/>
      <c r="WVL51" s="1305"/>
      <c r="WVM51" s="1305"/>
      <c r="WVN51" s="1305"/>
      <c r="WVO51" s="1305"/>
      <c r="WVP51" s="1305"/>
      <c r="WVQ51" s="1305"/>
      <c r="WVR51" s="1305"/>
      <c r="WVS51" s="1305"/>
      <c r="WVT51" s="1305"/>
      <c r="WVU51" s="1305"/>
      <c r="WVV51" s="1305"/>
      <c r="WVW51" s="1305"/>
      <c r="WVX51" s="1305"/>
      <c r="WVY51" s="1305"/>
      <c r="WVZ51" s="1305"/>
      <c r="WWA51" s="1305"/>
      <c r="WWB51" s="1305"/>
      <c r="WWC51" s="1305"/>
      <c r="WWD51" s="1305"/>
      <c r="WWE51" s="1305"/>
      <c r="WWF51" s="1305"/>
      <c r="WWG51" s="1305"/>
      <c r="WWH51" s="1305"/>
      <c r="WWI51" s="1305"/>
      <c r="WWJ51" s="1305"/>
      <c r="WWK51" s="1305"/>
      <c r="WWL51" s="1305"/>
      <c r="WWM51" s="1305"/>
      <c r="WWN51" s="1305"/>
      <c r="WWO51" s="1305"/>
      <c r="WWP51" s="1305"/>
      <c r="WWQ51" s="1305"/>
      <c r="WWR51" s="1305"/>
      <c r="WWS51" s="1305"/>
      <c r="WWT51" s="1305"/>
      <c r="WWU51" s="1305"/>
      <c r="WWV51" s="1305"/>
      <c r="WWW51" s="1305"/>
      <c r="WWX51" s="1305"/>
      <c r="WWY51" s="1305"/>
      <c r="WWZ51" s="1305"/>
      <c r="WXA51" s="1305"/>
      <c r="WXB51" s="1305"/>
      <c r="WXC51" s="1305"/>
      <c r="WXD51" s="1305"/>
      <c r="WXE51" s="1305"/>
      <c r="WXF51" s="1305"/>
      <c r="WXG51" s="1305"/>
      <c r="WXH51" s="1305"/>
      <c r="WXI51" s="1305"/>
      <c r="WXJ51" s="1305"/>
      <c r="WXK51" s="1305"/>
      <c r="WXL51" s="1305"/>
      <c r="WXM51" s="1305"/>
      <c r="WXN51" s="1305"/>
      <c r="WXO51" s="1305"/>
      <c r="WXP51" s="1305"/>
      <c r="WXQ51" s="1305"/>
      <c r="WXR51" s="1305"/>
      <c r="WXS51" s="1305"/>
      <c r="WXT51" s="1305"/>
      <c r="WXU51" s="1305"/>
      <c r="WXV51" s="1305"/>
      <c r="WXW51" s="1305"/>
      <c r="WXX51" s="1305"/>
      <c r="WXY51" s="1305"/>
      <c r="WXZ51" s="1305"/>
      <c r="WYA51" s="1305"/>
      <c r="WYB51" s="1305"/>
      <c r="WYC51" s="1305"/>
      <c r="WYD51" s="1305"/>
      <c r="WYE51" s="1305"/>
      <c r="WYF51" s="1305"/>
      <c r="WYG51" s="1305"/>
      <c r="WYH51" s="1305"/>
      <c r="WYI51" s="1305"/>
      <c r="WYJ51" s="1305"/>
      <c r="WYK51" s="1305"/>
      <c r="WYL51" s="1305"/>
      <c r="WYM51" s="1305"/>
      <c r="WYN51" s="1305"/>
      <c r="WYO51" s="1305"/>
      <c r="WYP51" s="1305"/>
      <c r="WYQ51" s="1305"/>
      <c r="WYR51" s="1305"/>
      <c r="WYS51" s="1305"/>
      <c r="WYT51" s="1305"/>
      <c r="WYU51" s="1305"/>
      <c r="WYV51" s="1305"/>
      <c r="WYW51" s="1305"/>
      <c r="WYX51" s="1305"/>
      <c r="WYY51" s="1305"/>
      <c r="WYZ51" s="1305"/>
      <c r="WZA51" s="1305"/>
      <c r="WZB51" s="1305"/>
      <c r="WZC51" s="1305"/>
      <c r="WZD51" s="1305"/>
      <c r="WZE51" s="1305"/>
      <c r="WZF51" s="1305"/>
      <c r="WZG51" s="1305"/>
      <c r="WZH51" s="1305"/>
      <c r="WZI51" s="1305"/>
      <c r="WZJ51" s="1305"/>
      <c r="WZK51" s="1305"/>
      <c r="WZL51" s="1305"/>
      <c r="WZM51" s="1305"/>
      <c r="WZN51" s="1305"/>
      <c r="WZO51" s="1305"/>
      <c r="WZP51" s="1305"/>
      <c r="WZQ51" s="1305"/>
      <c r="WZR51" s="1305"/>
      <c r="WZS51" s="1305"/>
      <c r="WZT51" s="1305"/>
      <c r="WZU51" s="1305"/>
      <c r="WZV51" s="1305"/>
      <c r="WZW51" s="1305"/>
      <c r="WZX51" s="1305"/>
      <c r="WZY51" s="1305"/>
      <c r="WZZ51" s="1305"/>
      <c r="XAA51" s="1305"/>
      <c r="XAB51" s="1305"/>
      <c r="XAC51" s="1305"/>
      <c r="XAD51" s="1305"/>
      <c r="XAE51" s="1305"/>
      <c r="XAF51" s="1305"/>
      <c r="XAG51" s="1305"/>
      <c r="XAH51" s="1305"/>
      <c r="XAI51" s="1305"/>
      <c r="XAJ51" s="1305"/>
      <c r="XAK51" s="1305"/>
      <c r="XAL51" s="1305"/>
      <c r="XAM51" s="1305"/>
      <c r="XAN51" s="1305"/>
      <c r="XAO51" s="1305"/>
      <c r="XAP51" s="1305"/>
      <c r="XAQ51" s="1305"/>
      <c r="XAR51" s="1305"/>
      <c r="XAS51" s="1305"/>
      <c r="XAT51" s="1305"/>
      <c r="XAU51" s="1305"/>
      <c r="XAV51" s="1305"/>
      <c r="XAW51" s="1305"/>
      <c r="XAX51" s="1305"/>
      <c r="XAY51" s="1305"/>
      <c r="XAZ51" s="1305"/>
      <c r="XBA51" s="1305"/>
      <c r="XBB51" s="1305"/>
      <c r="XBC51" s="1305"/>
      <c r="XBD51" s="1305"/>
      <c r="XBE51" s="1305"/>
      <c r="XBF51" s="1305"/>
      <c r="XBG51" s="1305"/>
      <c r="XBH51" s="1305"/>
      <c r="XBI51" s="1305"/>
      <c r="XBJ51" s="1305"/>
      <c r="XBK51" s="1305"/>
      <c r="XBL51" s="1305"/>
      <c r="XBM51" s="1305"/>
      <c r="XBN51" s="1305"/>
      <c r="XBO51" s="1305"/>
      <c r="XBP51" s="1305"/>
      <c r="XBQ51" s="1305"/>
      <c r="XBR51" s="1305"/>
      <c r="XBS51" s="1305"/>
      <c r="XBT51" s="1305"/>
      <c r="XBU51" s="1305"/>
      <c r="XBV51" s="1305"/>
      <c r="XBW51" s="1305"/>
      <c r="XBX51" s="1305"/>
      <c r="XBY51" s="1305"/>
      <c r="XBZ51" s="1305"/>
      <c r="XCA51" s="1305"/>
      <c r="XCB51" s="1305"/>
      <c r="XCC51" s="1305"/>
      <c r="XCD51" s="1305"/>
      <c r="XCE51" s="1305"/>
      <c r="XCF51" s="1305"/>
      <c r="XCG51" s="1305"/>
      <c r="XCH51" s="1305"/>
      <c r="XCI51" s="1305"/>
      <c r="XCJ51" s="1305"/>
      <c r="XCK51" s="1305"/>
      <c r="XCL51" s="1305"/>
      <c r="XCM51" s="1305"/>
      <c r="XCN51" s="1305"/>
      <c r="XCO51" s="1305"/>
      <c r="XCP51" s="1305"/>
      <c r="XCQ51" s="1305"/>
      <c r="XCR51" s="1305"/>
      <c r="XCS51" s="1305"/>
      <c r="XCT51" s="1305"/>
      <c r="XCU51" s="1305"/>
      <c r="XCV51" s="1305"/>
      <c r="XCW51" s="1305"/>
      <c r="XCX51" s="1305"/>
      <c r="XCY51" s="1305"/>
      <c r="XCZ51" s="1305"/>
      <c r="XDA51" s="1305"/>
      <c r="XDB51" s="1305"/>
    </row>
    <row r="52" spans="1:16330" s="1306" customFormat="1" ht="21.75" customHeight="1">
      <c r="A52" s="1305"/>
      <c r="B52" s="1271"/>
      <c r="C52" s="1272"/>
      <c r="D52" s="1299"/>
      <c r="E52" s="1290"/>
      <c r="F52" s="1300"/>
      <c r="G52" s="1301"/>
      <c r="H52" s="1302"/>
      <c r="I52" s="1275"/>
      <c r="J52" s="1276"/>
      <c r="K52" s="1277"/>
      <c r="L52" s="1278"/>
      <c r="M52" s="1289"/>
      <c r="N52" s="1284"/>
      <c r="O52" s="1285"/>
      <c r="P52" s="1282"/>
      <c r="Q52" s="1278"/>
      <c r="R52" s="1278"/>
      <c r="S52" s="1260"/>
      <c r="T52" s="1303"/>
      <c r="U52" s="1305"/>
      <c r="V52" s="1305"/>
      <c r="W52" s="1305"/>
      <c r="X52" s="1305"/>
      <c r="Y52" s="1305"/>
      <c r="Z52" s="1305"/>
      <c r="AA52" s="1305"/>
      <c r="AB52" s="1305"/>
      <c r="AC52" s="1305"/>
      <c r="AD52" s="1305"/>
      <c r="AE52" s="1305"/>
      <c r="AF52" s="1305"/>
      <c r="AG52" s="1305"/>
      <c r="AH52" s="1305"/>
      <c r="AI52" s="1305"/>
      <c r="AJ52" s="1305"/>
      <c r="AK52" s="1305"/>
      <c r="AL52" s="1305"/>
      <c r="AM52" s="1305"/>
      <c r="AN52" s="1305"/>
      <c r="AO52" s="1305"/>
      <c r="AP52" s="1305"/>
      <c r="AQ52" s="1305"/>
      <c r="AR52" s="1305"/>
      <c r="AS52" s="1305"/>
      <c r="AT52" s="1305"/>
      <c r="AU52" s="1305"/>
      <c r="AV52" s="1305"/>
      <c r="AW52" s="1305"/>
      <c r="AX52" s="1305"/>
      <c r="AY52" s="1305"/>
      <c r="AZ52" s="1305"/>
      <c r="BA52" s="1305"/>
      <c r="BB52" s="1305"/>
      <c r="BC52" s="1305"/>
      <c r="BD52" s="1305"/>
      <c r="BE52" s="1305"/>
      <c r="BF52" s="1305"/>
      <c r="BG52" s="1305"/>
      <c r="BH52" s="1305"/>
      <c r="BI52" s="1305"/>
      <c r="BJ52" s="1305"/>
      <c r="BK52" s="1305"/>
      <c r="BL52" s="1305"/>
      <c r="BM52" s="1305"/>
      <c r="BN52" s="1305"/>
      <c r="BO52" s="1305"/>
      <c r="BP52" s="1305"/>
      <c r="BQ52" s="1305"/>
      <c r="BR52" s="1305"/>
      <c r="BS52" s="1305"/>
      <c r="BT52" s="1305"/>
      <c r="BU52" s="1305"/>
      <c r="BV52" s="1305"/>
      <c r="BW52" s="1305"/>
      <c r="BX52" s="1305"/>
      <c r="BY52" s="1305"/>
      <c r="BZ52" s="1305"/>
      <c r="CA52" s="1305"/>
      <c r="CB52" s="1305"/>
      <c r="CC52" s="1305"/>
      <c r="CD52" s="1305"/>
      <c r="CE52" s="1305"/>
      <c r="CF52" s="1305"/>
      <c r="CG52" s="1305"/>
      <c r="CH52" s="1305"/>
      <c r="CI52" s="1305"/>
      <c r="CJ52" s="1305"/>
      <c r="CK52" s="1305"/>
      <c r="CL52" s="1305"/>
      <c r="CM52" s="1305"/>
      <c r="CN52" s="1305"/>
      <c r="CO52" s="1305"/>
      <c r="CP52" s="1305"/>
      <c r="CQ52" s="1305"/>
      <c r="CR52" s="1305"/>
      <c r="CS52" s="1305"/>
      <c r="CT52" s="1305"/>
      <c r="CU52" s="1305"/>
      <c r="CV52" s="1305"/>
      <c r="CW52" s="1305"/>
      <c r="CX52" s="1305"/>
      <c r="CY52" s="1305"/>
      <c r="CZ52" s="1305"/>
      <c r="DA52" s="1305"/>
      <c r="DB52" s="1305"/>
      <c r="DC52" s="1305"/>
      <c r="DD52" s="1305"/>
      <c r="DE52" s="1305"/>
      <c r="DF52" s="1305"/>
      <c r="DG52" s="1305"/>
      <c r="DH52" s="1305"/>
      <c r="DI52" s="1305"/>
      <c r="DJ52" s="1305"/>
      <c r="DK52" s="1305"/>
      <c r="DL52" s="1305"/>
      <c r="DM52" s="1305"/>
      <c r="DN52" s="1305"/>
      <c r="DO52" s="1305"/>
      <c r="DP52" s="1305"/>
      <c r="DQ52" s="1305"/>
      <c r="DR52" s="1305"/>
      <c r="DS52" s="1305"/>
      <c r="DT52" s="1305"/>
      <c r="DU52" s="1305"/>
      <c r="DV52" s="1305"/>
      <c r="DW52" s="1305"/>
      <c r="DX52" s="1305"/>
      <c r="DY52" s="1305"/>
      <c r="DZ52" s="1305"/>
      <c r="EA52" s="1305"/>
      <c r="EB52" s="1305"/>
      <c r="EC52" s="1305"/>
      <c r="ED52" s="1305"/>
      <c r="EE52" s="1305"/>
      <c r="EF52" s="1305"/>
      <c r="EG52" s="1305"/>
      <c r="EH52" s="1305"/>
      <c r="EI52" s="1305"/>
      <c r="EJ52" s="1305"/>
      <c r="EK52" s="1305"/>
      <c r="EL52" s="1305"/>
      <c r="EM52" s="1305"/>
      <c r="EN52" s="1305"/>
      <c r="EO52" s="1305"/>
      <c r="EP52" s="1305"/>
      <c r="EQ52" s="1305"/>
      <c r="ER52" s="1305"/>
      <c r="ES52" s="1305"/>
      <c r="ET52" s="1305"/>
      <c r="EU52" s="1305"/>
      <c r="EV52" s="1305"/>
      <c r="EW52" s="1305"/>
      <c r="EX52" s="1305"/>
      <c r="EY52" s="1305"/>
      <c r="EZ52" s="1305"/>
      <c r="FA52" s="1305"/>
      <c r="FB52" s="1305"/>
      <c r="FC52" s="1305"/>
      <c r="FD52" s="1305"/>
      <c r="FE52" s="1305"/>
      <c r="FF52" s="1305"/>
      <c r="FG52" s="1305"/>
      <c r="FH52" s="1305"/>
      <c r="FI52" s="1305"/>
      <c r="FJ52" s="1305"/>
      <c r="FK52" s="1305"/>
      <c r="FL52" s="1305"/>
      <c r="FM52" s="1305"/>
      <c r="FN52" s="1305"/>
      <c r="FO52" s="1305"/>
      <c r="FP52" s="1305"/>
      <c r="FQ52" s="1305"/>
      <c r="FR52" s="1305"/>
      <c r="FS52" s="1305"/>
      <c r="FT52" s="1305"/>
      <c r="FU52" s="1305"/>
      <c r="FV52" s="1305"/>
      <c r="FW52" s="1305"/>
      <c r="FX52" s="1305"/>
      <c r="FY52" s="1305"/>
      <c r="FZ52" s="1305"/>
      <c r="GA52" s="1305"/>
      <c r="GB52" s="1305"/>
      <c r="GC52" s="1305"/>
      <c r="GD52" s="1305"/>
      <c r="GE52" s="1305"/>
      <c r="GF52" s="1305"/>
      <c r="GG52" s="1305"/>
      <c r="GH52" s="1305"/>
      <c r="GI52" s="1305"/>
      <c r="GJ52" s="1305"/>
      <c r="GK52" s="1305"/>
      <c r="GL52" s="1305"/>
      <c r="GM52" s="1305"/>
      <c r="GN52" s="1305"/>
      <c r="GO52" s="1305"/>
      <c r="GP52" s="1305"/>
      <c r="GQ52" s="1305"/>
      <c r="GR52" s="1305"/>
      <c r="GS52" s="1305"/>
      <c r="GT52" s="1305"/>
      <c r="GU52" s="1305"/>
      <c r="GV52" s="1305"/>
      <c r="GW52" s="1305"/>
      <c r="GX52" s="1305"/>
      <c r="GY52" s="1305"/>
      <c r="GZ52" s="1305"/>
      <c r="HA52" s="1305"/>
      <c r="HB52" s="1305"/>
      <c r="HC52" s="1305"/>
      <c r="HD52" s="1305"/>
      <c r="HE52" s="1305"/>
      <c r="HF52" s="1305"/>
      <c r="HG52" s="1305"/>
      <c r="HH52" s="1305"/>
      <c r="HI52" s="1305"/>
      <c r="HJ52" s="1305"/>
      <c r="HK52" s="1305"/>
      <c r="HL52" s="1305"/>
      <c r="HM52" s="1305"/>
      <c r="HN52" s="1305"/>
      <c r="HO52" s="1305"/>
      <c r="HP52" s="1305"/>
      <c r="HQ52" s="1305"/>
      <c r="HR52" s="1305"/>
      <c r="HS52" s="1305"/>
      <c r="HT52" s="1305"/>
      <c r="HU52" s="1305"/>
      <c r="HV52" s="1305"/>
      <c r="HW52" s="1305"/>
      <c r="HX52" s="1305"/>
      <c r="HY52" s="1305"/>
      <c r="HZ52" s="1305"/>
      <c r="IA52" s="1305"/>
      <c r="IB52" s="1305"/>
      <c r="IC52" s="1305"/>
      <c r="ID52" s="1305"/>
      <c r="IE52" s="1305"/>
      <c r="IF52" s="1305"/>
      <c r="IG52" s="1305"/>
      <c r="IH52" s="1305"/>
      <c r="II52" s="1305"/>
      <c r="IJ52" s="1305"/>
      <c r="IK52" s="1305"/>
      <c r="IL52" s="1305"/>
      <c r="IM52" s="1305"/>
      <c r="IN52" s="1305"/>
      <c r="IO52" s="1305"/>
      <c r="IP52" s="1305"/>
      <c r="IQ52" s="1305"/>
      <c r="IR52" s="1305"/>
      <c r="IS52" s="1305"/>
      <c r="IT52" s="1305"/>
      <c r="IU52" s="1305"/>
      <c r="IV52" s="1305"/>
      <c r="IW52" s="1305"/>
      <c r="IX52" s="1305"/>
      <c r="IY52" s="1305"/>
      <c r="IZ52" s="1305"/>
      <c r="JA52" s="1305"/>
      <c r="JB52" s="1305"/>
      <c r="JC52" s="1305"/>
      <c r="JD52" s="1305"/>
      <c r="JE52" s="1305"/>
      <c r="JF52" s="1305"/>
      <c r="JG52" s="1305"/>
      <c r="JH52" s="1305"/>
      <c r="JI52" s="1305"/>
      <c r="JJ52" s="1305"/>
      <c r="JK52" s="1305"/>
      <c r="JL52" s="1305"/>
      <c r="JM52" s="1305"/>
      <c r="JN52" s="1305"/>
      <c r="JO52" s="1305"/>
      <c r="JP52" s="1305"/>
      <c r="JQ52" s="1305"/>
      <c r="JR52" s="1305"/>
      <c r="JS52" s="1305"/>
      <c r="JT52" s="1305"/>
      <c r="JU52" s="1305"/>
      <c r="JV52" s="1305"/>
      <c r="JW52" s="1305"/>
      <c r="JX52" s="1305"/>
      <c r="JY52" s="1305"/>
      <c r="JZ52" s="1305"/>
      <c r="KA52" s="1305"/>
      <c r="KB52" s="1305"/>
      <c r="KC52" s="1305"/>
      <c r="KD52" s="1305"/>
      <c r="KE52" s="1305"/>
      <c r="KF52" s="1305"/>
      <c r="KG52" s="1305"/>
      <c r="KH52" s="1305"/>
      <c r="KI52" s="1305"/>
      <c r="KJ52" s="1305"/>
      <c r="KK52" s="1305"/>
      <c r="KL52" s="1305"/>
      <c r="KM52" s="1305"/>
      <c r="KN52" s="1305"/>
      <c r="KO52" s="1305"/>
      <c r="KP52" s="1305"/>
      <c r="KQ52" s="1305"/>
      <c r="KR52" s="1305"/>
      <c r="KS52" s="1305"/>
      <c r="KT52" s="1305"/>
      <c r="KU52" s="1305"/>
      <c r="KV52" s="1305"/>
      <c r="KW52" s="1305"/>
      <c r="KX52" s="1305"/>
      <c r="KY52" s="1305"/>
      <c r="KZ52" s="1305"/>
      <c r="LA52" s="1305"/>
      <c r="LB52" s="1305"/>
      <c r="LC52" s="1305"/>
      <c r="LD52" s="1305"/>
      <c r="LE52" s="1305"/>
      <c r="LF52" s="1305"/>
      <c r="LG52" s="1305"/>
      <c r="LH52" s="1305"/>
      <c r="LI52" s="1305"/>
      <c r="LJ52" s="1305"/>
      <c r="LK52" s="1305"/>
      <c r="LL52" s="1305"/>
      <c r="LM52" s="1305"/>
      <c r="LN52" s="1305"/>
      <c r="LO52" s="1305"/>
      <c r="LP52" s="1305"/>
      <c r="LQ52" s="1305"/>
      <c r="LR52" s="1305"/>
      <c r="LS52" s="1305"/>
      <c r="LT52" s="1305"/>
      <c r="LU52" s="1305"/>
      <c r="LV52" s="1305"/>
      <c r="LW52" s="1305"/>
      <c r="LX52" s="1305"/>
      <c r="LY52" s="1305"/>
      <c r="LZ52" s="1305"/>
      <c r="MA52" s="1305"/>
      <c r="MB52" s="1305"/>
      <c r="MC52" s="1305"/>
      <c r="MD52" s="1305"/>
      <c r="ME52" s="1305"/>
      <c r="MF52" s="1305"/>
      <c r="MG52" s="1305"/>
      <c r="MH52" s="1305"/>
      <c r="MI52" s="1305"/>
      <c r="MJ52" s="1305"/>
      <c r="MK52" s="1305"/>
      <c r="ML52" s="1305"/>
      <c r="MM52" s="1305"/>
      <c r="MN52" s="1305"/>
      <c r="MO52" s="1305"/>
      <c r="MP52" s="1305"/>
      <c r="MQ52" s="1305"/>
      <c r="MR52" s="1305"/>
      <c r="MS52" s="1305"/>
      <c r="MT52" s="1305"/>
      <c r="MU52" s="1305"/>
      <c r="MV52" s="1305"/>
      <c r="MW52" s="1305"/>
      <c r="MX52" s="1305"/>
      <c r="MY52" s="1305"/>
      <c r="MZ52" s="1305"/>
      <c r="NA52" s="1305"/>
      <c r="NB52" s="1305"/>
      <c r="NC52" s="1305"/>
      <c r="ND52" s="1305"/>
      <c r="NE52" s="1305"/>
      <c r="NF52" s="1305"/>
      <c r="NG52" s="1305"/>
      <c r="NH52" s="1305"/>
      <c r="NI52" s="1305"/>
      <c r="NJ52" s="1305"/>
      <c r="NK52" s="1305"/>
      <c r="NL52" s="1305"/>
      <c r="NM52" s="1305"/>
      <c r="NN52" s="1305"/>
      <c r="NO52" s="1305"/>
      <c r="NP52" s="1305"/>
      <c r="NQ52" s="1305"/>
      <c r="NR52" s="1305"/>
      <c r="NS52" s="1305"/>
      <c r="NT52" s="1305"/>
      <c r="NU52" s="1305"/>
      <c r="NV52" s="1305"/>
      <c r="NW52" s="1305"/>
      <c r="NX52" s="1305"/>
      <c r="NY52" s="1305"/>
      <c r="NZ52" s="1305"/>
      <c r="OA52" s="1305"/>
      <c r="OB52" s="1305"/>
      <c r="OC52" s="1305"/>
      <c r="OD52" s="1305"/>
      <c r="OE52" s="1305"/>
      <c r="OF52" s="1305"/>
      <c r="OG52" s="1305"/>
      <c r="OH52" s="1305"/>
      <c r="OI52" s="1305"/>
      <c r="OJ52" s="1305"/>
      <c r="OK52" s="1305"/>
      <c r="OL52" s="1305"/>
      <c r="OM52" s="1305"/>
      <c r="ON52" s="1305"/>
      <c r="OO52" s="1305"/>
      <c r="OP52" s="1305"/>
      <c r="OQ52" s="1305"/>
      <c r="OR52" s="1305"/>
      <c r="OS52" s="1305"/>
      <c r="OT52" s="1305"/>
      <c r="OU52" s="1305"/>
      <c r="OV52" s="1305"/>
      <c r="OW52" s="1305"/>
      <c r="OX52" s="1305"/>
      <c r="OY52" s="1305"/>
      <c r="OZ52" s="1305"/>
      <c r="PA52" s="1305"/>
      <c r="PB52" s="1305"/>
      <c r="PC52" s="1305"/>
      <c r="PD52" s="1305"/>
      <c r="PE52" s="1305"/>
      <c r="PF52" s="1305"/>
      <c r="PG52" s="1305"/>
      <c r="PH52" s="1305"/>
      <c r="PI52" s="1305"/>
      <c r="PJ52" s="1305"/>
      <c r="PK52" s="1305"/>
      <c r="PL52" s="1305"/>
      <c r="PM52" s="1305"/>
      <c r="PN52" s="1305"/>
      <c r="PO52" s="1305"/>
      <c r="PP52" s="1305"/>
      <c r="PQ52" s="1305"/>
      <c r="PR52" s="1305"/>
      <c r="PS52" s="1305"/>
      <c r="PT52" s="1305"/>
      <c r="PU52" s="1305"/>
      <c r="PV52" s="1305"/>
      <c r="PW52" s="1305"/>
      <c r="PX52" s="1305"/>
      <c r="PY52" s="1305"/>
      <c r="PZ52" s="1305"/>
      <c r="QA52" s="1305"/>
      <c r="QB52" s="1305"/>
      <c r="QC52" s="1305"/>
      <c r="QD52" s="1305"/>
      <c r="QE52" s="1305"/>
      <c r="QF52" s="1305"/>
      <c r="QG52" s="1305"/>
      <c r="QH52" s="1305"/>
      <c r="QI52" s="1305"/>
      <c r="QJ52" s="1305"/>
      <c r="QK52" s="1305"/>
      <c r="QL52" s="1305"/>
      <c r="QM52" s="1305"/>
      <c r="QN52" s="1305"/>
      <c r="QO52" s="1305"/>
      <c r="QP52" s="1305"/>
      <c r="QQ52" s="1305"/>
      <c r="QR52" s="1305"/>
      <c r="QS52" s="1305"/>
      <c r="QT52" s="1305"/>
      <c r="QU52" s="1305"/>
      <c r="QV52" s="1305"/>
      <c r="QW52" s="1305"/>
      <c r="QX52" s="1305"/>
      <c r="QY52" s="1305"/>
      <c r="QZ52" s="1305"/>
      <c r="RA52" s="1305"/>
      <c r="RB52" s="1305"/>
      <c r="RC52" s="1305"/>
      <c r="RD52" s="1305"/>
      <c r="RE52" s="1305"/>
      <c r="RF52" s="1305"/>
      <c r="RG52" s="1305"/>
      <c r="RH52" s="1305"/>
      <c r="RI52" s="1305"/>
      <c r="RJ52" s="1305"/>
      <c r="RK52" s="1305"/>
      <c r="RL52" s="1305"/>
      <c r="RM52" s="1305"/>
      <c r="RN52" s="1305"/>
      <c r="RO52" s="1305"/>
      <c r="RP52" s="1305"/>
      <c r="RQ52" s="1305"/>
      <c r="RR52" s="1305"/>
      <c r="RS52" s="1305"/>
      <c r="RT52" s="1305"/>
      <c r="RU52" s="1305"/>
      <c r="RV52" s="1305"/>
      <c r="RW52" s="1305"/>
      <c r="RX52" s="1305"/>
      <c r="RY52" s="1305"/>
      <c r="RZ52" s="1305"/>
      <c r="SA52" s="1305"/>
      <c r="SB52" s="1305"/>
      <c r="SC52" s="1305"/>
      <c r="SD52" s="1305"/>
      <c r="SE52" s="1305"/>
      <c r="SF52" s="1305"/>
      <c r="SG52" s="1305"/>
      <c r="SH52" s="1305"/>
      <c r="SI52" s="1305"/>
      <c r="SJ52" s="1305"/>
      <c r="SK52" s="1305"/>
      <c r="SL52" s="1305"/>
      <c r="SM52" s="1305"/>
      <c r="SN52" s="1305"/>
      <c r="SO52" s="1305"/>
      <c r="SP52" s="1305"/>
      <c r="SQ52" s="1305"/>
      <c r="SR52" s="1305"/>
      <c r="SS52" s="1305"/>
      <c r="ST52" s="1305"/>
      <c r="SU52" s="1305"/>
      <c r="SV52" s="1305"/>
      <c r="SW52" s="1305"/>
      <c r="SX52" s="1305"/>
      <c r="SY52" s="1305"/>
      <c r="SZ52" s="1305"/>
      <c r="TA52" s="1305"/>
      <c r="TB52" s="1305"/>
      <c r="TC52" s="1305"/>
      <c r="TD52" s="1305"/>
      <c r="TE52" s="1305"/>
      <c r="TF52" s="1305"/>
      <c r="TG52" s="1305"/>
      <c r="TH52" s="1305"/>
      <c r="TI52" s="1305"/>
      <c r="TJ52" s="1305"/>
      <c r="TK52" s="1305"/>
      <c r="TL52" s="1305"/>
      <c r="TM52" s="1305"/>
      <c r="TN52" s="1305"/>
      <c r="TO52" s="1305"/>
      <c r="TP52" s="1305"/>
      <c r="TQ52" s="1305"/>
      <c r="TR52" s="1305"/>
      <c r="TS52" s="1305"/>
      <c r="TT52" s="1305"/>
      <c r="TU52" s="1305"/>
      <c r="TV52" s="1305"/>
      <c r="TW52" s="1305"/>
      <c r="TX52" s="1305"/>
      <c r="TY52" s="1305"/>
      <c r="TZ52" s="1305"/>
      <c r="UA52" s="1305"/>
      <c r="UB52" s="1305"/>
      <c r="UC52" s="1305"/>
      <c r="UD52" s="1305"/>
      <c r="UE52" s="1305"/>
      <c r="UF52" s="1305"/>
      <c r="UG52" s="1305"/>
      <c r="UH52" s="1305"/>
      <c r="UI52" s="1305"/>
      <c r="UJ52" s="1305"/>
      <c r="UK52" s="1305"/>
      <c r="UL52" s="1305"/>
      <c r="UM52" s="1305"/>
      <c r="UN52" s="1305"/>
      <c r="UO52" s="1305"/>
      <c r="UP52" s="1305"/>
      <c r="UQ52" s="1305"/>
      <c r="UR52" s="1305"/>
      <c r="US52" s="1305"/>
      <c r="UT52" s="1305"/>
      <c r="UU52" s="1305"/>
      <c r="UV52" s="1305"/>
      <c r="UW52" s="1305"/>
      <c r="UX52" s="1305"/>
      <c r="UY52" s="1305"/>
      <c r="UZ52" s="1305"/>
      <c r="VA52" s="1305"/>
      <c r="VB52" s="1305"/>
      <c r="VC52" s="1305"/>
      <c r="VD52" s="1305"/>
      <c r="VE52" s="1305"/>
      <c r="VF52" s="1305"/>
      <c r="VG52" s="1305"/>
      <c r="VH52" s="1305"/>
      <c r="VI52" s="1305"/>
      <c r="VJ52" s="1305"/>
      <c r="VK52" s="1305"/>
      <c r="VL52" s="1305"/>
      <c r="VM52" s="1305"/>
      <c r="VN52" s="1305"/>
      <c r="VO52" s="1305"/>
      <c r="VP52" s="1305"/>
      <c r="VQ52" s="1305"/>
      <c r="VR52" s="1305"/>
      <c r="VS52" s="1305"/>
      <c r="VT52" s="1305"/>
      <c r="VU52" s="1305"/>
      <c r="VV52" s="1305"/>
      <c r="VW52" s="1305"/>
      <c r="VX52" s="1305"/>
      <c r="VY52" s="1305"/>
      <c r="VZ52" s="1305"/>
      <c r="WA52" s="1305"/>
      <c r="WB52" s="1305"/>
      <c r="WC52" s="1305"/>
      <c r="WD52" s="1305"/>
      <c r="WE52" s="1305"/>
      <c r="WF52" s="1305"/>
      <c r="WG52" s="1305"/>
      <c r="WH52" s="1305"/>
      <c r="WI52" s="1305"/>
      <c r="WJ52" s="1305"/>
      <c r="WK52" s="1305"/>
      <c r="WL52" s="1305"/>
      <c r="WM52" s="1305"/>
      <c r="WN52" s="1305"/>
      <c r="WO52" s="1305"/>
      <c r="WP52" s="1305"/>
      <c r="WQ52" s="1305"/>
      <c r="WR52" s="1305"/>
      <c r="WS52" s="1305"/>
      <c r="WT52" s="1305"/>
      <c r="WU52" s="1305"/>
      <c r="WV52" s="1305"/>
      <c r="WW52" s="1305"/>
      <c r="WX52" s="1305"/>
      <c r="WY52" s="1305"/>
      <c r="WZ52" s="1305"/>
      <c r="XA52" s="1305"/>
      <c r="XB52" s="1305"/>
      <c r="XC52" s="1305"/>
      <c r="XD52" s="1305"/>
      <c r="XE52" s="1305"/>
      <c r="XF52" s="1305"/>
      <c r="XG52" s="1305"/>
      <c r="XH52" s="1305"/>
      <c r="XI52" s="1305"/>
      <c r="XJ52" s="1305"/>
      <c r="XK52" s="1305"/>
      <c r="XL52" s="1305"/>
      <c r="XM52" s="1305"/>
      <c r="XN52" s="1305"/>
      <c r="XO52" s="1305"/>
      <c r="XP52" s="1305"/>
      <c r="XQ52" s="1305"/>
      <c r="XR52" s="1305"/>
      <c r="XS52" s="1305"/>
      <c r="XT52" s="1305"/>
      <c r="XU52" s="1305"/>
      <c r="XV52" s="1305"/>
      <c r="XW52" s="1305"/>
      <c r="XX52" s="1305"/>
      <c r="XY52" s="1305"/>
      <c r="XZ52" s="1305"/>
      <c r="YA52" s="1305"/>
      <c r="YB52" s="1305"/>
      <c r="YC52" s="1305"/>
      <c r="YD52" s="1305"/>
      <c r="YE52" s="1305"/>
      <c r="YF52" s="1305"/>
      <c r="YG52" s="1305"/>
      <c r="YH52" s="1305"/>
      <c r="YI52" s="1305"/>
      <c r="YJ52" s="1305"/>
      <c r="YK52" s="1305"/>
      <c r="YL52" s="1305"/>
      <c r="YM52" s="1305"/>
      <c r="YN52" s="1305"/>
      <c r="YO52" s="1305"/>
      <c r="YP52" s="1305"/>
      <c r="YQ52" s="1305"/>
      <c r="YR52" s="1305"/>
      <c r="YS52" s="1305"/>
      <c r="YT52" s="1305"/>
      <c r="YU52" s="1305"/>
      <c r="YV52" s="1305"/>
      <c r="YW52" s="1305"/>
      <c r="YX52" s="1305"/>
      <c r="YY52" s="1305"/>
      <c r="YZ52" s="1305"/>
      <c r="ZA52" s="1305"/>
      <c r="ZB52" s="1305"/>
      <c r="ZC52" s="1305"/>
      <c r="ZD52" s="1305"/>
      <c r="ZE52" s="1305"/>
      <c r="ZF52" s="1305"/>
      <c r="ZG52" s="1305"/>
      <c r="ZH52" s="1305"/>
      <c r="ZI52" s="1305"/>
      <c r="ZJ52" s="1305"/>
      <c r="ZK52" s="1305"/>
      <c r="ZL52" s="1305"/>
      <c r="ZM52" s="1305"/>
      <c r="ZN52" s="1305"/>
      <c r="ZO52" s="1305"/>
      <c r="ZP52" s="1305"/>
      <c r="ZQ52" s="1305"/>
      <c r="ZR52" s="1305"/>
      <c r="ZS52" s="1305"/>
      <c r="ZT52" s="1305"/>
      <c r="ZU52" s="1305"/>
      <c r="ZV52" s="1305"/>
      <c r="ZW52" s="1305"/>
      <c r="ZX52" s="1305"/>
      <c r="ZY52" s="1305"/>
      <c r="ZZ52" s="1305"/>
      <c r="AAA52" s="1305"/>
      <c r="AAB52" s="1305"/>
      <c r="AAC52" s="1305"/>
      <c r="AAD52" s="1305"/>
      <c r="AAE52" s="1305"/>
      <c r="AAF52" s="1305"/>
      <c r="AAG52" s="1305"/>
      <c r="AAH52" s="1305"/>
      <c r="AAI52" s="1305"/>
      <c r="AAJ52" s="1305"/>
      <c r="AAK52" s="1305"/>
      <c r="AAL52" s="1305"/>
      <c r="AAM52" s="1305"/>
      <c r="AAN52" s="1305"/>
      <c r="AAO52" s="1305"/>
      <c r="AAP52" s="1305"/>
      <c r="AAQ52" s="1305"/>
      <c r="AAR52" s="1305"/>
      <c r="AAS52" s="1305"/>
      <c r="AAT52" s="1305"/>
      <c r="AAU52" s="1305"/>
      <c r="AAV52" s="1305"/>
      <c r="AAW52" s="1305"/>
      <c r="AAX52" s="1305"/>
      <c r="AAY52" s="1305"/>
      <c r="AAZ52" s="1305"/>
      <c r="ABA52" s="1305"/>
      <c r="ABB52" s="1305"/>
      <c r="ABC52" s="1305"/>
      <c r="ABD52" s="1305"/>
      <c r="ABE52" s="1305"/>
      <c r="ABF52" s="1305"/>
      <c r="ABG52" s="1305"/>
      <c r="ABH52" s="1305"/>
      <c r="ABI52" s="1305"/>
      <c r="ABJ52" s="1305"/>
      <c r="ABK52" s="1305"/>
      <c r="ABL52" s="1305"/>
      <c r="ABM52" s="1305"/>
      <c r="ABN52" s="1305"/>
      <c r="ABO52" s="1305"/>
      <c r="ABP52" s="1305"/>
      <c r="ABQ52" s="1305"/>
      <c r="ABR52" s="1305"/>
      <c r="ABS52" s="1305"/>
      <c r="ABT52" s="1305"/>
      <c r="ABU52" s="1305"/>
      <c r="ABV52" s="1305"/>
      <c r="ABW52" s="1305"/>
      <c r="ABX52" s="1305"/>
      <c r="ABY52" s="1305"/>
      <c r="ABZ52" s="1305"/>
      <c r="ACA52" s="1305"/>
      <c r="ACB52" s="1305"/>
      <c r="ACC52" s="1305"/>
      <c r="ACD52" s="1305"/>
      <c r="ACE52" s="1305"/>
      <c r="ACF52" s="1305"/>
      <c r="ACG52" s="1305"/>
      <c r="ACH52" s="1305"/>
      <c r="ACI52" s="1305"/>
      <c r="ACJ52" s="1305"/>
      <c r="ACK52" s="1305"/>
      <c r="ACL52" s="1305"/>
      <c r="ACM52" s="1305"/>
      <c r="ACN52" s="1305"/>
      <c r="ACO52" s="1305"/>
      <c r="ACP52" s="1305"/>
      <c r="ACQ52" s="1305"/>
      <c r="ACR52" s="1305"/>
      <c r="ACS52" s="1305"/>
      <c r="ACT52" s="1305"/>
      <c r="ACU52" s="1305"/>
      <c r="ACV52" s="1305"/>
      <c r="ACW52" s="1305"/>
      <c r="ACX52" s="1305"/>
      <c r="ACY52" s="1305"/>
      <c r="ACZ52" s="1305"/>
      <c r="ADA52" s="1305"/>
      <c r="ADB52" s="1305"/>
      <c r="ADC52" s="1305"/>
      <c r="ADD52" s="1305"/>
      <c r="ADE52" s="1305"/>
      <c r="ADF52" s="1305"/>
      <c r="ADG52" s="1305"/>
      <c r="ADH52" s="1305"/>
      <c r="ADI52" s="1305"/>
      <c r="ADJ52" s="1305"/>
      <c r="ADK52" s="1305"/>
      <c r="ADL52" s="1305"/>
      <c r="ADM52" s="1305"/>
      <c r="ADN52" s="1305"/>
      <c r="ADO52" s="1305"/>
      <c r="ADP52" s="1305"/>
      <c r="ADQ52" s="1305"/>
      <c r="ADR52" s="1305"/>
      <c r="ADS52" s="1305"/>
      <c r="ADT52" s="1305"/>
      <c r="ADU52" s="1305"/>
      <c r="ADV52" s="1305"/>
      <c r="ADW52" s="1305"/>
      <c r="ADX52" s="1305"/>
      <c r="ADY52" s="1305"/>
      <c r="ADZ52" s="1305"/>
      <c r="AEA52" s="1305"/>
      <c r="AEB52" s="1305"/>
      <c r="AEC52" s="1305"/>
      <c r="AED52" s="1305"/>
      <c r="AEE52" s="1305"/>
      <c r="AEF52" s="1305"/>
      <c r="AEG52" s="1305"/>
      <c r="AEH52" s="1305"/>
      <c r="AEI52" s="1305"/>
      <c r="AEJ52" s="1305"/>
      <c r="AEK52" s="1305"/>
      <c r="AEL52" s="1305"/>
      <c r="AEM52" s="1305"/>
      <c r="AEN52" s="1305"/>
      <c r="AEO52" s="1305"/>
      <c r="AEP52" s="1305"/>
      <c r="AEQ52" s="1305"/>
      <c r="AER52" s="1305"/>
      <c r="AES52" s="1305"/>
      <c r="AET52" s="1305"/>
      <c r="AEU52" s="1305"/>
      <c r="AEV52" s="1305"/>
      <c r="AEW52" s="1305"/>
      <c r="AEX52" s="1305"/>
      <c r="AEY52" s="1305"/>
      <c r="AEZ52" s="1305"/>
      <c r="AFA52" s="1305"/>
      <c r="AFB52" s="1305"/>
      <c r="AFC52" s="1305"/>
      <c r="AFD52" s="1305"/>
      <c r="AFE52" s="1305"/>
      <c r="AFF52" s="1305"/>
      <c r="AFG52" s="1305"/>
      <c r="AFH52" s="1305"/>
      <c r="AFI52" s="1305"/>
      <c r="AFJ52" s="1305"/>
      <c r="AFK52" s="1305"/>
      <c r="AFL52" s="1305"/>
      <c r="AFM52" s="1305"/>
      <c r="AFN52" s="1305"/>
      <c r="AFO52" s="1305"/>
      <c r="AFP52" s="1305"/>
      <c r="AFQ52" s="1305"/>
      <c r="AFR52" s="1305"/>
      <c r="AFS52" s="1305"/>
      <c r="AFT52" s="1305"/>
      <c r="AFU52" s="1305"/>
      <c r="AFV52" s="1305"/>
      <c r="AFW52" s="1305"/>
      <c r="AFX52" s="1305"/>
      <c r="AFY52" s="1305"/>
      <c r="AFZ52" s="1305"/>
      <c r="AGA52" s="1305"/>
      <c r="AGB52" s="1305"/>
      <c r="AGC52" s="1305"/>
      <c r="AGD52" s="1305"/>
      <c r="AGE52" s="1305"/>
      <c r="AGF52" s="1305"/>
      <c r="AGG52" s="1305"/>
      <c r="AGH52" s="1305"/>
      <c r="AGI52" s="1305"/>
      <c r="AGJ52" s="1305"/>
      <c r="AGK52" s="1305"/>
      <c r="AGL52" s="1305"/>
      <c r="AGM52" s="1305"/>
      <c r="AGN52" s="1305"/>
      <c r="AGO52" s="1305"/>
      <c r="AGP52" s="1305"/>
      <c r="AGQ52" s="1305"/>
      <c r="AGR52" s="1305"/>
      <c r="AGS52" s="1305"/>
      <c r="AGT52" s="1305"/>
      <c r="AGU52" s="1305"/>
      <c r="AGV52" s="1305"/>
      <c r="AGW52" s="1305"/>
      <c r="AGX52" s="1305"/>
      <c r="AGY52" s="1305"/>
      <c r="AGZ52" s="1305"/>
      <c r="AHA52" s="1305"/>
      <c r="AHB52" s="1305"/>
      <c r="AHC52" s="1305"/>
      <c r="AHD52" s="1305"/>
      <c r="AHE52" s="1305"/>
      <c r="AHF52" s="1305"/>
      <c r="AHG52" s="1305"/>
      <c r="AHH52" s="1305"/>
      <c r="AHI52" s="1305"/>
      <c r="AHJ52" s="1305"/>
      <c r="AHK52" s="1305"/>
      <c r="AHL52" s="1305"/>
      <c r="AHM52" s="1305"/>
      <c r="AHN52" s="1305"/>
      <c r="AHO52" s="1305"/>
      <c r="AHP52" s="1305"/>
      <c r="AHQ52" s="1305"/>
      <c r="AHR52" s="1305"/>
      <c r="AHS52" s="1305"/>
      <c r="AHT52" s="1305"/>
      <c r="AHU52" s="1305"/>
      <c r="AHV52" s="1305"/>
      <c r="AHW52" s="1305"/>
      <c r="AHX52" s="1305"/>
      <c r="AHY52" s="1305"/>
      <c r="AHZ52" s="1305"/>
      <c r="AIA52" s="1305"/>
      <c r="AIB52" s="1305"/>
      <c r="AIC52" s="1305"/>
      <c r="AID52" s="1305"/>
      <c r="AIE52" s="1305"/>
      <c r="AIF52" s="1305"/>
      <c r="AIG52" s="1305"/>
      <c r="AIH52" s="1305"/>
      <c r="AII52" s="1305"/>
      <c r="AIJ52" s="1305"/>
      <c r="AIK52" s="1305"/>
      <c r="AIL52" s="1305"/>
      <c r="AIM52" s="1305"/>
      <c r="AIN52" s="1305"/>
      <c r="AIO52" s="1305"/>
      <c r="AIP52" s="1305"/>
      <c r="AIQ52" s="1305"/>
      <c r="AIR52" s="1305"/>
      <c r="AIS52" s="1305"/>
      <c r="AIT52" s="1305"/>
      <c r="AIU52" s="1305"/>
      <c r="AIV52" s="1305"/>
      <c r="AIW52" s="1305"/>
      <c r="AIX52" s="1305"/>
      <c r="AIY52" s="1305"/>
      <c r="AIZ52" s="1305"/>
      <c r="AJA52" s="1305"/>
      <c r="AJB52" s="1305"/>
      <c r="AJC52" s="1305"/>
      <c r="AJD52" s="1305"/>
      <c r="AJE52" s="1305"/>
      <c r="AJF52" s="1305"/>
      <c r="AJG52" s="1305"/>
      <c r="AJH52" s="1305"/>
      <c r="AJI52" s="1305"/>
      <c r="AJJ52" s="1305"/>
      <c r="AJK52" s="1305"/>
      <c r="AJL52" s="1305"/>
      <c r="AJM52" s="1305"/>
      <c r="AJN52" s="1305"/>
      <c r="AJO52" s="1305"/>
      <c r="AJP52" s="1305"/>
      <c r="AJQ52" s="1305"/>
      <c r="AJR52" s="1305"/>
      <c r="AJS52" s="1305"/>
      <c r="AJT52" s="1305"/>
      <c r="AJU52" s="1305"/>
      <c r="AJV52" s="1305"/>
      <c r="AJW52" s="1305"/>
      <c r="AJX52" s="1305"/>
      <c r="AJY52" s="1305"/>
      <c r="AJZ52" s="1305"/>
      <c r="AKA52" s="1305"/>
      <c r="AKB52" s="1305"/>
      <c r="AKC52" s="1305"/>
      <c r="AKD52" s="1305"/>
      <c r="AKE52" s="1305"/>
      <c r="AKF52" s="1305"/>
      <c r="AKG52" s="1305"/>
      <c r="AKH52" s="1305"/>
      <c r="AKI52" s="1305"/>
      <c r="AKJ52" s="1305"/>
      <c r="AKK52" s="1305"/>
      <c r="AKL52" s="1305"/>
      <c r="AKM52" s="1305"/>
      <c r="AKN52" s="1305"/>
      <c r="AKO52" s="1305"/>
      <c r="AKP52" s="1305"/>
      <c r="AKQ52" s="1305"/>
      <c r="AKR52" s="1305"/>
      <c r="AKS52" s="1305"/>
      <c r="AKT52" s="1305"/>
      <c r="AKU52" s="1305"/>
      <c r="AKV52" s="1305"/>
      <c r="AKW52" s="1305"/>
      <c r="AKX52" s="1305"/>
      <c r="AKY52" s="1305"/>
      <c r="AKZ52" s="1305"/>
      <c r="ALA52" s="1305"/>
      <c r="ALB52" s="1305"/>
      <c r="ALC52" s="1305"/>
      <c r="ALD52" s="1305"/>
      <c r="ALE52" s="1305"/>
      <c r="ALF52" s="1305"/>
      <c r="ALG52" s="1305"/>
      <c r="ALH52" s="1305"/>
      <c r="ALI52" s="1305"/>
      <c r="ALJ52" s="1305"/>
      <c r="ALK52" s="1305"/>
      <c r="ALL52" s="1305"/>
      <c r="ALM52" s="1305"/>
      <c r="ALN52" s="1305"/>
      <c r="ALO52" s="1305"/>
      <c r="ALP52" s="1305"/>
      <c r="ALQ52" s="1305"/>
      <c r="ALR52" s="1305"/>
      <c r="ALS52" s="1305"/>
      <c r="ALT52" s="1305"/>
      <c r="ALU52" s="1305"/>
      <c r="ALV52" s="1305"/>
      <c r="ALW52" s="1305"/>
      <c r="ALX52" s="1305"/>
      <c r="ALY52" s="1305"/>
      <c r="ALZ52" s="1305"/>
      <c r="AMA52" s="1305"/>
      <c r="AMB52" s="1305"/>
      <c r="AMC52" s="1305"/>
      <c r="AMD52" s="1305"/>
      <c r="AME52" s="1305"/>
      <c r="AMF52" s="1305"/>
      <c r="AMG52" s="1305"/>
      <c r="AMH52" s="1305"/>
      <c r="AMI52" s="1305"/>
      <c r="AMJ52" s="1305"/>
      <c r="AMK52" s="1305"/>
      <c r="AML52" s="1305"/>
      <c r="AMM52" s="1305"/>
      <c r="AMN52" s="1305"/>
      <c r="AMO52" s="1305"/>
      <c r="AMP52" s="1305"/>
      <c r="AMQ52" s="1305"/>
      <c r="AMR52" s="1305"/>
      <c r="AMS52" s="1305"/>
      <c r="AMT52" s="1305"/>
      <c r="AMU52" s="1305"/>
      <c r="AMV52" s="1305"/>
      <c r="AMW52" s="1305"/>
      <c r="AMX52" s="1305"/>
      <c r="AMY52" s="1305"/>
      <c r="AMZ52" s="1305"/>
      <c r="ANA52" s="1305"/>
      <c r="ANB52" s="1305"/>
      <c r="ANC52" s="1305"/>
      <c r="AND52" s="1305"/>
      <c r="ANE52" s="1305"/>
      <c r="ANF52" s="1305"/>
      <c r="ANG52" s="1305"/>
      <c r="ANH52" s="1305"/>
      <c r="ANI52" s="1305"/>
      <c r="ANJ52" s="1305"/>
      <c r="ANK52" s="1305"/>
      <c r="ANL52" s="1305"/>
      <c r="ANM52" s="1305"/>
      <c r="ANN52" s="1305"/>
      <c r="ANO52" s="1305"/>
      <c r="ANP52" s="1305"/>
      <c r="ANQ52" s="1305"/>
      <c r="ANR52" s="1305"/>
      <c r="ANS52" s="1305"/>
      <c r="ANT52" s="1305"/>
      <c r="ANU52" s="1305"/>
      <c r="ANV52" s="1305"/>
      <c r="ANW52" s="1305"/>
      <c r="ANX52" s="1305"/>
      <c r="ANY52" s="1305"/>
      <c r="ANZ52" s="1305"/>
      <c r="AOA52" s="1305"/>
      <c r="AOB52" s="1305"/>
      <c r="AOC52" s="1305"/>
      <c r="AOD52" s="1305"/>
      <c r="AOE52" s="1305"/>
      <c r="AOF52" s="1305"/>
      <c r="AOG52" s="1305"/>
      <c r="AOH52" s="1305"/>
      <c r="AOI52" s="1305"/>
      <c r="AOJ52" s="1305"/>
      <c r="AOK52" s="1305"/>
      <c r="AOL52" s="1305"/>
      <c r="AOM52" s="1305"/>
      <c r="AON52" s="1305"/>
      <c r="AOO52" s="1305"/>
      <c r="AOP52" s="1305"/>
      <c r="AOQ52" s="1305"/>
      <c r="AOR52" s="1305"/>
      <c r="AOS52" s="1305"/>
      <c r="AOT52" s="1305"/>
      <c r="AOU52" s="1305"/>
      <c r="AOV52" s="1305"/>
      <c r="AOW52" s="1305"/>
      <c r="AOX52" s="1305"/>
      <c r="AOY52" s="1305"/>
      <c r="AOZ52" s="1305"/>
      <c r="APA52" s="1305"/>
      <c r="APB52" s="1305"/>
      <c r="APC52" s="1305"/>
      <c r="APD52" s="1305"/>
      <c r="APE52" s="1305"/>
      <c r="APF52" s="1305"/>
      <c r="APG52" s="1305"/>
      <c r="APH52" s="1305"/>
      <c r="API52" s="1305"/>
      <c r="APJ52" s="1305"/>
      <c r="APK52" s="1305"/>
      <c r="APL52" s="1305"/>
      <c r="APM52" s="1305"/>
      <c r="APN52" s="1305"/>
      <c r="APO52" s="1305"/>
      <c r="APP52" s="1305"/>
      <c r="APQ52" s="1305"/>
      <c r="APR52" s="1305"/>
      <c r="APS52" s="1305"/>
      <c r="APT52" s="1305"/>
      <c r="APU52" s="1305"/>
      <c r="APV52" s="1305"/>
      <c r="APW52" s="1305"/>
      <c r="APX52" s="1305"/>
      <c r="APY52" s="1305"/>
      <c r="APZ52" s="1305"/>
      <c r="AQA52" s="1305"/>
      <c r="AQB52" s="1305"/>
      <c r="AQC52" s="1305"/>
      <c r="AQD52" s="1305"/>
      <c r="AQE52" s="1305"/>
      <c r="AQF52" s="1305"/>
      <c r="AQG52" s="1305"/>
      <c r="AQH52" s="1305"/>
      <c r="AQI52" s="1305"/>
      <c r="AQJ52" s="1305"/>
      <c r="AQK52" s="1305"/>
      <c r="AQL52" s="1305"/>
      <c r="AQM52" s="1305"/>
      <c r="AQN52" s="1305"/>
      <c r="AQO52" s="1305"/>
      <c r="AQP52" s="1305"/>
      <c r="AQQ52" s="1305"/>
      <c r="AQR52" s="1305"/>
      <c r="AQS52" s="1305"/>
      <c r="AQT52" s="1305"/>
      <c r="AQU52" s="1305"/>
      <c r="AQV52" s="1305"/>
      <c r="AQW52" s="1305"/>
      <c r="AQX52" s="1305"/>
      <c r="AQY52" s="1305"/>
      <c r="AQZ52" s="1305"/>
      <c r="ARA52" s="1305"/>
      <c r="ARB52" s="1305"/>
      <c r="ARC52" s="1305"/>
      <c r="ARD52" s="1305"/>
      <c r="ARE52" s="1305"/>
      <c r="ARF52" s="1305"/>
      <c r="ARG52" s="1305"/>
      <c r="ARH52" s="1305"/>
      <c r="ARI52" s="1305"/>
      <c r="ARJ52" s="1305"/>
      <c r="ARK52" s="1305"/>
      <c r="ARL52" s="1305"/>
      <c r="ARM52" s="1305"/>
      <c r="ARN52" s="1305"/>
      <c r="ARO52" s="1305"/>
      <c r="ARP52" s="1305"/>
      <c r="ARQ52" s="1305"/>
      <c r="ARR52" s="1305"/>
      <c r="ARS52" s="1305"/>
      <c r="ART52" s="1305"/>
      <c r="ARU52" s="1305"/>
      <c r="ARV52" s="1305"/>
      <c r="ARW52" s="1305"/>
      <c r="ARX52" s="1305"/>
      <c r="ARY52" s="1305"/>
      <c r="ARZ52" s="1305"/>
      <c r="ASA52" s="1305"/>
      <c r="ASB52" s="1305"/>
      <c r="ASC52" s="1305"/>
      <c r="ASD52" s="1305"/>
      <c r="ASE52" s="1305"/>
      <c r="ASF52" s="1305"/>
      <c r="ASG52" s="1305"/>
      <c r="ASH52" s="1305"/>
      <c r="ASI52" s="1305"/>
      <c r="ASJ52" s="1305"/>
      <c r="ASK52" s="1305"/>
      <c r="ASL52" s="1305"/>
      <c r="ASM52" s="1305"/>
      <c r="ASN52" s="1305"/>
      <c r="ASO52" s="1305"/>
      <c r="ASP52" s="1305"/>
      <c r="ASQ52" s="1305"/>
      <c r="ASR52" s="1305"/>
      <c r="ASS52" s="1305"/>
      <c r="AST52" s="1305"/>
      <c r="ASU52" s="1305"/>
      <c r="ASV52" s="1305"/>
      <c r="ASW52" s="1305"/>
      <c r="ASX52" s="1305"/>
      <c r="ASY52" s="1305"/>
      <c r="ASZ52" s="1305"/>
      <c r="ATA52" s="1305"/>
      <c r="ATB52" s="1305"/>
      <c r="ATC52" s="1305"/>
      <c r="ATD52" s="1305"/>
      <c r="ATE52" s="1305"/>
      <c r="ATF52" s="1305"/>
      <c r="ATG52" s="1305"/>
      <c r="ATH52" s="1305"/>
      <c r="ATI52" s="1305"/>
      <c r="ATJ52" s="1305"/>
      <c r="ATK52" s="1305"/>
      <c r="ATL52" s="1305"/>
      <c r="ATM52" s="1305"/>
      <c r="ATN52" s="1305"/>
      <c r="ATO52" s="1305"/>
      <c r="ATP52" s="1305"/>
      <c r="ATQ52" s="1305"/>
      <c r="ATR52" s="1305"/>
      <c r="ATS52" s="1305"/>
      <c r="ATT52" s="1305"/>
      <c r="ATU52" s="1305"/>
      <c r="ATV52" s="1305"/>
      <c r="ATW52" s="1305"/>
      <c r="ATX52" s="1305"/>
      <c r="ATY52" s="1305"/>
      <c r="ATZ52" s="1305"/>
      <c r="AUA52" s="1305"/>
      <c r="AUB52" s="1305"/>
      <c r="AUC52" s="1305"/>
      <c r="AUD52" s="1305"/>
      <c r="AUE52" s="1305"/>
      <c r="AUF52" s="1305"/>
      <c r="AUG52" s="1305"/>
      <c r="AUH52" s="1305"/>
      <c r="AUI52" s="1305"/>
      <c r="AUJ52" s="1305"/>
      <c r="AUK52" s="1305"/>
      <c r="AUL52" s="1305"/>
      <c r="AUM52" s="1305"/>
      <c r="AUN52" s="1305"/>
      <c r="AUO52" s="1305"/>
      <c r="AUP52" s="1305"/>
      <c r="AUQ52" s="1305"/>
      <c r="AUR52" s="1305"/>
      <c r="AUS52" s="1305"/>
      <c r="AUT52" s="1305"/>
      <c r="AUU52" s="1305"/>
      <c r="AUV52" s="1305"/>
      <c r="AUW52" s="1305"/>
      <c r="AUX52" s="1305"/>
      <c r="AUY52" s="1305"/>
      <c r="AUZ52" s="1305"/>
      <c r="AVA52" s="1305"/>
      <c r="AVB52" s="1305"/>
      <c r="AVC52" s="1305"/>
      <c r="AVD52" s="1305"/>
      <c r="AVE52" s="1305"/>
      <c r="AVF52" s="1305"/>
      <c r="AVG52" s="1305"/>
      <c r="AVH52" s="1305"/>
      <c r="AVI52" s="1305"/>
      <c r="AVJ52" s="1305"/>
      <c r="AVK52" s="1305"/>
      <c r="AVL52" s="1305"/>
      <c r="AVM52" s="1305"/>
      <c r="AVN52" s="1305"/>
      <c r="AVO52" s="1305"/>
      <c r="AVP52" s="1305"/>
      <c r="AVQ52" s="1305"/>
      <c r="AVR52" s="1305"/>
      <c r="AVS52" s="1305"/>
      <c r="AVT52" s="1305"/>
      <c r="AVU52" s="1305"/>
      <c r="AVV52" s="1305"/>
      <c r="AVW52" s="1305"/>
      <c r="AVX52" s="1305"/>
      <c r="AVY52" s="1305"/>
      <c r="AVZ52" s="1305"/>
      <c r="AWA52" s="1305"/>
      <c r="AWB52" s="1305"/>
      <c r="AWC52" s="1305"/>
      <c r="AWD52" s="1305"/>
      <c r="AWE52" s="1305"/>
      <c r="AWF52" s="1305"/>
      <c r="AWG52" s="1305"/>
      <c r="AWH52" s="1305"/>
      <c r="AWI52" s="1305"/>
      <c r="AWJ52" s="1305"/>
      <c r="AWK52" s="1305"/>
      <c r="AWL52" s="1305"/>
      <c r="AWM52" s="1305"/>
      <c r="AWN52" s="1305"/>
      <c r="AWO52" s="1305"/>
      <c r="AWP52" s="1305"/>
      <c r="AWQ52" s="1305"/>
      <c r="AWR52" s="1305"/>
      <c r="AWS52" s="1305"/>
      <c r="AWT52" s="1305"/>
      <c r="AWU52" s="1305"/>
      <c r="AWV52" s="1305"/>
      <c r="AWW52" s="1305"/>
      <c r="AWX52" s="1305"/>
      <c r="AWY52" s="1305"/>
      <c r="AWZ52" s="1305"/>
      <c r="AXA52" s="1305"/>
      <c r="AXB52" s="1305"/>
      <c r="AXC52" s="1305"/>
      <c r="AXD52" s="1305"/>
      <c r="AXE52" s="1305"/>
      <c r="AXF52" s="1305"/>
      <c r="AXG52" s="1305"/>
      <c r="AXH52" s="1305"/>
      <c r="AXI52" s="1305"/>
      <c r="AXJ52" s="1305"/>
      <c r="AXK52" s="1305"/>
      <c r="AXL52" s="1305"/>
      <c r="AXM52" s="1305"/>
      <c r="AXN52" s="1305"/>
      <c r="AXO52" s="1305"/>
      <c r="AXP52" s="1305"/>
      <c r="AXQ52" s="1305"/>
      <c r="AXR52" s="1305"/>
      <c r="AXS52" s="1305"/>
      <c r="AXT52" s="1305"/>
      <c r="AXU52" s="1305"/>
      <c r="AXV52" s="1305"/>
      <c r="AXW52" s="1305"/>
      <c r="AXX52" s="1305"/>
      <c r="AXY52" s="1305"/>
      <c r="AXZ52" s="1305"/>
      <c r="AYA52" s="1305"/>
      <c r="AYB52" s="1305"/>
      <c r="AYC52" s="1305"/>
      <c r="AYD52" s="1305"/>
      <c r="AYE52" s="1305"/>
      <c r="AYF52" s="1305"/>
      <c r="AYG52" s="1305"/>
      <c r="AYH52" s="1305"/>
      <c r="AYI52" s="1305"/>
      <c r="AYJ52" s="1305"/>
      <c r="AYK52" s="1305"/>
      <c r="AYL52" s="1305"/>
      <c r="AYM52" s="1305"/>
      <c r="AYN52" s="1305"/>
      <c r="AYO52" s="1305"/>
      <c r="AYP52" s="1305"/>
      <c r="AYQ52" s="1305"/>
      <c r="AYR52" s="1305"/>
      <c r="AYS52" s="1305"/>
      <c r="AYT52" s="1305"/>
      <c r="AYU52" s="1305"/>
      <c r="AYV52" s="1305"/>
      <c r="AYW52" s="1305"/>
      <c r="AYX52" s="1305"/>
      <c r="AYY52" s="1305"/>
      <c r="AYZ52" s="1305"/>
      <c r="AZA52" s="1305"/>
      <c r="AZB52" s="1305"/>
      <c r="AZC52" s="1305"/>
      <c r="AZD52" s="1305"/>
      <c r="AZE52" s="1305"/>
      <c r="AZF52" s="1305"/>
      <c r="AZG52" s="1305"/>
      <c r="AZH52" s="1305"/>
      <c r="AZI52" s="1305"/>
      <c r="AZJ52" s="1305"/>
      <c r="AZK52" s="1305"/>
      <c r="AZL52" s="1305"/>
      <c r="AZM52" s="1305"/>
      <c r="AZN52" s="1305"/>
      <c r="AZO52" s="1305"/>
      <c r="AZP52" s="1305"/>
      <c r="AZQ52" s="1305"/>
      <c r="AZR52" s="1305"/>
      <c r="AZS52" s="1305"/>
      <c r="AZT52" s="1305"/>
      <c r="AZU52" s="1305"/>
      <c r="AZV52" s="1305"/>
      <c r="AZW52" s="1305"/>
      <c r="AZX52" s="1305"/>
      <c r="AZY52" s="1305"/>
      <c r="AZZ52" s="1305"/>
      <c r="BAA52" s="1305"/>
      <c r="BAB52" s="1305"/>
      <c r="BAC52" s="1305"/>
      <c r="BAD52" s="1305"/>
      <c r="BAE52" s="1305"/>
      <c r="BAF52" s="1305"/>
      <c r="BAG52" s="1305"/>
      <c r="BAH52" s="1305"/>
      <c r="BAI52" s="1305"/>
      <c r="BAJ52" s="1305"/>
      <c r="BAK52" s="1305"/>
      <c r="BAL52" s="1305"/>
      <c r="BAM52" s="1305"/>
      <c r="BAN52" s="1305"/>
      <c r="BAO52" s="1305"/>
      <c r="BAP52" s="1305"/>
      <c r="BAQ52" s="1305"/>
      <c r="BAR52" s="1305"/>
      <c r="BAS52" s="1305"/>
      <c r="BAT52" s="1305"/>
      <c r="BAU52" s="1305"/>
      <c r="BAV52" s="1305"/>
      <c r="BAW52" s="1305"/>
      <c r="BAX52" s="1305"/>
      <c r="BAY52" s="1305"/>
      <c r="BAZ52" s="1305"/>
      <c r="BBA52" s="1305"/>
      <c r="BBB52" s="1305"/>
      <c r="BBC52" s="1305"/>
      <c r="BBD52" s="1305"/>
      <c r="BBE52" s="1305"/>
      <c r="BBF52" s="1305"/>
      <c r="BBG52" s="1305"/>
      <c r="BBH52" s="1305"/>
      <c r="BBI52" s="1305"/>
      <c r="BBJ52" s="1305"/>
      <c r="BBK52" s="1305"/>
      <c r="BBL52" s="1305"/>
      <c r="BBM52" s="1305"/>
      <c r="BBN52" s="1305"/>
      <c r="BBO52" s="1305"/>
      <c r="BBP52" s="1305"/>
      <c r="BBQ52" s="1305"/>
      <c r="BBR52" s="1305"/>
      <c r="BBS52" s="1305"/>
      <c r="BBT52" s="1305"/>
      <c r="BBU52" s="1305"/>
      <c r="BBV52" s="1305"/>
      <c r="BBW52" s="1305"/>
      <c r="BBX52" s="1305"/>
      <c r="BBY52" s="1305"/>
      <c r="BBZ52" s="1305"/>
      <c r="BCA52" s="1305"/>
      <c r="BCB52" s="1305"/>
      <c r="BCC52" s="1305"/>
      <c r="BCD52" s="1305"/>
      <c r="BCE52" s="1305"/>
      <c r="BCF52" s="1305"/>
      <c r="BCG52" s="1305"/>
      <c r="BCH52" s="1305"/>
      <c r="BCI52" s="1305"/>
      <c r="BCJ52" s="1305"/>
      <c r="BCK52" s="1305"/>
      <c r="BCL52" s="1305"/>
      <c r="BCM52" s="1305"/>
      <c r="BCN52" s="1305"/>
      <c r="BCO52" s="1305"/>
      <c r="BCP52" s="1305"/>
      <c r="BCQ52" s="1305"/>
      <c r="BCR52" s="1305"/>
      <c r="BCS52" s="1305"/>
      <c r="BCT52" s="1305"/>
      <c r="BCU52" s="1305"/>
      <c r="BCV52" s="1305"/>
      <c r="BCW52" s="1305"/>
      <c r="BCX52" s="1305"/>
      <c r="BCY52" s="1305"/>
      <c r="BCZ52" s="1305"/>
      <c r="BDA52" s="1305"/>
      <c r="BDB52" s="1305"/>
      <c r="BDC52" s="1305"/>
      <c r="BDD52" s="1305"/>
      <c r="BDE52" s="1305"/>
      <c r="BDF52" s="1305"/>
      <c r="BDG52" s="1305"/>
      <c r="BDH52" s="1305"/>
      <c r="BDI52" s="1305"/>
      <c r="BDJ52" s="1305"/>
      <c r="BDK52" s="1305"/>
      <c r="BDL52" s="1305"/>
      <c r="BDM52" s="1305"/>
      <c r="BDN52" s="1305"/>
      <c r="BDO52" s="1305"/>
      <c r="BDP52" s="1305"/>
      <c r="BDQ52" s="1305"/>
      <c r="BDR52" s="1305"/>
      <c r="BDS52" s="1305"/>
      <c r="BDT52" s="1305"/>
      <c r="BDU52" s="1305"/>
      <c r="BDV52" s="1305"/>
      <c r="BDW52" s="1305"/>
      <c r="BDX52" s="1305"/>
      <c r="BDY52" s="1305"/>
      <c r="BDZ52" s="1305"/>
      <c r="BEA52" s="1305"/>
      <c r="BEB52" s="1305"/>
      <c r="BEC52" s="1305"/>
      <c r="BED52" s="1305"/>
      <c r="BEE52" s="1305"/>
      <c r="BEF52" s="1305"/>
      <c r="BEG52" s="1305"/>
      <c r="BEH52" s="1305"/>
      <c r="BEI52" s="1305"/>
      <c r="BEJ52" s="1305"/>
      <c r="BEK52" s="1305"/>
      <c r="BEL52" s="1305"/>
      <c r="BEM52" s="1305"/>
      <c r="BEN52" s="1305"/>
      <c r="BEO52" s="1305"/>
      <c r="BEP52" s="1305"/>
      <c r="BEQ52" s="1305"/>
      <c r="BER52" s="1305"/>
      <c r="BES52" s="1305"/>
      <c r="BET52" s="1305"/>
      <c r="BEU52" s="1305"/>
      <c r="BEV52" s="1305"/>
      <c r="BEW52" s="1305"/>
      <c r="BEX52" s="1305"/>
      <c r="BEY52" s="1305"/>
      <c r="BEZ52" s="1305"/>
      <c r="BFA52" s="1305"/>
      <c r="BFB52" s="1305"/>
      <c r="BFC52" s="1305"/>
      <c r="BFD52" s="1305"/>
      <c r="BFE52" s="1305"/>
      <c r="BFF52" s="1305"/>
      <c r="BFG52" s="1305"/>
      <c r="BFH52" s="1305"/>
      <c r="BFI52" s="1305"/>
      <c r="BFJ52" s="1305"/>
      <c r="BFK52" s="1305"/>
      <c r="BFL52" s="1305"/>
      <c r="BFM52" s="1305"/>
      <c r="BFN52" s="1305"/>
      <c r="BFO52" s="1305"/>
      <c r="BFP52" s="1305"/>
      <c r="BFQ52" s="1305"/>
      <c r="BFR52" s="1305"/>
      <c r="BFS52" s="1305"/>
      <c r="BFT52" s="1305"/>
      <c r="BFU52" s="1305"/>
      <c r="BFV52" s="1305"/>
      <c r="BFW52" s="1305"/>
      <c r="BFX52" s="1305"/>
      <c r="BFY52" s="1305"/>
      <c r="BFZ52" s="1305"/>
      <c r="BGA52" s="1305"/>
      <c r="BGB52" s="1305"/>
      <c r="BGC52" s="1305"/>
      <c r="BGD52" s="1305"/>
      <c r="BGE52" s="1305"/>
      <c r="BGF52" s="1305"/>
      <c r="BGG52" s="1305"/>
      <c r="BGH52" s="1305"/>
      <c r="BGI52" s="1305"/>
      <c r="BGJ52" s="1305"/>
      <c r="BGK52" s="1305"/>
      <c r="BGL52" s="1305"/>
      <c r="BGM52" s="1305"/>
      <c r="BGN52" s="1305"/>
      <c r="BGO52" s="1305"/>
      <c r="BGP52" s="1305"/>
      <c r="BGQ52" s="1305"/>
      <c r="BGR52" s="1305"/>
      <c r="BGS52" s="1305"/>
      <c r="BGT52" s="1305"/>
      <c r="BGU52" s="1305"/>
      <c r="BGV52" s="1305"/>
      <c r="BGW52" s="1305"/>
      <c r="BGX52" s="1305"/>
      <c r="BGY52" s="1305"/>
      <c r="BGZ52" s="1305"/>
      <c r="BHA52" s="1305"/>
      <c r="BHB52" s="1305"/>
      <c r="BHC52" s="1305"/>
      <c r="BHD52" s="1305"/>
      <c r="BHE52" s="1305"/>
      <c r="BHF52" s="1305"/>
      <c r="BHG52" s="1305"/>
      <c r="BHH52" s="1305"/>
      <c r="BHI52" s="1305"/>
      <c r="BHJ52" s="1305"/>
      <c r="BHK52" s="1305"/>
      <c r="BHL52" s="1305"/>
      <c r="BHM52" s="1305"/>
      <c r="BHN52" s="1305"/>
      <c r="BHO52" s="1305"/>
      <c r="BHP52" s="1305"/>
      <c r="BHQ52" s="1305"/>
      <c r="BHR52" s="1305"/>
      <c r="BHS52" s="1305"/>
      <c r="BHT52" s="1305"/>
      <c r="BHU52" s="1305"/>
      <c r="BHV52" s="1305"/>
      <c r="BHW52" s="1305"/>
      <c r="BHX52" s="1305"/>
      <c r="BHY52" s="1305"/>
      <c r="BHZ52" s="1305"/>
      <c r="BIA52" s="1305"/>
      <c r="BIB52" s="1305"/>
      <c r="BIC52" s="1305"/>
      <c r="BID52" s="1305"/>
      <c r="BIE52" s="1305"/>
      <c r="BIF52" s="1305"/>
      <c r="BIG52" s="1305"/>
      <c r="BIH52" s="1305"/>
      <c r="BII52" s="1305"/>
      <c r="BIJ52" s="1305"/>
      <c r="BIK52" s="1305"/>
      <c r="BIL52" s="1305"/>
      <c r="BIM52" s="1305"/>
      <c r="BIN52" s="1305"/>
      <c r="BIO52" s="1305"/>
      <c r="BIP52" s="1305"/>
      <c r="BIQ52" s="1305"/>
      <c r="BIR52" s="1305"/>
      <c r="BIS52" s="1305"/>
      <c r="BIT52" s="1305"/>
      <c r="BIU52" s="1305"/>
      <c r="BIV52" s="1305"/>
      <c r="BIW52" s="1305"/>
      <c r="BIX52" s="1305"/>
      <c r="BIY52" s="1305"/>
      <c r="BIZ52" s="1305"/>
      <c r="BJA52" s="1305"/>
      <c r="BJB52" s="1305"/>
      <c r="BJC52" s="1305"/>
      <c r="BJD52" s="1305"/>
      <c r="BJE52" s="1305"/>
      <c r="BJF52" s="1305"/>
      <c r="BJG52" s="1305"/>
      <c r="BJH52" s="1305"/>
      <c r="BJI52" s="1305"/>
      <c r="BJJ52" s="1305"/>
      <c r="BJK52" s="1305"/>
      <c r="BJL52" s="1305"/>
      <c r="BJM52" s="1305"/>
      <c r="BJN52" s="1305"/>
      <c r="BJO52" s="1305"/>
      <c r="BJP52" s="1305"/>
      <c r="BJQ52" s="1305"/>
      <c r="BJR52" s="1305"/>
      <c r="BJS52" s="1305"/>
      <c r="BJT52" s="1305"/>
      <c r="BJU52" s="1305"/>
      <c r="BJV52" s="1305"/>
      <c r="BJW52" s="1305"/>
      <c r="BJX52" s="1305"/>
      <c r="BJY52" s="1305"/>
      <c r="BJZ52" s="1305"/>
      <c r="BKA52" s="1305"/>
      <c r="BKB52" s="1305"/>
      <c r="BKC52" s="1305"/>
      <c r="BKD52" s="1305"/>
      <c r="BKE52" s="1305"/>
      <c r="BKF52" s="1305"/>
      <c r="BKG52" s="1305"/>
      <c r="BKH52" s="1305"/>
      <c r="BKI52" s="1305"/>
      <c r="BKJ52" s="1305"/>
      <c r="BKK52" s="1305"/>
      <c r="BKL52" s="1305"/>
      <c r="BKM52" s="1305"/>
      <c r="BKN52" s="1305"/>
      <c r="BKO52" s="1305"/>
      <c r="BKP52" s="1305"/>
      <c r="BKQ52" s="1305"/>
      <c r="BKR52" s="1305"/>
      <c r="BKS52" s="1305"/>
      <c r="BKT52" s="1305"/>
      <c r="BKU52" s="1305"/>
      <c r="BKV52" s="1305"/>
      <c r="BKW52" s="1305"/>
      <c r="BKX52" s="1305"/>
      <c r="BKY52" s="1305"/>
      <c r="BKZ52" s="1305"/>
      <c r="BLA52" s="1305"/>
      <c r="BLB52" s="1305"/>
      <c r="BLC52" s="1305"/>
      <c r="BLD52" s="1305"/>
      <c r="BLE52" s="1305"/>
      <c r="BLF52" s="1305"/>
      <c r="BLG52" s="1305"/>
      <c r="BLH52" s="1305"/>
      <c r="BLI52" s="1305"/>
      <c r="BLJ52" s="1305"/>
      <c r="BLK52" s="1305"/>
      <c r="BLL52" s="1305"/>
      <c r="BLM52" s="1305"/>
      <c r="BLN52" s="1305"/>
      <c r="BLO52" s="1305"/>
      <c r="BLP52" s="1305"/>
      <c r="BLQ52" s="1305"/>
      <c r="BLR52" s="1305"/>
      <c r="BLS52" s="1305"/>
      <c r="BLT52" s="1305"/>
      <c r="BLU52" s="1305"/>
      <c r="BLV52" s="1305"/>
      <c r="BLW52" s="1305"/>
      <c r="BLX52" s="1305"/>
      <c r="BLY52" s="1305"/>
      <c r="BLZ52" s="1305"/>
      <c r="BMA52" s="1305"/>
      <c r="BMB52" s="1305"/>
      <c r="BMC52" s="1305"/>
      <c r="BMD52" s="1305"/>
      <c r="BME52" s="1305"/>
      <c r="BMF52" s="1305"/>
      <c r="BMG52" s="1305"/>
      <c r="BMH52" s="1305"/>
      <c r="BMI52" s="1305"/>
      <c r="BMJ52" s="1305"/>
      <c r="BMK52" s="1305"/>
      <c r="BML52" s="1305"/>
      <c r="BMM52" s="1305"/>
      <c r="BMN52" s="1305"/>
      <c r="BMO52" s="1305"/>
      <c r="BMP52" s="1305"/>
      <c r="BMQ52" s="1305"/>
      <c r="BMR52" s="1305"/>
      <c r="BMS52" s="1305"/>
      <c r="BMT52" s="1305"/>
      <c r="BMU52" s="1305"/>
      <c r="BMV52" s="1305"/>
      <c r="BMW52" s="1305"/>
      <c r="BMX52" s="1305"/>
      <c r="BMY52" s="1305"/>
      <c r="BMZ52" s="1305"/>
      <c r="BNA52" s="1305"/>
      <c r="BNB52" s="1305"/>
      <c r="BNC52" s="1305"/>
      <c r="BND52" s="1305"/>
      <c r="BNE52" s="1305"/>
      <c r="BNF52" s="1305"/>
      <c r="BNG52" s="1305"/>
      <c r="BNH52" s="1305"/>
      <c r="BNI52" s="1305"/>
      <c r="BNJ52" s="1305"/>
      <c r="BNK52" s="1305"/>
      <c r="BNL52" s="1305"/>
      <c r="BNM52" s="1305"/>
      <c r="BNN52" s="1305"/>
      <c r="BNO52" s="1305"/>
      <c r="BNP52" s="1305"/>
      <c r="BNQ52" s="1305"/>
      <c r="BNR52" s="1305"/>
      <c r="BNS52" s="1305"/>
      <c r="BNT52" s="1305"/>
      <c r="BNU52" s="1305"/>
      <c r="BNV52" s="1305"/>
      <c r="BNW52" s="1305"/>
      <c r="BNX52" s="1305"/>
      <c r="BNY52" s="1305"/>
      <c r="BNZ52" s="1305"/>
      <c r="BOA52" s="1305"/>
      <c r="BOB52" s="1305"/>
      <c r="BOC52" s="1305"/>
      <c r="BOD52" s="1305"/>
      <c r="BOE52" s="1305"/>
      <c r="BOF52" s="1305"/>
      <c r="BOG52" s="1305"/>
      <c r="BOH52" s="1305"/>
      <c r="BOI52" s="1305"/>
      <c r="BOJ52" s="1305"/>
      <c r="BOK52" s="1305"/>
      <c r="BOL52" s="1305"/>
      <c r="BOM52" s="1305"/>
      <c r="BON52" s="1305"/>
      <c r="BOO52" s="1305"/>
      <c r="BOP52" s="1305"/>
      <c r="BOQ52" s="1305"/>
      <c r="BOR52" s="1305"/>
      <c r="BOS52" s="1305"/>
      <c r="BOT52" s="1305"/>
      <c r="BOU52" s="1305"/>
      <c r="BOV52" s="1305"/>
      <c r="BOW52" s="1305"/>
      <c r="BOX52" s="1305"/>
      <c r="BOY52" s="1305"/>
      <c r="BOZ52" s="1305"/>
      <c r="BPA52" s="1305"/>
      <c r="BPB52" s="1305"/>
      <c r="BPC52" s="1305"/>
      <c r="BPD52" s="1305"/>
      <c r="BPE52" s="1305"/>
      <c r="BPF52" s="1305"/>
      <c r="BPG52" s="1305"/>
      <c r="BPH52" s="1305"/>
      <c r="BPI52" s="1305"/>
      <c r="BPJ52" s="1305"/>
      <c r="BPK52" s="1305"/>
      <c r="BPL52" s="1305"/>
      <c r="BPM52" s="1305"/>
      <c r="BPN52" s="1305"/>
      <c r="BPO52" s="1305"/>
      <c r="BPP52" s="1305"/>
      <c r="BPQ52" s="1305"/>
      <c r="BPR52" s="1305"/>
      <c r="BPS52" s="1305"/>
      <c r="BPT52" s="1305"/>
      <c r="BPU52" s="1305"/>
      <c r="BPV52" s="1305"/>
      <c r="BPW52" s="1305"/>
      <c r="BPX52" s="1305"/>
      <c r="BPY52" s="1305"/>
      <c r="BPZ52" s="1305"/>
      <c r="BQA52" s="1305"/>
      <c r="BQB52" s="1305"/>
      <c r="BQC52" s="1305"/>
      <c r="BQD52" s="1305"/>
      <c r="BQE52" s="1305"/>
      <c r="BQF52" s="1305"/>
      <c r="BQG52" s="1305"/>
      <c r="BQH52" s="1305"/>
      <c r="BQI52" s="1305"/>
      <c r="BQJ52" s="1305"/>
      <c r="BQK52" s="1305"/>
      <c r="BQL52" s="1305"/>
      <c r="BQM52" s="1305"/>
      <c r="BQN52" s="1305"/>
      <c r="BQO52" s="1305"/>
      <c r="BQP52" s="1305"/>
      <c r="BQQ52" s="1305"/>
      <c r="BQR52" s="1305"/>
      <c r="BQS52" s="1305"/>
      <c r="BQT52" s="1305"/>
      <c r="BQU52" s="1305"/>
      <c r="BQV52" s="1305"/>
      <c r="BQW52" s="1305"/>
      <c r="BQX52" s="1305"/>
      <c r="BQY52" s="1305"/>
      <c r="BQZ52" s="1305"/>
      <c r="BRA52" s="1305"/>
      <c r="BRB52" s="1305"/>
      <c r="BRC52" s="1305"/>
      <c r="BRD52" s="1305"/>
      <c r="BRE52" s="1305"/>
      <c r="BRF52" s="1305"/>
      <c r="BRG52" s="1305"/>
      <c r="BRH52" s="1305"/>
      <c r="BRI52" s="1305"/>
      <c r="BRJ52" s="1305"/>
      <c r="BRK52" s="1305"/>
      <c r="BRL52" s="1305"/>
      <c r="BRM52" s="1305"/>
      <c r="BRN52" s="1305"/>
      <c r="BRO52" s="1305"/>
      <c r="BRP52" s="1305"/>
      <c r="BRQ52" s="1305"/>
      <c r="BRR52" s="1305"/>
      <c r="BRS52" s="1305"/>
      <c r="BRT52" s="1305"/>
      <c r="BRU52" s="1305"/>
      <c r="BRV52" s="1305"/>
      <c r="BRW52" s="1305"/>
      <c r="BRX52" s="1305"/>
      <c r="BRY52" s="1305"/>
      <c r="BRZ52" s="1305"/>
      <c r="BSA52" s="1305"/>
      <c r="BSB52" s="1305"/>
      <c r="BSC52" s="1305"/>
      <c r="BSD52" s="1305"/>
      <c r="BSE52" s="1305"/>
      <c r="BSF52" s="1305"/>
      <c r="BSG52" s="1305"/>
      <c r="BSH52" s="1305"/>
      <c r="BSI52" s="1305"/>
      <c r="BSJ52" s="1305"/>
      <c r="BSK52" s="1305"/>
      <c r="BSL52" s="1305"/>
      <c r="BSM52" s="1305"/>
      <c r="BSN52" s="1305"/>
      <c r="BSO52" s="1305"/>
      <c r="BSP52" s="1305"/>
      <c r="BSQ52" s="1305"/>
      <c r="BSR52" s="1305"/>
      <c r="BSS52" s="1305"/>
      <c r="BST52" s="1305"/>
      <c r="BSU52" s="1305"/>
      <c r="BSV52" s="1305"/>
      <c r="BSW52" s="1305"/>
      <c r="BSX52" s="1305"/>
      <c r="BSY52" s="1305"/>
      <c r="BSZ52" s="1305"/>
      <c r="BTA52" s="1305"/>
      <c r="BTB52" s="1305"/>
      <c r="BTC52" s="1305"/>
      <c r="BTD52" s="1305"/>
      <c r="BTE52" s="1305"/>
      <c r="BTF52" s="1305"/>
      <c r="BTG52" s="1305"/>
      <c r="BTH52" s="1305"/>
      <c r="BTI52" s="1305"/>
      <c r="BTJ52" s="1305"/>
      <c r="BTK52" s="1305"/>
      <c r="BTL52" s="1305"/>
      <c r="BTM52" s="1305"/>
      <c r="BTN52" s="1305"/>
      <c r="BTO52" s="1305"/>
      <c r="BTP52" s="1305"/>
      <c r="BTQ52" s="1305"/>
      <c r="BTR52" s="1305"/>
      <c r="BTS52" s="1305"/>
      <c r="BTT52" s="1305"/>
      <c r="BTU52" s="1305"/>
      <c r="BTV52" s="1305"/>
      <c r="BTW52" s="1305"/>
      <c r="BTX52" s="1305"/>
      <c r="BTY52" s="1305"/>
      <c r="BTZ52" s="1305"/>
      <c r="BUA52" s="1305"/>
      <c r="BUB52" s="1305"/>
      <c r="BUC52" s="1305"/>
      <c r="BUD52" s="1305"/>
      <c r="BUE52" s="1305"/>
      <c r="BUF52" s="1305"/>
      <c r="BUG52" s="1305"/>
      <c r="BUH52" s="1305"/>
      <c r="BUI52" s="1305"/>
      <c r="BUJ52" s="1305"/>
      <c r="BUK52" s="1305"/>
      <c r="BUL52" s="1305"/>
      <c r="BUM52" s="1305"/>
      <c r="BUN52" s="1305"/>
      <c r="BUO52" s="1305"/>
      <c r="BUP52" s="1305"/>
      <c r="BUQ52" s="1305"/>
      <c r="BUR52" s="1305"/>
      <c r="BUS52" s="1305"/>
      <c r="BUT52" s="1305"/>
      <c r="BUU52" s="1305"/>
      <c r="BUV52" s="1305"/>
      <c r="BUW52" s="1305"/>
      <c r="BUX52" s="1305"/>
      <c r="BUY52" s="1305"/>
      <c r="BUZ52" s="1305"/>
      <c r="BVA52" s="1305"/>
      <c r="BVB52" s="1305"/>
      <c r="BVC52" s="1305"/>
      <c r="BVD52" s="1305"/>
      <c r="BVE52" s="1305"/>
      <c r="BVF52" s="1305"/>
      <c r="BVG52" s="1305"/>
      <c r="BVH52" s="1305"/>
      <c r="BVI52" s="1305"/>
      <c r="BVJ52" s="1305"/>
      <c r="BVK52" s="1305"/>
      <c r="BVL52" s="1305"/>
      <c r="BVM52" s="1305"/>
      <c r="BVN52" s="1305"/>
      <c r="BVO52" s="1305"/>
      <c r="BVP52" s="1305"/>
      <c r="BVQ52" s="1305"/>
      <c r="BVR52" s="1305"/>
      <c r="BVS52" s="1305"/>
      <c r="BVT52" s="1305"/>
      <c r="BVU52" s="1305"/>
      <c r="BVV52" s="1305"/>
      <c r="BVW52" s="1305"/>
      <c r="BVX52" s="1305"/>
      <c r="BVY52" s="1305"/>
      <c r="BVZ52" s="1305"/>
      <c r="BWA52" s="1305"/>
      <c r="BWB52" s="1305"/>
      <c r="BWC52" s="1305"/>
      <c r="BWD52" s="1305"/>
      <c r="BWE52" s="1305"/>
      <c r="BWF52" s="1305"/>
      <c r="BWG52" s="1305"/>
      <c r="BWH52" s="1305"/>
      <c r="BWI52" s="1305"/>
      <c r="BWJ52" s="1305"/>
      <c r="BWK52" s="1305"/>
      <c r="BWL52" s="1305"/>
      <c r="BWM52" s="1305"/>
      <c r="BWN52" s="1305"/>
      <c r="BWO52" s="1305"/>
      <c r="BWP52" s="1305"/>
      <c r="BWQ52" s="1305"/>
      <c r="BWR52" s="1305"/>
      <c r="BWS52" s="1305"/>
      <c r="BWT52" s="1305"/>
      <c r="BWU52" s="1305"/>
      <c r="BWV52" s="1305"/>
      <c r="BWW52" s="1305"/>
      <c r="BWX52" s="1305"/>
      <c r="BWY52" s="1305"/>
      <c r="BWZ52" s="1305"/>
      <c r="BXA52" s="1305"/>
      <c r="BXB52" s="1305"/>
      <c r="BXC52" s="1305"/>
      <c r="BXD52" s="1305"/>
      <c r="BXE52" s="1305"/>
      <c r="BXF52" s="1305"/>
      <c r="BXG52" s="1305"/>
      <c r="BXH52" s="1305"/>
      <c r="BXI52" s="1305"/>
      <c r="BXJ52" s="1305"/>
      <c r="BXK52" s="1305"/>
      <c r="BXL52" s="1305"/>
      <c r="BXM52" s="1305"/>
      <c r="BXN52" s="1305"/>
      <c r="BXO52" s="1305"/>
      <c r="BXP52" s="1305"/>
      <c r="BXQ52" s="1305"/>
      <c r="BXR52" s="1305"/>
      <c r="BXS52" s="1305"/>
      <c r="BXT52" s="1305"/>
      <c r="BXU52" s="1305"/>
      <c r="BXV52" s="1305"/>
      <c r="BXW52" s="1305"/>
      <c r="BXX52" s="1305"/>
      <c r="BXY52" s="1305"/>
      <c r="BXZ52" s="1305"/>
      <c r="BYA52" s="1305"/>
      <c r="BYB52" s="1305"/>
      <c r="BYC52" s="1305"/>
      <c r="BYD52" s="1305"/>
      <c r="BYE52" s="1305"/>
      <c r="BYF52" s="1305"/>
      <c r="BYG52" s="1305"/>
      <c r="BYH52" s="1305"/>
      <c r="BYI52" s="1305"/>
      <c r="BYJ52" s="1305"/>
      <c r="BYK52" s="1305"/>
      <c r="BYL52" s="1305"/>
      <c r="BYM52" s="1305"/>
      <c r="BYN52" s="1305"/>
      <c r="BYO52" s="1305"/>
      <c r="BYP52" s="1305"/>
      <c r="BYQ52" s="1305"/>
      <c r="BYR52" s="1305"/>
      <c r="BYS52" s="1305"/>
      <c r="BYT52" s="1305"/>
      <c r="BYU52" s="1305"/>
      <c r="BYV52" s="1305"/>
      <c r="BYW52" s="1305"/>
      <c r="BYX52" s="1305"/>
      <c r="BYY52" s="1305"/>
      <c r="BYZ52" s="1305"/>
      <c r="BZA52" s="1305"/>
      <c r="BZB52" s="1305"/>
      <c r="BZC52" s="1305"/>
      <c r="BZD52" s="1305"/>
      <c r="BZE52" s="1305"/>
      <c r="BZF52" s="1305"/>
      <c r="BZG52" s="1305"/>
      <c r="BZH52" s="1305"/>
      <c r="BZI52" s="1305"/>
      <c r="BZJ52" s="1305"/>
      <c r="BZK52" s="1305"/>
      <c r="BZL52" s="1305"/>
      <c r="BZM52" s="1305"/>
      <c r="BZN52" s="1305"/>
      <c r="BZO52" s="1305"/>
      <c r="BZP52" s="1305"/>
      <c r="BZQ52" s="1305"/>
      <c r="BZR52" s="1305"/>
      <c r="BZS52" s="1305"/>
      <c r="BZT52" s="1305"/>
      <c r="BZU52" s="1305"/>
      <c r="BZV52" s="1305"/>
      <c r="BZW52" s="1305"/>
      <c r="BZX52" s="1305"/>
      <c r="BZY52" s="1305"/>
      <c r="BZZ52" s="1305"/>
      <c r="CAA52" s="1305"/>
      <c r="CAB52" s="1305"/>
      <c r="CAC52" s="1305"/>
      <c r="CAD52" s="1305"/>
      <c r="CAE52" s="1305"/>
      <c r="CAF52" s="1305"/>
      <c r="CAG52" s="1305"/>
      <c r="CAH52" s="1305"/>
      <c r="CAI52" s="1305"/>
      <c r="CAJ52" s="1305"/>
      <c r="CAK52" s="1305"/>
      <c r="CAL52" s="1305"/>
      <c r="CAM52" s="1305"/>
      <c r="CAN52" s="1305"/>
      <c r="CAO52" s="1305"/>
      <c r="CAP52" s="1305"/>
      <c r="CAQ52" s="1305"/>
      <c r="CAR52" s="1305"/>
      <c r="CAS52" s="1305"/>
      <c r="CAT52" s="1305"/>
      <c r="CAU52" s="1305"/>
      <c r="CAV52" s="1305"/>
      <c r="CAW52" s="1305"/>
      <c r="CAX52" s="1305"/>
      <c r="CAY52" s="1305"/>
      <c r="CAZ52" s="1305"/>
      <c r="CBA52" s="1305"/>
      <c r="CBB52" s="1305"/>
      <c r="CBC52" s="1305"/>
      <c r="CBD52" s="1305"/>
      <c r="CBE52" s="1305"/>
      <c r="CBF52" s="1305"/>
      <c r="CBG52" s="1305"/>
      <c r="CBH52" s="1305"/>
      <c r="CBI52" s="1305"/>
      <c r="CBJ52" s="1305"/>
      <c r="CBK52" s="1305"/>
      <c r="CBL52" s="1305"/>
      <c r="CBM52" s="1305"/>
      <c r="CBN52" s="1305"/>
      <c r="CBO52" s="1305"/>
      <c r="CBP52" s="1305"/>
      <c r="CBQ52" s="1305"/>
      <c r="CBR52" s="1305"/>
      <c r="CBS52" s="1305"/>
      <c r="CBT52" s="1305"/>
      <c r="CBU52" s="1305"/>
      <c r="CBV52" s="1305"/>
      <c r="CBW52" s="1305"/>
      <c r="CBX52" s="1305"/>
      <c r="CBY52" s="1305"/>
      <c r="CBZ52" s="1305"/>
      <c r="CCA52" s="1305"/>
      <c r="CCB52" s="1305"/>
      <c r="CCC52" s="1305"/>
      <c r="CCD52" s="1305"/>
      <c r="CCE52" s="1305"/>
      <c r="CCF52" s="1305"/>
      <c r="CCG52" s="1305"/>
      <c r="CCH52" s="1305"/>
      <c r="CCI52" s="1305"/>
      <c r="CCJ52" s="1305"/>
      <c r="CCK52" s="1305"/>
      <c r="CCL52" s="1305"/>
      <c r="CCM52" s="1305"/>
      <c r="CCN52" s="1305"/>
      <c r="CCO52" s="1305"/>
      <c r="CCP52" s="1305"/>
      <c r="CCQ52" s="1305"/>
      <c r="CCR52" s="1305"/>
      <c r="CCS52" s="1305"/>
      <c r="CCT52" s="1305"/>
      <c r="CCU52" s="1305"/>
      <c r="CCV52" s="1305"/>
      <c r="CCW52" s="1305"/>
      <c r="CCX52" s="1305"/>
      <c r="CCY52" s="1305"/>
      <c r="CCZ52" s="1305"/>
      <c r="CDA52" s="1305"/>
      <c r="CDB52" s="1305"/>
      <c r="CDC52" s="1305"/>
      <c r="CDD52" s="1305"/>
      <c r="CDE52" s="1305"/>
      <c r="CDF52" s="1305"/>
      <c r="CDG52" s="1305"/>
      <c r="CDH52" s="1305"/>
      <c r="CDI52" s="1305"/>
      <c r="CDJ52" s="1305"/>
      <c r="CDK52" s="1305"/>
      <c r="CDL52" s="1305"/>
      <c r="CDM52" s="1305"/>
      <c r="CDN52" s="1305"/>
      <c r="CDO52" s="1305"/>
      <c r="CDP52" s="1305"/>
      <c r="CDQ52" s="1305"/>
      <c r="CDR52" s="1305"/>
      <c r="CDS52" s="1305"/>
      <c r="CDT52" s="1305"/>
      <c r="CDU52" s="1305"/>
      <c r="CDV52" s="1305"/>
      <c r="CDW52" s="1305"/>
      <c r="CDX52" s="1305"/>
      <c r="CDY52" s="1305"/>
      <c r="CDZ52" s="1305"/>
      <c r="CEA52" s="1305"/>
      <c r="CEB52" s="1305"/>
      <c r="CEC52" s="1305"/>
      <c r="CED52" s="1305"/>
      <c r="CEE52" s="1305"/>
      <c r="CEF52" s="1305"/>
      <c r="CEG52" s="1305"/>
      <c r="CEH52" s="1305"/>
      <c r="CEI52" s="1305"/>
      <c r="CEJ52" s="1305"/>
      <c r="CEK52" s="1305"/>
      <c r="CEL52" s="1305"/>
      <c r="CEM52" s="1305"/>
      <c r="CEN52" s="1305"/>
      <c r="CEO52" s="1305"/>
      <c r="CEP52" s="1305"/>
      <c r="CEQ52" s="1305"/>
      <c r="CER52" s="1305"/>
      <c r="CES52" s="1305"/>
      <c r="CET52" s="1305"/>
      <c r="CEU52" s="1305"/>
      <c r="CEV52" s="1305"/>
      <c r="CEW52" s="1305"/>
      <c r="CEX52" s="1305"/>
      <c r="CEY52" s="1305"/>
      <c r="CEZ52" s="1305"/>
      <c r="CFA52" s="1305"/>
      <c r="CFB52" s="1305"/>
      <c r="CFC52" s="1305"/>
      <c r="CFD52" s="1305"/>
      <c r="CFE52" s="1305"/>
      <c r="CFF52" s="1305"/>
      <c r="CFG52" s="1305"/>
      <c r="CFH52" s="1305"/>
      <c r="CFI52" s="1305"/>
      <c r="CFJ52" s="1305"/>
      <c r="CFK52" s="1305"/>
      <c r="CFL52" s="1305"/>
      <c r="CFM52" s="1305"/>
      <c r="CFN52" s="1305"/>
      <c r="CFO52" s="1305"/>
      <c r="CFP52" s="1305"/>
      <c r="CFQ52" s="1305"/>
      <c r="CFR52" s="1305"/>
      <c r="CFS52" s="1305"/>
      <c r="CFT52" s="1305"/>
      <c r="CFU52" s="1305"/>
      <c r="CFV52" s="1305"/>
      <c r="CFW52" s="1305"/>
      <c r="CFX52" s="1305"/>
      <c r="CFY52" s="1305"/>
      <c r="CFZ52" s="1305"/>
      <c r="CGA52" s="1305"/>
      <c r="CGB52" s="1305"/>
      <c r="CGC52" s="1305"/>
      <c r="CGD52" s="1305"/>
      <c r="CGE52" s="1305"/>
      <c r="CGF52" s="1305"/>
      <c r="CGG52" s="1305"/>
      <c r="CGH52" s="1305"/>
      <c r="CGI52" s="1305"/>
      <c r="CGJ52" s="1305"/>
      <c r="CGK52" s="1305"/>
      <c r="CGL52" s="1305"/>
      <c r="CGM52" s="1305"/>
      <c r="CGN52" s="1305"/>
      <c r="CGO52" s="1305"/>
      <c r="CGP52" s="1305"/>
      <c r="CGQ52" s="1305"/>
      <c r="CGR52" s="1305"/>
      <c r="CGS52" s="1305"/>
      <c r="CGT52" s="1305"/>
      <c r="CGU52" s="1305"/>
      <c r="CGV52" s="1305"/>
      <c r="CGW52" s="1305"/>
      <c r="CGX52" s="1305"/>
      <c r="CGY52" s="1305"/>
      <c r="CGZ52" s="1305"/>
      <c r="CHA52" s="1305"/>
      <c r="CHB52" s="1305"/>
      <c r="CHC52" s="1305"/>
      <c r="CHD52" s="1305"/>
      <c r="CHE52" s="1305"/>
      <c r="CHF52" s="1305"/>
      <c r="CHG52" s="1305"/>
      <c r="CHH52" s="1305"/>
      <c r="CHI52" s="1305"/>
      <c r="CHJ52" s="1305"/>
      <c r="CHK52" s="1305"/>
      <c r="CHL52" s="1305"/>
      <c r="CHM52" s="1305"/>
      <c r="CHN52" s="1305"/>
      <c r="CHO52" s="1305"/>
      <c r="CHP52" s="1305"/>
      <c r="CHQ52" s="1305"/>
      <c r="CHR52" s="1305"/>
      <c r="CHS52" s="1305"/>
      <c r="CHT52" s="1305"/>
      <c r="CHU52" s="1305"/>
      <c r="CHV52" s="1305"/>
      <c r="CHW52" s="1305"/>
      <c r="CHX52" s="1305"/>
      <c r="CHY52" s="1305"/>
      <c r="CHZ52" s="1305"/>
      <c r="CIA52" s="1305"/>
      <c r="CIB52" s="1305"/>
      <c r="CIC52" s="1305"/>
      <c r="CID52" s="1305"/>
      <c r="CIE52" s="1305"/>
      <c r="CIF52" s="1305"/>
      <c r="CIG52" s="1305"/>
      <c r="CIH52" s="1305"/>
      <c r="CII52" s="1305"/>
      <c r="CIJ52" s="1305"/>
      <c r="CIK52" s="1305"/>
      <c r="CIL52" s="1305"/>
      <c r="CIM52" s="1305"/>
      <c r="CIN52" s="1305"/>
      <c r="CIO52" s="1305"/>
      <c r="CIP52" s="1305"/>
      <c r="CIQ52" s="1305"/>
      <c r="CIR52" s="1305"/>
      <c r="CIS52" s="1305"/>
      <c r="CIT52" s="1305"/>
      <c r="CIU52" s="1305"/>
      <c r="CIV52" s="1305"/>
      <c r="CIW52" s="1305"/>
      <c r="CIX52" s="1305"/>
      <c r="CIY52" s="1305"/>
      <c r="CIZ52" s="1305"/>
      <c r="CJA52" s="1305"/>
      <c r="CJB52" s="1305"/>
      <c r="CJC52" s="1305"/>
      <c r="CJD52" s="1305"/>
      <c r="CJE52" s="1305"/>
      <c r="CJF52" s="1305"/>
      <c r="CJG52" s="1305"/>
      <c r="CJH52" s="1305"/>
      <c r="CJI52" s="1305"/>
      <c r="CJJ52" s="1305"/>
      <c r="CJK52" s="1305"/>
      <c r="CJL52" s="1305"/>
      <c r="CJM52" s="1305"/>
      <c r="CJN52" s="1305"/>
      <c r="CJO52" s="1305"/>
      <c r="CJP52" s="1305"/>
      <c r="CJQ52" s="1305"/>
      <c r="CJR52" s="1305"/>
      <c r="CJS52" s="1305"/>
      <c r="CJT52" s="1305"/>
      <c r="CJU52" s="1305"/>
      <c r="CJV52" s="1305"/>
      <c r="CJW52" s="1305"/>
      <c r="CJX52" s="1305"/>
      <c r="CJY52" s="1305"/>
      <c r="CJZ52" s="1305"/>
      <c r="CKA52" s="1305"/>
      <c r="CKB52" s="1305"/>
      <c r="CKC52" s="1305"/>
      <c r="CKD52" s="1305"/>
      <c r="CKE52" s="1305"/>
      <c r="CKF52" s="1305"/>
      <c r="CKG52" s="1305"/>
      <c r="CKH52" s="1305"/>
      <c r="CKI52" s="1305"/>
      <c r="CKJ52" s="1305"/>
      <c r="CKK52" s="1305"/>
      <c r="CKL52" s="1305"/>
      <c r="CKM52" s="1305"/>
      <c r="CKN52" s="1305"/>
      <c r="CKO52" s="1305"/>
      <c r="CKP52" s="1305"/>
      <c r="CKQ52" s="1305"/>
      <c r="CKR52" s="1305"/>
      <c r="CKS52" s="1305"/>
      <c r="CKT52" s="1305"/>
      <c r="CKU52" s="1305"/>
      <c r="CKV52" s="1305"/>
      <c r="CKW52" s="1305"/>
      <c r="CKX52" s="1305"/>
      <c r="CKY52" s="1305"/>
      <c r="CKZ52" s="1305"/>
      <c r="CLA52" s="1305"/>
      <c r="CLB52" s="1305"/>
      <c r="CLC52" s="1305"/>
      <c r="CLD52" s="1305"/>
      <c r="CLE52" s="1305"/>
      <c r="CLF52" s="1305"/>
      <c r="CLG52" s="1305"/>
      <c r="CLH52" s="1305"/>
      <c r="CLI52" s="1305"/>
      <c r="CLJ52" s="1305"/>
      <c r="CLK52" s="1305"/>
      <c r="CLL52" s="1305"/>
      <c r="CLM52" s="1305"/>
      <c r="CLN52" s="1305"/>
      <c r="CLO52" s="1305"/>
      <c r="CLP52" s="1305"/>
      <c r="CLQ52" s="1305"/>
      <c r="CLR52" s="1305"/>
      <c r="CLS52" s="1305"/>
      <c r="CLT52" s="1305"/>
      <c r="CLU52" s="1305"/>
      <c r="CLV52" s="1305"/>
      <c r="CLW52" s="1305"/>
      <c r="CLX52" s="1305"/>
      <c r="CLY52" s="1305"/>
      <c r="CLZ52" s="1305"/>
      <c r="CMA52" s="1305"/>
      <c r="CMB52" s="1305"/>
      <c r="CMC52" s="1305"/>
      <c r="CMD52" s="1305"/>
      <c r="CME52" s="1305"/>
      <c r="CMF52" s="1305"/>
      <c r="CMG52" s="1305"/>
      <c r="CMH52" s="1305"/>
      <c r="CMI52" s="1305"/>
      <c r="CMJ52" s="1305"/>
      <c r="CMK52" s="1305"/>
      <c r="CML52" s="1305"/>
      <c r="CMM52" s="1305"/>
      <c r="CMN52" s="1305"/>
      <c r="CMO52" s="1305"/>
      <c r="CMP52" s="1305"/>
      <c r="CMQ52" s="1305"/>
      <c r="CMR52" s="1305"/>
      <c r="CMS52" s="1305"/>
      <c r="CMT52" s="1305"/>
      <c r="CMU52" s="1305"/>
      <c r="CMV52" s="1305"/>
      <c r="CMW52" s="1305"/>
      <c r="CMX52" s="1305"/>
      <c r="CMY52" s="1305"/>
      <c r="CMZ52" s="1305"/>
      <c r="CNA52" s="1305"/>
      <c r="CNB52" s="1305"/>
      <c r="CNC52" s="1305"/>
      <c r="CND52" s="1305"/>
      <c r="CNE52" s="1305"/>
      <c r="CNF52" s="1305"/>
      <c r="CNG52" s="1305"/>
      <c r="CNH52" s="1305"/>
      <c r="CNI52" s="1305"/>
      <c r="CNJ52" s="1305"/>
      <c r="CNK52" s="1305"/>
      <c r="CNL52" s="1305"/>
      <c r="CNM52" s="1305"/>
      <c r="CNN52" s="1305"/>
      <c r="CNO52" s="1305"/>
      <c r="CNP52" s="1305"/>
      <c r="CNQ52" s="1305"/>
      <c r="CNR52" s="1305"/>
      <c r="CNS52" s="1305"/>
      <c r="CNT52" s="1305"/>
      <c r="CNU52" s="1305"/>
      <c r="CNV52" s="1305"/>
      <c r="CNW52" s="1305"/>
      <c r="CNX52" s="1305"/>
      <c r="CNY52" s="1305"/>
      <c r="CNZ52" s="1305"/>
      <c r="COA52" s="1305"/>
      <c r="COB52" s="1305"/>
      <c r="COC52" s="1305"/>
      <c r="COD52" s="1305"/>
      <c r="COE52" s="1305"/>
      <c r="COF52" s="1305"/>
      <c r="COG52" s="1305"/>
      <c r="COH52" s="1305"/>
      <c r="COI52" s="1305"/>
      <c r="COJ52" s="1305"/>
      <c r="COK52" s="1305"/>
      <c r="COL52" s="1305"/>
      <c r="COM52" s="1305"/>
      <c r="CON52" s="1305"/>
      <c r="COO52" s="1305"/>
      <c r="COP52" s="1305"/>
      <c r="COQ52" s="1305"/>
      <c r="COR52" s="1305"/>
      <c r="COS52" s="1305"/>
      <c r="COT52" s="1305"/>
      <c r="COU52" s="1305"/>
      <c r="COV52" s="1305"/>
      <c r="COW52" s="1305"/>
      <c r="COX52" s="1305"/>
      <c r="COY52" s="1305"/>
      <c r="COZ52" s="1305"/>
      <c r="CPA52" s="1305"/>
      <c r="CPB52" s="1305"/>
      <c r="CPC52" s="1305"/>
      <c r="CPD52" s="1305"/>
      <c r="CPE52" s="1305"/>
      <c r="CPF52" s="1305"/>
      <c r="CPG52" s="1305"/>
      <c r="CPH52" s="1305"/>
      <c r="CPI52" s="1305"/>
      <c r="CPJ52" s="1305"/>
      <c r="CPK52" s="1305"/>
      <c r="CPL52" s="1305"/>
      <c r="CPM52" s="1305"/>
      <c r="CPN52" s="1305"/>
      <c r="CPO52" s="1305"/>
      <c r="CPP52" s="1305"/>
      <c r="CPQ52" s="1305"/>
      <c r="CPR52" s="1305"/>
      <c r="CPS52" s="1305"/>
      <c r="CPT52" s="1305"/>
      <c r="CPU52" s="1305"/>
      <c r="CPV52" s="1305"/>
      <c r="CPW52" s="1305"/>
      <c r="CPX52" s="1305"/>
      <c r="CPY52" s="1305"/>
      <c r="CPZ52" s="1305"/>
      <c r="CQA52" s="1305"/>
      <c r="CQB52" s="1305"/>
      <c r="CQC52" s="1305"/>
      <c r="CQD52" s="1305"/>
      <c r="CQE52" s="1305"/>
      <c r="CQF52" s="1305"/>
      <c r="CQG52" s="1305"/>
      <c r="CQH52" s="1305"/>
      <c r="CQI52" s="1305"/>
      <c r="CQJ52" s="1305"/>
      <c r="CQK52" s="1305"/>
      <c r="CQL52" s="1305"/>
      <c r="CQM52" s="1305"/>
      <c r="CQN52" s="1305"/>
      <c r="CQO52" s="1305"/>
      <c r="CQP52" s="1305"/>
      <c r="CQQ52" s="1305"/>
      <c r="CQR52" s="1305"/>
      <c r="CQS52" s="1305"/>
      <c r="CQT52" s="1305"/>
      <c r="CQU52" s="1305"/>
      <c r="CQV52" s="1305"/>
      <c r="CQW52" s="1305"/>
      <c r="CQX52" s="1305"/>
      <c r="CQY52" s="1305"/>
      <c r="CQZ52" s="1305"/>
      <c r="CRA52" s="1305"/>
      <c r="CRB52" s="1305"/>
      <c r="CRC52" s="1305"/>
      <c r="CRD52" s="1305"/>
      <c r="CRE52" s="1305"/>
      <c r="CRF52" s="1305"/>
      <c r="CRG52" s="1305"/>
      <c r="CRH52" s="1305"/>
      <c r="CRI52" s="1305"/>
      <c r="CRJ52" s="1305"/>
      <c r="CRK52" s="1305"/>
      <c r="CRL52" s="1305"/>
      <c r="CRM52" s="1305"/>
      <c r="CRN52" s="1305"/>
      <c r="CRO52" s="1305"/>
      <c r="CRP52" s="1305"/>
      <c r="CRQ52" s="1305"/>
      <c r="CRR52" s="1305"/>
      <c r="CRS52" s="1305"/>
      <c r="CRT52" s="1305"/>
      <c r="CRU52" s="1305"/>
      <c r="CRV52" s="1305"/>
      <c r="CRW52" s="1305"/>
      <c r="CRX52" s="1305"/>
      <c r="CRY52" s="1305"/>
      <c r="CRZ52" s="1305"/>
      <c r="CSA52" s="1305"/>
      <c r="CSB52" s="1305"/>
      <c r="CSC52" s="1305"/>
      <c r="CSD52" s="1305"/>
      <c r="CSE52" s="1305"/>
      <c r="CSF52" s="1305"/>
      <c r="CSG52" s="1305"/>
      <c r="CSH52" s="1305"/>
      <c r="CSI52" s="1305"/>
      <c r="CSJ52" s="1305"/>
      <c r="CSK52" s="1305"/>
      <c r="CSL52" s="1305"/>
      <c r="CSM52" s="1305"/>
      <c r="CSN52" s="1305"/>
      <c r="CSO52" s="1305"/>
      <c r="CSP52" s="1305"/>
      <c r="CSQ52" s="1305"/>
      <c r="CSR52" s="1305"/>
      <c r="CSS52" s="1305"/>
      <c r="CST52" s="1305"/>
      <c r="CSU52" s="1305"/>
      <c r="CSV52" s="1305"/>
      <c r="CSW52" s="1305"/>
      <c r="CSX52" s="1305"/>
      <c r="CSY52" s="1305"/>
      <c r="CSZ52" s="1305"/>
      <c r="CTA52" s="1305"/>
      <c r="CTB52" s="1305"/>
      <c r="CTC52" s="1305"/>
      <c r="CTD52" s="1305"/>
      <c r="CTE52" s="1305"/>
      <c r="CTF52" s="1305"/>
      <c r="CTG52" s="1305"/>
      <c r="CTH52" s="1305"/>
      <c r="CTI52" s="1305"/>
      <c r="CTJ52" s="1305"/>
      <c r="CTK52" s="1305"/>
      <c r="CTL52" s="1305"/>
      <c r="CTM52" s="1305"/>
      <c r="CTN52" s="1305"/>
      <c r="CTO52" s="1305"/>
      <c r="CTP52" s="1305"/>
      <c r="CTQ52" s="1305"/>
      <c r="CTR52" s="1305"/>
      <c r="CTS52" s="1305"/>
      <c r="CTT52" s="1305"/>
      <c r="CTU52" s="1305"/>
      <c r="CTV52" s="1305"/>
      <c r="CTW52" s="1305"/>
      <c r="CTX52" s="1305"/>
      <c r="CTY52" s="1305"/>
      <c r="CTZ52" s="1305"/>
      <c r="CUA52" s="1305"/>
      <c r="CUB52" s="1305"/>
      <c r="CUC52" s="1305"/>
      <c r="CUD52" s="1305"/>
      <c r="CUE52" s="1305"/>
      <c r="CUF52" s="1305"/>
      <c r="CUG52" s="1305"/>
      <c r="CUH52" s="1305"/>
      <c r="CUI52" s="1305"/>
      <c r="CUJ52" s="1305"/>
      <c r="CUK52" s="1305"/>
      <c r="CUL52" s="1305"/>
      <c r="CUM52" s="1305"/>
      <c r="CUN52" s="1305"/>
      <c r="CUO52" s="1305"/>
      <c r="CUP52" s="1305"/>
      <c r="CUQ52" s="1305"/>
      <c r="CUR52" s="1305"/>
      <c r="CUS52" s="1305"/>
      <c r="CUT52" s="1305"/>
      <c r="CUU52" s="1305"/>
      <c r="CUV52" s="1305"/>
      <c r="CUW52" s="1305"/>
      <c r="CUX52" s="1305"/>
      <c r="CUY52" s="1305"/>
      <c r="CUZ52" s="1305"/>
      <c r="CVA52" s="1305"/>
      <c r="CVB52" s="1305"/>
      <c r="CVC52" s="1305"/>
      <c r="CVD52" s="1305"/>
      <c r="CVE52" s="1305"/>
      <c r="CVF52" s="1305"/>
      <c r="CVG52" s="1305"/>
      <c r="CVH52" s="1305"/>
      <c r="CVI52" s="1305"/>
      <c r="CVJ52" s="1305"/>
      <c r="CVK52" s="1305"/>
      <c r="CVL52" s="1305"/>
      <c r="CVM52" s="1305"/>
      <c r="CVN52" s="1305"/>
      <c r="CVO52" s="1305"/>
      <c r="CVP52" s="1305"/>
      <c r="CVQ52" s="1305"/>
      <c r="CVR52" s="1305"/>
      <c r="CVS52" s="1305"/>
      <c r="CVT52" s="1305"/>
      <c r="CVU52" s="1305"/>
      <c r="CVV52" s="1305"/>
      <c r="CVW52" s="1305"/>
      <c r="CVX52" s="1305"/>
      <c r="CVY52" s="1305"/>
      <c r="CVZ52" s="1305"/>
      <c r="CWA52" s="1305"/>
      <c r="CWB52" s="1305"/>
      <c r="CWC52" s="1305"/>
      <c r="CWD52" s="1305"/>
      <c r="CWE52" s="1305"/>
      <c r="CWF52" s="1305"/>
      <c r="CWG52" s="1305"/>
      <c r="CWH52" s="1305"/>
      <c r="CWI52" s="1305"/>
      <c r="CWJ52" s="1305"/>
      <c r="CWK52" s="1305"/>
      <c r="CWL52" s="1305"/>
      <c r="CWM52" s="1305"/>
      <c r="CWN52" s="1305"/>
      <c r="CWO52" s="1305"/>
      <c r="CWP52" s="1305"/>
      <c r="CWQ52" s="1305"/>
      <c r="CWR52" s="1305"/>
      <c r="CWS52" s="1305"/>
      <c r="CWT52" s="1305"/>
      <c r="CWU52" s="1305"/>
      <c r="CWV52" s="1305"/>
      <c r="CWW52" s="1305"/>
      <c r="CWX52" s="1305"/>
      <c r="CWY52" s="1305"/>
      <c r="CWZ52" s="1305"/>
      <c r="CXA52" s="1305"/>
      <c r="CXB52" s="1305"/>
      <c r="CXC52" s="1305"/>
      <c r="CXD52" s="1305"/>
      <c r="CXE52" s="1305"/>
      <c r="CXF52" s="1305"/>
      <c r="CXG52" s="1305"/>
      <c r="CXH52" s="1305"/>
      <c r="CXI52" s="1305"/>
      <c r="CXJ52" s="1305"/>
      <c r="CXK52" s="1305"/>
      <c r="CXL52" s="1305"/>
      <c r="CXM52" s="1305"/>
      <c r="CXN52" s="1305"/>
      <c r="CXO52" s="1305"/>
      <c r="CXP52" s="1305"/>
      <c r="CXQ52" s="1305"/>
      <c r="CXR52" s="1305"/>
      <c r="CXS52" s="1305"/>
      <c r="CXT52" s="1305"/>
      <c r="CXU52" s="1305"/>
      <c r="CXV52" s="1305"/>
      <c r="CXW52" s="1305"/>
      <c r="CXX52" s="1305"/>
      <c r="CXY52" s="1305"/>
      <c r="CXZ52" s="1305"/>
      <c r="CYA52" s="1305"/>
      <c r="CYB52" s="1305"/>
      <c r="CYC52" s="1305"/>
      <c r="CYD52" s="1305"/>
      <c r="CYE52" s="1305"/>
      <c r="CYF52" s="1305"/>
      <c r="CYG52" s="1305"/>
      <c r="CYH52" s="1305"/>
      <c r="CYI52" s="1305"/>
      <c r="CYJ52" s="1305"/>
      <c r="CYK52" s="1305"/>
      <c r="CYL52" s="1305"/>
      <c r="CYM52" s="1305"/>
      <c r="CYN52" s="1305"/>
      <c r="CYO52" s="1305"/>
      <c r="CYP52" s="1305"/>
      <c r="CYQ52" s="1305"/>
      <c r="CYR52" s="1305"/>
      <c r="CYS52" s="1305"/>
      <c r="CYT52" s="1305"/>
      <c r="CYU52" s="1305"/>
      <c r="CYV52" s="1305"/>
      <c r="CYW52" s="1305"/>
      <c r="CYX52" s="1305"/>
      <c r="CYY52" s="1305"/>
      <c r="CYZ52" s="1305"/>
      <c r="CZA52" s="1305"/>
      <c r="CZB52" s="1305"/>
      <c r="CZC52" s="1305"/>
      <c r="CZD52" s="1305"/>
      <c r="CZE52" s="1305"/>
      <c r="CZF52" s="1305"/>
      <c r="CZG52" s="1305"/>
      <c r="CZH52" s="1305"/>
      <c r="CZI52" s="1305"/>
      <c r="CZJ52" s="1305"/>
      <c r="CZK52" s="1305"/>
      <c r="CZL52" s="1305"/>
      <c r="CZM52" s="1305"/>
      <c r="CZN52" s="1305"/>
      <c r="CZO52" s="1305"/>
      <c r="CZP52" s="1305"/>
      <c r="CZQ52" s="1305"/>
      <c r="CZR52" s="1305"/>
      <c r="CZS52" s="1305"/>
      <c r="CZT52" s="1305"/>
      <c r="CZU52" s="1305"/>
      <c r="CZV52" s="1305"/>
      <c r="CZW52" s="1305"/>
      <c r="CZX52" s="1305"/>
      <c r="CZY52" s="1305"/>
      <c r="CZZ52" s="1305"/>
      <c r="DAA52" s="1305"/>
      <c r="DAB52" s="1305"/>
      <c r="DAC52" s="1305"/>
      <c r="DAD52" s="1305"/>
      <c r="DAE52" s="1305"/>
      <c r="DAF52" s="1305"/>
      <c r="DAG52" s="1305"/>
      <c r="DAH52" s="1305"/>
      <c r="DAI52" s="1305"/>
      <c r="DAJ52" s="1305"/>
      <c r="DAK52" s="1305"/>
      <c r="DAL52" s="1305"/>
      <c r="DAM52" s="1305"/>
      <c r="DAN52" s="1305"/>
      <c r="DAO52" s="1305"/>
      <c r="DAP52" s="1305"/>
      <c r="DAQ52" s="1305"/>
      <c r="DAR52" s="1305"/>
      <c r="DAS52" s="1305"/>
      <c r="DAT52" s="1305"/>
      <c r="DAU52" s="1305"/>
      <c r="DAV52" s="1305"/>
      <c r="DAW52" s="1305"/>
      <c r="DAX52" s="1305"/>
      <c r="DAY52" s="1305"/>
      <c r="DAZ52" s="1305"/>
      <c r="DBA52" s="1305"/>
      <c r="DBB52" s="1305"/>
      <c r="DBC52" s="1305"/>
      <c r="DBD52" s="1305"/>
      <c r="DBE52" s="1305"/>
      <c r="DBF52" s="1305"/>
      <c r="DBG52" s="1305"/>
      <c r="DBH52" s="1305"/>
      <c r="DBI52" s="1305"/>
      <c r="DBJ52" s="1305"/>
      <c r="DBK52" s="1305"/>
      <c r="DBL52" s="1305"/>
      <c r="DBM52" s="1305"/>
      <c r="DBN52" s="1305"/>
      <c r="DBO52" s="1305"/>
      <c r="DBP52" s="1305"/>
      <c r="DBQ52" s="1305"/>
      <c r="DBR52" s="1305"/>
      <c r="DBS52" s="1305"/>
      <c r="DBT52" s="1305"/>
      <c r="DBU52" s="1305"/>
      <c r="DBV52" s="1305"/>
      <c r="DBW52" s="1305"/>
      <c r="DBX52" s="1305"/>
      <c r="DBY52" s="1305"/>
      <c r="DBZ52" s="1305"/>
      <c r="DCA52" s="1305"/>
      <c r="DCB52" s="1305"/>
      <c r="DCC52" s="1305"/>
      <c r="DCD52" s="1305"/>
      <c r="DCE52" s="1305"/>
      <c r="DCF52" s="1305"/>
      <c r="DCG52" s="1305"/>
      <c r="DCH52" s="1305"/>
      <c r="DCI52" s="1305"/>
      <c r="DCJ52" s="1305"/>
      <c r="DCK52" s="1305"/>
      <c r="DCL52" s="1305"/>
      <c r="DCM52" s="1305"/>
      <c r="DCN52" s="1305"/>
      <c r="DCO52" s="1305"/>
      <c r="DCP52" s="1305"/>
      <c r="DCQ52" s="1305"/>
      <c r="DCR52" s="1305"/>
      <c r="DCS52" s="1305"/>
      <c r="DCT52" s="1305"/>
      <c r="DCU52" s="1305"/>
      <c r="DCV52" s="1305"/>
      <c r="DCW52" s="1305"/>
      <c r="DCX52" s="1305"/>
      <c r="DCY52" s="1305"/>
      <c r="DCZ52" s="1305"/>
      <c r="DDA52" s="1305"/>
      <c r="DDB52" s="1305"/>
      <c r="DDC52" s="1305"/>
      <c r="DDD52" s="1305"/>
      <c r="DDE52" s="1305"/>
      <c r="DDF52" s="1305"/>
      <c r="DDG52" s="1305"/>
      <c r="DDH52" s="1305"/>
      <c r="DDI52" s="1305"/>
      <c r="DDJ52" s="1305"/>
      <c r="DDK52" s="1305"/>
      <c r="DDL52" s="1305"/>
      <c r="DDM52" s="1305"/>
      <c r="DDN52" s="1305"/>
      <c r="DDO52" s="1305"/>
      <c r="DDP52" s="1305"/>
      <c r="DDQ52" s="1305"/>
      <c r="DDR52" s="1305"/>
      <c r="DDS52" s="1305"/>
      <c r="DDT52" s="1305"/>
      <c r="DDU52" s="1305"/>
      <c r="DDV52" s="1305"/>
      <c r="DDW52" s="1305"/>
      <c r="DDX52" s="1305"/>
      <c r="DDY52" s="1305"/>
      <c r="DDZ52" s="1305"/>
      <c r="DEA52" s="1305"/>
      <c r="DEB52" s="1305"/>
      <c r="DEC52" s="1305"/>
      <c r="DED52" s="1305"/>
      <c r="DEE52" s="1305"/>
      <c r="DEF52" s="1305"/>
      <c r="DEG52" s="1305"/>
      <c r="DEH52" s="1305"/>
      <c r="DEI52" s="1305"/>
      <c r="DEJ52" s="1305"/>
      <c r="DEK52" s="1305"/>
      <c r="DEL52" s="1305"/>
      <c r="DEM52" s="1305"/>
      <c r="DEN52" s="1305"/>
      <c r="DEO52" s="1305"/>
      <c r="DEP52" s="1305"/>
      <c r="DEQ52" s="1305"/>
      <c r="DER52" s="1305"/>
      <c r="DES52" s="1305"/>
      <c r="DET52" s="1305"/>
      <c r="DEU52" s="1305"/>
      <c r="DEV52" s="1305"/>
      <c r="DEW52" s="1305"/>
      <c r="DEX52" s="1305"/>
      <c r="DEY52" s="1305"/>
      <c r="DEZ52" s="1305"/>
      <c r="DFA52" s="1305"/>
      <c r="DFB52" s="1305"/>
      <c r="DFC52" s="1305"/>
      <c r="DFD52" s="1305"/>
      <c r="DFE52" s="1305"/>
      <c r="DFF52" s="1305"/>
      <c r="DFG52" s="1305"/>
      <c r="DFH52" s="1305"/>
      <c r="DFI52" s="1305"/>
      <c r="DFJ52" s="1305"/>
      <c r="DFK52" s="1305"/>
      <c r="DFL52" s="1305"/>
      <c r="DFM52" s="1305"/>
      <c r="DFN52" s="1305"/>
      <c r="DFO52" s="1305"/>
      <c r="DFP52" s="1305"/>
      <c r="DFQ52" s="1305"/>
      <c r="DFR52" s="1305"/>
      <c r="DFS52" s="1305"/>
      <c r="DFT52" s="1305"/>
      <c r="DFU52" s="1305"/>
      <c r="DFV52" s="1305"/>
      <c r="DFW52" s="1305"/>
      <c r="DFX52" s="1305"/>
      <c r="DFY52" s="1305"/>
      <c r="DFZ52" s="1305"/>
      <c r="DGA52" s="1305"/>
      <c r="DGB52" s="1305"/>
      <c r="DGC52" s="1305"/>
      <c r="DGD52" s="1305"/>
      <c r="DGE52" s="1305"/>
      <c r="DGF52" s="1305"/>
      <c r="DGG52" s="1305"/>
      <c r="DGH52" s="1305"/>
      <c r="DGI52" s="1305"/>
      <c r="DGJ52" s="1305"/>
      <c r="DGK52" s="1305"/>
      <c r="DGL52" s="1305"/>
      <c r="DGM52" s="1305"/>
      <c r="DGN52" s="1305"/>
      <c r="DGO52" s="1305"/>
      <c r="DGP52" s="1305"/>
      <c r="DGQ52" s="1305"/>
      <c r="DGR52" s="1305"/>
      <c r="DGS52" s="1305"/>
      <c r="DGT52" s="1305"/>
      <c r="DGU52" s="1305"/>
      <c r="DGV52" s="1305"/>
      <c r="DGW52" s="1305"/>
      <c r="DGX52" s="1305"/>
      <c r="DGY52" s="1305"/>
      <c r="DGZ52" s="1305"/>
      <c r="DHA52" s="1305"/>
      <c r="DHB52" s="1305"/>
      <c r="DHC52" s="1305"/>
      <c r="DHD52" s="1305"/>
      <c r="DHE52" s="1305"/>
      <c r="DHF52" s="1305"/>
      <c r="DHG52" s="1305"/>
      <c r="DHH52" s="1305"/>
      <c r="DHI52" s="1305"/>
      <c r="DHJ52" s="1305"/>
      <c r="DHK52" s="1305"/>
      <c r="DHL52" s="1305"/>
      <c r="DHM52" s="1305"/>
      <c r="DHN52" s="1305"/>
      <c r="DHO52" s="1305"/>
      <c r="DHP52" s="1305"/>
      <c r="DHQ52" s="1305"/>
      <c r="DHR52" s="1305"/>
      <c r="DHS52" s="1305"/>
      <c r="DHT52" s="1305"/>
      <c r="DHU52" s="1305"/>
      <c r="DHV52" s="1305"/>
      <c r="DHW52" s="1305"/>
      <c r="DHX52" s="1305"/>
      <c r="DHY52" s="1305"/>
      <c r="DHZ52" s="1305"/>
      <c r="DIA52" s="1305"/>
      <c r="DIB52" s="1305"/>
      <c r="DIC52" s="1305"/>
      <c r="DID52" s="1305"/>
      <c r="DIE52" s="1305"/>
      <c r="DIF52" s="1305"/>
      <c r="DIG52" s="1305"/>
      <c r="DIH52" s="1305"/>
      <c r="DII52" s="1305"/>
      <c r="DIJ52" s="1305"/>
      <c r="DIK52" s="1305"/>
      <c r="DIL52" s="1305"/>
      <c r="DIM52" s="1305"/>
      <c r="DIN52" s="1305"/>
      <c r="DIO52" s="1305"/>
      <c r="DIP52" s="1305"/>
      <c r="DIQ52" s="1305"/>
      <c r="DIR52" s="1305"/>
      <c r="DIS52" s="1305"/>
      <c r="DIT52" s="1305"/>
      <c r="DIU52" s="1305"/>
      <c r="DIV52" s="1305"/>
      <c r="DIW52" s="1305"/>
      <c r="DIX52" s="1305"/>
      <c r="DIY52" s="1305"/>
      <c r="DIZ52" s="1305"/>
      <c r="DJA52" s="1305"/>
      <c r="DJB52" s="1305"/>
      <c r="DJC52" s="1305"/>
      <c r="DJD52" s="1305"/>
      <c r="DJE52" s="1305"/>
      <c r="DJF52" s="1305"/>
      <c r="DJG52" s="1305"/>
      <c r="DJH52" s="1305"/>
      <c r="DJI52" s="1305"/>
      <c r="DJJ52" s="1305"/>
      <c r="DJK52" s="1305"/>
      <c r="DJL52" s="1305"/>
      <c r="DJM52" s="1305"/>
      <c r="DJN52" s="1305"/>
      <c r="DJO52" s="1305"/>
      <c r="DJP52" s="1305"/>
      <c r="DJQ52" s="1305"/>
      <c r="DJR52" s="1305"/>
      <c r="DJS52" s="1305"/>
      <c r="DJT52" s="1305"/>
      <c r="DJU52" s="1305"/>
      <c r="DJV52" s="1305"/>
      <c r="DJW52" s="1305"/>
      <c r="DJX52" s="1305"/>
      <c r="DJY52" s="1305"/>
      <c r="DJZ52" s="1305"/>
      <c r="DKA52" s="1305"/>
      <c r="DKB52" s="1305"/>
      <c r="DKC52" s="1305"/>
      <c r="DKD52" s="1305"/>
      <c r="DKE52" s="1305"/>
      <c r="DKF52" s="1305"/>
      <c r="DKG52" s="1305"/>
      <c r="DKH52" s="1305"/>
      <c r="DKI52" s="1305"/>
      <c r="DKJ52" s="1305"/>
      <c r="DKK52" s="1305"/>
      <c r="DKL52" s="1305"/>
      <c r="DKM52" s="1305"/>
      <c r="DKN52" s="1305"/>
      <c r="DKO52" s="1305"/>
      <c r="DKP52" s="1305"/>
      <c r="DKQ52" s="1305"/>
      <c r="DKR52" s="1305"/>
      <c r="DKS52" s="1305"/>
      <c r="DKT52" s="1305"/>
      <c r="DKU52" s="1305"/>
      <c r="DKV52" s="1305"/>
      <c r="DKW52" s="1305"/>
      <c r="DKX52" s="1305"/>
      <c r="DKY52" s="1305"/>
      <c r="DKZ52" s="1305"/>
      <c r="DLA52" s="1305"/>
      <c r="DLB52" s="1305"/>
      <c r="DLC52" s="1305"/>
      <c r="DLD52" s="1305"/>
      <c r="DLE52" s="1305"/>
      <c r="DLF52" s="1305"/>
      <c r="DLG52" s="1305"/>
      <c r="DLH52" s="1305"/>
      <c r="DLI52" s="1305"/>
      <c r="DLJ52" s="1305"/>
      <c r="DLK52" s="1305"/>
      <c r="DLL52" s="1305"/>
      <c r="DLM52" s="1305"/>
      <c r="DLN52" s="1305"/>
      <c r="DLO52" s="1305"/>
      <c r="DLP52" s="1305"/>
      <c r="DLQ52" s="1305"/>
      <c r="DLR52" s="1305"/>
      <c r="DLS52" s="1305"/>
      <c r="DLT52" s="1305"/>
      <c r="DLU52" s="1305"/>
      <c r="DLV52" s="1305"/>
      <c r="DLW52" s="1305"/>
      <c r="DLX52" s="1305"/>
      <c r="DLY52" s="1305"/>
      <c r="DLZ52" s="1305"/>
      <c r="DMA52" s="1305"/>
      <c r="DMB52" s="1305"/>
      <c r="DMC52" s="1305"/>
      <c r="DMD52" s="1305"/>
      <c r="DME52" s="1305"/>
      <c r="DMF52" s="1305"/>
      <c r="DMG52" s="1305"/>
      <c r="DMH52" s="1305"/>
      <c r="DMI52" s="1305"/>
      <c r="DMJ52" s="1305"/>
      <c r="DMK52" s="1305"/>
      <c r="DML52" s="1305"/>
      <c r="DMM52" s="1305"/>
      <c r="DMN52" s="1305"/>
      <c r="DMO52" s="1305"/>
      <c r="DMP52" s="1305"/>
      <c r="DMQ52" s="1305"/>
      <c r="DMR52" s="1305"/>
      <c r="DMS52" s="1305"/>
      <c r="DMT52" s="1305"/>
      <c r="DMU52" s="1305"/>
      <c r="DMV52" s="1305"/>
      <c r="DMW52" s="1305"/>
      <c r="DMX52" s="1305"/>
      <c r="DMY52" s="1305"/>
      <c r="DMZ52" s="1305"/>
      <c r="DNA52" s="1305"/>
      <c r="DNB52" s="1305"/>
      <c r="DNC52" s="1305"/>
      <c r="DND52" s="1305"/>
      <c r="DNE52" s="1305"/>
      <c r="DNF52" s="1305"/>
      <c r="DNG52" s="1305"/>
      <c r="DNH52" s="1305"/>
      <c r="DNI52" s="1305"/>
      <c r="DNJ52" s="1305"/>
      <c r="DNK52" s="1305"/>
      <c r="DNL52" s="1305"/>
      <c r="DNM52" s="1305"/>
      <c r="DNN52" s="1305"/>
      <c r="DNO52" s="1305"/>
      <c r="DNP52" s="1305"/>
      <c r="DNQ52" s="1305"/>
      <c r="DNR52" s="1305"/>
      <c r="DNS52" s="1305"/>
      <c r="DNT52" s="1305"/>
      <c r="DNU52" s="1305"/>
      <c r="DNV52" s="1305"/>
      <c r="DNW52" s="1305"/>
      <c r="DNX52" s="1305"/>
      <c r="DNY52" s="1305"/>
      <c r="DNZ52" s="1305"/>
      <c r="DOA52" s="1305"/>
      <c r="DOB52" s="1305"/>
      <c r="DOC52" s="1305"/>
      <c r="DOD52" s="1305"/>
      <c r="DOE52" s="1305"/>
      <c r="DOF52" s="1305"/>
      <c r="DOG52" s="1305"/>
      <c r="DOH52" s="1305"/>
      <c r="DOI52" s="1305"/>
      <c r="DOJ52" s="1305"/>
      <c r="DOK52" s="1305"/>
      <c r="DOL52" s="1305"/>
      <c r="DOM52" s="1305"/>
      <c r="DON52" s="1305"/>
      <c r="DOO52" s="1305"/>
      <c r="DOP52" s="1305"/>
      <c r="DOQ52" s="1305"/>
      <c r="DOR52" s="1305"/>
      <c r="DOS52" s="1305"/>
      <c r="DOT52" s="1305"/>
      <c r="DOU52" s="1305"/>
      <c r="DOV52" s="1305"/>
      <c r="DOW52" s="1305"/>
      <c r="DOX52" s="1305"/>
      <c r="DOY52" s="1305"/>
      <c r="DOZ52" s="1305"/>
      <c r="DPA52" s="1305"/>
      <c r="DPB52" s="1305"/>
      <c r="DPC52" s="1305"/>
      <c r="DPD52" s="1305"/>
      <c r="DPE52" s="1305"/>
      <c r="DPF52" s="1305"/>
      <c r="DPG52" s="1305"/>
      <c r="DPH52" s="1305"/>
      <c r="DPI52" s="1305"/>
      <c r="DPJ52" s="1305"/>
      <c r="DPK52" s="1305"/>
      <c r="DPL52" s="1305"/>
      <c r="DPM52" s="1305"/>
      <c r="DPN52" s="1305"/>
      <c r="DPO52" s="1305"/>
      <c r="DPP52" s="1305"/>
      <c r="DPQ52" s="1305"/>
      <c r="DPR52" s="1305"/>
      <c r="DPS52" s="1305"/>
      <c r="DPT52" s="1305"/>
      <c r="DPU52" s="1305"/>
      <c r="DPV52" s="1305"/>
      <c r="DPW52" s="1305"/>
      <c r="DPX52" s="1305"/>
      <c r="DPY52" s="1305"/>
      <c r="DPZ52" s="1305"/>
      <c r="DQA52" s="1305"/>
      <c r="DQB52" s="1305"/>
      <c r="DQC52" s="1305"/>
      <c r="DQD52" s="1305"/>
      <c r="DQE52" s="1305"/>
      <c r="DQF52" s="1305"/>
      <c r="DQG52" s="1305"/>
      <c r="DQH52" s="1305"/>
      <c r="DQI52" s="1305"/>
      <c r="DQJ52" s="1305"/>
      <c r="DQK52" s="1305"/>
      <c r="DQL52" s="1305"/>
      <c r="DQM52" s="1305"/>
      <c r="DQN52" s="1305"/>
      <c r="DQO52" s="1305"/>
      <c r="DQP52" s="1305"/>
      <c r="DQQ52" s="1305"/>
      <c r="DQR52" s="1305"/>
      <c r="DQS52" s="1305"/>
      <c r="DQT52" s="1305"/>
      <c r="DQU52" s="1305"/>
      <c r="DQV52" s="1305"/>
      <c r="DQW52" s="1305"/>
      <c r="DQX52" s="1305"/>
      <c r="DQY52" s="1305"/>
      <c r="DQZ52" s="1305"/>
      <c r="DRA52" s="1305"/>
      <c r="DRB52" s="1305"/>
      <c r="DRC52" s="1305"/>
      <c r="DRD52" s="1305"/>
      <c r="DRE52" s="1305"/>
      <c r="DRF52" s="1305"/>
      <c r="DRG52" s="1305"/>
      <c r="DRH52" s="1305"/>
      <c r="DRI52" s="1305"/>
      <c r="DRJ52" s="1305"/>
      <c r="DRK52" s="1305"/>
      <c r="DRL52" s="1305"/>
      <c r="DRM52" s="1305"/>
      <c r="DRN52" s="1305"/>
      <c r="DRO52" s="1305"/>
      <c r="DRP52" s="1305"/>
      <c r="DRQ52" s="1305"/>
      <c r="DRR52" s="1305"/>
      <c r="DRS52" s="1305"/>
      <c r="DRT52" s="1305"/>
      <c r="DRU52" s="1305"/>
      <c r="DRV52" s="1305"/>
      <c r="DRW52" s="1305"/>
      <c r="DRX52" s="1305"/>
      <c r="DRY52" s="1305"/>
      <c r="DRZ52" s="1305"/>
      <c r="DSA52" s="1305"/>
      <c r="DSB52" s="1305"/>
      <c r="DSC52" s="1305"/>
      <c r="DSD52" s="1305"/>
      <c r="DSE52" s="1305"/>
      <c r="DSF52" s="1305"/>
      <c r="DSG52" s="1305"/>
      <c r="DSH52" s="1305"/>
      <c r="DSI52" s="1305"/>
      <c r="DSJ52" s="1305"/>
      <c r="DSK52" s="1305"/>
      <c r="DSL52" s="1305"/>
      <c r="DSM52" s="1305"/>
      <c r="DSN52" s="1305"/>
      <c r="DSO52" s="1305"/>
      <c r="DSP52" s="1305"/>
      <c r="DSQ52" s="1305"/>
      <c r="DSR52" s="1305"/>
      <c r="DSS52" s="1305"/>
      <c r="DST52" s="1305"/>
      <c r="DSU52" s="1305"/>
      <c r="DSV52" s="1305"/>
      <c r="DSW52" s="1305"/>
      <c r="DSX52" s="1305"/>
      <c r="DSY52" s="1305"/>
      <c r="DSZ52" s="1305"/>
      <c r="DTA52" s="1305"/>
      <c r="DTB52" s="1305"/>
      <c r="DTC52" s="1305"/>
      <c r="DTD52" s="1305"/>
      <c r="DTE52" s="1305"/>
      <c r="DTF52" s="1305"/>
      <c r="DTG52" s="1305"/>
      <c r="DTH52" s="1305"/>
      <c r="DTI52" s="1305"/>
      <c r="DTJ52" s="1305"/>
      <c r="DTK52" s="1305"/>
      <c r="DTL52" s="1305"/>
      <c r="DTM52" s="1305"/>
      <c r="DTN52" s="1305"/>
      <c r="DTO52" s="1305"/>
      <c r="DTP52" s="1305"/>
      <c r="DTQ52" s="1305"/>
      <c r="DTR52" s="1305"/>
      <c r="DTS52" s="1305"/>
      <c r="DTT52" s="1305"/>
      <c r="DTU52" s="1305"/>
      <c r="DTV52" s="1305"/>
      <c r="DTW52" s="1305"/>
      <c r="DTX52" s="1305"/>
      <c r="DTY52" s="1305"/>
      <c r="DTZ52" s="1305"/>
      <c r="DUA52" s="1305"/>
      <c r="DUB52" s="1305"/>
      <c r="DUC52" s="1305"/>
      <c r="DUD52" s="1305"/>
      <c r="DUE52" s="1305"/>
      <c r="DUF52" s="1305"/>
      <c r="DUG52" s="1305"/>
      <c r="DUH52" s="1305"/>
      <c r="DUI52" s="1305"/>
      <c r="DUJ52" s="1305"/>
      <c r="DUK52" s="1305"/>
      <c r="DUL52" s="1305"/>
      <c r="DUM52" s="1305"/>
      <c r="DUN52" s="1305"/>
      <c r="DUO52" s="1305"/>
      <c r="DUP52" s="1305"/>
      <c r="DUQ52" s="1305"/>
      <c r="DUR52" s="1305"/>
      <c r="DUS52" s="1305"/>
      <c r="DUT52" s="1305"/>
      <c r="DUU52" s="1305"/>
      <c r="DUV52" s="1305"/>
      <c r="DUW52" s="1305"/>
      <c r="DUX52" s="1305"/>
      <c r="DUY52" s="1305"/>
      <c r="DUZ52" s="1305"/>
      <c r="DVA52" s="1305"/>
      <c r="DVB52" s="1305"/>
      <c r="DVC52" s="1305"/>
      <c r="DVD52" s="1305"/>
      <c r="DVE52" s="1305"/>
      <c r="DVF52" s="1305"/>
      <c r="DVG52" s="1305"/>
      <c r="DVH52" s="1305"/>
      <c r="DVI52" s="1305"/>
      <c r="DVJ52" s="1305"/>
      <c r="DVK52" s="1305"/>
      <c r="DVL52" s="1305"/>
      <c r="DVM52" s="1305"/>
      <c r="DVN52" s="1305"/>
      <c r="DVO52" s="1305"/>
      <c r="DVP52" s="1305"/>
      <c r="DVQ52" s="1305"/>
      <c r="DVR52" s="1305"/>
      <c r="DVS52" s="1305"/>
      <c r="DVT52" s="1305"/>
      <c r="DVU52" s="1305"/>
      <c r="DVV52" s="1305"/>
      <c r="DVW52" s="1305"/>
      <c r="DVX52" s="1305"/>
      <c r="DVY52" s="1305"/>
      <c r="DVZ52" s="1305"/>
      <c r="DWA52" s="1305"/>
      <c r="DWB52" s="1305"/>
      <c r="DWC52" s="1305"/>
      <c r="DWD52" s="1305"/>
      <c r="DWE52" s="1305"/>
      <c r="DWF52" s="1305"/>
      <c r="DWG52" s="1305"/>
      <c r="DWH52" s="1305"/>
      <c r="DWI52" s="1305"/>
      <c r="DWJ52" s="1305"/>
      <c r="DWK52" s="1305"/>
      <c r="DWL52" s="1305"/>
      <c r="DWM52" s="1305"/>
      <c r="DWN52" s="1305"/>
      <c r="DWO52" s="1305"/>
      <c r="DWP52" s="1305"/>
      <c r="DWQ52" s="1305"/>
      <c r="DWR52" s="1305"/>
      <c r="DWS52" s="1305"/>
      <c r="DWT52" s="1305"/>
      <c r="DWU52" s="1305"/>
      <c r="DWV52" s="1305"/>
      <c r="DWW52" s="1305"/>
      <c r="DWX52" s="1305"/>
      <c r="DWY52" s="1305"/>
      <c r="DWZ52" s="1305"/>
      <c r="DXA52" s="1305"/>
      <c r="DXB52" s="1305"/>
      <c r="DXC52" s="1305"/>
      <c r="DXD52" s="1305"/>
      <c r="DXE52" s="1305"/>
      <c r="DXF52" s="1305"/>
      <c r="DXG52" s="1305"/>
      <c r="DXH52" s="1305"/>
      <c r="DXI52" s="1305"/>
      <c r="DXJ52" s="1305"/>
      <c r="DXK52" s="1305"/>
      <c r="DXL52" s="1305"/>
      <c r="DXM52" s="1305"/>
      <c r="DXN52" s="1305"/>
      <c r="DXO52" s="1305"/>
      <c r="DXP52" s="1305"/>
      <c r="DXQ52" s="1305"/>
      <c r="DXR52" s="1305"/>
      <c r="DXS52" s="1305"/>
      <c r="DXT52" s="1305"/>
      <c r="DXU52" s="1305"/>
      <c r="DXV52" s="1305"/>
      <c r="DXW52" s="1305"/>
      <c r="DXX52" s="1305"/>
      <c r="DXY52" s="1305"/>
      <c r="DXZ52" s="1305"/>
      <c r="DYA52" s="1305"/>
      <c r="DYB52" s="1305"/>
      <c r="DYC52" s="1305"/>
      <c r="DYD52" s="1305"/>
      <c r="DYE52" s="1305"/>
      <c r="DYF52" s="1305"/>
      <c r="DYG52" s="1305"/>
      <c r="DYH52" s="1305"/>
      <c r="DYI52" s="1305"/>
      <c r="DYJ52" s="1305"/>
      <c r="DYK52" s="1305"/>
      <c r="DYL52" s="1305"/>
      <c r="DYM52" s="1305"/>
      <c r="DYN52" s="1305"/>
      <c r="DYO52" s="1305"/>
      <c r="DYP52" s="1305"/>
      <c r="DYQ52" s="1305"/>
      <c r="DYR52" s="1305"/>
      <c r="DYS52" s="1305"/>
      <c r="DYT52" s="1305"/>
      <c r="DYU52" s="1305"/>
      <c r="DYV52" s="1305"/>
      <c r="DYW52" s="1305"/>
      <c r="DYX52" s="1305"/>
      <c r="DYY52" s="1305"/>
      <c r="DYZ52" s="1305"/>
      <c r="DZA52" s="1305"/>
      <c r="DZB52" s="1305"/>
      <c r="DZC52" s="1305"/>
      <c r="DZD52" s="1305"/>
      <c r="DZE52" s="1305"/>
      <c r="DZF52" s="1305"/>
      <c r="DZG52" s="1305"/>
      <c r="DZH52" s="1305"/>
      <c r="DZI52" s="1305"/>
      <c r="DZJ52" s="1305"/>
      <c r="DZK52" s="1305"/>
      <c r="DZL52" s="1305"/>
      <c r="DZM52" s="1305"/>
      <c r="DZN52" s="1305"/>
      <c r="DZO52" s="1305"/>
      <c r="DZP52" s="1305"/>
      <c r="DZQ52" s="1305"/>
      <c r="DZR52" s="1305"/>
      <c r="DZS52" s="1305"/>
      <c r="DZT52" s="1305"/>
      <c r="DZU52" s="1305"/>
      <c r="DZV52" s="1305"/>
      <c r="DZW52" s="1305"/>
      <c r="DZX52" s="1305"/>
      <c r="DZY52" s="1305"/>
      <c r="DZZ52" s="1305"/>
      <c r="EAA52" s="1305"/>
      <c r="EAB52" s="1305"/>
      <c r="EAC52" s="1305"/>
      <c r="EAD52" s="1305"/>
      <c r="EAE52" s="1305"/>
      <c r="EAF52" s="1305"/>
      <c r="EAG52" s="1305"/>
      <c r="EAH52" s="1305"/>
      <c r="EAI52" s="1305"/>
      <c r="EAJ52" s="1305"/>
      <c r="EAK52" s="1305"/>
      <c r="EAL52" s="1305"/>
      <c r="EAM52" s="1305"/>
      <c r="EAN52" s="1305"/>
      <c r="EAO52" s="1305"/>
      <c r="EAP52" s="1305"/>
      <c r="EAQ52" s="1305"/>
      <c r="EAR52" s="1305"/>
      <c r="EAS52" s="1305"/>
      <c r="EAT52" s="1305"/>
      <c r="EAU52" s="1305"/>
      <c r="EAV52" s="1305"/>
      <c r="EAW52" s="1305"/>
      <c r="EAX52" s="1305"/>
      <c r="EAY52" s="1305"/>
      <c r="EAZ52" s="1305"/>
      <c r="EBA52" s="1305"/>
      <c r="EBB52" s="1305"/>
      <c r="EBC52" s="1305"/>
      <c r="EBD52" s="1305"/>
      <c r="EBE52" s="1305"/>
      <c r="EBF52" s="1305"/>
      <c r="EBG52" s="1305"/>
      <c r="EBH52" s="1305"/>
      <c r="EBI52" s="1305"/>
      <c r="EBJ52" s="1305"/>
      <c r="EBK52" s="1305"/>
      <c r="EBL52" s="1305"/>
      <c r="EBM52" s="1305"/>
      <c r="EBN52" s="1305"/>
      <c r="EBO52" s="1305"/>
      <c r="EBP52" s="1305"/>
      <c r="EBQ52" s="1305"/>
      <c r="EBR52" s="1305"/>
      <c r="EBS52" s="1305"/>
      <c r="EBT52" s="1305"/>
      <c r="EBU52" s="1305"/>
      <c r="EBV52" s="1305"/>
      <c r="EBW52" s="1305"/>
      <c r="EBX52" s="1305"/>
      <c r="EBY52" s="1305"/>
      <c r="EBZ52" s="1305"/>
      <c r="ECA52" s="1305"/>
      <c r="ECB52" s="1305"/>
      <c r="ECC52" s="1305"/>
      <c r="ECD52" s="1305"/>
      <c r="ECE52" s="1305"/>
      <c r="ECF52" s="1305"/>
      <c r="ECG52" s="1305"/>
      <c r="ECH52" s="1305"/>
      <c r="ECI52" s="1305"/>
      <c r="ECJ52" s="1305"/>
      <c r="ECK52" s="1305"/>
      <c r="ECL52" s="1305"/>
      <c r="ECM52" s="1305"/>
      <c r="ECN52" s="1305"/>
      <c r="ECO52" s="1305"/>
      <c r="ECP52" s="1305"/>
      <c r="ECQ52" s="1305"/>
      <c r="ECR52" s="1305"/>
      <c r="ECS52" s="1305"/>
      <c r="ECT52" s="1305"/>
      <c r="ECU52" s="1305"/>
      <c r="ECV52" s="1305"/>
      <c r="ECW52" s="1305"/>
      <c r="ECX52" s="1305"/>
      <c r="ECY52" s="1305"/>
      <c r="ECZ52" s="1305"/>
      <c r="EDA52" s="1305"/>
      <c r="EDB52" s="1305"/>
      <c r="EDC52" s="1305"/>
      <c r="EDD52" s="1305"/>
      <c r="EDE52" s="1305"/>
      <c r="EDF52" s="1305"/>
      <c r="EDG52" s="1305"/>
      <c r="EDH52" s="1305"/>
      <c r="EDI52" s="1305"/>
      <c r="EDJ52" s="1305"/>
      <c r="EDK52" s="1305"/>
      <c r="EDL52" s="1305"/>
      <c r="EDM52" s="1305"/>
      <c r="EDN52" s="1305"/>
      <c r="EDO52" s="1305"/>
      <c r="EDP52" s="1305"/>
      <c r="EDQ52" s="1305"/>
      <c r="EDR52" s="1305"/>
      <c r="EDS52" s="1305"/>
      <c r="EDT52" s="1305"/>
      <c r="EDU52" s="1305"/>
      <c r="EDV52" s="1305"/>
      <c r="EDW52" s="1305"/>
      <c r="EDX52" s="1305"/>
      <c r="EDY52" s="1305"/>
      <c r="EDZ52" s="1305"/>
      <c r="EEA52" s="1305"/>
      <c r="EEB52" s="1305"/>
      <c r="EEC52" s="1305"/>
      <c r="EED52" s="1305"/>
      <c r="EEE52" s="1305"/>
      <c r="EEF52" s="1305"/>
      <c r="EEG52" s="1305"/>
      <c r="EEH52" s="1305"/>
      <c r="EEI52" s="1305"/>
      <c r="EEJ52" s="1305"/>
      <c r="EEK52" s="1305"/>
      <c r="EEL52" s="1305"/>
      <c r="EEM52" s="1305"/>
      <c r="EEN52" s="1305"/>
      <c r="EEO52" s="1305"/>
      <c r="EEP52" s="1305"/>
      <c r="EEQ52" s="1305"/>
      <c r="EER52" s="1305"/>
      <c r="EES52" s="1305"/>
      <c r="EET52" s="1305"/>
      <c r="EEU52" s="1305"/>
      <c r="EEV52" s="1305"/>
      <c r="EEW52" s="1305"/>
      <c r="EEX52" s="1305"/>
      <c r="EEY52" s="1305"/>
      <c r="EEZ52" s="1305"/>
      <c r="EFA52" s="1305"/>
      <c r="EFB52" s="1305"/>
      <c r="EFC52" s="1305"/>
      <c r="EFD52" s="1305"/>
      <c r="EFE52" s="1305"/>
      <c r="EFF52" s="1305"/>
      <c r="EFG52" s="1305"/>
      <c r="EFH52" s="1305"/>
      <c r="EFI52" s="1305"/>
      <c r="EFJ52" s="1305"/>
      <c r="EFK52" s="1305"/>
      <c r="EFL52" s="1305"/>
      <c r="EFM52" s="1305"/>
      <c r="EFN52" s="1305"/>
      <c r="EFO52" s="1305"/>
      <c r="EFP52" s="1305"/>
      <c r="EFQ52" s="1305"/>
      <c r="EFR52" s="1305"/>
      <c r="EFS52" s="1305"/>
      <c r="EFT52" s="1305"/>
      <c r="EFU52" s="1305"/>
      <c r="EFV52" s="1305"/>
      <c r="EFW52" s="1305"/>
      <c r="EFX52" s="1305"/>
      <c r="EFY52" s="1305"/>
      <c r="EFZ52" s="1305"/>
      <c r="EGA52" s="1305"/>
      <c r="EGB52" s="1305"/>
      <c r="EGC52" s="1305"/>
      <c r="EGD52" s="1305"/>
      <c r="EGE52" s="1305"/>
      <c r="EGF52" s="1305"/>
      <c r="EGG52" s="1305"/>
      <c r="EGH52" s="1305"/>
      <c r="EGI52" s="1305"/>
      <c r="EGJ52" s="1305"/>
      <c r="EGK52" s="1305"/>
      <c r="EGL52" s="1305"/>
      <c r="EGM52" s="1305"/>
      <c r="EGN52" s="1305"/>
      <c r="EGO52" s="1305"/>
      <c r="EGP52" s="1305"/>
      <c r="EGQ52" s="1305"/>
      <c r="EGR52" s="1305"/>
      <c r="EGS52" s="1305"/>
      <c r="EGT52" s="1305"/>
      <c r="EGU52" s="1305"/>
      <c r="EGV52" s="1305"/>
      <c r="EGW52" s="1305"/>
      <c r="EGX52" s="1305"/>
      <c r="EGY52" s="1305"/>
      <c r="EGZ52" s="1305"/>
      <c r="EHA52" s="1305"/>
      <c r="EHB52" s="1305"/>
      <c r="EHC52" s="1305"/>
      <c r="EHD52" s="1305"/>
      <c r="EHE52" s="1305"/>
      <c r="EHF52" s="1305"/>
      <c r="EHG52" s="1305"/>
      <c r="EHH52" s="1305"/>
      <c r="EHI52" s="1305"/>
      <c r="EHJ52" s="1305"/>
      <c r="EHK52" s="1305"/>
      <c r="EHL52" s="1305"/>
      <c r="EHM52" s="1305"/>
      <c r="EHN52" s="1305"/>
      <c r="EHO52" s="1305"/>
      <c r="EHP52" s="1305"/>
      <c r="EHQ52" s="1305"/>
      <c r="EHR52" s="1305"/>
      <c r="EHS52" s="1305"/>
      <c r="EHT52" s="1305"/>
      <c r="EHU52" s="1305"/>
      <c r="EHV52" s="1305"/>
      <c r="EHW52" s="1305"/>
      <c r="EHX52" s="1305"/>
      <c r="EHY52" s="1305"/>
      <c r="EHZ52" s="1305"/>
      <c r="EIA52" s="1305"/>
      <c r="EIB52" s="1305"/>
      <c r="EIC52" s="1305"/>
      <c r="EID52" s="1305"/>
      <c r="EIE52" s="1305"/>
      <c r="EIF52" s="1305"/>
      <c r="EIG52" s="1305"/>
      <c r="EIH52" s="1305"/>
      <c r="EII52" s="1305"/>
      <c r="EIJ52" s="1305"/>
      <c r="EIK52" s="1305"/>
      <c r="EIL52" s="1305"/>
      <c r="EIM52" s="1305"/>
      <c r="EIN52" s="1305"/>
      <c r="EIO52" s="1305"/>
      <c r="EIP52" s="1305"/>
      <c r="EIQ52" s="1305"/>
      <c r="EIR52" s="1305"/>
      <c r="EIS52" s="1305"/>
      <c r="EIT52" s="1305"/>
      <c r="EIU52" s="1305"/>
      <c r="EIV52" s="1305"/>
      <c r="EIW52" s="1305"/>
      <c r="EIX52" s="1305"/>
      <c r="EIY52" s="1305"/>
      <c r="EIZ52" s="1305"/>
      <c r="EJA52" s="1305"/>
      <c r="EJB52" s="1305"/>
      <c r="EJC52" s="1305"/>
      <c r="EJD52" s="1305"/>
      <c r="EJE52" s="1305"/>
      <c r="EJF52" s="1305"/>
      <c r="EJG52" s="1305"/>
      <c r="EJH52" s="1305"/>
      <c r="EJI52" s="1305"/>
      <c r="EJJ52" s="1305"/>
      <c r="EJK52" s="1305"/>
      <c r="EJL52" s="1305"/>
      <c r="EJM52" s="1305"/>
      <c r="EJN52" s="1305"/>
      <c r="EJO52" s="1305"/>
      <c r="EJP52" s="1305"/>
      <c r="EJQ52" s="1305"/>
      <c r="EJR52" s="1305"/>
      <c r="EJS52" s="1305"/>
      <c r="EJT52" s="1305"/>
      <c r="EJU52" s="1305"/>
      <c r="EJV52" s="1305"/>
      <c r="EJW52" s="1305"/>
      <c r="EJX52" s="1305"/>
      <c r="EJY52" s="1305"/>
      <c r="EJZ52" s="1305"/>
      <c r="EKA52" s="1305"/>
      <c r="EKB52" s="1305"/>
      <c r="EKC52" s="1305"/>
      <c r="EKD52" s="1305"/>
      <c r="EKE52" s="1305"/>
      <c r="EKF52" s="1305"/>
      <c r="EKG52" s="1305"/>
      <c r="EKH52" s="1305"/>
      <c r="EKI52" s="1305"/>
      <c r="EKJ52" s="1305"/>
      <c r="EKK52" s="1305"/>
      <c r="EKL52" s="1305"/>
      <c r="EKM52" s="1305"/>
      <c r="EKN52" s="1305"/>
      <c r="EKO52" s="1305"/>
      <c r="EKP52" s="1305"/>
      <c r="EKQ52" s="1305"/>
      <c r="EKR52" s="1305"/>
      <c r="EKS52" s="1305"/>
      <c r="EKT52" s="1305"/>
      <c r="EKU52" s="1305"/>
      <c r="EKV52" s="1305"/>
      <c r="EKW52" s="1305"/>
      <c r="EKX52" s="1305"/>
      <c r="EKY52" s="1305"/>
      <c r="EKZ52" s="1305"/>
      <c r="ELA52" s="1305"/>
      <c r="ELB52" s="1305"/>
      <c r="ELC52" s="1305"/>
      <c r="ELD52" s="1305"/>
      <c r="ELE52" s="1305"/>
      <c r="ELF52" s="1305"/>
      <c r="ELG52" s="1305"/>
      <c r="ELH52" s="1305"/>
      <c r="ELI52" s="1305"/>
      <c r="ELJ52" s="1305"/>
      <c r="ELK52" s="1305"/>
      <c r="ELL52" s="1305"/>
      <c r="ELM52" s="1305"/>
      <c r="ELN52" s="1305"/>
      <c r="ELO52" s="1305"/>
      <c r="ELP52" s="1305"/>
      <c r="ELQ52" s="1305"/>
      <c r="ELR52" s="1305"/>
      <c r="ELS52" s="1305"/>
      <c r="ELT52" s="1305"/>
      <c r="ELU52" s="1305"/>
      <c r="ELV52" s="1305"/>
      <c r="ELW52" s="1305"/>
      <c r="ELX52" s="1305"/>
      <c r="ELY52" s="1305"/>
      <c r="ELZ52" s="1305"/>
      <c r="EMA52" s="1305"/>
      <c r="EMB52" s="1305"/>
      <c r="EMC52" s="1305"/>
      <c r="EMD52" s="1305"/>
      <c r="EME52" s="1305"/>
      <c r="EMF52" s="1305"/>
      <c r="EMG52" s="1305"/>
      <c r="EMH52" s="1305"/>
      <c r="EMI52" s="1305"/>
      <c r="EMJ52" s="1305"/>
      <c r="EMK52" s="1305"/>
      <c r="EML52" s="1305"/>
      <c r="EMM52" s="1305"/>
      <c r="EMN52" s="1305"/>
      <c r="EMO52" s="1305"/>
      <c r="EMP52" s="1305"/>
      <c r="EMQ52" s="1305"/>
      <c r="EMR52" s="1305"/>
      <c r="EMS52" s="1305"/>
      <c r="EMT52" s="1305"/>
      <c r="EMU52" s="1305"/>
      <c r="EMV52" s="1305"/>
      <c r="EMW52" s="1305"/>
      <c r="EMX52" s="1305"/>
      <c r="EMY52" s="1305"/>
      <c r="EMZ52" s="1305"/>
      <c r="ENA52" s="1305"/>
      <c r="ENB52" s="1305"/>
      <c r="ENC52" s="1305"/>
      <c r="END52" s="1305"/>
      <c r="ENE52" s="1305"/>
      <c r="ENF52" s="1305"/>
      <c r="ENG52" s="1305"/>
      <c r="ENH52" s="1305"/>
      <c r="ENI52" s="1305"/>
      <c r="ENJ52" s="1305"/>
      <c r="ENK52" s="1305"/>
      <c r="ENL52" s="1305"/>
      <c r="ENM52" s="1305"/>
      <c r="ENN52" s="1305"/>
      <c r="ENO52" s="1305"/>
      <c r="ENP52" s="1305"/>
      <c r="ENQ52" s="1305"/>
      <c r="ENR52" s="1305"/>
      <c r="ENS52" s="1305"/>
      <c r="ENT52" s="1305"/>
      <c r="ENU52" s="1305"/>
      <c r="ENV52" s="1305"/>
      <c r="ENW52" s="1305"/>
      <c r="ENX52" s="1305"/>
      <c r="ENY52" s="1305"/>
      <c r="ENZ52" s="1305"/>
      <c r="EOA52" s="1305"/>
      <c r="EOB52" s="1305"/>
      <c r="EOC52" s="1305"/>
      <c r="EOD52" s="1305"/>
      <c r="EOE52" s="1305"/>
      <c r="EOF52" s="1305"/>
      <c r="EOG52" s="1305"/>
      <c r="EOH52" s="1305"/>
      <c r="EOI52" s="1305"/>
      <c r="EOJ52" s="1305"/>
      <c r="EOK52" s="1305"/>
      <c r="EOL52" s="1305"/>
      <c r="EOM52" s="1305"/>
      <c r="EON52" s="1305"/>
      <c r="EOO52" s="1305"/>
      <c r="EOP52" s="1305"/>
      <c r="EOQ52" s="1305"/>
      <c r="EOR52" s="1305"/>
      <c r="EOS52" s="1305"/>
      <c r="EOT52" s="1305"/>
      <c r="EOU52" s="1305"/>
      <c r="EOV52" s="1305"/>
      <c r="EOW52" s="1305"/>
      <c r="EOX52" s="1305"/>
      <c r="EOY52" s="1305"/>
      <c r="EOZ52" s="1305"/>
      <c r="EPA52" s="1305"/>
      <c r="EPB52" s="1305"/>
      <c r="EPC52" s="1305"/>
      <c r="EPD52" s="1305"/>
      <c r="EPE52" s="1305"/>
      <c r="EPF52" s="1305"/>
      <c r="EPG52" s="1305"/>
      <c r="EPH52" s="1305"/>
      <c r="EPI52" s="1305"/>
      <c r="EPJ52" s="1305"/>
      <c r="EPK52" s="1305"/>
      <c r="EPL52" s="1305"/>
      <c r="EPM52" s="1305"/>
      <c r="EPN52" s="1305"/>
      <c r="EPO52" s="1305"/>
      <c r="EPP52" s="1305"/>
      <c r="EPQ52" s="1305"/>
      <c r="EPR52" s="1305"/>
      <c r="EPS52" s="1305"/>
      <c r="EPT52" s="1305"/>
      <c r="EPU52" s="1305"/>
      <c r="EPV52" s="1305"/>
      <c r="EPW52" s="1305"/>
      <c r="EPX52" s="1305"/>
      <c r="EPY52" s="1305"/>
      <c r="EPZ52" s="1305"/>
      <c r="EQA52" s="1305"/>
      <c r="EQB52" s="1305"/>
      <c r="EQC52" s="1305"/>
      <c r="EQD52" s="1305"/>
      <c r="EQE52" s="1305"/>
      <c r="EQF52" s="1305"/>
      <c r="EQG52" s="1305"/>
      <c r="EQH52" s="1305"/>
      <c r="EQI52" s="1305"/>
      <c r="EQJ52" s="1305"/>
      <c r="EQK52" s="1305"/>
      <c r="EQL52" s="1305"/>
      <c r="EQM52" s="1305"/>
      <c r="EQN52" s="1305"/>
      <c r="EQO52" s="1305"/>
      <c r="EQP52" s="1305"/>
      <c r="EQQ52" s="1305"/>
      <c r="EQR52" s="1305"/>
      <c r="EQS52" s="1305"/>
      <c r="EQT52" s="1305"/>
      <c r="EQU52" s="1305"/>
      <c r="EQV52" s="1305"/>
      <c r="EQW52" s="1305"/>
      <c r="EQX52" s="1305"/>
      <c r="EQY52" s="1305"/>
      <c r="EQZ52" s="1305"/>
      <c r="ERA52" s="1305"/>
      <c r="ERB52" s="1305"/>
      <c r="ERC52" s="1305"/>
      <c r="ERD52" s="1305"/>
      <c r="ERE52" s="1305"/>
      <c r="ERF52" s="1305"/>
      <c r="ERG52" s="1305"/>
      <c r="ERH52" s="1305"/>
      <c r="ERI52" s="1305"/>
      <c r="ERJ52" s="1305"/>
      <c r="ERK52" s="1305"/>
      <c r="ERL52" s="1305"/>
      <c r="ERM52" s="1305"/>
      <c r="ERN52" s="1305"/>
      <c r="ERO52" s="1305"/>
      <c r="ERP52" s="1305"/>
      <c r="ERQ52" s="1305"/>
      <c r="ERR52" s="1305"/>
      <c r="ERS52" s="1305"/>
      <c r="ERT52" s="1305"/>
      <c r="ERU52" s="1305"/>
      <c r="ERV52" s="1305"/>
      <c r="ERW52" s="1305"/>
      <c r="ERX52" s="1305"/>
      <c r="ERY52" s="1305"/>
      <c r="ERZ52" s="1305"/>
      <c r="ESA52" s="1305"/>
      <c r="ESB52" s="1305"/>
      <c r="ESC52" s="1305"/>
      <c r="ESD52" s="1305"/>
      <c r="ESE52" s="1305"/>
      <c r="ESF52" s="1305"/>
      <c r="ESG52" s="1305"/>
      <c r="ESH52" s="1305"/>
      <c r="ESI52" s="1305"/>
      <c r="ESJ52" s="1305"/>
      <c r="ESK52" s="1305"/>
      <c r="ESL52" s="1305"/>
      <c r="ESM52" s="1305"/>
      <c r="ESN52" s="1305"/>
      <c r="ESO52" s="1305"/>
      <c r="ESP52" s="1305"/>
      <c r="ESQ52" s="1305"/>
      <c r="ESR52" s="1305"/>
      <c r="ESS52" s="1305"/>
      <c r="EST52" s="1305"/>
      <c r="ESU52" s="1305"/>
      <c r="ESV52" s="1305"/>
      <c r="ESW52" s="1305"/>
      <c r="ESX52" s="1305"/>
      <c r="ESY52" s="1305"/>
      <c r="ESZ52" s="1305"/>
      <c r="ETA52" s="1305"/>
      <c r="ETB52" s="1305"/>
      <c r="ETC52" s="1305"/>
      <c r="ETD52" s="1305"/>
      <c r="ETE52" s="1305"/>
      <c r="ETF52" s="1305"/>
      <c r="ETG52" s="1305"/>
      <c r="ETH52" s="1305"/>
      <c r="ETI52" s="1305"/>
      <c r="ETJ52" s="1305"/>
      <c r="ETK52" s="1305"/>
      <c r="ETL52" s="1305"/>
      <c r="ETM52" s="1305"/>
      <c r="ETN52" s="1305"/>
      <c r="ETO52" s="1305"/>
      <c r="ETP52" s="1305"/>
      <c r="ETQ52" s="1305"/>
      <c r="ETR52" s="1305"/>
      <c r="ETS52" s="1305"/>
      <c r="ETT52" s="1305"/>
      <c r="ETU52" s="1305"/>
      <c r="ETV52" s="1305"/>
      <c r="ETW52" s="1305"/>
      <c r="ETX52" s="1305"/>
      <c r="ETY52" s="1305"/>
      <c r="ETZ52" s="1305"/>
      <c r="EUA52" s="1305"/>
      <c r="EUB52" s="1305"/>
      <c r="EUC52" s="1305"/>
      <c r="EUD52" s="1305"/>
      <c r="EUE52" s="1305"/>
      <c r="EUF52" s="1305"/>
      <c r="EUG52" s="1305"/>
      <c r="EUH52" s="1305"/>
      <c r="EUI52" s="1305"/>
      <c r="EUJ52" s="1305"/>
      <c r="EUK52" s="1305"/>
      <c r="EUL52" s="1305"/>
      <c r="EUM52" s="1305"/>
      <c r="EUN52" s="1305"/>
      <c r="EUO52" s="1305"/>
      <c r="EUP52" s="1305"/>
      <c r="EUQ52" s="1305"/>
      <c r="EUR52" s="1305"/>
      <c r="EUS52" s="1305"/>
      <c r="EUT52" s="1305"/>
      <c r="EUU52" s="1305"/>
      <c r="EUV52" s="1305"/>
      <c r="EUW52" s="1305"/>
      <c r="EUX52" s="1305"/>
      <c r="EUY52" s="1305"/>
      <c r="EUZ52" s="1305"/>
      <c r="EVA52" s="1305"/>
      <c r="EVB52" s="1305"/>
      <c r="EVC52" s="1305"/>
      <c r="EVD52" s="1305"/>
      <c r="EVE52" s="1305"/>
      <c r="EVF52" s="1305"/>
      <c r="EVG52" s="1305"/>
      <c r="EVH52" s="1305"/>
      <c r="EVI52" s="1305"/>
      <c r="EVJ52" s="1305"/>
      <c r="EVK52" s="1305"/>
      <c r="EVL52" s="1305"/>
      <c r="EVM52" s="1305"/>
      <c r="EVN52" s="1305"/>
      <c r="EVO52" s="1305"/>
      <c r="EVP52" s="1305"/>
      <c r="EVQ52" s="1305"/>
      <c r="EVR52" s="1305"/>
      <c r="EVS52" s="1305"/>
      <c r="EVT52" s="1305"/>
      <c r="EVU52" s="1305"/>
      <c r="EVV52" s="1305"/>
      <c r="EVW52" s="1305"/>
      <c r="EVX52" s="1305"/>
      <c r="EVY52" s="1305"/>
      <c r="EVZ52" s="1305"/>
      <c r="EWA52" s="1305"/>
      <c r="EWB52" s="1305"/>
      <c r="EWC52" s="1305"/>
      <c r="EWD52" s="1305"/>
      <c r="EWE52" s="1305"/>
      <c r="EWF52" s="1305"/>
      <c r="EWG52" s="1305"/>
      <c r="EWH52" s="1305"/>
      <c r="EWI52" s="1305"/>
      <c r="EWJ52" s="1305"/>
      <c r="EWK52" s="1305"/>
      <c r="EWL52" s="1305"/>
      <c r="EWM52" s="1305"/>
      <c r="EWN52" s="1305"/>
      <c r="EWO52" s="1305"/>
      <c r="EWP52" s="1305"/>
      <c r="EWQ52" s="1305"/>
      <c r="EWR52" s="1305"/>
      <c r="EWS52" s="1305"/>
      <c r="EWT52" s="1305"/>
      <c r="EWU52" s="1305"/>
      <c r="EWV52" s="1305"/>
      <c r="EWW52" s="1305"/>
      <c r="EWX52" s="1305"/>
      <c r="EWY52" s="1305"/>
      <c r="EWZ52" s="1305"/>
      <c r="EXA52" s="1305"/>
      <c r="EXB52" s="1305"/>
      <c r="EXC52" s="1305"/>
      <c r="EXD52" s="1305"/>
      <c r="EXE52" s="1305"/>
      <c r="EXF52" s="1305"/>
      <c r="EXG52" s="1305"/>
      <c r="EXH52" s="1305"/>
      <c r="EXI52" s="1305"/>
      <c r="EXJ52" s="1305"/>
      <c r="EXK52" s="1305"/>
      <c r="EXL52" s="1305"/>
      <c r="EXM52" s="1305"/>
      <c r="EXN52" s="1305"/>
      <c r="EXO52" s="1305"/>
      <c r="EXP52" s="1305"/>
      <c r="EXQ52" s="1305"/>
      <c r="EXR52" s="1305"/>
      <c r="EXS52" s="1305"/>
      <c r="EXT52" s="1305"/>
      <c r="EXU52" s="1305"/>
      <c r="EXV52" s="1305"/>
      <c r="EXW52" s="1305"/>
      <c r="EXX52" s="1305"/>
      <c r="EXY52" s="1305"/>
      <c r="EXZ52" s="1305"/>
      <c r="EYA52" s="1305"/>
      <c r="EYB52" s="1305"/>
      <c r="EYC52" s="1305"/>
      <c r="EYD52" s="1305"/>
      <c r="EYE52" s="1305"/>
      <c r="EYF52" s="1305"/>
      <c r="EYG52" s="1305"/>
      <c r="EYH52" s="1305"/>
      <c r="EYI52" s="1305"/>
      <c r="EYJ52" s="1305"/>
      <c r="EYK52" s="1305"/>
      <c r="EYL52" s="1305"/>
      <c r="EYM52" s="1305"/>
      <c r="EYN52" s="1305"/>
      <c r="EYO52" s="1305"/>
      <c r="EYP52" s="1305"/>
      <c r="EYQ52" s="1305"/>
      <c r="EYR52" s="1305"/>
      <c r="EYS52" s="1305"/>
      <c r="EYT52" s="1305"/>
      <c r="EYU52" s="1305"/>
      <c r="EYV52" s="1305"/>
      <c r="EYW52" s="1305"/>
      <c r="EYX52" s="1305"/>
      <c r="EYY52" s="1305"/>
      <c r="EYZ52" s="1305"/>
      <c r="EZA52" s="1305"/>
      <c r="EZB52" s="1305"/>
      <c r="EZC52" s="1305"/>
      <c r="EZD52" s="1305"/>
      <c r="EZE52" s="1305"/>
      <c r="EZF52" s="1305"/>
      <c r="EZG52" s="1305"/>
      <c r="EZH52" s="1305"/>
      <c r="EZI52" s="1305"/>
      <c r="EZJ52" s="1305"/>
      <c r="EZK52" s="1305"/>
      <c r="EZL52" s="1305"/>
      <c r="EZM52" s="1305"/>
      <c r="EZN52" s="1305"/>
      <c r="EZO52" s="1305"/>
      <c r="EZP52" s="1305"/>
      <c r="EZQ52" s="1305"/>
      <c r="EZR52" s="1305"/>
      <c r="EZS52" s="1305"/>
      <c r="EZT52" s="1305"/>
      <c r="EZU52" s="1305"/>
      <c r="EZV52" s="1305"/>
      <c r="EZW52" s="1305"/>
      <c r="EZX52" s="1305"/>
      <c r="EZY52" s="1305"/>
      <c r="EZZ52" s="1305"/>
      <c r="FAA52" s="1305"/>
      <c r="FAB52" s="1305"/>
      <c r="FAC52" s="1305"/>
      <c r="FAD52" s="1305"/>
      <c r="FAE52" s="1305"/>
      <c r="FAF52" s="1305"/>
      <c r="FAG52" s="1305"/>
      <c r="FAH52" s="1305"/>
      <c r="FAI52" s="1305"/>
      <c r="FAJ52" s="1305"/>
      <c r="FAK52" s="1305"/>
      <c r="FAL52" s="1305"/>
      <c r="FAM52" s="1305"/>
      <c r="FAN52" s="1305"/>
      <c r="FAO52" s="1305"/>
      <c r="FAP52" s="1305"/>
      <c r="FAQ52" s="1305"/>
      <c r="FAR52" s="1305"/>
      <c r="FAS52" s="1305"/>
      <c r="FAT52" s="1305"/>
      <c r="FAU52" s="1305"/>
      <c r="FAV52" s="1305"/>
      <c r="FAW52" s="1305"/>
      <c r="FAX52" s="1305"/>
      <c r="FAY52" s="1305"/>
      <c r="FAZ52" s="1305"/>
      <c r="FBA52" s="1305"/>
      <c r="FBB52" s="1305"/>
      <c r="FBC52" s="1305"/>
      <c r="FBD52" s="1305"/>
      <c r="FBE52" s="1305"/>
      <c r="FBF52" s="1305"/>
      <c r="FBG52" s="1305"/>
      <c r="FBH52" s="1305"/>
      <c r="FBI52" s="1305"/>
      <c r="FBJ52" s="1305"/>
      <c r="FBK52" s="1305"/>
      <c r="FBL52" s="1305"/>
      <c r="FBM52" s="1305"/>
      <c r="FBN52" s="1305"/>
      <c r="FBO52" s="1305"/>
      <c r="FBP52" s="1305"/>
      <c r="FBQ52" s="1305"/>
      <c r="FBR52" s="1305"/>
      <c r="FBS52" s="1305"/>
      <c r="FBT52" s="1305"/>
      <c r="FBU52" s="1305"/>
      <c r="FBV52" s="1305"/>
      <c r="FBW52" s="1305"/>
      <c r="FBX52" s="1305"/>
      <c r="FBY52" s="1305"/>
      <c r="FBZ52" s="1305"/>
      <c r="FCA52" s="1305"/>
      <c r="FCB52" s="1305"/>
      <c r="FCC52" s="1305"/>
      <c r="FCD52" s="1305"/>
      <c r="FCE52" s="1305"/>
      <c r="FCF52" s="1305"/>
      <c r="FCG52" s="1305"/>
      <c r="FCH52" s="1305"/>
      <c r="FCI52" s="1305"/>
      <c r="FCJ52" s="1305"/>
      <c r="FCK52" s="1305"/>
      <c r="FCL52" s="1305"/>
      <c r="FCM52" s="1305"/>
      <c r="FCN52" s="1305"/>
      <c r="FCO52" s="1305"/>
      <c r="FCP52" s="1305"/>
      <c r="FCQ52" s="1305"/>
      <c r="FCR52" s="1305"/>
      <c r="FCS52" s="1305"/>
      <c r="FCT52" s="1305"/>
      <c r="FCU52" s="1305"/>
      <c r="FCV52" s="1305"/>
      <c r="FCW52" s="1305"/>
      <c r="FCX52" s="1305"/>
      <c r="FCY52" s="1305"/>
      <c r="FCZ52" s="1305"/>
      <c r="FDA52" s="1305"/>
      <c r="FDB52" s="1305"/>
      <c r="FDC52" s="1305"/>
      <c r="FDD52" s="1305"/>
      <c r="FDE52" s="1305"/>
      <c r="FDF52" s="1305"/>
      <c r="FDG52" s="1305"/>
      <c r="FDH52" s="1305"/>
      <c r="FDI52" s="1305"/>
      <c r="FDJ52" s="1305"/>
      <c r="FDK52" s="1305"/>
      <c r="FDL52" s="1305"/>
      <c r="FDM52" s="1305"/>
      <c r="FDN52" s="1305"/>
      <c r="FDO52" s="1305"/>
      <c r="FDP52" s="1305"/>
      <c r="FDQ52" s="1305"/>
      <c r="FDR52" s="1305"/>
      <c r="FDS52" s="1305"/>
      <c r="FDT52" s="1305"/>
      <c r="FDU52" s="1305"/>
      <c r="FDV52" s="1305"/>
      <c r="FDW52" s="1305"/>
      <c r="FDX52" s="1305"/>
      <c r="FDY52" s="1305"/>
      <c r="FDZ52" s="1305"/>
      <c r="FEA52" s="1305"/>
      <c r="FEB52" s="1305"/>
      <c r="FEC52" s="1305"/>
      <c r="FED52" s="1305"/>
      <c r="FEE52" s="1305"/>
      <c r="FEF52" s="1305"/>
      <c r="FEG52" s="1305"/>
      <c r="FEH52" s="1305"/>
      <c r="FEI52" s="1305"/>
      <c r="FEJ52" s="1305"/>
      <c r="FEK52" s="1305"/>
      <c r="FEL52" s="1305"/>
      <c r="FEM52" s="1305"/>
      <c r="FEN52" s="1305"/>
      <c r="FEO52" s="1305"/>
      <c r="FEP52" s="1305"/>
      <c r="FEQ52" s="1305"/>
      <c r="FER52" s="1305"/>
      <c r="FES52" s="1305"/>
      <c r="FET52" s="1305"/>
      <c r="FEU52" s="1305"/>
      <c r="FEV52" s="1305"/>
      <c r="FEW52" s="1305"/>
      <c r="FEX52" s="1305"/>
      <c r="FEY52" s="1305"/>
      <c r="FEZ52" s="1305"/>
      <c r="FFA52" s="1305"/>
      <c r="FFB52" s="1305"/>
      <c r="FFC52" s="1305"/>
      <c r="FFD52" s="1305"/>
      <c r="FFE52" s="1305"/>
      <c r="FFF52" s="1305"/>
      <c r="FFG52" s="1305"/>
      <c r="FFH52" s="1305"/>
      <c r="FFI52" s="1305"/>
      <c r="FFJ52" s="1305"/>
      <c r="FFK52" s="1305"/>
      <c r="FFL52" s="1305"/>
      <c r="FFM52" s="1305"/>
      <c r="FFN52" s="1305"/>
      <c r="FFO52" s="1305"/>
      <c r="FFP52" s="1305"/>
      <c r="FFQ52" s="1305"/>
      <c r="FFR52" s="1305"/>
      <c r="FFS52" s="1305"/>
      <c r="FFT52" s="1305"/>
      <c r="FFU52" s="1305"/>
      <c r="FFV52" s="1305"/>
      <c r="FFW52" s="1305"/>
      <c r="FFX52" s="1305"/>
      <c r="FFY52" s="1305"/>
      <c r="FFZ52" s="1305"/>
      <c r="FGA52" s="1305"/>
      <c r="FGB52" s="1305"/>
      <c r="FGC52" s="1305"/>
      <c r="FGD52" s="1305"/>
      <c r="FGE52" s="1305"/>
      <c r="FGF52" s="1305"/>
      <c r="FGG52" s="1305"/>
      <c r="FGH52" s="1305"/>
      <c r="FGI52" s="1305"/>
      <c r="FGJ52" s="1305"/>
      <c r="FGK52" s="1305"/>
      <c r="FGL52" s="1305"/>
      <c r="FGM52" s="1305"/>
      <c r="FGN52" s="1305"/>
      <c r="FGO52" s="1305"/>
      <c r="FGP52" s="1305"/>
      <c r="FGQ52" s="1305"/>
      <c r="FGR52" s="1305"/>
      <c r="FGS52" s="1305"/>
      <c r="FGT52" s="1305"/>
      <c r="FGU52" s="1305"/>
      <c r="FGV52" s="1305"/>
      <c r="FGW52" s="1305"/>
      <c r="FGX52" s="1305"/>
      <c r="FGY52" s="1305"/>
      <c r="FGZ52" s="1305"/>
      <c r="FHA52" s="1305"/>
      <c r="FHB52" s="1305"/>
      <c r="FHC52" s="1305"/>
      <c r="FHD52" s="1305"/>
      <c r="FHE52" s="1305"/>
      <c r="FHF52" s="1305"/>
      <c r="FHG52" s="1305"/>
      <c r="FHH52" s="1305"/>
      <c r="FHI52" s="1305"/>
      <c r="FHJ52" s="1305"/>
      <c r="FHK52" s="1305"/>
      <c r="FHL52" s="1305"/>
      <c r="FHM52" s="1305"/>
      <c r="FHN52" s="1305"/>
      <c r="FHO52" s="1305"/>
      <c r="FHP52" s="1305"/>
      <c r="FHQ52" s="1305"/>
      <c r="FHR52" s="1305"/>
      <c r="FHS52" s="1305"/>
      <c r="FHT52" s="1305"/>
      <c r="FHU52" s="1305"/>
      <c r="FHV52" s="1305"/>
      <c r="FHW52" s="1305"/>
      <c r="FHX52" s="1305"/>
      <c r="FHY52" s="1305"/>
      <c r="FHZ52" s="1305"/>
      <c r="FIA52" s="1305"/>
      <c r="FIB52" s="1305"/>
      <c r="FIC52" s="1305"/>
      <c r="FID52" s="1305"/>
      <c r="FIE52" s="1305"/>
      <c r="FIF52" s="1305"/>
      <c r="FIG52" s="1305"/>
      <c r="FIH52" s="1305"/>
      <c r="FII52" s="1305"/>
      <c r="FIJ52" s="1305"/>
      <c r="FIK52" s="1305"/>
      <c r="FIL52" s="1305"/>
      <c r="FIM52" s="1305"/>
      <c r="FIN52" s="1305"/>
      <c r="FIO52" s="1305"/>
      <c r="FIP52" s="1305"/>
      <c r="FIQ52" s="1305"/>
      <c r="FIR52" s="1305"/>
      <c r="FIS52" s="1305"/>
      <c r="FIT52" s="1305"/>
      <c r="FIU52" s="1305"/>
      <c r="FIV52" s="1305"/>
      <c r="FIW52" s="1305"/>
      <c r="FIX52" s="1305"/>
      <c r="FIY52" s="1305"/>
      <c r="FIZ52" s="1305"/>
      <c r="FJA52" s="1305"/>
      <c r="FJB52" s="1305"/>
      <c r="FJC52" s="1305"/>
      <c r="FJD52" s="1305"/>
      <c r="FJE52" s="1305"/>
      <c r="FJF52" s="1305"/>
      <c r="FJG52" s="1305"/>
      <c r="FJH52" s="1305"/>
      <c r="FJI52" s="1305"/>
      <c r="FJJ52" s="1305"/>
      <c r="FJK52" s="1305"/>
      <c r="FJL52" s="1305"/>
      <c r="FJM52" s="1305"/>
      <c r="FJN52" s="1305"/>
      <c r="FJO52" s="1305"/>
      <c r="FJP52" s="1305"/>
      <c r="FJQ52" s="1305"/>
      <c r="FJR52" s="1305"/>
      <c r="FJS52" s="1305"/>
      <c r="FJT52" s="1305"/>
      <c r="FJU52" s="1305"/>
      <c r="FJV52" s="1305"/>
      <c r="FJW52" s="1305"/>
      <c r="FJX52" s="1305"/>
      <c r="FJY52" s="1305"/>
      <c r="FJZ52" s="1305"/>
      <c r="FKA52" s="1305"/>
      <c r="FKB52" s="1305"/>
      <c r="FKC52" s="1305"/>
      <c r="FKD52" s="1305"/>
      <c r="FKE52" s="1305"/>
      <c r="FKF52" s="1305"/>
      <c r="FKG52" s="1305"/>
      <c r="FKH52" s="1305"/>
      <c r="FKI52" s="1305"/>
      <c r="FKJ52" s="1305"/>
      <c r="FKK52" s="1305"/>
      <c r="FKL52" s="1305"/>
      <c r="FKM52" s="1305"/>
      <c r="FKN52" s="1305"/>
      <c r="FKO52" s="1305"/>
      <c r="FKP52" s="1305"/>
      <c r="FKQ52" s="1305"/>
      <c r="FKR52" s="1305"/>
      <c r="FKS52" s="1305"/>
      <c r="FKT52" s="1305"/>
      <c r="FKU52" s="1305"/>
      <c r="FKV52" s="1305"/>
      <c r="FKW52" s="1305"/>
      <c r="FKX52" s="1305"/>
      <c r="FKY52" s="1305"/>
      <c r="FKZ52" s="1305"/>
      <c r="FLA52" s="1305"/>
      <c r="FLB52" s="1305"/>
      <c r="FLC52" s="1305"/>
      <c r="FLD52" s="1305"/>
      <c r="FLE52" s="1305"/>
      <c r="FLF52" s="1305"/>
      <c r="FLG52" s="1305"/>
      <c r="FLH52" s="1305"/>
      <c r="FLI52" s="1305"/>
      <c r="FLJ52" s="1305"/>
      <c r="FLK52" s="1305"/>
      <c r="FLL52" s="1305"/>
      <c r="FLM52" s="1305"/>
      <c r="FLN52" s="1305"/>
      <c r="FLO52" s="1305"/>
      <c r="FLP52" s="1305"/>
      <c r="FLQ52" s="1305"/>
      <c r="FLR52" s="1305"/>
      <c r="FLS52" s="1305"/>
      <c r="FLT52" s="1305"/>
      <c r="FLU52" s="1305"/>
      <c r="FLV52" s="1305"/>
      <c r="FLW52" s="1305"/>
      <c r="FLX52" s="1305"/>
      <c r="FLY52" s="1305"/>
      <c r="FLZ52" s="1305"/>
      <c r="FMA52" s="1305"/>
      <c r="FMB52" s="1305"/>
      <c r="FMC52" s="1305"/>
      <c r="FMD52" s="1305"/>
      <c r="FME52" s="1305"/>
      <c r="FMF52" s="1305"/>
      <c r="FMG52" s="1305"/>
      <c r="FMH52" s="1305"/>
      <c r="FMI52" s="1305"/>
      <c r="FMJ52" s="1305"/>
      <c r="FMK52" s="1305"/>
      <c r="FML52" s="1305"/>
      <c r="FMM52" s="1305"/>
      <c r="FMN52" s="1305"/>
      <c r="FMO52" s="1305"/>
      <c r="FMP52" s="1305"/>
      <c r="FMQ52" s="1305"/>
      <c r="FMR52" s="1305"/>
      <c r="FMS52" s="1305"/>
      <c r="FMT52" s="1305"/>
      <c r="FMU52" s="1305"/>
      <c r="FMV52" s="1305"/>
      <c r="FMW52" s="1305"/>
      <c r="FMX52" s="1305"/>
      <c r="FMY52" s="1305"/>
      <c r="FMZ52" s="1305"/>
      <c r="FNA52" s="1305"/>
      <c r="FNB52" s="1305"/>
      <c r="FNC52" s="1305"/>
      <c r="FND52" s="1305"/>
      <c r="FNE52" s="1305"/>
      <c r="FNF52" s="1305"/>
      <c r="FNG52" s="1305"/>
      <c r="FNH52" s="1305"/>
      <c r="FNI52" s="1305"/>
      <c r="FNJ52" s="1305"/>
      <c r="FNK52" s="1305"/>
      <c r="FNL52" s="1305"/>
      <c r="FNM52" s="1305"/>
      <c r="FNN52" s="1305"/>
      <c r="FNO52" s="1305"/>
      <c r="FNP52" s="1305"/>
      <c r="FNQ52" s="1305"/>
      <c r="FNR52" s="1305"/>
      <c r="FNS52" s="1305"/>
      <c r="FNT52" s="1305"/>
      <c r="FNU52" s="1305"/>
      <c r="FNV52" s="1305"/>
      <c r="FNW52" s="1305"/>
      <c r="FNX52" s="1305"/>
      <c r="FNY52" s="1305"/>
      <c r="FNZ52" s="1305"/>
      <c r="FOA52" s="1305"/>
      <c r="FOB52" s="1305"/>
      <c r="FOC52" s="1305"/>
      <c r="FOD52" s="1305"/>
      <c r="FOE52" s="1305"/>
      <c r="FOF52" s="1305"/>
      <c r="FOG52" s="1305"/>
      <c r="FOH52" s="1305"/>
      <c r="FOI52" s="1305"/>
      <c r="FOJ52" s="1305"/>
      <c r="FOK52" s="1305"/>
      <c r="FOL52" s="1305"/>
      <c r="FOM52" s="1305"/>
      <c r="FON52" s="1305"/>
      <c r="FOO52" s="1305"/>
      <c r="FOP52" s="1305"/>
      <c r="FOQ52" s="1305"/>
      <c r="FOR52" s="1305"/>
      <c r="FOS52" s="1305"/>
      <c r="FOT52" s="1305"/>
      <c r="FOU52" s="1305"/>
      <c r="FOV52" s="1305"/>
      <c r="FOW52" s="1305"/>
      <c r="FOX52" s="1305"/>
      <c r="FOY52" s="1305"/>
      <c r="FOZ52" s="1305"/>
      <c r="FPA52" s="1305"/>
      <c r="FPB52" s="1305"/>
      <c r="FPC52" s="1305"/>
      <c r="FPD52" s="1305"/>
      <c r="FPE52" s="1305"/>
      <c r="FPF52" s="1305"/>
      <c r="FPG52" s="1305"/>
      <c r="FPH52" s="1305"/>
      <c r="FPI52" s="1305"/>
      <c r="FPJ52" s="1305"/>
      <c r="FPK52" s="1305"/>
      <c r="FPL52" s="1305"/>
      <c r="FPM52" s="1305"/>
      <c r="FPN52" s="1305"/>
      <c r="FPO52" s="1305"/>
      <c r="FPP52" s="1305"/>
      <c r="FPQ52" s="1305"/>
      <c r="FPR52" s="1305"/>
      <c r="FPS52" s="1305"/>
      <c r="FPT52" s="1305"/>
      <c r="FPU52" s="1305"/>
      <c r="FPV52" s="1305"/>
      <c r="FPW52" s="1305"/>
      <c r="FPX52" s="1305"/>
      <c r="FPY52" s="1305"/>
      <c r="FPZ52" s="1305"/>
      <c r="FQA52" s="1305"/>
      <c r="FQB52" s="1305"/>
      <c r="FQC52" s="1305"/>
      <c r="FQD52" s="1305"/>
      <c r="FQE52" s="1305"/>
      <c r="FQF52" s="1305"/>
      <c r="FQG52" s="1305"/>
      <c r="FQH52" s="1305"/>
      <c r="FQI52" s="1305"/>
      <c r="FQJ52" s="1305"/>
      <c r="FQK52" s="1305"/>
      <c r="FQL52" s="1305"/>
      <c r="FQM52" s="1305"/>
      <c r="FQN52" s="1305"/>
      <c r="FQO52" s="1305"/>
      <c r="FQP52" s="1305"/>
      <c r="FQQ52" s="1305"/>
      <c r="FQR52" s="1305"/>
      <c r="FQS52" s="1305"/>
      <c r="FQT52" s="1305"/>
      <c r="FQU52" s="1305"/>
      <c r="FQV52" s="1305"/>
      <c r="FQW52" s="1305"/>
      <c r="FQX52" s="1305"/>
      <c r="FQY52" s="1305"/>
      <c r="FQZ52" s="1305"/>
      <c r="FRA52" s="1305"/>
      <c r="FRB52" s="1305"/>
      <c r="FRC52" s="1305"/>
      <c r="FRD52" s="1305"/>
      <c r="FRE52" s="1305"/>
      <c r="FRF52" s="1305"/>
      <c r="FRG52" s="1305"/>
      <c r="FRH52" s="1305"/>
      <c r="FRI52" s="1305"/>
      <c r="FRJ52" s="1305"/>
      <c r="FRK52" s="1305"/>
      <c r="FRL52" s="1305"/>
      <c r="FRM52" s="1305"/>
      <c r="FRN52" s="1305"/>
      <c r="FRO52" s="1305"/>
      <c r="FRP52" s="1305"/>
      <c r="FRQ52" s="1305"/>
      <c r="FRR52" s="1305"/>
      <c r="FRS52" s="1305"/>
      <c r="FRT52" s="1305"/>
      <c r="FRU52" s="1305"/>
      <c r="FRV52" s="1305"/>
      <c r="FRW52" s="1305"/>
      <c r="FRX52" s="1305"/>
      <c r="FRY52" s="1305"/>
      <c r="FRZ52" s="1305"/>
      <c r="FSA52" s="1305"/>
      <c r="FSB52" s="1305"/>
      <c r="FSC52" s="1305"/>
      <c r="FSD52" s="1305"/>
      <c r="FSE52" s="1305"/>
      <c r="FSF52" s="1305"/>
      <c r="FSG52" s="1305"/>
      <c r="FSH52" s="1305"/>
      <c r="FSI52" s="1305"/>
      <c r="FSJ52" s="1305"/>
      <c r="FSK52" s="1305"/>
      <c r="FSL52" s="1305"/>
      <c r="FSM52" s="1305"/>
      <c r="FSN52" s="1305"/>
      <c r="FSO52" s="1305"/>
      <c r="FSP52" s="1305"/>
      <c r="FSQ52" s="1305"/>
      <c r="FSR52" s="1305"/>
      <c r="FSS52" s="1305"/>
      <c r="FST52" s="1305"/>
      <c r="FSU52" s="1305"/>
      <c r="FSV52" s="1305"/>
      <c r="FSW52" s="1305"/>
      <c r="FSX52" s="1305"/>
      <c r="FSY52" s="1305"/>
      <c r="FSZ52" s="1305"/>
      <c r="FTA52" s="1305"/>
      <c r="FTB52" s="1305"/>
      <c r="FTC52" s="1305"/>
      <c r="FTD52" s="1305"/>
      <c r="FTE52" s="1305"/>
      <c r="FTF52" s="1305"/>
      <c r="FTG52" s="1305"/>
      <c r="FTH52" s="1305"/>
      <c r="FTI52" s="1305"/>
      <c r="FTJ52" s="1305"/>
      <c r="FTK52" s="1305"/>
      <c r="FTL52" s="1305"/>
      <c r="FTM52" s="1305"/>
      <c r="FTN52" s="1305"/>
      <c r="FTO52" s="1305"/>
      <c r="FTP52" s="1305"/>
      <c r="FTQ52" s="1305"/>
      <c r="FTR52" s="1305"/>
      <c r="FTS52" s="1305"/>
      <c r="FTT52" s="1305"/>
      <c r="FTU52" s="1305"/>
      <c r="FTV52" s="1305"/>
      <c r="FTW52" s="1305"/>
      <c r="FTX52" s="1305"/>
      <c r="FTY52" s="1305"/>
      <c r="FTZ52" s="1305"/>
      <c r="FUA52" s="1305"/>
      <c r="FUB52" s="1305"/>
      <c r="FUC52" s="1305"/>
      <c r="FUD52" s="1305"/>
      <c r="FUE52" s="1305"/>
      <c r="FUF52" s="1305"/>
      <c r="FUG52" s="1305"/>
      <c r="FUH52" s="1305"/>
      <c r="FUI52" s="1305"/>
      <c r="FUJ52" s="1305"/>
      <c r="FUK52" s="1305"/>
      <c r="FUL52" s="1305"/>
      <c r="FUM52" s="1305"/>
      <c r="FUN52" s="1305"/>
      <c r="FUO52" s="1305"/>
      <c r="FUP52" s="1305"/>
      <c r="FUQ52" s="1305"/>
      <c r="FUR52" s="1305"/>
      <c r="FUS52" s="1305"/>
      <c r="FUT52" s="1305"/>
      <c r="FUU52" s="1305"/>
      <c r="FUV52" s="1305"/>
      <c r="FUW52" s="1305"/>
      <c r="FUX52" s="1305"/>
      <c r="FUY52" s="1305"/>
      <c r="FUZ52" s="1305"/>
      <c r="FVA52" s="1305"/>
      <c r="FVB52" s="1305"/>
      <c r="FVC52" s="1305"/>
      <c r="FVD52" s="1305"/>
      <c r="FVE52" s="1305"/>
      <c r="FVF52" s="1305"/>
      <c r="FVG52" s="1305"/>
      <c r="FVH52" s="1305"/>
      <c r="FVI52" s="1305"/>
      <c r="FVJ52" s="1305"/>
      <c r="FVK52" s="1305"/>
      <c r="FVL52" s="1305"/>
      <c r="FVM52" s="1305"/>
      <c r="FVN52" s="1305"/>
      <c r="FVO52" s="1305"/>
      <c r="FVP52" s="1305"/>
      <c r="FVQ52" s="1305"/>
      <c r="FVR52" s="1305"/>
      <c r="FVS52" s="1305"/>
      <c r="FVT52" s="1305"/>
      <c r="FVU52" s="1305"/>
      <c r="FVV52" s="1305"/>
      <c r="FVW52" s="1305"/>
      <c r="FVX52" s="1305"/>
      <c r="FVY52" s="1305"/>
      <c r="FVZ52" s="1305"/>
      <c r="FWA52" s="1305"/>
      <c r="FWB52" s="1305"/>
      <c r="FWC52" s="1305"/>
      <c r="FWD52" s="1305"/>
      <c r="FWE52" s="1305"/>
      <c r="FWF52" s="1305"/>
      <c r="FWG52" s="1305"/>
      <c r="FWH52" s="1305"/>
      <c r="FWI52" s="1305"/>
      <c r="FWJ52" s="1305"/>
      <c r="FWK52" s="1305"/>
      <c r="FWL52" s="1305"/>
      <c r="FWM52" s="1305"/>
      <c r="FWN52" s="1305"/>
      <c r="FWO52" s="1305"/>
      <c r="FWP52" s="1305"/>
      <c r="FWQ52" s="1305"/>
      <c r="FWR52" s="1305"/>
      <c r="FWS52" s="1305"/>
      <c r="FWT52" s="1305"/>
      <c r="FWU52" s="1305"/>
      <c r="FWV52" s="1305"/>
      <c r="FWW52" s="1305"/>
      <c r="FWX52" s="1305"/>
      <c r="FWY52" s="1305"/>
      <c r="FWZ52" s="1305"/>
      <c r="FXA52" s="1305"/>
      <c r="FXB52" s="1305"/>
      <c r="FXC52" s="1305"/>
      <c r="FXD52" s="1305"/>
      <c r="FXE52" s="1305"/>
      <c r="FXF52" s="1305"/>
      <c r="FXG52" s="1305"/>
      <c r="FXH52" s="1305"/>
      <c r="FXI52" s="1305"/>
      <c r="FXJ52" s="1305"/>
      <c r="FXK52" s="1305"/>
      <c r="FXL52" s="1305"/>
      <c r="FXM52" s="1305"/>
      <c r="FXN52" s="1305"/>
      <c r="FXO52" s="1305"/>
      <c r="FXP52" s="1305"/>
      <c r="FXQ52" s="1305"/>
      <c r="FXR52" s="1305"/>
      <c r="FXS52" s="1305"/>
      <c r="FXT52" s="1305"/>
      <c r="FXU52" s="1305"/>
      <c r="FXV52" s="1305"/>
      <c r="FXW52" s="1305"/>
      <c r="FXX52" s="1305"/>
      <c r="FXY52" s="1305"/>
      <c r="FXZ52" s="1305"/>
      <c r="FYA52" s="1305"/>
      <c r="FYB52" s="1305"/>
      <c r="FYC52" s="1305"/>
      <c r="FYD52" s="1305"/>
      <c r="FYE52" s="1305"/>
      <c r="FYF52" s="1305"/>
      <c r="FYG52" s="1305"/>
      <c r="FYH52" s="1305"/>
      <c r="FYI52" s="1305"/>
      <c r="FYJ52" s="1305"/>
      <c r="FYK52" s="1305"/>
      <c r="FYL52" s="1305"/>
      <c r="FYM52" s="1305"/>
      <c r="FYN52" s="1305"/>
      <c r="FYO52" s="1305"/>
      <c r="FYP52" s="1305"/>
      <c r="FYQ52" s="1305"/>
      <c r="FYR52" s="1305"/>
      <c r="FYS52" s="1305"/>
      <c r="FYT52" s="1305"/>
      <c r="FYU52" s="1305"/>
      <c r="FYV52" s="1305"/>
      <c r="FYW52" s="1305"/>
      <c r="FYX52" s="1305"/>
      <c r="FYY52" s="1305"/>
      <c r="FYZ52" s="1305"/>
      <c r="FZA52" s="1305"/>
      <c r="FZB52" s="1305"/>
      <c r="FZC52" s="1305"/>
      <c r="FZD52" s="1305"/>
      <c r="FZE52" s="1305"/>
      <c r="FZF52" s="1305"/>
      <c r="FZG52" s="1305"/>
      <c r="FZH52" s="1305"/>
      <c r="FZI52" s="1305"/>
      <c r="FZJ52" s="1305"/>
      <c r="FZK52" s="1305"/>
      <c r="FZL52" s="1305"/>
      <c r="FZM52" s="1305"/>
      <c r="FZN52" s="1305"/>
      <c r="FZO52" s="1305"/>
      <c r="FZP52" s="1305"/>
      <c r="FZQ52" s="1305"/>
      <c r="FZR52" s="1305"/>
      <c r="FZS52" s="1305"/>
      <c r="FZT52" s="1305"/>
      <c r="FZU52" s="1305"/>
      <c r="FZV52" s="1305"/>
      <c r="FZW52" s="1305"/>
      <c r="FZX52" s="1305"/>
      <c r="FZY52" s="1305"/>
      <c r="FZZ52" s="1305"/>
      <c r="GAA52" s="1305"/>
      <c r="GAB52" s="1305"/>
      <c r="GAC52" s="1305"/>
      <c r="GAD52" s="1305"/>
      <c r="GAE52" s="1305"/>
      <c r="GAF52" s="1305"/>
      <c r="GAG52" s="1305"/>
      <c r="GAH52" s="1305"/>
      <c r="GAI52" s="1305"/>
      <c r="GAJ52" s="1305"/>
      <c r="GAK52" s="1305"/>
      <c r="GAL52" s="1305"/>
      <c r="GAM52" s="1305"/>
      <c r="GAN52" s="1305"/>
      <c r="GAO52" s="1305"/>
      <c r="GAP52" s="1305"/>
      <c r="GAQ52" s="1305"/>
      <c r="GAR52" s="1305"/>
      <c r="GAS52" s="1305"/>
      <c r="GAT52" s="1305"/>
      <c r="GAU52" s="1305"/>
      <c r="GAV52" s="1305"/>
      <c r="GAW52" s="1305"/>
      <c r="GAX52" s="1305"/>
      <c r="GAY52" s="1305"/>
      <c r="GAZ52" s="1305"/>
      <c r="GBA52" s="1305"/>
      <c r="GBB52" s="1305"/>
      <c r="GBC52" s="1305"/>
      <c r="GBD52" s="1305"/>
      <c r="GBE52" s="1305"/>
      <c r="GBF52" s="1305"/>
      <c r="GBG52" s="1305"/>
      <c r="GBH52" s="1305"/>
      <c r="GBI52" s="1305"/>
      <c r="GBJ52" s="1305"/>
      <c r="GBK52" s="1305"/>
      <c r="GBL52" s="1305"/>
      <c r="GBM52" s="1305"/>
      <c r="GBN52" s="1305"/>
      <c r="GBO52" s="1305"/>
      <c r="GBP52" s="1305"/>
      <c r="GBQ52" s="1305"/>
      <c r="GBR52" s="1305"/>
      <c r="GBS52" s="1305"/>
      <c r="GBT52" s="1305"/>
      <c r="GBU52" s="1305"/>
      <c r="GBV52" s="1305"/>
      <c r="GBW52" s="1305"/>
      <c r="GBX52" s="1305"/>
      <c r="GBY52" s="1305"/>
      <c r="GBZ52" s="1305"/>
      <c r="GCA52" s="1305"/>
      <c r="GCB52" s="1305"/>
      <c r="GCC52" s="1305"/>
      <c r="GCD52" s="1305"/>
      <c r="GCE52" s="1305"/>
      <c r="GCF52" s="1305"/>
      <c r="GCG52" s="1305"/>
      <c r="GCH52" s="1305"/>
      <c r="GCI52" s="1305"/>
      <c r="GCJ52" s="1305"/>
      <c r="GCK52" s="1305"/>
      <c r="GCL52" s="1305"/>
      <c r="GCM52" s="1305"/>
      <c r="GCN52" s="1305"/>
      <c r="GCO52" s="1305"/>
      <c r="GCP52" s="1305"/>
      <c r="GCQ52" s="1305"/>
      <c r="GCR52" s="1305"/>
      <c r="GCS52" s="1305"/>
      <c r="GCT52" s="1305"/>
      <c r="GCU52" s="1305"/>
      <c r="GCV52" s="1305"/>
      <c r="GCW52" s="1305"/>
      <c r="GCX52" s="1305"/>
      <c r="GCY52" s="1305"/>
      <c r="GCZ52" s="1305"/>
      <c r="GDA52" s="1305"/>
      <c r="GDB52" s="1305"/>
      <c r="GDC52" s="1305"/>
      <c r="GDD52" s="1305"/>
      <c r="GDE52" s="1305"/>
      <c r="GDF52" s="1305"/>
      <c r="GDG52" s="1305"/>
      <c r="GDH52" s="1305"/>
      <c r="GDI52" s="1305"/>
      <c r="GDJ52" s="1305"/>
      <c r="GDK52" s="1305"/>
      <c r="GDL52" s="1305"/>
      <c r="GDM52" s="1305"/>
      <c r="GDN52" s="1305"/>
      <c r="GDO52" s="1305"/>
      <c r="GDP52" s="1305"/>
      <c r="GDQ52" s="1305"/>
      <c r="GDR52" s="1305"/>
      <c r="GDS52" s="1305"/>
      <c r="GDT52" s="1305"/>
      <c r="GDU52" s="1305"/>
      <c r="GDV52" s="1305"/>
      <c r="GDW52" s="1305"/>
      <c r="GDX52" s="1305"/>
      <c r="GDY52" s="1305"/>
      <c r="GDZ52" s="1305"/>
      <c r="GEA52" s="1305"/>
      <c r="GEB52" s="1305"/>
      <c r="GEC52" s="1305"/>
      <c r="GED52" s="1305"/>
      <c r="GEE52" s="1305"/>
      <c r="GEF52" s="1305"/>
      <c r="GEG52" s="1305"/>
      <c r="GEH52" s="1305"/>
      <c r="GEI52" s="1305"/>
      <c r="GEJ52" s="1305"/>
      <c r="GEK52" s="1305"/>
      <c r="GEL52" s="1305"/>
      <c r="GEM52" s="1305"/>
      <c r="GEN52" s="1305"/>
      <c r="GEO52" s="1305"/>
      <c r="GEP52" s="1305"/>
      <c r="GEQ52" s="1305"/>
      <c r="GER52" s="1305"/>
      <c r="GES52" s="1305"/>
      <c r="GET52" s="1305"/>
      <c r="GEU52" s="1305"/>
      <c r="GEV52" s="1305"/>
      <c r="GEW52" s="1305"/>
      <c r="GEX52" s="1305"/>
      <c r="GEY52" s="1305"/>
      <c r="GEZ52" s="1305"/>
      <c r="GFA52" s="1305"/>
      <c r="GFB52" s="1305"/>
      <c r="GFC52" s="1305"/>
      <c r="GFD52" s="1305"/>
      <c r="GFE52" s="1305"/>
      <c r="GFF52" s="1305"/>
      <c r="GFG52" s="1305"/>
      <c r="GFH52" s="1305"/>
      <c r="GFI52" s="1305"/>
      <c r="GFJ52" s="1305"/>
      <c r="GFK52" s="1305"/>
      <c r="GFL52" s="1305"/>
      <c r="GFM52" s="1305"/>
      <c r="GFN52" s="1305"/>
      <c r="GFO52" s="1305"/>
      <c r="GFP52" s="1305"/>
      <c r="GFQ52" s="1305"/>
      <c r="GFR52" s="1305"/>
      <c r="GFS52" s="1305"/>
      <c r="GFT52" s="1305"/>
      <c r="GFU52" s="1305"/>
      <c r="GFV52" s="1305"/>
      <c r="GFW52" s="1305"/>
      <c r="GFX52" s="1305"/>
      <c r="GFY52" s="1305"/>
      <c r="GFZ52" s="1305"/>
      <c r="GGA52" s="1305"/>
      <c r="GGB52" s="1305"/>
      <c r="GGC52" s="1305"/>
      <c r="GGD52" s="1305"/>
      <c r="GGE52" s="1305"/>
      <c r="GGF52" s="1305"/>
      <c r="GGG52" s="1305"/>
      <c r="GGH52" s="1305"/>
      <c r="GGI52" s="1305"/>
      <c r="GGJ52" s="1305"/>
      <c r="GGK52" s="1305"/>
      <c r="GGL52" s="1305"/>
      <c r="GGM52" s="1305"/>
      <c r="GGN52" s="1305"/>
      <c r="GGO52" s="1305"/>
      <c r="GGP52" s="1305"/>
      <c r="GGQ52" s="1305"/>
      <c r="GGR52" s="1305"/>
      <c r="GGS52" s="1305"/>
      <c r="GGT52" s="1305"/>
      <c r="GGU52" s="1305"/>
      <c r="GGV52" s="1305"/>
      <c r="GGW52" s="1305"/>
      <c r="GGX52" s="1305"/>
      <c r="GGY52" s="1305"/>
      <c r="GGZ52" s="1305"/>
      <c r="GHA52" s="1305"/>
      <c r="GHB52" s="1305"/>
      <c r="GHC52" s="1305"/>
      <c r="GHD52" s="1305"/>
      <c r="GHE52" s="1305"/>
      <c r="GHF52" s="1305"/>
      <c r="GHG52" s="1305"/>
      <c r="GHH52" s="1305"/>
      <c r="GHI52" s="1305"/>
      <c r="GHJ52" s="1305"/>
      <c r="GHK52" s="1305"/>
      <c r="GHL52" s="1305"/>
      <c r="GHM52" s="1305"/>
      <c r="GHN52" s="1305"/>
      <c r="GHO52" s="1305"/>
      <c r="GHP52" s="1305"/>
      <c r="GHQ52" s="1305"/>
      <c r="GHR52" s="1305"/>
      <c r="GHS52" s="1305"/>
      <c r="GHT52" s="1305"/>
      <c r="GHU52" s="1305"/>
      <c r="GHV52" s="1305"/>
      <c r="GHW52" s="1305"/>
      <c r="GHX52" s="1305"/>
      <c r="GHY52" s="1305"/>
      <c r="GHZ52" s="1305"/>
      <c r="GIA52" s="1305"/>
      <c r="GIB52" s="1305"/>
      <c r="GIC52" s="1305"/>
      <c r="GID52" s="1305"/>
      <c r="GIE52" s="1305"/>
      <c r="GIF52" s="1305"/>
      <c r="GIG52" s="1305"/>
      <c r="GIH52" s="1305"/>
      <c r="GII52" s="1305"/>
      <c r="GIJ52" s="1305"/>
      <c r="GIK52" s="1305"/>
      <c r="GIL52" s="1305"/>
      <c r="GIM52" s="1305"/>
      <c r="GIN52" s="1305"/>
      <c r="GIO52" s="1305"/>
      <c r="GIP52" s="1305"/>
      <c r="GIQ52" s="1305"/>
      <c r="GIR52" s="1305"/>
      <c r="GIS52" s="1305"/>
      <c r="GIT52" s="1305"/>
      <c r="GIU52" s="1305"/>
      <c r="GIV52" s="1305"/>
      <c r="GIW52" s="1305"/>
      <c r="GIX52" s="1305"/>
      <c r="GIY52" s="1305"/>
      <c r="GIZ52" s="1305"/>
      <c r="GJA52" s="1305"/>
      <c r="GJB52" s="1305"/>
      <c r="GJC52" s="1305"/>
      <c r="GJD52" s="1305"/>
      <c r="GJE52" s="1305"/>
      <c r="GJF52" s="1305"/>
      <c r="GJG52" s="1305"/>
      <c r="GJH52" s="1305"/>
      <c r="GJI52" s="1305"/>
      <c r="GJJ52" s="1305"/>
      <c r="GJK52" s="1305"/>
      <c r="GJL52" s="1305"/>
      <c r="GJM52" s="1305"/>
      <c r="GJN52" s="1305"/>
      <c r="GJO52" s="1305"/>
      <c r="GJP52" s="1305"/>
      <c r="GJQ52" s="1305"/>
      <c r="GJR52" s="1305"/>
      <c r="GJS52" s="1305"/>
      <c r="GJT52" s="1305"/>
      <c r="GJU52" s="1305"/>
      <c r="GJV52" s="1305"/>
      <c r="GJW52" s="1305"/>
      <c r="GJX52" s="1305"/>
      <c r="GJY52" s="1305"/>
      <c r="GJZ52" s="1305"/>
      <c r="GKA52" s="1305"/>
      <c r="GKB52" s="1305"/>
      <c r="GKC52" s="1305"/>
      <c r="GKD52" s="1305"/>
      <c r="GKE52" s="1305"/>
      <c r="GKF52" s="1305"/>
      <c r="GKG52" s="1305"/>
      <c r="GKH52" s="1305"/>
      <c r="GKI52" s="1305"/>
      <c r="GKJ52" s="1305"/>
      <c r="GKK52" s="1305"/>
      <c r="GKL52" s="1305"/>
      <c r="GKM52" s="1305"/>
      <c r="GKN52" s="1305"/>
      <c r="GKO52" s="1305"/>
      <c r="GKP52" s="1305"/>
      <c r="GKQ52" s="1305"/>
      <c r="GKR52" s="1305"/>
      <c r="GKS52" s="1305"/>
      <c r="GKT52" s="1305"/>
      <c r="GKU52" s="1305"/>
      <c r="GKV52" s="1305"/>
      <c r="GKW52" s="1305"/>
      <c r="GKX52" s="1305"/>
      <c r="GKY52" s="1305"/>
      <c r="GKZ52" s="1305"/>
      <c r="GLA52" s="1305"/>
      <c r="GLB52" s="1305"/>
      <c r="GLC52" s="1305"/>
      <c r="GLD52" s="1305"/>
      <c r="GLE52" s="1305"/>
      <c r="GLF52" s="1305"/>
      <c r="GLG52" s="1305"/>
      <c r="GLH52" s="1305"/>
      <c r="GLI52" s="1305"/>
      <c r="GLJ52" s="1305"/>
      <c r="GLK52" s="1305"/>
      <c r="GLL52" s="1305"/>
      <c r="GLM52" s="1305"/>
      <c r="GLN52" s="1305"/>
      <c r="GLO52" s="1305"/>
      <c r="GLP52" s="1305"/>
      <c r="GLQ52" s="1305"/>
      <c r="GLR52" s="1305"/>
      <c r="GLS52" s="1305"/>
      <c r="GLT52" s="1305"/>
      <c r="GLU52" s="1305"/>
      <c r="GLV52" s="1305"/>
      <c r="GLW52" s="1305"/>
      <c r="GLX52" s="1305"/>
      <c r="GLY52" s="1305"/>
      <c r="GLZ52" s="1305"/>
      <c r="GMA52" s="1305"/>
      <c r="GMB52" s="1305"/>
      <c r="GMC52" s="1305"/>
      <c r="GMD52" s="1305"/>
      <c r="GME52" s="1305"/>
      <c r="GMF52" s="1305"/>
      <c r="GMG52" s="1305"/>
      <c r="GMH52" s="1305"/>
      <c r="GMI52" s="1305"/>
      <c r="GMJ52" s="1305"/>
      <c r="GMK52" s="1305"/>
      <c r="GML52" s="1305"/>
      <c r="GMM52" s="1305"/>
      <c r="GMN52" s="1305"/>
      <c r="GMO52" s="1305"/>
      <c r="GMP52" s="1305"/>
      <c r="GMQ52" s="1305"/>
      <c r="GMR52" s="1305"/>
      <c r="GMS52" s="1305"/>
      <c r="GMT52" s="1305"/>
      <c r="GMU52" s="1305"/>
      <c r="GMV52" s="1305"/>
      <c r="GMW52" s="1305"/>
      <c r="GMX52" s="1305"/>
      <c r="GMY52" s="1305"/>
      <c r="GMZ52" s="1305"/>
      <c r="GNA52" s="1305"/>
      <c r="GNB52" s="1305"/>
      <c r="GNC52" s="1305"/>
      <c r="GND52" s="1305"/>
      <c r="GNE52" s="1305"/>
      <c r="GNF52" s="1305"/>
      <c r="GNG52" s="1305"/>
      <c r="GNH52" s="1305"/>
      <c r="GNI52" s="1305"/>
      <c r="GNJ52" s="1305"/>
      <c r="GNK52" s="1305"/>
      <c r="GNL52" s="1305"/>
      <c r="GNM52" s="1305"/>
      <c r="GNN52" s="1305"/>
      <c r="GNO52" s="1305"/>
      <c r="GNP52" s="1305"/>
      <c r="GNQ52" s="1305"/>
      <c r="GNR52" s="1305"/>
      <c r="GNS52" s="1305"/>
      <c r="GNT52" s="1305"/>
      <c r="GNU52" s="1305"/>
      <c r="GNV52" s="1305"/>
      <c r="GNW52" s="1305"/>
      <c r="GNX52" s="1305"/>
      <c r="GNY52" s="1305"/>
      <c r="GNZ52" s="1305"/>
      <c r="GOA52" s="1305"/>
      <c r="GOB52" s="1305"/>
      <c r="GOC52" s="1305"/>
      <c r="GOD52" s="1305"/>
      <c r="GOE52" s="1305"/>
      <c r="GOF52" s="1305"/>
      <c r="GOG52" s="1305"/>
      <c r="GOH52" s="1305"/>
      <c r="GOI52" s="1305"/>
      <c r="GOJ52" s="1305"/>
      <c r="GOK52" s="1305"/>
      <c r="GOL52" s="1305"/>
      <c r="GOM52" s="1305"/>
      <c r="GON52" s="1305"/>
      <c r="GOO52" s="1305"/>
      <c r="GOP52" s="1305"/>
      <c r="GOQ52" s="1305"/>
      <c r="GOR52" s="1305"/>
      <c r="GOS52" s="1305"/>
      <c r="GOT52" s="1305"/>
      <c r="GOU52" s="1305"/>
      <c r="GOV52" s="1305"/>
      <c r="GOW52" s="1305"/>
      <c r="GOX52" s="1305"/>
      <c r="GOY52" s="1305"/>
      <c r="GOZ52" s="1305"/>
      <c r="GPA52" s="1305"/>
      <c r="GPB52" s="1305"/>
      <c r="GPC52" s="1305"/>
      <c r="GPD52" s="1305"/>
      <c r="GPE52" s="1305"/>
      <c r="GPF52" s="1305"/>
      <c r="GPG52" s="1305"/>
      <c r="GPH52" s="1305"/>
      <c r="GPI52" s="1305"/>
      <c r="GPJ52" s="1305"/>
      <c r="GPK52" s="1305"/>
      <c r="GPL52" s="1305"/>
      <c r="GPM52" s="1305"/>
      <c r="GPN52" s="1305"/>
      <c r="GPO52" s="1305"/>
      <c r="GPP52" s="1305"/>
      <c r="GPQ52" s="1305"/>
      <c r="GPR52" s="1305"/>
      <c r="GPS52" s="1305"/>
      <c r="GPT52" s="1305"/>
      <c r="GPU52" s="1305"/>
      <c r="GPV52" s="1305"/>
      <c r="GPW52" s="1305"/>
      <c r="GPX52" s="1305"/>
      <c r="GPY52" s="1305"/>
      <c r="GPZ52" s="1305"/>
      <c r="GQA52" s="1305"/>
      <c r="GQB52" s="1305"/>
      <c r="GQC52" s="1305"/>
      <c r="GQD52" s="1305"/>
      <c r="GQE52" s="1305"/>
      <c r="GQF52" s="1305"/>
      <c r="GQG52" s="1305"/>
      <c r="GQH52" s="1305"/>
      <c r="GQI52" s="1305"/>
      <c r="GQJ52" s="1305"/>
      <c r="GQK52" s="1305"/>
      <c r="GQL52" s="1305"/>
      <c r="GQM52" s="1305"/>
      <c r="GQN52" s="1305"/>
      <c r="GQO52" s="1305"/>
      <c r="GQP52" s="1305"/>
      <c r="GQQ52" s="1305"/>
      <c r="GQR52" s="1305"/>
      <c r="GQS52" s="1305"/>
      <c r="GQT52" s="1305"/>
      <c r="GQU52" s="1305"/>
      <c r="GQV52" s="1305"/>
      <c r="GQW52" s="1305"/>
      <c r="GQX52" s="1305"/>
      <c r="GQY52" s="1305"/>
      <c r="GQZ52" s="1305"/>
      <c r="GRA52" s="1305"/>
      <c r="GRB52" s="1305"/>
      <c r="GRC52" s="1305"/>
      <c r="GRD52" s="1305"/>
      <c r="GRE52" s="1305"/>
      <c r="GRF52" s="1305"/>
      <c r="GRG52" s="1305"/>
      <c r="GRH52" s="1305"/>
      <c r="GRI52" s="1305"/>
      <c r="GRJ52" s="1305"/>
      <c r="GRK52" s="1305"/>
      <c r="GRL52" s="1305"/>
      <c r="GRM52" s="1305"/>
      <c r="GRN52" s="1305"/>
      <c r="GRO52" s="1305"/>
      <c r="GRP52" s="1305"/>
      <c r="GRQ52" s="1305"/>
      <c r="GRR52" s="1305"/>
      <c r="GRS52" s="1305"/>
      <c r="GRT52" s="1305"/>
      <c r="GRU52" s="1305"/>
      <c r="GRV52" s="1305"/>
      <c r="GRW52" s="1305"/>
      <c r="GRX52" s="1305"/>
      <c r="GRY52" s="1305"/>
      <c r="GRZ52" s="1305"/>
      <c r="GSA52" s="1305"/>
      <c r="GSB52" s="1305"/>
      <c r="GSC52" s="1305"/>
      <c r="GSD52" s="1305"/>
      <c r="GSE52" s="1305"/>
      <c r="GSF52" s="1305"/>
      <c r="GSG52" s="1305"/>
      <c r="GSH52" s="1305"/>
      <c r="GSI52" s="1305"/>
      <c r="GSJ52" s="1305"/>
      <c r="GSK52" s="1305"/>
      <c r="GSL52" s="1305"/>
      <c r="GSM52" s="1305"/>
      <c r="GSN52" s="1305"/>
      <c r="GSO52" s="1305"/>
      <c r="GSP52" s="1305"/>
      <c r="GSQ52" s="1305"/>
      <c r="GSR52" s="1305"/>
      <c r="GSS52" s="1305"/>
      <c r="GST52" s="1305"/>
      <c r="GSU52" s="1305"/>
      <c r="GSV52" s="1305"/>
      <c r="GSW52" s="1305"/>
      <c r="GSX52" s="1305"/>
      <c r="GSY52" s="1305"/>
      <c r="GSZ52" s="1305"/>
      <c r="GTA52" s="1305"/>
      <c r="GTB52" s="1305"/>
      <c r="GTC52" s="1305"/>
      <c r="GTD52" s="1305"/>
      <c r="GTE52" s="1305"/>
      <c r="GTF52" s="1305"/>
      <c r="GTG52" s="1305"/>
      <c r="GTH52" s="1305"/>
      <c r="GTI52" s="1305"/>
      <c r="GTJ52" s="1305"/>
      <c r="GTK52" s="1305"/>
      <c r="GTL52" s="1305"/>
      <c r="GTM52" s="1305"/>
      <c r="GTN52" s="1305"/>
      <c r="GTO52" s="1305"/>
      <c r="GTP52" s="1305"/>
      <c r="GTQ52" s="1305"/>
      <c r="GTR52" s="1305"/>
      <c r="GTS52" s="1305"/>
      <c r="GTT52" s="1305"/>
      <c r="GTU52" s="1305"/>
      <c r="GTV52" s="1305"/>
      <c r="GTW52" s="1305"/>
      <c r="GTX52" s="1305"/>
      <c r="GTY52" s="1305"/>
      <c r="GTZ52" s="1305"/>
      <c r="GUA52" s="1305"/>
      <c r="GUB52" s="1305"/>
      <c r="GUC52" s="1305"/>
      <c r="GUD52" s="1305"/>
      <c r="GUE52" s="1305"/>
      <c r="GUF52" s="1305"/>
      <c r="GUG52" s="1305"/>
      <c r="GUH52" s="1305"/>
      <c r="GUI52" s="1305"/>
      <c r="GUJ52" s="1305"/>
      <c r="GUK52" s="1305"/>
      <c r="GUL52" s="1305"/>
      <c r="GUM52" s="1305"/>
      <c r="GUN52" s="1305"/>
      <c r="GUO52" s="1305"/>
      <c r="GUP52" s="1305"/>
      <c r="GUQ52" s="1305"/>
      <c r="GUR52" s="1305"/>
      <c r="GUS52" s="1305"/>
      <c r="GUT52" s="1305"/>
      <c r="GUU52" s="1305"/>
      <c r="GUV52" s="1305"/>
      <c r="GUW52" s="1305"/>
      <c r="GUX52" s="1305"/>
      <c r="GUY52" s="1305"/>
      <c r="GUZ52" s="1305"/>
      <c r="GVA52" s="1305"/>
      <c r="GVB52" s="1305"/>
      <c r="GVC52" s="1305"/>
      <c r="GVD52" s="1305"/>
      <c r="GVE52" s="1305"/>
      <c r="GVF52" s="1305"/>
      <c r="GVG52" s="1305"/>
      <c r="GVH52" s="1305"/>
      <c r="GVI52" s="1305"/>
      <c r="GVJ52" s="1305"/>
      <c r="GVK52" s="1305"/>
      <c r="GVL52" s="1305"/>
      <c r="GVM52" s="1305"/>
      <c r="GVN52" s="1305"/>
      <c r="GVO52" s="1305"/>
      <c r="GVP52" s="1305"/>
      <c r="GVQ52" s="1305"/>
      <c r="GVR52" s="1305"/>
      <c r="GVS52" s="1305"/>
      <c r="GVT52" s="1305"/>
      <c r="GVU52" s="1305"/>
      <c r="GVV52" s="1305"/>
      <c r="GVW52" s="1305"/>
      <c r="GVX52" s="1305"/>
      <c r="GVY52" s="1305"/>
      <c r="GVZ52" s="1305"/>
      <c r="GWA52" s="1305"/>
      <c r="GWB52" s="1305"/>
      <c r="GWC52" s="1305"/>
      <c r="GWD52" s="1305"/>
      <c r="GWE52" s="1305"/>
      <c r="GWF52" s="1305"/>
      <c r="GWG52" s="1305"/>
      <c r="GWH52" s="1305"/>
      <c r="GWI52" s="1305"/>
      <c r="GWJ52" s="1305"/>
      <c r="GWK52" s="1305"/>
      <c r="GWL52" s="1305"/>
      <c r="GWM52" s="1305"/>
      <c r="GWN52" s="1305"/>
      <c r="GWO52" s="1305"/>
      <c r="GWP52" s="1305"/>
      <c r="GWQ52" s="1305"/>
      <c r="GWR52" s="1305"/>
      <c r="GWS52" s="1305"/>
      <c r="GWT52" s="1305"/>
      <c r="GWU52" s="1305"/>
      <c r="GWV52" s="1305"/>
      <c r="GWW52" s="1305"/>
      <c r="GWX52" s="1305"/>
      <c r="GWY52" s="1305"/>
      <c r="GWZ52" s="1305"/>
      <c r="GXA52" s="1305"/>
      <c r="GXB52" s="1305"/>
      <c r="GXC52" s="1305"/>
      <c r="GXD52" s="1305"/>
      <c r="GXE52" s="1305"/>
      <c r="GXF52" s="1305"/>
      <c r="GXG52" s="1305"/>
      <c r="GXH52" s="1305"/>
      <c r="GXI52" s="1305"/>
      <c r="GXJ52" s="1305"/>
      <c r="GXK52" s="1305"/>
      <c r="GXL52" s="1305"/>
      <c r="GXM52" s="1305"/>
      <c r="GXN52" s="1305"/>
      <c r="GXO52" s="1305"/>
      <c r="GXP52" s="1305"/>
      <c r="GXQ52" s="1305"/>
      <c r="GXR52" s="1305"/>
      <c r="GXS52" s="1305"/>
      <c r="GXT52" s="1305"/>
      <c r="GXU52" s="1305"/>
      <c r="GXV52" s="1305"/>
      <c r="GXW52" s="1305"/>
      <c r="GXX52" s="1305"/>
      <c r="GXY52" s="1305"/>
      <c r="GXZ52" s="1305"/>
      <c r="GYA52" s="1305"/>
      <c r="GYB52" s="1305"/>
      <c r="GYC52" s="1305"/>
      <c r="GYD52" s="1305"/>
      <c r="GYE52" s="1305"/>
      <c r="GYF52" s="1305"/>
      <c r="GYG52" s="1305"/>
      <c r="GYH52" s="1305"/>
      <c r="GYI52" s="1305"/>
      <c r="GYJ52" s="1305"/>
      <c r="GYK52" s="1305"/>
      <c r="GYL52" s="1305"/>
      <c r="GYM52" s="1305"/>
      <c r="GYN52" s="1305"/>
      <c r="GYO52" s="1305"/>
      <c r="GYP52" s="1305"/>
      <c r="GYQ52" s="1305"/>
      <c r="GYR52" s="1305"/>
      <c r="GYS52" s="1305"/>
      <c r="GYT52" s="1305"/>
      <c r="GYU52" s="1305"/>
      <c r="GYV52" s="1305"/>
      <c r="GYW52" s="1305"/>
      <c r="GYX52" s="1305"/>
      <c r="GYY52" s="1305"/>
      <c r="GYZ52" s="1305"/>
      <c r="GZA52" s="1305"/>
      <c r="GZB52" s="1305"/>
      <c r="GZC52" s="1305"/>
      <c r="GZD52" s="1305"/>
      <c r="GZE52" s="1305"/>
      <c r="GZF52" s="1305"/>
      <c r="GZG52" s="1305"/>
      <c r="GZH52" s="1305"/>
      <c r="GZI52" s="1305"/>
      <c r="GZJ52" s="1305"/>
      <c r="GZK52" s="1305"/>
      <c r="GZL52" s="1305"/>
      <c r="GZM52" s="1305"/>
      <c r="GZN52" s="1305"/>
      <c r="GZO52" s="1305"/>
      <c r="GZP52" s="1305"/>
      <c r="GZQ52" s="1305"/>
      <c r="GZR52" s="1305"/>
      <c r="GZS52" s="1305"/>
      <c r="GZT52" s="1305"/>
      <c r="GZU52" s="1305"/>
      <c r="GZV52" s="1305"/>
      <c r="GZW52" s="1305"/>
      <c r="GZX52" s="1305"/>
      <c r="GZY52" s="1305"/>
      <c r="GZZ52" s="1305"/>
      <c r="HAA52" s="1305"/>
      <c r="HAB52" s="1305"/>
      <c r="HAC52" s="1305"/>
      <c r="HAD52" s="1305"/>
      <c r="HAE52" s="1305"/>
      <c r="HAF52" s="1305"/>
      <c r="HAG52" s="1305"/>
      <c r="HAH52" s="1305"/>
      <c r="HAI52" s="1305"/>
      <c r="HAJ52" s="1305"/>
      <c r="HAK52" s="1305"/>
      <c r="HAL52" s="1305"/>
      <c r="HAM52" s="1305"/>
      <c r="HAN52" s="1305"/>
      <c r="HAO52" s="1305"/>
      <c r="HAP52" s="1305"/>
      <c r="HAQ52" s="1305"/>
      <c r="HAR52" s="1305"/>
      <c r="HAS52" s="1305"/>
      <c r="HAT52" s="1305"/>
      <c r="HAU52" s="1305"/>
      <c r="HAV52" s="1305"/>
      <c r="HAW52" s="1305"/>
      <c r="HAX52" s="1305"/>
      <c r="HAY52" s="1305"/>
      <c r="HAZ52" s="1305"/>
      <c r="HBA52" s="1305"/>
      <c r="HBB52" s="1305"/>
      <c r="HBC52" s="1305"/>
      <c r="HBD52" s="1305"/>
      <c r="HBE52" s="1305"/>
      <c r="HBF52" s="1305"/>
      <c r="HBG52" s="1305"/>
      <c r="HBH52" s="1305"/>
      <c r="HBI52" s="1305"/>
      <c r="HBJ52" s="1305"/>
      <c r="HBK52" s="1305"/>
      <c r="HBL52" s="1305"/>
      <c r="HBM52" s="1305"/>
      <c r="HBN52" s="1305"/>
      <c r="HBO52" s="1305"/>
      <c r="HBP52" s="1305"/>
      <c r="HBQ52" s="1305"/>
      <c r="HBR52" s="1305"/>
      <c r="HBS52" s="1305"/>
      <c r="HBT52" s="1305"/>
      <c r="HBU52" s="1305"/>
      <c r="HBV52" s="1305"/>
      <c r="HBW52" s="1305"/>
      <c r="HBX52" s="1305"/>
      <c r="HBY52" s="1305"/>
      <c r="HBZ52" s="1305"/>
      <c r="HCA52" s="1305"/>
      <c r="HCB52" s="1305"/>
      <c r="HCC52" s="1305"/>
      <c r="HCD52" s="1305"/>
      <c r="HCE52" s="1305"/>
      <c r="HCF52" s="1305"/>
      <c r="HCG52" s="1305"/>
      <c r="HCH52" s="1305"/>
      <c r="HCI52" s="1305"/>
      <c r="HCJ52" s="1305"/>
      <c r="HCK52" s="1305"/>
      <c r="HCL52" s="1305"/>
      <c r="HCM52" s="1305"/>
      <c r="HCN52" s="1305"/>
      <c r="HCO52" s="1305"/>
      <c r="HCP52" s="1305"/>
      <c r="HCQ52" s="1305"/>
      <c r="HCR52" s="1305"/>
      <c r="HCS52" s="1305"/>
      <c r="HCT52" s="1305"/>
      <c r="HCU52" s="1305"/>
      <c r="HCV52" s="1305"/>
      <c r="HCW52" s="1305"/>
      <c r="HCX52" s="1305"/>
      <c r="HCY52" s="1305"/>
      <c r="HCZ52" s="1305"/>
      <c r="HDA52" s="1305"/>
      <c r="HDB52" s="1305"/>
      <c r="HDC52" s="1305"/>
      <c r="HDD52" s="1305"/>
      <c r="HDE52" s="1305"/>
      <c r="HDF52" s="1305"/>
      <c r="HDG52" s="1305"/>
      <c r="HDH52" s="1305"/>
      <c r="HDI52" s="1305"/>
      <c r="HDJ52" s="1305"/>
      <c r="HDK52" s="1305"/>
      <c r="HDL52" s="1305"/>
      <c r="HDM52" s="1305"/>
      <c r="HDN52" s="1305"/>
      <c r="HDO52" s="1305"/>
      <c r="HDP52" s="1305"/>
      <c r="HDQ52" s="1305"/>
      <c r="HDR52" s="1305"/>
      <c r="HDS52" s="1305"/>
      <c r="HDT52" s="1305"/>
      <c r="HDU52" s="1305"/>
      <c r="HDV52" s="1305"/>
      <c r="HDW52" s="1305"/>
      <c r="HDX52" s="1305"/>
      <c r="HDY52" s="1305"/>
      <c r="HDZ52" s="1305"/>
      <c r="HEA52" s="1305"/>
      <c r="HEB52" s="1305"/>
      <c r="HEC52" s="1305"/>
      <c r="HED52" s="1305"/>
      <c r="HEE52" s="1305"/>
      <c r="HEF52" s="1305"/>
      <c r="HEG52" s="1305"/>
      <c r="HEH52" s="1305"/>
      <c r="HEI52" s="1305"/>
      <c r="HEJ52" s="1305"/>
      <c r="HEK52" s="1305"/>
      <c r="HEL52" s="1305"/>
      <c r="HEM52" s="1305"/>
      <c r="HEN52" s="1305"/>
      <c r="HEO52" s="1305"/>
      <c r="HEP52" s="1305"/>
      <c r="HEQ52" s="1305"/>
      <c r="HER52" s="1305"/>
      <c r="HES52" s="1305"/>
      <c r="HET52" s="1305"/>
      <c r="HEU52" s="1305"/>
      <c r="HEV52" s="1305"/>
      <c r="HEW52" s="1305"/>
      <c r="HEX52" s="1305"/>
      <c r="HEY52" s="1305"/>
      <c r="HEZ52" s="1305"/>
      <c r="HFA52" s="1305"/>
      <c r="HFB52" s="1305"/>
      <c r="HFC52" s="1305"/>
      <c r="HFD52" s="1305"/>
      <c r="HFE52" s="1305"/>
      <c r="HFF52" s="1305"/>
      <c r="HFG52" s="1305"/>
      <c r="HFH52" s="1305"/>
      <c r="HFI52" s="1305"/>
      <c r="HFJ52" s="1305"/>
      <c r="HFK52" s="1305"/>
      <c r="HFL52" s="1305"/>
      <c r="HFM52" s="1305"/>
      <c r="HFN52" s="1305"/>
      <c r="HFO52" s="1305"/>
      <c r="HFP52" s="1305"/>
      <c r="HFQ52" s="1305"/>
      <c r="HFR52" s="1305"/>
      <c r="HFS52" s="1305"/>
      <c r="HFT52" s="1305"/>
      <c r="HFU52" s="1305"/>
      <c r="HFV52" s="1305"/>
      <c r="HFW52" s="1305"/>
      <c r="HFX52" s="1305"/>
      <c r="HFY52" s="1305"/>
      <c r="HFZ52" s="1305"/>
      <c r="HGA52" s="1305"/>
      <c r="HGB52" s="1305"/>
      <c r="HGC52" s="1305"/>
      <c r="HGD52" s="1305"/>
      <c r="HGE52" s="1305"/>
      <c r="HGF52" s="1305"/>
      <c r="HGG52" s="1305"/>
      <c r="HGH52" s="1305"/>
      <c r="HGI52" s="1305"/>
      <c r="HGJ52" s="1305"/>
      <c r="HGK52" s="1305"/>
      <c r="HGL52" s="1305"/>
      <c r="HGM52" s="1305"/>
      <c r="HGN52" s="1305"/>
      <c r="HGO52" s="1305"/>
      <c r="HGP52" s="1305"/>
      <c r="HGQ52" s="1305"/>
      <c r="HGR52" s="1305"/>
      <c r="HGS52" s="1305"/>
      <c r="HGT52" s="1305"/>
      <c r="HGU52" s="1305"/>
      <c r="HGV52" s="1305"/>
      <c r="HGW52" s="1305"/>
      <c r="HGX52" s="1305"/>
      <c r="HGY52" s="1305"/>
      <c r="HGZ52" s="1305"/>
      <c r="HHA52" s="1305"/>
      <c r="HHB52" s="1305"/>
      <c r="HHC52" s="1305"/>
      <c r="HHD52" s="1305"/>
      <c r="HHE52" s="1305"/>
      <c r="HHF52" s="1305"/>
      <c r="HHG52" s="1305"/>
      <c r="HHH52" s="1305"/>
      <c r="HHI52" s="1305"/>
      <c r="HHJ52" s="1305"/>
      <c r="HHK52" s="1305"/>
      <c r="HHL52" s="1305"/>
      <c r="HHM52" s="1305"/>
      <c r="HHN52" s="1305"/>
      <c r="HHO52" s="1305"/>
      <c r="HHP52" s="1305"/>
      <c r="HHQ52" s="1305"/>
      <c r="HHR52" s="1305"/>
      <c r="HHS52" s="1305"/>
      <c r="HHT52" s="1305"/>
      <c r="HHU52" s="1305"/>
      <c r="HHV52" s="1305"/>
      <c r="HHW52" s="1305"/>
      <c r="HHX52" s="1305"/>
      <c r="HHY52" s="1305"/>
      <c r="HHZ52" s="1305"/>
      <c r="HIA52" s="1305"/>
      <c r="HIB52" s="1305"/>
      <c r="HIC52" s="1305"/>
      <c r="HID52" s="1305"/>
      <c r="HIE52" s="1305"/>
      <c r="HIF52" s="1305"/>
      <c r="HIG52" s="1305"/>
      <c r="HIH52" s="1305"/>
      <c r="HII52" s="1305"/>
      <c r="HIJ52" s="1305"/>
      <c r="HIK52" s="1305"/>
      <c r="HIL52" s="1305"/>
      <c r="HIM52" s="1305"/>
      <c r="HIN52" s="1305"/>
      <c r="HIO52" s="1305"/>
      <c r="HIP52" s="1305"/>
      <c r="HIQ52" s="1305"/>
      <c r="HIR52" s="1305"/>
      <c r="HIS52" s="1305"/>
      <c r="HIT52" s="1305"/>
      <c r="HIU52" s="1305"/>
      <c r="HIV52" s="1305"/>
      <c r="HIW52" s="1305"/>
      <c r="HIX52" s="1305"/>
      <c r="HIY52" s="1305"/>
      <c r="HIZ52" s="1305"/>
      <c r="HJA52" s="1305"/>
      <c r="HJB52" s="1305"/>
      <c r="HJC52" s="1305"/>
      <c r="HJD52" s="1305"/>
      <c r="HJE52" s="1305"/>
      <c r="HJF52" s="1305"/>
      <c r="HJG52" s="1305"/>
      <c r="HJH52" s="1305"/>
      <c r="HJI52" s="1305"/>
      <c r="HJJ52" s="1305"/>
      <c r="HJK52" s="1305"/>
      <c r="HJL52" s="1305"/>
      <c r="HJM52" s="1305"/>
      <c r="HJN52" s="1305"/>
      <c r="HJO52" s="1305"/>
      <c r="HJP52" s="1305"/>
      <c r="HJQ52" s="1305"/>
      <c r="HJR52" s="1305"/>
      <c r="HJS52" s="1305"/>
      <c r="HJT52" s="1305"/>
      <c r="HJU52" s="1305"/>
      <c r="HJV52" s="1305"/>
      <c r="HJW52" s="1305"/>
      <c r="HJX52" s="1305"/>
      <c r="HJY52" s="1305"/>
      <c r="HJZ52" s="1305"/>
      <c r="HKA52" s="1305"/>
      <c r="HKB52" s="1305"/>
      <c r="HKC52" s="1305"/>
      <c r="HKD52" s="1305"/>
      <c r="HKE52" s="1305"/>
      <c r="HKF52" s="1305"/>
      <c r="HKG52" s="1305"/>
      <c r="HKH52" s="1305"/>
      <c r="HKI52" s="1305"/>
      <c r="HKJ52" s="1305"/>
      <c r="HKK52" s="1305"/>
      <c r="HKL52" s="1305"/>
      <c r="HKM52" s="1305"/>
      <c r="HKN52" s="1305"/>
      <c r="HKO52" s="1305"/>
      <c r="HKP52" s="1305"/>
      <c r="HKQ52" s="1305"/>
      <c r="HKR52" s="1305"/>
      <c r="HKS52" s="1305"/>
      <c r="HKT52" s="1305"/>
      <c r="HKU52" s="1305"/>
      <c r="HKV52" s="1305"/>
      <c r="HKW52" s="1305"/>
      <c r="HKX52" s="1305"/>
      <c r="HKY52" s="1305"/>
      <c r="HKZ52" s="1305"/>
      <c r="HLA52" s="1305"/>
      <c r="HLB52" s="1305"/>
      <c r="HLC52" s="1305"/>
      <c r="HLD52" s="1305"/>
      <c r="HLE52" s="1305"/>
      <c r="HLF52" s="1305"/>
      <c r="HLG52" s="1305"/>
      <c r="HLH52" s="1305"/>
      <c r="HLI52" s="1305"/>
      <c r="HLJ52" s="1305"/>
      <c r="HLK52" s="1305"/>
      <c r="HLL52" s="1305"/>
      <c r="HLM52" s="1305"/>
      <c r="HLN52" s="1305"/>
      <c r="HLO52" s="1305"/>
      <c r="HLP52" s="1305"/>
      <c r="HLQ52" s="1305"/>
      <c r="HLR52" s="1305"/>
      <c r="HLS52" s="1305"/>
      <c r="HLT52" s="1305"/>
      <c r="HLU52" s="1305"/>
      <c r="HLV52" s="1305"/>
      <c r="HLW52" s="1305"/>
      <c r="HLX52" s="1305"/>
      <c r="HLY52" s="1305"/>
      <c r="HLZ52" s="1305"/>
      <c r="HMA52" s="1305"/>
      <c r="HMB52" s="1305"/>
      <c r="HMC52" s="1305"/>
      <c r="HMD52" s="1305"/>
      <c r="HME52" s="1305"/>
      <c r="HMF52" s="1305"/>
      <c r="HMG52" s="1305"/>
      <c r="HMH52" s="1305"/>
      <c r="HMI52" s="1305"/>
      <c r="HMJ52" s="1305"/>
      <c r="HMK52" s="1305"/>
      <c r="HML52" s="1305"/>
      <c r="HMM52" s="1305"/>
      <c r="HMN52" s="1305"/>
      <c r="HMO52" s="1305"/>
      <c r="HMP52" s="1305"/>
      <c r="HMQ52" s="1305"/>
      <c r="HMR52" s="1305"/>
      <c r="HMS52" s="1305"/>
      <c r="HMT52" s="1305"/>
      <c r="HMU52" s="1305"/>
      <c r="HMV52" s="1305"/>
      <c r="HMW52" s="1305"/>
      <c r="HMX52" s="1305"/>
      <c r="HMY52" s="1305"/>
      <c r="HMZ52" s="1305"/>
      <c r="HNA52" s="1305"/>
      <c r="HNB52" s="1305"/>
      <c r="HNC52" s="1305"/>
      <c r="HND52" s="1305"/>
      <c r="HNE52" s="1305"/>
      <c r="HNF52" s="1305"/>
      <c r="HNG52" s="1305"/>
      <c r="HNH52" s="1305"/>
      <c r="HNI52" s="1305"/>
      <c r="HNJ52" s="1305"/>
      <c r="HNK52" s="1305"/>
      <c r="HNL52" s="1305"/>
      <c r="HNM52" s="1305"/>
      <c r="HNN52" s="1305"/>
      <c r="HNO52" s="1305"/>
      <c r="HNP52" s="1305"/>
      <c r="HNQ52" s="1305"/>
      <c r="HNR52" s="1305"/>
      <c r="HNS52" s="1305"/>
      <c r="HNT52" s="1305"/>
      <c r="HNU52" s="1305"/>
      <c r="HNV52" s="1305"/>
      <c r="HNW52" s="1305"/>
      <c r="HNX52" s="1305"/>
      <c r="HNY52" s="1305"/>
      <c r="HNZ52" s="1305"/>
      <c r="HOA52" s="1305"/>
      <c r="HOB52" s="1305"/>
      <c r="HOC52" s="1305"/>
      <c r="HOD52" s="1305"/>
      <c r="HOE52" s="1305"/>
      <c r="HOF52" s="1305"/>
      <c r="HOG52" s="1305"/>
      <c r="HOH52" s="1305"/>
      <c r="HOI52" s="1305"/>
      <c r="HOJ52" s="1305"/>
      <c r="HOK52" s="1305"/>
      <c r="HOL52" s="1305"/>
      <c r="HOM52" s="1305"/>
      <c r="HON52" s="1305"/>
      <c r="HOO52" s="1305"/>
      <c r="HOP52" s="1305"/>
      <c r="HOQ52" s="1305"/>
      <c r="HOR52" s="1305"/>
      <c r="HOS52" s="1305"/>
      <c r="HOT52" s="1305"/>
      <c r="HOU52" s="1305"/>
      <c r="HOV52" s="1305"/>
      <c r="HOW52" s="1305"/>
      <c r="HOX52" s="1305"/>
      <c r="HOY52" s="1305"/>
      <c r="HOZ52" s="1305"/>
      <c r="HPA52" s="1305"/>
      <c r="HPB52" s="1305"/>
      <c r="HPC52" s="1305"/>
      <c r="HPD52" s="1305"/>
      <c r="HPE52" s="1305"/>
      <c r="HPF52" s="1305"/>
      <c r="HPG52" s="1305"/>
      <c r="HPH52" s="1305"/>
      <c r="HPI52" s="1305"/>
      <c r="HPJ52" s="1305"/>
      <c r="HPK52" s="1305"/>
      <c r="HPL52" s="1305"/>
      <c r="HPM52" s="1305"/>
      <c r="HPN52" s="1305"/>
      <c r="HPO52" s="1305"/>
      <c r="HPP52" s="1305"/>
      <c r="HPQ52" s="1305"/>
      <c r="HPR52" s="1305"/>
      <c r="HPS52" s="1305"/>
      <c r="HPT52" s="1305"/>
      <c r="HPU52" s="1305"/>
      <c r="HPV52" s="1305"/>
      <c r="HPW52" s="1305"/>
      <c r="HPX52" s="1305"/>
      <c r="HPY52" s="1305"/>
      <c r="HPZ52" s="1305"/>
      <c r="HQA52" s="1305"/>
      <c r="HQB52" s="1305"/>
      <c r="HQC52" s="1305"/>
      <c r="HQD52" s="1305"/>
      <c r="HQE52" s="1305"/>
      <c r="HQF52" s="1305"/>
      <c r="HQG52" s="1305"/>
      <c r="HQH52" s="1305"/>
      <c r="HQI52" s="1305"/>
      <c r="HQJ52" s="1305"/>
      <c r="HQK52" s="1305"/>
      <c r="HQL52" s="1305"/>
      <c r="HQM52" s="1305"/>
      <c r="HQN52" s="1305"/>
      <c r="HQO52" s="1305"/>
      <c r="HQP52" s="1305"/>
      <c r="HQQ52" s="1305"/>
      <c r="HQR52" s="1305"/>
      <c r="HQS52" s="1305"/>
      <c r="HQT52" s="1305"/>
      <c r="HQU52" s="1305"/>
      <c r="HQV52" s="1305"/>
      <c r="HQW52" s="1305"/>
      <c r="HQX52" s="1305"/>
      <c r="HQY52" s="1305"/>
      <c r="HQZ52" s="1305"/>
      <c r="HRA52" s="1305"/>
      <c r="HRB52" s="1305"/>
      <c r="HRC52" s="1305"/>
      <c r="HRD52" s="1305"/>
      <c r="HRE52" s="1305"/>
      <c r="HRF52" s="1305"/>
      <c r="HRG52" s="1305"/>
      <c r="HRH52" s="1305"/>
      <c r="HRI52" s="1305"/>
      <c r="HRJ52" s="1305"/>
      <c r="HRK52" s="1305"/>
      <c r="HRL52" s="1305"/>
      <c r="HRM52" s="1305"/>
      <c r="HRN52" s="1305"/>
      <c r="HRO52" s="1305"/>
      <c r="HRP52" s="1305"/>
      <c r="HRQ52" s="1305"/>
      <c r="HRR52" s="1305"/>
      <c r="HRS52" s="1305"/>
      <c r="HRT52" s="1305"/>
      <c r="HRU52" s="1305"/>
      <c r="HRV52" s="1305"/>
      <c r="HRW52" s="1305"/>
      <c r="HRX52" s="1305"/>
      <c r="HRY52" s="1305"/>
      <c r="HRZ52" s="1305"/>
      <c r="HSA52" s="1305"/>
      <c r="HSB52" s="1305"/>
      <c r="HSC52" s="1305"/>
      <c r="HSD52" s="1305"/>
      <c r="HSE52" s="1305"/>
      <c r="HSF52" s="1305"/>
      <c r="HSG52" s="1305"/>
      <c r="HSH52" s="1305"/>
      <c r="HSI52" s="1305"/>
      <c r="HSJ52" s="1305"/>
      <c r="HSK52" s="1305"/>
      <c r="HSL52" s="1305"/>
      <c r="HSM52" s="1305"/>
      <c r="HSN52" s="1305"/>
      <c r="HSO52" s="1305"/>
      <c r="HSP52" s="1305"/>
      <c r="HSQ52" s="1305"/>
      <c r="HSR52" s="1305"/>
      <c r="HSS52" s="1305"/>
      <c r="HST52" s="1305"/>
      <c r="HSU52" s="1305"/>
      <c r="HSV52" s="1305"/>
      <c r="HSW52" s="1305"/>
      <c r="HSX52" s="1305"/>
      <c r="HSY52" s="1305"/>
      <c r="HSZ52" s="1305"/>
      <c r="HTA52" s="1305"/>
      <c r="HTB52" s="1305"/>
      <c r="HTC52" s="1305"/>
      <c r="HTD52" s="1305"/>
      <c r="HTE52" s="1305"/>
      <c r="HTF52" s="1305"/>
      <c r="HTG52" s="1305"/>
      <c r="HTH52" s="1305"/>
      <c r="HTI52" s="1305"/>
      <c r="HTJ52" s="1305"/>
      <c r="HTK52" s="1305"/>
      <c r="HTL52" s="1305"/>
      <c r="HTM52" s="1305"/>
      <c r="HTN52" s="1305"/>
      <c r="HTO52" s="1305"/>
      <c r="HTP52" s="1305"/>
      <c r="HTQ52" s="1305"/>
      <c r="HTR52" s="1305"/>
      <c r="HTS52" s="1305"/>
      <c r="HTT52" s="1305"/>
      <c r="HTU52" s="1305"/>
      <c r="HTV52" s="1305"/>
      <c r="HTW52" s="1305"/>
      <c r="HTX52" s="1305"/>
      <c r="HTY52" s="1305"/>
      <c r="HTZ52" s="1305"/>
      <c r="HUA52" s="1305"/>
      <c r="HUB52" s="1305"/>
      <c r="HUC52" s="1305"/>
      <c r="HUD52" s="1305"/>
      <c r="HUE52" s="1305"/>
      <c r="HUF52" s="1305"/>
      <c r="HUG52" s="1305"/>
      <c r="HUH52" s="1305"/>
      <c r="HUI52" s="1305"/>
      <c r="HUJ52" s="1305"/>
      <c r="HUK52" s="1305"/>
      <c r="HUL52" s="1305"/>
      <c r="HUM52" s="1305"/>
      <c r="HUN52" s="1305"/>
      <c r="HUO52" s="1305"/>
      <c r="HUP52" s="1305"/>
      <c r="HUQ52" s="1305"/>
      <c r="HUR52" s="1305"/>
      <c r="HUS52" s="1305"/>
      <c r="HUT52" s="1305"/>
      <c r="HUU52" s="1305"/>
      <c r="HUV52" s="1305"/>
      <c r="HUW52" s="1305"/>
      <c r="HUX52" s="1305"/>
      <c r="HUY52" s="1305"/>
      <c r="HUZ52" s="1305"/>
      <c r="HVA52" s="1305"/>
      <c r="HVB52" s="1305"/>
      <c r="HVC52" s="1305"/>
      <c r="HVD52" s="1305"/>
      <c r="HVE52" s="1305"/>
      <c r="HVF52" s="1305"/>
      <c r="HVG52" s="1305"/>
      <c r="HVH52" s="1305"/>
      <c r="HVI52" s="1305"/>
      <c r="HVJ52" s="1305"/>
      <c r="HVK52" s="1305"/>
      <c r="HVL52" s="1305"/>
      <c r="HVM52" s="1305"/>
      <c r="HVN52" s="1305"/>
      <c r="HVO52" s="1305"/>
      <c r="HVP52" s="1305"/>
      <c r="HVQ52" s="1305"/>
      <c r="HVR52" s="1305"/>
      <c r="HVS52" s="1305"/>
      <c r="HVT52" s="1305"/>
      <c r="HVU52" s="1305"/>
      <c r="HVV52" s="1305"/>
      <c r="HVW52" s="1305"/>
      <c r="HVX52" s="1305"/>
      <c r="HVY52" s="1305"/>
      <c r="HVZ52" s="1305"/>
      <c r="HWA52" s="1305"/>
      <c r="HWB52" s="1305"/>
      <c r="HWC52" s="1305"/>
      <c r="HWD52" s="1305"/>
      <c r="HWE52" s="1305"/>
      <c r="HWF52" s="1305"/>
      <c r="HWG52" s="1305"/>
      <c r="HWH52" s="1305"/>
      <c r="HWI52" s="1305"/>
      <c r="HWJ52" s="1305"/>
      <c r="HWK52" s="1305"/>
      <c r="HWL52" s="1305"/>
      <c r="HWM52" s="1305"/>
      <c r="HWN52" s="1305"/>
      <c r="HWO52" s="1305"/>
      <c r="HWP52" s="1305"/>
      <c r="HWQ52" s="1305"/>
      <c r="HWR52" s="1305"/>
      <c r="HWS52" s="1305"/>
      <c r="HWT52" s="1305"/>
      <c r="HWU52" s="1305"/>
      <c r="HWV52" s="1305"/>
      <c r="HWW52" s="1305"/>
      <c r="HWX52" s="1305"/>
      <c r="HWY52" s="1305"/>
      <c r="HWZ52" s="1305"/>
      <c r="HXA52" s="1305"/>
      <c r="HXB52" s="1305"/>
      <c r="HXC52" s="1305"/>
      <c r="HXD52" s="1305"/>
      <c r="HXE52" s="1305"/>
      <c r="HXF52" s="1305"/>
      <c r="HXG52" s="1305"/>
      <c r="HXH52" s="1305"/>
      <c r="HXI52" s="1305"/>
      <c r="HXJ52" s="1305"/>
      <c r="HXK52" s="1305"/>
      <c r="HXL52" s="1305"/>
      <c r="HXM52" s="1305"/>
      <c r="HXN52" s="1305"/>
      <c r="HXO52" s="1305"/>
      <c r="HXP52" s="1305"/>
      <c r="HXQ52" s="1305"/>
      <c r="HXR52" s="1305"/>
      <c r="HXS52" s="1305"/>
      <c r="HXT52" s="1305"/>
      <c r="HXU52" s="1305"/>
      <c r="HXV52" s="1305"/>
      <c r="HXW52" s="1305"/>
      <c r="HXX52" s="1305"/>
      <c r="HXY52" s="1305"/>
      <c r="HXZ52" s="1305"/>
      <c r="HYA52" s="1305"/>
      <c r="HYB52" s="1305"/>
      <c r="HYC52" s="1305"/>
      <c r="HYD52" s="1305"/>
      <c r="HYE52" s="1305"/>
      <c r="HYF52" s="1305"/>
      <c r="HYG52" s="1305"/>
      <c r="HYH52" s="1305"/>
      <c r="HYI52" s="1305"/>
      <c r="HYJ52" s="1305"/>
      <c r="HYK52" s="1305"/>
      <c r="HYL52" s="1305"/>
      <c r="HYM52" s="1305"/>
      <c r="HYN52" s="1305"/>
      <c r="HYO52" s="1305"/>
      <c r="HYP52" s="1305"/>
      <c r="HYQ52" s="1305"/>
      <c r="HYR52" s="1305"/>
      <c r="HYS52" s="1305"/>
      <c r="HYT52" s="1305"/>
      <c r="HYU52" s="1305"/>
      <c r="HYV52" s="1305"/>
      <c r="HYW52" s="1305"/>
      <c r="HYX52" s="1305"/>
      <c r="HYY52" s="1305"/>
      <c r="HYZ52" s="1305"/>
      <c r="HZA52" s="1305"/>
      <c r="HZB52" s="1305"/>
      <c r="HZC52" s="1305"/>
      <c r="HZD52" s="1305"/>
      <c r="HZE52" s="1305"/>
      <c r="HZF52" s="1305"/>
      <c r="HZG52" s="1305"/>
      <c r="HZH52" s="1305"/>
      <c r="HZI52" s="1305"/>
      <c r="HZJ52" s="1305"/>
      <c r="HZK52" s="1305"/>
      <c r="HZL52" s="1305"/>
      <c r="HZM52" s="1305"/>
      <c r="HZN52" s="1305"/>
      <c r="HZO52" s="1305"/>
      <c r="HZP52" s="1305"/>
      <c r="HZQ52" s="1305"/>
      <c r="HZR52" s="1305"/>
      <c r="HZS52" s="1305"/>
      <c r="HZT52" s="1305"/>
      <c r="HZU52" s="1305"/>
      <c r="HZV52" s="1305"/>
      <c r="HZW52" s="1305"/>
      <c r="HZX52" s="1305"/>
      <c r="HZY52" s="1305"/>
      <c r="HZZ52" s="1305"/>
      <c r="IAA52" s="1305"/>
      <c r="IAB52" s="1305"/>
      <c r="IAC52" s="1305"/>
      <c r="IAD52" s="1305"/>
      <c r="IAE52" s="1305"/>
      <c r="IAF52" s="1305"/>
      <c r="IAG52" s="1305"/>
      <c r="IAH52" s="1305"/>
      <c r="IAI52" s="1305"/>
      <c r="IAJ52" s="1305"/>
      <c r="IAK52" s="1305"/>
      <c r="IAL52" s="1305"/>
      <c r="IAM52" s="1305"/>
      <c r="IAN52" s="1305"/>
      <c r="IAO52" s="1305"/>
      <c r="IAP52" s="1305"/>
      <c r="IAQ52" s="1305"/>
      <c r="IAR52" s="1305"/>
      <c r="IAS52" s="1305"/>
      <c r="IAT52" s="1305"/>
      <c r="IAU52" s="1305"/>
      <c r="IAV52" s="1305"/>
      <c r="IAW52" s="1305"/>
      <c r="IAX52" s="1305"/>
      <c r="IAY52" s="1305"/>
      <c r="IAZ52" s="1305"/>
      <c r="IBA52" s="1305"/>
      <c r="IBB52" s="1305"/>
      <c r="IBC52" s="1305"/>
      <c r="IBD52" s="1305"/>
      <c r="IBE52" s="1305"/>
      <c r="IBF52" s="1305"/>
      <c r="IBG52" s="1305"/>
      <c r="IBH52" s="1305"/>
      <c r="IBI52" s="1305"/>
      <c r="IBJ52" s="1305"/>
      <c r="IBK52" s="1305"/>
      <c r="IBL52" s="1305"/>
      <c r="IBM52" s="1305"/>
      <c r="IBN52" s="1305"/>
      <c r="IBO52" s="1305"/>
      <c r="IBP52" s="1305"/>
      <c r="IBQ52" s="1305"/>
      <c r="IBR52" s="1305"/>
      <c r="IBS52" s="1305"/>
      <c r="IBT52" s="1305"/>
      <c r="IBU52" s="1305"/>
      <c r="IBV52" s="1305"/>
      <c r="IBW52" s="1305"/>
      <c r="IBX52" s="1305"/>
      <c r="IBY52" s="1305"/>
      <c r="IBZ52" s="1305"/>
      <c r="ICA52" s="1305"/>
      <c r="ICB52" s="1305"/>
      <c r="ICC52" s="1305"/>
      <c r="ICD52" s="1305"/>
      <c r="ICE52" s="1305"/>
      <c r="ICF52" s="1305"/>
      <c r="ICG52" s="1305"/>
      <c r="ICH52" s="1305"/>
      <c r="ICI52" s="1305"/>
      <c r="ICJ52" s="1305"/>
      <c r="ICK52" s="1305"/>
      <c r="ICL52" s="1305"/>
      <c r="ICM52" s="1305"/>
      <c r="ICN52" s="1305"/>
      <c r="ICO52" s="1305"/>
      <c r="ICP52" s="1305"/>
      <c r="ICQ52" s="1305"/>
      <c r="ICR52" s="1305"/>
      <c r="ICS52" s="1305"/>
      <c r="ICT52" s="1305"/>
      <c r="ICU52" s="1305"/>
      <c r="ICV52" s="1305"/>
      <c r="ICW52" s="1305"/>
      <c r="ICX52" s="1305"/>
      <c r="ICY52" s="1305"/>
      <c r="ICZ52" s="1305"/>
      <c r="IDA52" s="1305"/>
      <c r="IDB52" s="1305"/>
      <c r="IDC52" s="1305"/>
      <c r="IDD52" s="1305"/>
      <c r="IDE52" s="1305"/>
      <c r="IDF52" s="1305"/>
      <c r="IDG52" s="1305"/>
      <c r="IDH52" s="1305"/>
      <c r="IDI52" s="1305"/>
      <c r="IDJ52" s="1305"/>
      <c r="IDK52" s="1305"/>
      <c r="IDL52" s="1305"/>
      <c r="IDM52" s="1305"/>
      <c r="IDN52" s="1305"/>
      <c r="IDO52" s="1305"/>
      <c r="IDP52" s="1305"/>
      <c r="IDQ52" s="1305"/>
      <c r="IDR52" s="1305"/>
      <c r="IDS52" s="1305"/>
      <c r="IDT52" s="1305"/>
      <c r="IDU52" s="1305"/>
      <c r="IDV52" s="1305"/>
      <c r="IDW52" s="1305"/>
      <c r="IDX52" s="1305"/>
      <c r="IDY52" s="1305"/>
      <c r="IDZ52" s="1305"/>
      <c r="IEA52" s="1305"/>
      <c r="IEB52" s="1305"/>
      <c r="IEC52" s="1305"/>
      <c r="IED52" s="1305"/>
      <c r="IEE52" s="1305"/>
      <c r="IEF52" s="1305"/>
      <c r="IEG52" s="1305"/>
      <c r="IEH52" s="1305"/>
      <c r="IEI52" s="1305"/>
      <c r="IEJ52" s="1305"/>
      <c r="IEK52" s="1305"/>
      <c r="IEL52" s="1305"/>
      <c r="IEM52" s="1305"/>
      <c r="IEN52" s="1305"/>
      <c r="IEO52" s="1305"/>
      <c r="IEP52" s="1305"/>
      <c r="IEQ52" s="1305"/>
      <c r="IER52" s="1305"/>
      <c r="IES52" s="1305"/>
      <c r="IET52" s="1305"/>
      <c r="IEU52" s="1305"/>
      <c r="IEV52" s="1305"/>
      <c r="IEW52" s="1305"/>
      <c r="IEX52" s="1305"/>
      <c r="IEY52" s="1305"/>
      <c r="IEZ52" s="1305"/>
      <c r="IFA52" s="1305"/>
      <c r="IFB52" s="1305"/>
      <c r="IFC52" s="1305"/>
      <c r="IFD52" s="1305"/>
      <c r="IFE52" s="1305"/>
      <c r="IFF52" s="1305"/>
      <c r="IFG52" s="1305"/>
      <c r="IFH52" s="1305"/>
      <c r="IFI52" s="1305"/>
      <c r="IFJ52" s="1305"/>
      <c r="IFK52" s="1305"/>
      <c r="IFL52" s="1305"/>
      <c r="IFM52" s="1305"/>
      <c r="IFN52" s="1305"/>
      <c r="IFO52" s="1305"/>
      <c r="IFP52" s="1305"/>
      <c r="IFQ52" s="1305"/>
      <c r="IFR52" s="1305"/>
      <c r="IFS52" s="1305"/>
      <c r="IFT52" s="1305"/>
      <c r="IFU52" s="1305"/>
      <c r="IFV52" s="1305"/>
      <c r="IFW52" s="1305"/>
      <c r="IFX52" s="1305"/>
      <c r="IFY52" s="1305"/>
      <c r="IFZ52" s="1305"/>
      <c r="IGA52" s="1305"/>
      <c r="IGB52" s="1305"/>
      <c r="IGC52" s="1305"/>
      <c r="IGD52" s="1305"/>
      <c r="IGE52" s="1305"/>
      <c r="IGF52" s="1305"/>
      <c r="IGG52" s="1305"/>
      <c r="IGH52" s="1305"/>
      <c r="IGI52" s="1305"/>
      <c r="IGJ52" s="1305"/>
      <c r="IGK52" s="1305"/>
      <c r="IGL52" s="1305"/>
      <c r="IGM52" s="1305"/>
      <c r="IGN52" s="1305"/>
      <c r="IGO52" s="1305"/>
      <c r="IGP52" s="1305"/>
      <c r="IGQ52" s="1305"/>
      <c r="IGR52" s="1305"/>
      <c r="IGS52" s="1305"/>
      <c r="IGT52" s="1305"/>
      <c r="IGU52" s="1305"/>
      <c r="IGV52" s="1305"/>
      <c r="IGW52" s="1305"/>
      <c r="IGX52" s="1305"/>
      <c r="IGY52" s="1305"/>
      <c r="IGZ52" s="1305"/>
      <c r="IHA52" s="1305"/>
      <c r="IHB52" s="1305"/>
      <c r="IHC52" s="1305"/>
      <c r="IHD52" s="1305"/>
      <c r="IHE52" s="1305"/>
      <c r="IHF52" s="1305"/>
      <c r="IHG52" s="1305"/>
      <c r="IHH52" s="1305"/>
      <c r="IHI52" s="1305"/>
      <c r="IHJ52" s="1305"/>
      <c r="IHK52" s="1305"/>
      <c r="IHL52" s="1305"/>
      <c r="IHM52" s="1305"/>
      <c r="IHN52" s="1305"/>
      <c r="IHO52" s="1305"/>
      <c r="IHP52" s="1305"/>
      <c r="IHQ52" s="1305"/>
      <c r="IHR52" s="1305"/>
      <c r="IHS52" s="1305"/>
      <c r="IHT52" s="1305"/>
      <c r="IHU52" s="1305"/>
      <c r="IHV52" s="1305"/>
      <c r="IHW52" s="1305"/>
      <c r="IHX52" s="1305"/>
      <c r="IHY52" s="1305"/>
      <c r="IHZ52" s="1305"/>
      <c r="IIA52" s="1305"/>
      <c r="IIB52" s="1305"/>
      <c r="IIC52" s="1305"/>
      <c r="IID52" s="1305"/>
      <c r="IIE52" s="1305"/>
      <c r="IIF52" s="1305"/>
      <c r="IIG52" s="1305"/>
      <c r="IIH52" s="1305"/>
      <c r="III52" s="1305"/>
      <c r="IIJ52" s="1305"/>
      <c r="IIK52" s="1305"/>
      <c r="IIL52" s="1305"/>
      <c r="IIM52" s="1305"/>
      <c r="IIN52" s="1305"/>
      <c r="IIO52" s="1305"/>
      <c r="IIP52" s="1305"/>
      <c r="IIQ52" s="1305"/>
      <c r="IIR52" s="1305"/>
      <c r="IIS52" s="1305"/>
      <c r="IIT52" s="1305"/>
      <c r="IIU52" s="1305"/>
      <c r="IIV52" s="1305"/>
      <c r="IIW52" s="1305"/>
      <c r="IIX52" s="1305"/>
      <c r="IIY52" s="1305"/>
      <c r="IIZ52" s="1305"/>
      <c r="IJA52" s="1305"/>
      <c r="IJB52" s="1305"/>
      <c r="IJC52" s="1305"/>
      <c r="IJD52" s="1305"/>
      <c r="IJE52" s="1305"/>
      <c r="IJF52" s="1305"/>
      <c r="IJG52" s="1305"/>
      <c r="IJH52" s="1305"/>
      <c r="IJI52" s="1305"/>
      <c r="IJJ52" s="1305"/>
      <c r="IJK52" s="1305"/>
      <c r="IJL52" s="1305"/>
      <c r="IJM52" s="1305"/>
      <c r="IJN52" s="1305"/>
      <c r="IJO52" s="1305"/>
      <c r="IJP52" s="1305"/>
      <c r="IJQ52" s="1305"/>
      <c r="IJR52" s="1305"/>
      <c r="IJS52" s="1305"/>
      <c r="IJT52" s="1305"/>
      <c r="IJU52" s="1305"/>
      <c r="IJV52" s="1305"/>
      <c r="IJW52" s="1305"/>
      <c r="IJX52" s="1305"/>
      <c r="IJY52" s="1305"/>
      <c r="IJZ52" s="1305"/>
      <c r="IKA52" s="1305"/>
      <c r="IKB52" s="1305"/>
      <c r="IKC52" s="1305"/>
      <c r="IKD52" s="1305"/>
      <c r="IKE52" s="1305"/>
      <c r="IKF52" s="1305"/>
      <c r="IKG52" s="1305"/>
      <c r="IKH52" s="1305"/>
      <c r="IKI52" s="1305"/>
      <c r="IKJ52" s="1305"/>
      <c r="IKK52" s="1305"/>
      <c r="IKL52" s="1305"/>
      <c r="IKM52" s="1305"/>
      <c r="IKN52" s="1305"/>
      <c r="IKO52" s="1305"/>
      <c r="IKP52" s="1305"/>
      <c r="IKQ52" s="1305"/>
      <c r="IKR52" s="1305"/>
      <c r="IKS52" s="1305"/>
      <c r="IKT52" s="1305"/>
      <c r="IKU52" s="1305"/>
      <c r="IKV52" s="1305"/>
      <c r="IKW52" s="1305"/>
      <c r="IKX52" s="1305"/>
      <c r="IKY52" s="1305"/>
      <c r="IKZ52" s="1305"/>
      <c r="ILA52" s="1305"/>
      <c r="ILB52" s="1305"/>
      <c r="ILC52" s="1305"/>
      <c r="ILD52" s="1305"/>
      <c r="ILE52" s="1305"/>
      <c r="ILF52" s="1305"/>
      <c r="ILG52" s="1305"/>
      <c r="ILH52" s="1305"/>
      <c r="ILI52" s="1305"/>
      <c r="ILJ52" s="1305"/>
      <c r="ILK52" s="1305"/>
      <c r="ILL52" s="1305"/>
      <c r="ILM52" s="1305"/>
      <c r="ILN52" s="1305"/>
      <c r="ILO52" s="1305"/>
      <c r="ILP52" s="1305"/>
      <c r="ILQ52" s="1305"/>
      <c r="ILR52" s="1305"/>
      <c r="ILS52" s="1305"/>
      <c r="ILT52" s="1305"/>
      <c r="ILU52" s="1305"/>
      <c r="ILV52" s="1305"/>
      <c r="ILW52" s="1305"/>
      <c r="ILX52" s="1305"/>
      <c r="ILY52" s="1305"/>
      <c r="ILZ52" s="1305"/>
      <c r="IMA52" s="1305"/>
      <c r="IMB52" s="1305"/>
      <c r="IMC52" s="1305"/>
      <c r="IMD52" s="1305"/>
      <c r="IME52" s="1305"/>
      <c r="IMF52" s="1305"/>
      <c r="IMG52" s="1305"/>
      <c r="IMH52" s="1305"/>
      <c r="IMI52" s="1305"/>
      <c r="IMJ52" s="1305"/>
      <c r="IMK52" s="1305"/>
      <c r="IML52" s="1305"/>
      <c r="IMM52" s="1305"/>
      <c r="IMN52" s="1305"/>
      <c r="IMO52" s="1305"/>
      <c r="IMP52" s="1305"/>
      <c r="IMQ52" s="1305"/>
      <c r="IMR52" s="1305"/>
      <c r="IMS52" s="1305"/>
      <c r="IMT52" s="1305"/>
      <c r="IMU52" s="1305"/>
      <c r="IMV52" s="1305"/>
      <c r="IMW52" s="1305"/>
      <c r="IMX52" s="1305"/>
      <c r="IMY52" s="1305"/>
      <c r="IMZ52" s="1305"/>
      <c r="INA52" s="1305"/>
      <c r="INB52" s="1305"/>
      <c r="INC52" s="1305"/>
      <c r="IND52" s="1305"/>
      <c r="INE52" s="1305"/>
      <c r="INF52" s="1305"/>
      <c r="ING52" s="1305"/>
      <c r="INH52" s="1305"/>
      <c r="INI52" s="1305"/>
      <c r="INJ52" s="1305"/>
      <c r="INK52" s="1305"/>
      <c r="INL52" s="1305"/>
      <c r="INM52" s="1305"/>
      <c r="INN52" s="1305"/>
      <c r="INO52" s="1305"/>
      <c r="INP52" s="1305"/>
      <c r="INQ52" s="1305"/>
      <c r="INR52" s="1305"/>
      <c r="INS52" s="1305"/>
      <c r="INT52" s="1305"/>
      <c r="INU52" s="1305"/>
      <c r="INV52" s="1305"/>
      <c r="INW52" s="1305"/>
      <c r="INX52" s="1305"/>
      <c r="INY52" s="1305"/>
      <c r="INZ52" s="1305"/>
      <c r="IOA52" s="1305"/>
      <c r="IOB52" s="1305"/>
      <c r="IOC52" s="1305"/>
      <c r="IOD52" s="1305"/>
      <c r="IOE52" s="1305"/>
      <c r="IOF52" s="1305"/>
      <c r="IOG52" s="1305"/>
      <c r="IOH52" s="1305"/>
      <c r="IOI52" s="1305"/>
      <c r="IOJ52" s="1305"/>
      <c r="IOK52" s="1305"/>
      <c r="IOL52" s="1305"/>
      <c r="IOM52" s="1305"/>
      <c r="ION52" s="1305"/>
      <c r="IOO52" s="1305"/>
      <c r="IOP52" s="1305"/>
      <c r="IOQ52" s="1305"/>
      <c r="IOR52" s="1305"/>
      <c r="IOS52" s="1305"/>
      <c r="IOT52" s="1305"/>
      <c r="IOU52" s="1305"/>
      <c r="IOV52" s="1305"/>
      <c r="IOW52" s="1305"/>
      <c r="IOX52" s="1305"/>
      <c r="IOY52" s="1305"/>
      <c r="IOZ52" s="1305"/>
      <c r="IPA52" s="1305"/>
      <c r="IPB52" s="1305"/>
      <c r="IPC52" s="1305"/>
      <c r="IPD52" s="1305"/>
      <c r="IPE52" s="1305"/>
      <c r="IPF52" s="1305"/>
      <c r="IPG52" s="1305"/>
      <c r="IPH52" s="1305"/>
      <c r="IPI52" s="1305"/>
      <c r="IPJ52" s="1305"/>
      <c r="IPK52" s="1305"/>
      <c r="IPL52" s="1305"/>
      <c r="IPM52" s="1305"/>
      <c r="IPN52" s="1305"/>
      <c r="IPO52" s="1305"/>
      <c r="IPP52" s="1305"/>
      <c r="IPQ52" s="1305"/>
      <c r="IPR52" s="1305"/>
      <c r="IPS52" s="1305"/>
      <c r="IPT52" s="1305"/>
      <c r="IPU52" s="1305"/>
      <c r="IPV52" s="1305"/>
      <c r="IPW52" s="1305"/>
      <c r="IPX52" s="1305"/>
      <c r="IPY52" s="1305"/>
      <c r="IPZ52" s="1305"/>
      <c r="IQA52" s="1305"/>
      <c r="IQB52" s="1305"/>
      <c r="IQC52" s="1305"/>
      <c r="IQD52" s="1305"/>
      <c r="IQE52" s="1305"/>
      <c r="IQF52" s="1305"/>
      <c r="IQG52" s="1305"/>
      <c r="IQH52" s="1305"/>
      <c r="IQI52" s="1305"/>
      <c r="IQJ52" s="1305"/>
      <c r="IQK52" s="1305"/>
      <c r="IQL52" s="1305"/>
      <c r="IQM52" s="1305"/>
      <c r="IQN52" s="1305"/>
      <c r="IQO52" s="1305"/>
      <c r="IQP52" s="1305"/>
      <c r="IQQ52" s="1305"/>
      <c r="IQR52" s="1305"/>
      <c r="IQS52" s="1305"/>
      <c r="IQT52" s="1305"/>
      <c r="IQU52" s="1305"/>
      <c r="IQV52" s="1305"/>
      <c r="IQW52" s="1305"/>
      <c r="IQX52" s="1305"/>
      <c r="IQY52" s="1305"/>
      <c r="IQZ52" s="1305"/>
      <c r="IRA52" s="1305"/>
      <c r="IRB52" s="1305"/>
      <c r="IRC52" s="1305"/>
      <c r="IRD52" s="1305"/>
      <c r="IRE52" s="1305"/>
      <c r="IRF52" s="1305"/>
      <c r="IRG52" s="1305"/>
      <c r="IRH52" s="1305"/>
      <c r="IRI52" s="1305"/>
      <c r="IRJ52" s="1305"/>
      <c r="IRK52" s="1305"/>
      <c r="IRL52" s="1305"/>
      <c r="IRM52" s="1305"/>
      <c r="IRN52" s="1305"/>
      <c r="IRO52" s="1305"/>
      <c r="IRP52" s="1305"/>
      <c r="IRQ52" s="1305"/>
      <c r="IRR52" s="1305"/>
      <c r="IRS52" s="1305"/>
      <c r="IRT52" s="1305"/>
      <c r="IRU52" s="1305"/>
      <c r="IRV52" s="1305"/>
      <c r="IRW52" s="1305"/>
      <c r="IRX52" s="1305"/>
      <c r="IRY52" s="1305"/>
      <c r="IRZ52" s="1305"/>
      <c r="ISA52" s="1305"/>
      <c r="ISB52" s="1305"/>
      <c r="ISC52" s="1305"/>
      <c r="ISD52" s="1305"/>
      <c r="ISE52" s="1305"/>
      <c r="ISF52" s="1305"/>
      <c r="ISG52" s="1305"/>
      <c r="ISH52" s="1305"/>
      <c r="ISI52" s="1305"/>
      <c r="ISJ52" s="1305"/>
      <c r="ISK52" s="1305"/>
      <c r="ISL52" s="1305"/>
      <c r="ISM52" s="1305"/>
      <c r="ISN52" s="1305"/>
      <c r="ISO52" s="1305"/>
      <c r="ISP52" s="1305"/>
      <c r="ISQ52" s="1305"/>
      <c r="ISR52" s="1305"/>
      <c r="ISS52" s="1305"/>
      <c r="IST52" s="1305"/>
      <c r="ISU52" s="1305"/>
      <c r="ISV52" s="1305"/>
      <c r="ISW52" s="1305"/>
      <c r="ISX52" s="1305"/>
      <c r="ISY52" s="1305"/>
      <c r="ISZ52" s="1305"/>
      <c r="ITA52" s="1305"/>
      <c r="ITB52" s="1305"/>
      <c r="ITC52" s="1305"/>
      <c r="ITD52" s="1305"/>
      <c r="ITE52" s="1305"/>
      <c r="ITF52" s="1305"/>
      <c r="ITG52" s="1305"/>
      <c r="ITH52" s="1305"/>
      <c r="ITI52" s="1305"/>
      <c r="ITJ52" s="1305"/>
      <c r="ITK52" s="1305"/>
      <c r="ITL52" s="1305"/>
      <c r="ITM52" s="1305"/>
      <c r="ITN52" s="1305"/>
      <c r="ITO52" s="1305"/>
      <c r="ITP52" s="1305"/>
      <c r="ITQ52" s="1305"/>
      <c r="ITR52" s="1305"/>
      <c r="ITS52" s="1305"/>
      <c r="ITT52" s="1305"/>
      <c r="ITU52" s="1305"/>
      <c r="ITV52" s="1305"/>
      <c r="ITW52" s="1305"/>
      <c r="ITX52" s="1305"/>
      <c r="ITY52" s="1305"/>
      <c r="ITZ52" s="1305"/>
      <c r="IUA52" s="1305"/>
      <c r="IUB52" s="1305"/>
      <c r="IUC52" s="1305"/>
      <c r="IUD52" s="1305"/>
      <c r="IUE52" s="1305"/>
      <c r="IUF52" s="1305"/>
      <c r="IUG52" s="1305"/>
      <c r="IUH52" s="1305"/>
      <c r="IUI52" s="1305"/>
      <c r="IUJ52" s="1305"/>
      <c r="IUK52" s="1305"/>
      <c r="IUL52" s="1305"/>
      <c r="IUM52" s="1305"/>
      <c r="IUN52" s="1305"/>
      <c r="IUO52" s="1305"/>
      <c r="IUP52" s="1305"/>
      <c r="IUQ52" s="1305"/>
      <c r="IUR52" s="1305"/>
      <c r="IUS52" s="1305"/>
      <c r="IUT52" s="1305"/>
      <c r="IUU52" s="1305"/>
      <c r="IUV52" s="1305"/>
      <c r="IUW52" s="1305"/>
      <c r="IUX52" s="1305"/>
      <c r="IUY52" s="1305"/>
      <c r="IUZ52" s="1305"/>
      <c r="IVA52" s="1305"/>
      <c r="IVB52" s="1305"/>
      <c r="IVC52" s="1305"/>
      <c r="IVD52" s="1305"/>
      <c r="IVE52" s="1305"/>
      <c r="IVF52" s="1305"/>
      <c r="IVG52" s="1305"/>
      <c r="IVH52" s="1305"/>
      <c r="IVI52" s="1305"/>
      <c r="IVJ52" s="1305"/>
      <c r="IVK52" s="1305"/>
      <c r="IVL52" s="1305"/>
      <c r="IVM52" s="1305"/>
      <c r="IVN52" s="1305"/>
      <c r="IVO52" s="1305"/>
      <c r="IVP52" s="1305"/>
      <c r="IVQ52" s="1305"/>
      <c r="IVR52" s="1305"/>
      <c r="IVS52" s="1305"/>
      <c r="IVT52" s="1305"/>
      <c r="IVU52" s="1305"/>
      <c r="IVV52" s="1305"/>
      <c r="IVW52" s="1305"/>
      <c r="IVX52" s="1305"/>
      <c r="IVY52" s="1305"/>
      <c r="IVZ52" s="1305"/>
      <c r="IWA52" s="1305"/>
      <c r="IWB52" s="1305"/>
      <c r="IWC52" s="1305"/>
      <c r="IWD52" s="1305"/>
      <c r="IWE52" s="1305"/>
      <c r="IWF52" s="1305"/>
      <c r="IWG52" s="1305"/>
      <c r="IWH52" s="1305"/>
      <c r="IWI52" s="1305"/>
      <c r="IWJ52" s="1305"/>
      <c r="IWK52" s="1305"/>
      <c r="IWL52" s="1305"/>
      <c r="IWM52" s="1305"/>
      <c r="IWN52" s="1305"/>
      <c r="IWO52" s="1305"/>
      <c r="IWP52" s="1305"/>
      <c r="IWQ52" s="1305"/>
      <c r="IWR52" s="1305"/>
      <c r="IWS52" s="1305"/>
      <c r="IWT52" s="1305"/>
      <c r="IWU52" s="1305"/>
      <c r="IWV52" s="1305"/>
      <c r="IWW52" s="1305"/>
      <c r="IWX52" s="1305"/>
      <c r="IWY52" s="1305"/>
      <c r="IWZ52" s="1305"/>
      <c r="IXA52" s="1305"/>
      <c r="IXB52" s="1305"/>
      <c r="IXC52" s="1305"/>
      <c r="IXD52" s="1305"/>
      <c r="IXE52" s="1305"/>
      <c r="IXF52" s="1305"/>
      <c r="IXG52" s="1305"/>
      <c r="IXH52" s="1305"/>
      <c r="IXI52" s="1305"/>
      <c r="IXJ52" s="1305"/>
      <c r="IXK52" s="1305"/>
      <c r="IXL52" s="1305"/>
      <c r="IXM52" s="1305"/>
      <c r="IXN52" s="1305"/>
      <c r="IXO52" s="1305"/>
      <c r="IXP52" s="1305"/>
      <c r="IXQ52" s="1305"/>
      <c r="IXR52" s="1305"/>
      <c r="IXS52" s="1305"/>
      <c r="IXT52" s="1305"/>
      <c r="IXU52" s="1305"/>
      <c r="IXV52" s="1305"/>
      <c r="IXW52" s="1305"/>
      <c r="IXX52" s="1305"/>
      <c r="IXY52" s="1305"/>
      <c r="IXZ52" s="1305"/>
      <c r="IYA52" s="1305"/>
      <c r="IYB52" s="1305"/>
      <c r="IYC52" s="1305"/>
      <c r="IYD52" s="1305"/>
      <c r="IYE52" s="1305"/>
      <c r="IYF52" s="1305"/>
      <c r="IYG52" s="1305"/>
      <c r="IYH52" s="1305"/>
      <c r="IYI52" s="1305"/>
      <c r="IYJ52" s="1305"/>
      <c r="IYK52" s="1305"/>
      <c r="IYL52" s="1305"/>
      <c r="IYM52" s="1305"/>
      <c r="IYN52" s="1305"/>
      <c r="IYO52" s="1305"/>
      <c r="IYP52" s="1305"/>
      <c r="IYQ52" s="1305"/>
      <c r="IYR52" s="1305"/>
      <c r="IYS52" s="1305"/>
      <c r="IYT52" s="1305"/>
      <c r="IYU52" s="1305"/>
      <c r="IYV52" s="1305"/>
      <c r="IYW52" s="1305"/>
      <c r="IYX52" s="1305"/>
      <c r="IYY52" s="1305"/>
      <c r="IYZ52" s="1305"/>
      <c r="IZA52" s="1305"/>
      <c r="IZB52" s="1305"/>
      <c r="IZC52" s="1305"/>
      <c r="IZD52" s="1305"/>
      <c r="IZE52" s="1305"/>
      <c r="IZF52" s="1305"/>
      <c r="IZG52" s="1305"/>
      <c r="IZH52" s="1305"/>
      <c r="IZI52" s="1305"/>
      <c r="IZJ52" s="1305"/>
      <c r="IZK52" s="1305"/>
      <c r="IZL52" s="1305"/>
      <c r="IZM52" s="1305"/>
      <c r="IZN52" s="1305"/>
      <c r="IZO52" s="1305"/>
      <c r="IZP52" s="1305"/>
      <c r="IZQ52" s="1305"/>
      <c r="IZR52" s="1305"/>
      <c r="IZS52" s="1305"/>
      <c r="IZT52" s="1305"/>
      <c r="IZU52" s="1305"/>
      <c r="IZV52" s="1305"/>
      <c r="IZW52" s="1305"/>
      <c r="IZX52" s="1305"/>
      <c r="IZY52" s="1305"/>
      <c r="IZZ52" s="1305"/>
      <c r="JAA52" s="1305"/>
      <c r="JAB52" s="1305"/>
      <c r="JAC52" s="1305"/>
      <c r="JAD52" s="1305"/>
      <c r="JAE52" s="1305"/>
      <c r="JAF52" s="1305"/>
      <c r="JAG52" s="1305"/>
      <c r="JAH52" s="1305"/>
      <c r="JAI52" s="1305"/>
      <c r="JAJ52" s="1305"/>
      <c r="JAK52" s="1305"/>
      <c r="JAL52" s="1305"/>
      <c r="JAM52" s="1305"/>
      <c r="JAN52" s="1305"/>
      <c r="JAO52" s="1305"/>
      <c r="JAP52" s="1305"/>
      <c r="JAQ52" s="1305"/>
      <c r="JAR52" s="1305"/>
      <c r="JAS52" s="1305"/>
      <c r="JAT52" s="1305"/>
      <c r="JAU52" s="1305"/>
      <c r="JAV52" s="1305"/>
      <c r="JAW52" s="1305"/>
      <c r="JAX52" s="1305"/>
      <c r="JAY52" s="1305"/>
      <c r="JAZ52" s="1305"/>
      <c r="JBA52" s="1305"/>
      <c r="JBB52" s="1305"/>
      <c r="JBC52" s="1305"/>
      <c r="JBD52" s="1305"/>
      <c r="JBE52" s="1305"/>
      <c r="JBF52" s="1305"/>
      <c r="JBG52" s="1305"/>
      <c r="JBH52" s="1305"/>
      <c r="JBI52" s="1305"/>
      <c r="JBJ52" s="1305"/>
      <c r="JBK52" s="1305"/>
      <c r="JBL52" s="1305"/>
      <c r="JBM52" s="1305"/>
      <c r="JBN52" s="1305"/>
      <c r="JBO52" s="1305"/>
      <c r="JBP52" s="1305"/>
      <c r="JBQ52" s="1305"/>
      <c r="JBR52" s="1305"/>
      <c r="JBS52" s="1305"/>
      <c r="JBT52" s="1305"/>
      <c r="JBU52" s="1305"/>
      <c r="JBV52" s="1305"/>
      <c r="JBW52" s="1305"/>
      <c r="JBX52" s="1305"/>
      <c r="JBY52" s="1305"/>
      <c r="JBZ52" s="1305"/>
      <c r="JCA52" s="1305"/>
      <c r="JCB52" s="1305"/>
      <c r="JCC52" s="1305"/>
      <c r="JCD52" s="1305"/>
      <c r="JCE52" s="1305"/>
      <c r="JCF52" s="1305"/>
      <c r="JCG52" s="1305"/>
      <c r="JCH52" s="1305"/>
      <c r="JCI52" s="1305"/>
      <c r="JCJ52" s="1305"/>
      <c r="JCK52" s="1305"/>
      <c r="JCL52" s="1305"/>
      <c r="JCM52" s="1305"/>
      <c r="JCN52" s="1305"/>
      <c r="JCO52" s="1305"/>
      <c r="JCP52" s="1305"/>
      <c r="JCQ52" s="1305"/>
      <c r="JCR52" s="1305"/>
      <c r="JCS52" s="1305"/>
      <c r="JCT52" s="1305"/>
      <c r="JCU52" s="1305"/>
      <c r="JCV52" s="1305"/>
      <c r="JCW52" s="1305"/>
      <c r="JCX52" s="1305"/>
      <c r="JCY52" s="1305"/>
      <c r="JCZ52" s="1305"/>
      <c r="JDA52" s="1305"/>
      <c r="JDB52" s="1305"/>
      <c r="JDC52" s="1305"/>
      <c r="JDD52" s="1305"/>
      <c r="JDE52" s="1305"/>
      <c r="JDF52" s="1305"/>
      <c r="JDG52" s="1305"/>
      <c r="JDH52" s="1305"/>
      <c r="JDI52" s="1305"/>
      <c r="JDJ52" s="1305"/>
      <c r="JDK52" s="1305"/>
      <c r="JDL52" s="1305"/>
      <c r="JDM52" s="1305"/>
      <c r="JDN52" s="1305"/>
      <c r="JDO52" s="1305"/>
      <c r="JDP52" s="1305"/>
      <c r="JDQ52" s="1305"/>
      <c r="JDR52" s="1305"/>
      <c r="JDS52" s="1305"/>
      <c r="JDT52" s="1305"/>
      <c r="JDU52" s="1305"/>
      <c r="JDV52" s="1305"/>
      <c r="JDW52" s="1305"/>
      <c r="JDX52" s="1305"/>
      <c r="JDY52" s="1305"/>
      <c r="JDZ52" s="1305"/>
      <c r="JEA52" s="1305"/>
      <c r="JEB52" s="1305"/>
      <c r="JEC52" s="1305"/>
      <c r="JED52" s="1305"/>
      <c r="JEE52" s="1305"/>
      <c r="JEF52" s="1305"/>
      <c r="JEG52" s="1305"/>
      <c r="JEH52" s="1305"/>
      <c r="JEI52" s="1305"/>
      <c r="JEJ52" s="1305"/>
      <c r="JEK52" s="1305"/>
      <c r="JEL52" s="1305"/>
      <c r="JEM52" s="1305"/>
      <c r="JEN52" s="1305"/>
      <c r="JEO52" s="1305"/>
      <c r="JEP52" s="1305"/>
      <c r="JEQ52" s="1305"/>
      <c r="JER52" s="1305"/>
      <c r="JES52" s="1305"/>
      <c r="JET52" s="1305"/>
      <c r="JEU52" s="1305"/>
      <c r="JEV52" s="1305"/>
      <c r="JEW52" s="1305"/>
      <c r="JEX52" s="1305"/>
      <c r="JEY52" s="1305"/>
      <c r="JEZ52" s="1305"/>
      <c r="JFA52" s="1305"/>
      <c r="JFB52" s="1305"/>
      <c r="JFC52" s="1305"/>
      <c r="JFD52" s="1305"/>
      <c r="JFE52" s="1305"/>
      <c r="JFF52" s="1305"/>
      <c r="JFG52" s="1305"/>
      <c r="JFH52" s="1305"/>
      <c r="JFI52" s="1305"/>
      <c r="JFJ52" s="1305"/>
      <c r="JFK52" s="1305"/>
      <c r="JFL52" s="1305"/>
      <c r="JFM52" s="1305"/>
      <c r="JFN52" s="1305"/>
      <c r="JFO52" s="1305"/>
      <c r="JFP52" s="1305"/>
      <c r="JFQ52" s="1305"/>
      <c r="JFR52" s="1305"/>
      <c r="JFS52" s="1305"/>
      <c r="JFT52" s="1305"/>
      <c r="JFU52" s="1305"/>
      <c r="JFV52" s="1305"/>
      <c r="JFW52" s="1305"/>
      <c r="JFX52" s="1305"/>
      <c r="JFY52" s="1305"/>
      <c r="JFZ52" s="1305"/>
      <c r="JGA52" s="1305"/>
      <c r="JGB52" s="1305"/>
      <c r="JGC52" s="1305"/>
      <c r="JGD52" s="1305"/>
      <c r="JGE52" s="1305"/>
      <c r="JGF52" s="1305"/>
      <c r="JGG52" s="1305"/>
      <c r="JGH52" s="1305"/>
      <c r="JGI52" s="1305"/>
      <c r="JGJ52" s="1305"/>
      <c r="JGK52" s="1305"/>
      <c r="JGL52" s="1305"/>
      <c r="JGM52" s="1305"/>
      <c r="JGN52" s="1305"/>
      <c r="JGO52" s="1305"/>
      <c r="JGP52" s="1305"/>
      <c r="JGQ52" s="1305"/>
      <c r="JGR52" s="1305"/>
      <c r="JGS52" s="1305"/>
      <c r="JGT52" s="1305"/>
      <c r="JGU52" s="1305"/>
      <c r="JGV52" s="1305"/>
      <c r="JGW52" s="1305"/>
      <c r="JGX52" s="1305"/>
      <c r="JGY52" s="1305"/>
      <c r="JGZ52" s="1305"/>
      <c r="JHA52" s="1305"/>
      <c r="JHB52" s="1305"/>
      <c r="JHC52" s="1305"/>
      <c r="JHD52" s="1305"/>
      <c r="JHE52" s="1305"/>
      <c r="JHF52" s="1305"/>
      <c r="JHG52" s="1305"/>
      <c r="JHH52" s="1305"/>
      <c r="JHI52" s="1305"/>
      <c r="JHJ52" s="1305"/>
      <c r="JHK52" s="1305"/>
      <c r="JHL52" s="1305"/>
      <c r="JHM52" s="1305"/>
      <c r="JHN52" s="1305"/>
      <c r="JHO52" s="1305"/>
      <c r="JHP52" s="1305"/>
      <c r="JHQ52" s="1305"/>
      <c r="JHR52" s="1305"/>
      <c r="JHS52" s="1305"/>
      <c r="JHT52" s="1305"/>
      <c r="JHU52" s="1305"/>
      <c r="JHV52" s="1305"/>
      <c r="JHW52" s="1305"/>
      <c r="JHX52" s="1305"/>
      <c r="JHY52" s="1305"/>
      <c r="JHZ52" s="1305"/>
      <c r="JIA52" s="1305"/>
      <c r="JIB52" s="1305"/>
      <c r="JIC52" s="1305"/>
      <c r="JID52" s="1305"/>
      <c r="JIE52" s="1305"/>
      <c r="JIF52" s="1305"/>
      <c r="JIG52" s="1305"/>
      <c r="JIH52" s="1305"/>
      <c r="JII52" s="1305"/>
      <c r="JIJ52" s="1305"/>
      <c r="JIK52" s="1305"/>
      <c r="JIL52" s="1305"/>
      <c r="JIM52" s="1305"/>
      <c r="JIN52" s="1305"/>
      <c r="JIO52" s="1305"/>
      <c r="JIP52" s="1305"/>
      <c r="JIQ52" s="1305"/>
      <c r="JIR52" s="1305"/>
      <c r="JIS52" s="1305"/>
      <c r="JIT52" s="1305"/>
      <c r="JIU52" s="1305"/>
      <c r="JIV52" s="1305"/>
      <c r="JIW52" s="1305"/>
      <c r="JIX52" s="1305"/>
      <c r="JIY52" s="1305"/>
      <c r="JIZ52" s="1305"/>
      <c r="JJA52" s="1305"/>
      <c r="JJB52" s="1305"/>
      <c r="JJC52" s="1305"/>
      <c r="JJD52" s="1305"/>
      <c r="JJE52" s="1305"/>
      <c r="JJF52" s="1305"/>
      <c r="JJG52" s="1305"/>
      <c r="JJH52" s="1305"/>
      <c r="JJI52" s="1305"/>
      <c r="JJJ52" s="1305"/>
      <c r="JJK52" s="1305"/>
      <c r="JJL52" s="1305"/>
      <c r="JJM52" s="1305"/>
      <c r="JJN52" s="1305"/>
      <c r="JJO52" s="1305"/>
      <c r="JJP52" s="1305"/>
      <c r="JJQ52" s="1305"/>
      <c r="JJR52" s="1305"/>
      <c r="JJS52" s="1305"/>
      <c r="JJT52" s="1305"/>
      <c r="JJU52" s="1305"/>
      <c r="JJV52" s="1305"/>
      <c r="JJW52" s="1305"/>
      <c r="JJX52" s="1305"/>
      <c r="JJY52" s="1305"/>
      <c r="JJZ52" s="1305"/>
      <c r="JKA52" s="1305"/>
      <c r="JKB52" s="1305"/>
      <c r="JKC52" s="1305"/>
      <c r="JKD52" s="1305"/>
      <c r="JKE52" s="1305"/>
      <c r="JKF52" s="1305"/>
      <c r="JKG52" s="1305"/>
      <c r="JKH52" s="1305"/>
      <c r="JKI52" s="1305"/>
      <c r="JKJ52" s="1305"/>
      <c r="JKK52" s="1305"/>
      <c r="JKL52" s="1305"/>
      <c r="JKM52" s="1305"/>
      <c r="JKN52" s="1305"/>
      <c r="JKO52" s="1305"/>
      <c r="JKP52" s="1305"/>
      <c r="JKQ52" s="1305"/>
      <c r="JKR52" s="1305"/>
      <c r="JKS52" s="1305"/>
      <c r="JKT52" s="1305"/>
      <c r="JKU52" s="1305"/>
      <c r="JKV52" s="1305"/>
      <c r="JKW52" s="1305"/>
      <c r="JKX52" s="1305"/>
      <c r="JKY52" s="1305"/>
      <c r="JKZ52" s="1305"/>
      <c r="JLA52" s="1305"/>
      <c r="JLB52" s="1305"/>
      <c r="JLC52" s="1305"/>
      <c r="JLD52" s="1305"/>
      <c r="JLE52" s="1305"/>
      <c r="JLF52" s="1305"/>
      <c r="JLG52" s="1305"/>
      <c r="JLH52" s="1305"/>
      <c r="JLI52" s="1305"/>
      <c r="JLJ52" s="1305"/>
      <c r="JLK52" s="1305"/>
      <c r="JLL52" s="1305"/>
      <c r="JLM52" s="1305"/>
      <c r="JLN52" s="1305"/>
      <c r="JLO52" s="1305"/>
      <c r="JLP52" s="1305"/>
      <c r="JLQ52" s="1305"/>
      <c r="JLR52" s="1305"/>
      <c r="JLS52" s="1305"/>
      <c r="JLT52" s="1305"/>
      <c r="JLU52" s="1305"/>
      <c r="JLV52" s="1305"/>
      <c r="JLW52" s="1305"/>
      <c r="JLX52" s="1305"/>
      <c r="JLY52" s="1305"/>
      <c r="JLZ52" s="1305"/>
      <c r="JMA52" s="1305"/>
      <c r="JMB52" s="1305"/>
      <c r="JMC52" s="1305"/>
      <c r="JMD52" s="1305"/>
      <c r="JME52" s="1305"/>
      <c r="JMF52" s="1305"/>
      <c r="JMG52" s="1305"/>
      <c r="JMH52" s="1305"/>
      <c r="JMI52" s="1305"/>
      <c r="JMJ52" s="1305"/>
      <c r="JMK52" s="1305"/>
      <c r="JML52" s="1305"/>
      <c r="JMM52" s="1305"/>
      <c r="JMN52" s="1305"/>
      <c r="JMO52" s="1305"/>
      <c r="JMP52" s="1305"/>
      <c r="JMQ52" s="1305"/>
      <c r="JMR52" s="1305"/>
      <c r="JMS52" s="1305"/>
      <c r="JMT52" s="1305"/>
      <c r="JMU52" s="1305"/>
      <c r="JMV52" s="1305"/>
      <c r="JMW52" s="1305"/>
      <c r="JMX52" s="1305"/>
      <c r="JMY52" s="1305"/>
      <c r="JMZ52" s="1305"/>
      <c r="JNA52" s="1305"/>
      <c r="JNB52" s="1305"/>
      <c r="JNC52" s="1305"/>
      <c r="JND52" s="1305"/>
      <c r="JNE52" s="1305"/>
      <c r="JNF52" s="1305"/>
      <c r="JNG52" s="1305"/>
      <c r="JNH52" s="1305"/>
      <c r="JNI52" s="1305"/>
      <c r="JNJ52" s="1305"/>
      <c r="JNK52" s="1305"/>
      <c r="JNL52" s="1305"/>
      <c r="JNM52" s="1305"/>
      <c r="JNN52" s="1305"/>
      <c r="JNO52" s="1305"/>
      <c r="JNP52" s="1305"/>
      <c r="JNQ52" s="1305"/>
      <c r="JNR52" s="1305"/>
      <c r="JNS52" s="1305"/>
      <c r="JNT52" s="1305"/>
      <c r="JNU52" s="1305"/>
      <c r="JNV52" s="1305"/>
      <c r="JNW52" s="1305"/>
      <c r="JNX52" s="1305"/>
      <c r="JNY52" s="1305"/>
      <c r="JNZ52" s="1305"/>
      <c r="JOA52" s="1305"/>
      <c r="JOB52" s="1305"/>
      <c r="JOC52" s="1305"/>
      <c r="JOD52" s="1305"/>
      <c r="JOE52" s="1305"/>
      <c r="JOF52" s="1305"/>
      <c r="JOG52" s="1305"/>
      <c r="JOH52" s="1305"/>
      <c r="JOI52" s="1305"/>
      <c r="JOJ52" s="1305"/>
      <c r="JOK52" s="1305"/>
      <c r="JOL52" s="1305"/>
      <c r="JOM52" s="1305"/>
      <c r="JON52" s="1305"/>
      <c r="JOO52" s="1305"/>
      <c r="JOP52" s="1305"/>
      <c r="JOQ52" s="1305"/>
      <c r="JOR52" s="1305"/>
      <c r="JOS52" s="1305"/>
      <c r="JOT52" s="1305"/>
      <c r="JOU52" s="1305"/>
      <c r="JOV52" s="1305"/>
      <c r="JOW52" s="1305"/>
      <c r="JOX52" s="1305"/>
      <c r="JOY52" s="1305"/>
      <c r="JOZ52" s="1305"/>
      <c r="JPA52" s="1305"/>
      <c r="JPB52" s="1305"/>
      <c r="JPC52" s="1305"/>
      <c r="JPD52" s="1305"/>
      <c r="JPE52" s="1305"/>
      <c r="JPF52" s="1305"/>
      <c r="JPG52" s="1305"/>
      <c r="JPH52" s="1305"/>
      <c r="JPI52" s="1305"/>
      <c r="JPJ52" s="1305"/>
      <c r="JPK52" s="1305"/>
      <c r="JPL52" s="1305"/>
      <c r="JPM52" s="1305"/>
      <c r="JPN52" s="1305"/>
      <c r="JPO52" s="1305"/>
      <c r="JPP52" s="1305"/>
      <c r="JPQ52" s="1305"/>
      <c r="JPR52" s="1305"/>
      <c r="JPS52" s="1305"/>
      <c r="JPT52" s="1305"/>
      <c r="JPU52" s="1305"/>
      <c r="JPV52" s="1305"/>
      <c r="JPW52" s="1305"/>
      <c r="JPX52" s="1305"/>
      <c r="JPY52" s="1305"/>
      <c r="JPZ52" s="1305"/>
      <c r="JQA52" s="1305"/>
      <c r="JQB52" s="1305"/>
      <c r="JQC52" s="1305"/>
      <c r="JQD52" s="1305"/>
      <c r="JQE52" s="1305"/>
      <c r="JQF52" s="1305"/>
      <c r="JQG52" s="1305"/>
      <c r="JQH52" s="1305"/>
      <c r="JQI52" s="1305"/>
      <c r="JQJ52" s="1305"/>
      <c r="JQK52" s="1305"/>
      <c r="JQL52" s="1305"/>
      <c r="JQM52" s="1305"/>
      <c r="JQN52" s="1305"/>
      <c r="JQO52" s="1305"/>
      <c r="JQP52" s="1305"/>
      <c r="JQQ52" s="1305"/>
      <c r="JQR52" s="1305"/>
      <c r="JQS52" s="1305"/>
      <c r="JQT52" s="1305"/>
      <c r="JQU52" s="1305"/>
      <c r="JQV52" s="1305"/>
      <c r="JQW52" s="1305"/>
      <c r="JQX52" s="1305"/>
      <c r="JQY52" s="1305"/>
      <c r="JQZ52" s="1305"/>
      <c r="JRA52" s="1305"/>
      <c r="JRB52" s="1305"/>
      <c r="JRC52" s="1305"/>
      <c r="JRD52" s="1305"/>
      <c r="JRE52" s="1305"/>
      <c r="JRF52" s="1305"/>
      <c r="JRG52" s="1305"/>
      <c r="JRH52" s="1305"/>
      <c r="JRI52" s="1305"/>
      <c r="JRJ52" s="1305"/>
      <c r="JRK52" s="1305"/>
      <c r="JRL52" s="1305"/>
      <c r="JRM52" s="1305"/>
      <c r="JRN52" s="1305"/>
      <c r="JRO52" s="1305"/>
      <c r="JRP52" s="1305"/>
      <c r="JRQ52" s="1305"/>
      <c r="JRR52" s="1305"/>
      <c r="JRS52" s="1305"/>
      <c r="JRT52" s="1305"/>
      <c r="JRU52" s="1305"/>
      <c r="JRV52" s="1305"/>
      <c r="JRW52" s="1305"/>
      <c r="JRX52" s="1305"/>
      <c r="JRY52" s="1305"/>
      <c r="JRZ52" s="1305"/>
      <c r="JSA52" s="1305"/>
      <c r="JSB52" s="1305"/>
      <c r="JSC52" s="1305"/>
      <c r="JSD52" s="1305"/>
      <c r="JSE52" s="1305"/>
      <c r="JSF52" s="1305"/>
      <c r="JSG52" s="1305"/>
      <c r="JSH52" s="1305"/>
      <c r="JSI52" s="1305"/>
      <c r="JSJ52" s="1305"/>
      <c r="JSK52" s="1305"/>
      <c r="JSL52" s="1305"/>
      <c r="JSM52" s="1305"/>
      <c r="JSN52" s="1305"/>
      <c r="JSO52" s="1305"/>
      <c r="JSP52" s="1305"/>
      <c r="JSQ52" s="1305"/>
      <c r="JSR52" s="1305"/>
      <c r="JSS52" s="1305"/>
      <c r="JST52" s="1305"/>
      <c r="JSU52" s="1305"/>
      <c r="JSV52" s="1305"/>
      <c r="JSW52" s="1305"/>
      <c r="JSX52" s="1305"/>
      <c r="JSY52" s="1305"/>
      <c r="JSZ52" s="1305"/>
      <c r="JTA52" s="1305"/>
      <c r="JTB52" s="1305"/>
      <c r="JTC52" s="1305"/>
      <c r="JTD52" s="1305"/>
      <c r="JTE52" s="1305"/>
      <c r="JTF52" s="1305"/>
      <c r="JTG52" s="1305"/>
      <c r="JTH52" s="1305"/>
      <c r="JTI52" s="1305"/>
      <c r="JTJ52" s="1305"/>
      <c r="JTK52" s="1305"/>
      <c r="JTL52" s="1305"/>
      <c r="JTM52" s="1305"/>
      <c r="JTN52" s="1305"/>
      <c r="JTO52" s="1305"/>
      <c r="JTP52" s="1305"/>
      <c r="JTQ52" s="1305"/>
      <c r="JTR52" s="1305"/>
      <c r="JTS52" s="1305"/>
      <c r="JTT52" s="1305"/>
      <c r="JTU52" s="1305"/>
      <c r="JTV52" s="1305"/>
      <c r="JTW52" s="1305"/>
      <c r="JTX52" s="1305"/>
      <c r="JTY52" s="1305"/>
      <c r="JTZ52" s="1305"/>
      <c r="JUA52" s="1305"/>
      <c r="JUB52" s="1305"/>
      <c r="JUC52" s="1305"/>
      <c r="JUD52" s="1305"/>
      <c r="JUE52" s="1305"/>
      <c r="JUF52" s="1305"/>
      <c r="JUG52" s="1305"/>
      <c r="JUH52" s="1305"/>
      <c r="JUI52" s="1305"/>
      <c r="JUJ52" s="1305"/>
      <c r="JUK52" s="1305"/>
      <c r="JUL52" s="1305"/>
      <c r="JUM52" s="1305"/>
      <c r="JUN52" s="1305"/>
      <c r="JUO52" s="1305"/>
      <c r="JUP52" s="1305"/>
      <c r="JUQ52" s="1305"/>
      <c r="JUR52" s="1305"/>
      <c r="JUS52" s="1305"/>
      <c r="JUT52" s="1305"/>
      <c r="JUU52" s="1305"/>
      <c r="JUV52" s="1305"/>
      <c r="JUW52" s="1305"/>
      <c r="JUX52" s="1305"/>
      <c r="JUY52" s="1305"/>
      <c r="JUZ52" s="1305"/>
      <c r="JVA52" s="1305"/>
      <c r="JVB52" s="1305"/>
      <c r="JVC52" s="1305"/>
      <c r="JVD52" s="1305"/>
      <c r="JVE52" s="1305"/>
      <c r="JVF52" s="1305"/>
      <c r="JVG52" s="1305"/>
      <c r="JVH52" s="1305"/>
      <c r="JVI52" s="1305"/>
      <c r="JVJ52" s="1305"/>
      <c r="JVK52" s="1305"/>
      <c r="JVL52" s="1305"/>
      <c r="JVM52" s="1305"/>
      <c r="JVN52" s="1305"/>
      <c r="JVO52" s="1305"/>
      <c r="JVP52" s="1305"/>
      <c r="JVQ52" s="1305"/>
      <c r="JVR52" s="1305"/>
      <c r="JVS52" s="1305"/>
      <c r="JVT52" s="1305"/>
      <c r="JVU52" s="1305"/>
      <c r="JVV52" s="1305"/>
      <c r="JVW52" s="1305"/>
      <c r="JVX52" s="1305"/>
      <c r="JVY52" s="1305"/>
      <c r="JVZ52" s="1305"/>
      <c r="JWA52" s="1305"/>
      <c r="JWB52" s="1305"/>
      <c r="JWC52" s="1305"/>
      <c r="JWD52" s="1305"/>
      <c r="JWE52" s="1305"/>
      <c r="JWF52" s="1305"/>
      <c r="JWG52" s="1305"/>
      <c r="JWH52" s="1305"/>
      <c r="JWI52" s="1305"/>
      <c r="JWJ52" s="1305"/>
      <c r="JWK52" s="1305"/>
      <c r="JWL52" s="1305"/>
      <c r="JWM52" s="1305"/>
      <c r="JWN52" s="1305"/>
      <c r="JWO52" s="1305"/>
      <c r="JWP52" s="1305"/>
      <c r="JWQ52" s="1305"/>
      <c r="JWR52" s="1305"/>
      <c r="JWS52" s="1305"/>
      <c r="JWT52" s="1305"/>
      <c r="JWU52" s="1305"/>
      <c r="JWV52" s="1305"/>
      <c r="JWW52" s="1305"/>
      <c r="JWX52" s="1305"/>
      <c r="JWY52" s="1305"/>
      <c r="JWZ52" s="1305"/>
      <c r="JXA52" s="1305"/>
      <c r="JXB52" s="1305"/>
      <c r="JXC52" s="1305"/>
      <c r="JXD52" s="1305"/>
      <c r="JXE52" s="1305"/>
      <c r="JXF52" s="1305"/>
      <c r="JXG52" s="1305"/>
      <c r="JXH52" s="1305"/>
      <c r="JXI52" s="1305"/>
      <c r="JXJ52" s="1305"/>
      <c r="JXK52" s="1305"/>
      <c r="JXL52" s="1305"/>
      <c r="JXM52" s="1305"/>
      <c r="JXN52" s="1305"/>
      <c r="JXO52" s="1305"/>
      <c r="JXP52" s="1305"/>
      <c r="JXQ52" s="1305"/>
      <c r="JXR52" s="1305"/>
      <c r="JXS52" s="1305"/>
      <c r="JXT52" s="1305"/>
      <c r="JXU52" s="1305"/>
      <c r="JXV52" s="1305"/>
      <c r="JXW52" s="1305"/>
      <c r="JXX52" s="1305"/>
      <c r="JXY52" s="1305"/>
      <c r="JXZ52" s="1305"/>
      <c r="JYA52" s="1305"/>
      <c r="JYB52" s="1305"/>
      <c r="JYC52" s="1305"/>
      <c r="JYD52" s="1305"/>
      <c r="JYE52" s="1305"/>
      <c r="JYF52" s="1305"/>
      <c r="JYG52" s="1305"/>
      <c r="JYH52" s="1305"/>
      <c r="JYI52" s="1305"/>
      <c r="JYJ52" s="1305"/>
      <c r="JYK52" s="1305"/>
      <c r="JYL52" s="1305"/>
      <c r="JYM52" s="1305"/>
      <c r="JYN52" s="1305"/>
      <c r="JYO52" s="1305"/>
      <c r="JYP52" s="1305"/>
      <c r="JYQ52" s="1305"/>
      <c r="JYR52" s="1305"/>
      <c r="JYS52" s="1305"/>
      <c r="JYT52" s="1305"/>
      <c r="JYU52" s="1305"/>
      <c r="JYV52" s="1305"/>
      <c r="JYW52" s="1305"/>
      <c r="JYX52" s="1305"/>
      <c r="JYY52" s="1305"/>
      <c r="JYZ52" s="1305"/>
      <c r="JZA52" s="1305"/>
      <c r="JZB52" s="1305"/>
      <c r="JZC52" s="1305"/>
      <c r="JZD52" s="1305"/>
      <c r="JZE52" s="1305"/>
      <c r="JZF52" s="1305"/>
      <c r="JZG52" s="1305"/>
      <c r="JZH52" s="1305"/>
      <c r="JZI52" s="1305"/>
      <c r="JZJ52" s="1305"/>
      <c r="JZK52" s="1305"/>
      <c r="JZL52" s="1305"/>
      <c r="JZM52" s="1305"/>
      <c r="JZN52" s="1305"/>
      <c r="JZO52" s="1305"/>
      <c r="JZP52" s="1305"/>
      <c r="JZQ52" s="1305"/>
      <c r="JZR52" s="1305"/>
      <c r="JZS52" s="1305"/>
      <c r="JZT52" s="1305"/>
      <c r="JZU52" s="1305"/>
      <c r="JZV52" s="1305"/>
      <c r="JZW52" s="1305"/>
      <c r="JZX52" s="1305"/>
      <c r="JZY52" s="1305"/>
      <c r="JZZ52" s="1305"/>
      <c r="KAA52" s="1305"/>
      <c r="KAB52" s="1305"/>
      <c r="KAC52" s="1305"/>
      <c r="KAD52" s="1305"/>
      <c r="KAE52" s="1305"/>
      <c r="KAF52" s="1305"/>
      <c r="KAG52" s="1305"/>
      <c r="KAH52" s="1305"/>
      <c r="KAI52" s="1305"/>
      <c r="KAJ52" s="1305"/>
      <c r="KAK52" s="1305"/>
      <c r="KAL52" s="1305"/>
      <c r="KAM52" s="1305"/>
      <c r="KAN52" s="1305"/>
      <c r="KAO52" s="1305"/>
      <c r="KAP52" s="1305"/>
      <c r="KAQ52" s="1305"/>
      <c r="KAR52" s="1305"/>
      <c r="KAS52" s="1305"/>
      <c r="KAT52" s="1305"/>
      <c r="KAU52" s="1305"/>
      <c r="KAV52" s="1305"/>
      <c r="KAW52" s="1305"/>
      <c r="KAX52" s="1305"/>
      <c r="KAY52" s="1305"/>
      <c r="KAZ52" s="1305"/>
      <c r="KBA52" s="1305"/>
      <c r="KBB52" s="1305"/>
      <c r="KBC52" s="1305"/>
      <c r="KBD52" s="1305"/>
      <c r="KBE52" s="1305"/>
      <c r="KBF52" s="1305"/>
      <c r="KBG52" s="1305"/>
      <c r="KBH52" s="1305"/>
      <c r="KBI52" s="1305"/>
      <c r="KBJ52" s="1305"/>
      <c r="KBK52" s="1305"/>
      <c r="KBL52" s="1305"/>
      <c r="KBM52" s="1305"/>
      <c r="KBN52" s="1305"/>
      <c r="KBO52" s="1305"/>
      <c r="KBP52" s="1305"/>
      <c r="KBQ52" s="1305"/>
      <c r="KBR52" s="1305"/>
      <c r="KBS52" s="1305"/>
      <c r="KBT52" s="1305"/>
      <c r="KBU52" s="1305"/>
      <c r="KBV52" s="1305"/>
      <c r="KBW52" s="1305"/>
      <c r="KBX52" s="1305"/>
      <c r="KBY52" s="1305"/>
      <c r="KBZ52" s="1305"/>
      <c r="KCA52" s="1305"/>
      <c r="KCB52" s="1305"/>
      <c r="KCC52" s="1305"/>
      <c r="KCD52" s="1305"/>
      <c r="KCE52" s="1305"/>
      <c r="KCF52" s="1305"/>
      <c r="KCG52" s="1305"/>
      <c r="KCH52" s="1305"/>
      <c r="KCI52" s="1305"/>
      <c r="KCJ52" s="1305"/>
      <c r="KCK52" s="1305"/>
      <c r="KCL52" s="1305"/>
      <c r="KCM52" s="1305"/>
      <c r="KCN52" s="1305"/>
      <c r="KCO52" s="1305"/>
      <c r="KCP52" s="1305"/>
      <c r="KCQ52" s="1305"/>
      <c r="KCR52" s="1305"/>
      <c r="KCS52" s="1305"/>
      <c r="KCT52" s="1305"/>
      <c r="KCU52" s="1305"/>
      <c r="KCV52" s="1305"/>
      <c r="KCW52" s="1305"/>
      <c r="KCX52" s="1305"/>
      <c r="KCY52" s="1305"/>
      <c r="KCZ52" s="1305"/>
      <c r="KDA52" s="1305"/>
      <c r="KDB52" s="1305"/>
      <c r="KDC52" s="1305"/>
      <c r="KDD52" s="1305"/>
      <c r="KDE52" s="1305"/>
      <c r="KDF52" s="1305"/>
      <c r="KDG52" s="1305"/>
      <c r="KDH52" s="1305"/>
      <c r="KDI52" s="1305"/>
      <c r="KDJ52" s="1305"/>
      <c r="KDK52" s="1305"/>
      <c r="KDL52" s="1305"/>
      <c r="KDM52" s="1305"/>
      <c r="KDN52" s="1305"/>
      <c r="KDO52" s="1305"/>
      <c r="KDP52" s="1305"/>
      <c r="KDQ52" s="1305"/>
      <c r="KDR52" s="1305"/>
      <c r="KDS52" s="1305"/>
      <c r="KDT52" s="1305"/>
      <c r="KDU52" s="1305"/>
      <c r="KDV52" s="1305"/>
      <c r="KDW52" s="1305"/>
      <c r="KDX52" s="1305"/>
      <c r="KDY52" s="1305"/>
      <c r="KDZ52" s="1305"/>
      <c r="KEA52" s="1305"/>
      <c r="KEB52" s="1305"/>
      <c r="KEC52" s="1305"/>
      <c r="KED52" s="1305"/>
      <c r="KEE52" s="1305"/>
      <c r="KEF52" s="1305"/>
      <c r="KEG52" s="1305"/>
      <c r="KEH52" s="1305"/>
      <c r="KEI52" s="1305"/>
      <c r="KEJ52" s="1305"/>
      <c r="KEK52" s="1305"/>
      <c r="KEL52" s="1305"/>
      <c r="KEM52" s="1305"/>
      <c r="KEN52" s="1305"/>
      <c r="KEO52" s="1305"/>
      <c r="KEP52" s="1305"/>
      <c r="KEQ52" s="1305"/>
      <c r="KER52" s="1305"/>
      <c r="KES52" s="1305"/>
      <c r="KET52" s="1305"/>
      <c r="KEU52" s="1305"/>
      <c r="KEV52" s="1305"/>
      <c r="KEW52" s="1305"/>
      <c r="KEX52" s="1305"/>
      <c r="KEY52" s="1305"/>
      <c r="KEZ52" s="1305"/>
      <c r="KFA52" s="1305"/>
      <c r="KFB52" s="1305"/>
      <c r="KFC52" s="1305"/>
      <c r="KFD52" s="1305"/>
      <c r="KFE52" s="1305"/>
      <c r="KFF52" s="1305"/>
      <c r="KFG52" s="1305"/>
      <c r="KFH52" s="1305"/>
      <c r="KFI52" s="1305"/>
      <c r="KFJ52" s="1305"/>
      <c r="KFK52" s="1305"/>
      <c r="KFL52" s="1305"/>
      <c r="KFM52" s="1305"/>
      <c r="KFN52" s="1305"/>
      <c r="KFO52" s="1305"/>
      <c r="KFP52" s="1305"/>
      <c r="KFQ52" s="1305"/>
      <c r="KFR52" s="1305"/>
      <c r="KFS52" s="1305"/>
      <c r="KFT52" s="1305"/>
      <c r="KFU52" s="1305"/>
      <c r="KFV52" s="1305"/>
      <c r="KFW52" s="1305"/>
      <c r="KFX52" s="1305"/>
      <c r="KFY52" s="1305"/>
      <c r="KFZ52" s="1305"/>
      <c r="KGA52" s="1305"/>
      <c r="KGB52" s="1305"/>
      <c r="KGC52" s="1305"/>
      <c r="KGD52" s="1305"/>
      <c r="KGE52" s="1305"/>
      <c r="KGF52" s="1305"/>
      <c r="KGG52" s="1305"/>
      <c r="KGH52" s="1305"/>
      <c r="KGI52" s="1305"/>
      <c r="KGJ52" s="1305"/>
      <c r="KGK52" s="1305"/>
      <c r="KGL52" s="1305"/>
      <c r="KGM52" s="1305"/>
      <c r="KGN52" s="1305"/>
      <c r="KGO52" s="1305"/>
      <c r="KGP52" s="1305"/>
      <c r="KGQ52" s="1305"/>
      <c r="KGR52" s="1305"/>
      <c r="KGS52" s="1305"/>
      <c r="KGT52" s="1305"/>
      <c r="KGU52" s="1305"/>
      <c r="KGV52" s="1305"/>
      <c r="KGW52" s="1305"/>
      <c r="KGX52" s="1305"/>
      <c r="KGY52" s="1305"/>
      <c r="KGZ52" s="1305"/>
      <c r="KHA52" s="1305"/>
      <c r="KHB52" s="1305"/>
      <c r="KHC52" s="1305"/>
      <c r="KHD52" s="1305"/>
      <c r="KHE52" s="1305"/>
      <c r="KHF52" s="1305"/>
      <c r="KHG52" s="1305"/>
      <c r="KHH52" s="1305"/>
      <c r="KHI52" s="1305"/>
      <c r="KHJ52" s="1305"/>
      <c r="KHK52" s="1305"/>
      <c r="KHL52" s="1305"/>
      <c r="KHM52" s="1305"/>
      <c r="KHN52" s="1305"/>
      <c r="KHO52" s="1305"/>
      <c r="KHP52" s="1305"/>
      <c r="KHQ52" s="1305"/>
      <c r="KHR52" s="1305"/>
      <c r="KHS52" s="1305"/>
      <c r="KHT52" s="1305"/>
      <c r="KHU52" s="1305"/>
      <c r="KHV52" s="1305"/>
      <c r="KHW52" s="1305"/>
      <c r="KHX52" s="1305"/>
      <c r="KHY52" s="1305"/>
      <c r="KHZ52" s="1305"/>
      <c r="KIA52" s="1305"/>
      <c r="KIB52" s="1305"/>
      <c r="KIC52" s="1305"/>
      <c r="KID52" s="1305"/>
      <c r="KIE52" s="1305"/>
      <c r="KIF52" s="1305"/>
      <c r="KIG52" s="1305"/>
      <c r="KIH52" s="1305"/>
      <c r="KII52" s="1305"/>
      <c r="KIJ52" s="1305"/>
      <c r="KIK52" s="1305"/>
      <c r="KIL52" s="1305"/>
      <c r="KIM52" s="1305"/>
      <c r="KIN52" s="1305"/>
      <c r="KIO52" s="1305"/>
      <c r="KIP52" s="1305"/>
      <c r="KIQ52" s="1305"/>
      <c r="KIR52" s="1305"/>
      <c r="KIS52" s="1305"/>
      <c r="KIT52" s="1305"/>
      <c r="KIU52" s="1305"/>
      <c r="KIV52" s="1305"/>
      <c r="KIW52" s="1305"/>
      <c r="KIX52" s="1305"/>
      <c r="KIY52" s="1305"/>
      <c r="KIZ52" s="1305"/>
      <c r="KJA52" s="1305"/>
      <c r="KJB52" s="1305"/>
      <c r="KJC52" s="1305"/>
      <c r="KJD52" s="1305"/>
      <c r="KJE52" s="1305"/>
      <c r="KJF52" s="1305"/>
      <c r="KJG52" s="1305"/>
      <c r="KJH52" s="1305"/>
      <c r="KJI52" s="1305"/>
      <c r="KJJ52" s="1305"/>
      <c r="KJK52" s="1305"/>
      <c r="KJL52" s="1305"/>
      <c r="KJM52" s="1305"/>
      <c r="KJN52" s="1305"/>
      <c r="KJO52" s="1305"/>
      <c r="KJP52" s="1305"/>
      <c r="KJQ52" s="1305"/>
      <c r="KJR52" s="1305"/>
      <c r="KJS52" s="1305"/>
      <c r="KJT52" s="1305"/>
      <c r="KJU52" s="1305"/>
      <c r="KJV52" s="1305"/>
      <c r="KJW52" s="1305"/>
      <c r="KJX52" s="1305"/>
      <c r="KJY52" s="1305"/>
      <c r="KJZ52" s="1305"/>
      <c r="KKA52" s="1305"/>
      <c r="KKB52" s="1305"/>
      <c r="KKC52" s="1305"/>
      <c r="KKD52" s="1305"/>
      <c r="KKE52" s="1305"/>
      <c r="KKF52" s="1305"/>
      <c r="KKG52" s="1305"/>
      <c r="KKH52" s="1305"/>
      <c r="KKI52" s="1305"/>
      <c r="KKJ52" s="1305"/>
      <c r="KKK52" s="1305"/>
      <c r="KKL52" s="1305"/>
      <c r="KKM52" s="1305"/>
      <c r="KKN52" s="1305"/>
      <c r="KKO52" s="1305"/>
      <c r="KKP52" s="1305"/>
      <c r="KKQ52" s="1305"/>
      <c r="KKR52" s="1305"/>
      <c r="KKS52" s="1305"/>
      <c r="KKT52" s="1305"/>
      <c r="KKU52" s="1305"/>
      <c r="KKV52" s="1305"/>
      <c r="KKW52" s="1305"/>
      <c r="KKX52" s="1305"/>
      <c r="KKY52" s="1305"/>
      <c r="KKZ52" s="1305"/>
      <c r="KLA52" s="1305"/>
      <c r="KLB52" s="1305"/>
      <c r="KLC52" s="1305"/>
      <c r="KLD52" s="1305"/>
      <c r="KLE52" s="1305"/>
      <c r="KLF52" s="1305"/>
      <c r="KLG52" s="1305"/>
      <c r="KLH52" s="1305"/>
      <c r="KLI52" s="1305"/>
      <c r="KLJ52" s="1305"/>
      <c r="KLK52" s="1305"/>
      <c r="KLL52" s="1305"/>
      <c r="KLM52" s="1305"/>
      <c r="KLN52" s="1305"/>
      <c r="KLO52" s="1305"/>
      <c r="KLP52" s="1305"/>
      <c r="KLQ52" s="1305"/>
      <c r="KLR52" s="1305"/>
      <c r="KLS52" s="1305"/>
      <c r="KLT52" s="1305"/>
      <c r="KLU52" s="1305"/>
      <c r="KLV52" s="1305"/>
      <c r="KLW52" s="1305"/>
      <c r="KLX52" s="1305"/>
      <c r="KLY52" s="1305"/>
      <c r="KLZ52" s="1305"/>
      <c r="KMA52" s="1305"/>
      <c r="KMB52" s="1305"/>
      <c r="KMC52" s="1305"/>
      <c r="KMD52" s="1305"/>
      <c r="KME52" s="1305"/>
      <c r="KMF52" s="1305"/>
      <c r="KMG52" s="1305"/>
      <c r="KMH52" s="1305"/>
      <c r="KMI52" s="1305"/>
      <c r="KMJ52" s="1305"/>
      <c r="KMK52" s="1305"/>
      <c r="KML52" s="1305"/>
      <c r="KMM52" s="1305"/>
      <c r="KMN52" s="1305"/>
      <c r="KMO52" s="1305"/>
      <c r="KMP52" s="1305"/>
      <c r="KMQ52" s="1305"/>
      <c r="KMR52" s="1305"/>
      <c r="KMS52" s="1305"/>
      <c r="KMT52" s="1305"/>
      <c r="KMU52" s="1305"/>
      <c r="KMV52" s="1305"/>
      <c r="KMW52" s="1305"/>
      <c r="KMX52" s="1305"/>
      <c r="KMY52" s="1305"/>
      <c r="KMZ52" s="1305"/>
      <c r="KNA52" s="1305"/>
      <c r="KNB52" s="1305"/>
      <c r="KNC52" s="1305"/>
      <c r="KND52" s="1305"/>
      <c r="KNE52" s="1305"/>
      <c r="KNF52" s="1305"/>
      <c r="KNG52" s="1305"/>
      <c r="KNH52" s="1305"/>
      <c r="KNI52" s="1305"/>
      <c r="KNJ52" s="1305"/>
      <c r="KNK52" s="1305"/>
      <c r="KNL52" s="1305"/>
      <c r="KNM52" s="1305"/>
      <c r="KNN52" s="1305"/>
      <c r="KNO52" s="1305"/>
      <c r="KNP52" s="1305"/>
      <c r="KNQ52" s="1305"/>
      <c r="KNR52" s="1305"/>
      <c r="KNS52" s="1305"/>
      <c r="KNT52" s="1305"/>
      <c r="KNU52" s="1305"/>
      <c r="KNV52" s="1305"/>
      <c r="KNW52" s="1305"/>
      <c r="KNX52" s="1305"/>
      <c r="KNY52" s="1305"/>
      <c r="KNZ52" s="1305"/>
      <c r="KOA52" s="1305"/>
      <c r="KOB52" s="1305"/>
      <c r="KOC52" s="1305"/>
      <c r="KOD52" s="1305"/>
      <c r="KOE52" s="1305"/>
      <c r="KOF52" s="1305"/>
      <c r="KOG52" s="1305"/>
      <c r="KOH52" s="1305"/>
      <c r="KOI52" s="1305"/>
      <c r="KOJ52" s="1305"/>
      <c r="KOK52" s="1305"/>
      <c r="KOL52" s="1305"/>
      <c r="KOM52" s="1305"/>
      <c r="KON52" s="1305"/>
      <c r="KOO52" s="1305"/>
      <c r="KOP52" s="1305"/>
      <c r="KOQ52" s="1305"/>
      <c r="KOR52" s="1305"/>
      <c r="KOS52" s="1305"/>
      <c r="KOT52" s="1305"/>
      <c r="KOU52" s="1305"/>
      <c r="KOV52" s="1305"/>
      <c r="KOW52" s="1305"/>
      <c r="KOX52" s="1305"/>
      <c r="KOY52" s="1305"/>
      <c r="KOZ52" s="1305"/>
      <c r="KPA52" s="1305"/>
      <c r="KPB52" s="1305"/>
      <c r="KPC52" s="1305"/>
      <c r="KPD52" s="1305"/>
      <c r="KPE52" s="1305"/>
      <c r="KPF52" s="1305"/>
      <c r="KPG52" s="1305"/>
      <c r="KPH52" s="1305"/>
      <c r="KPI52" s="1305"/>
      <c r="KPJ52" s="1305"/>
      <c r="KPK52" s="1305"/>
      <c r="KPL52" s="1305"/>
      <c r="KPM52" s="1305"/>
      <c r="KPN52" s="1305"/>
      <c r="KPO52" s="1305"/>
      <c r="KPP52" s="1305"/>
      <c r="KPQ52" s="1305"/>
      <c r="KPR52" s="1305"/>
      <c r="KPS52" s="1305"/>
      <c r="KPT52" s="1305"/>
      <c r="KPU52" s="1305"/>
      <c r="KPV52" s="1305"/>
      <c r="KPW52" s="1305"/>
      <c r="KPX52" s="1305"/>
      <c r="KPY52" s="1305"/>
      <c r="KPZ52" s="1305"/>
      <c r="KQA52" s="1305"/>
      <c r="KQB52" s="1305"/>
      <c r="KQC52" s="1305"/>
      <c r="KQD52" s="1305"/>
      <c r="KQE52" s="1305"/>
      <c r="KQF52" s="1305"/>
      <c r="KQG52" s="1305"/>
      <c r="KQH52" s="1305"/>
      <c r="KQI52" s="1305"/>
      <c r="KQJ52" s="1305"/>
      <c r="KQK52" s="1305"/>
      <c r="KQL52" s="1305"/>
      <c r="KQM52" s="1305"/>
      <c r="KQN52" s="1305"/>
      <c r="KQO52" s="1305"/>
      <c r="KQP52" s="1305"/>
      <c r="KQQ52" s="1305"/>
      <c r="KQR52" s="1305"/>
      <c r="KQS52" s="1305"/>
      <c r="KQT52" s="1305"/>
      <c r="KQU52" s="1305"/>
      <c r="KQV52" s="1305"/>
      <c r="KQW52" s="1305"/>
      <c r="KQX52" s="1305"/>
      <c r="KQY52" s="1305"/>
      <c r="KQZ52" s="1305"/>
      <c r="KRA52" s="1305"/>
      <c r="KRB52" s="1305"/>
      <c r="KRC52" s="1305"/>
      <c r="KRD52" s="1305"/>
      <c r="KRE52" s="1305"/>
      <c r="KRF52" s="1305"/>
      <c r="KRG52" s="1305"/>
      <c r="KRH52" s="1305"/>
      <c r="KRI52" s="1305"/>
      <c r="KRJ52" s="1305"/>
      <c r="KRK52" s="1305"/>
      <c r="KRL52" s="1305"/>
      <c r="KRM52" s="1305"/>
      <c r="KRN52" s="1305"/>
      <c r="KRO52" s="1305"/>
      <c r="KRP52" s="1305"/>
      <c r="KRQ52" s="1305"/>
      <c r="KRR52" s="1305"/>
      <c r="KRS52" s="1305"/>
      <c r="KRT52" s="1305"/>
      <c r="KRU52" s="1305"/>
      <c r="KRV52" s="1305"/>
      <c r="KRW52" s="1305"/>
      <c r="KRX52" s="1305"/>
      <c r="KRY52" s="1305"/>
      <c r="KRZ52" s="1305"/>
      <c r="KSA52" s="1305"/>
      <c r="KSB52" s="1305"/>
      <c r="KSC52" s="1305"/>
      <c r="KSD52" s="1305"/>
      <c r="KSE52" s="1305"/>
      <c r="KSF52" s="1305"/>
      <c r="KSG52" s="1305"/>
      <c r="KSH52" s="1305"/>
      <c r="KSI52" s="1305"/>
      <c r="KSJ52" s="1305"/>
      <c r="KSK52" s="1305"/>
      <c r="KSL52" s="1305"/>
      <c r="KSM52" s="1305"/>
      <c r="KSN52" s="1305"/>
      <c r="KSO52" s="1305"/>
      <c r="KSP52" s="1305"/>
      <c r="KSQ52" s="1305"/>
      <c r="KSR52" s="1305"/>
      <c r="KSS52" s="1305"/>
      <c r="KST52" s="1305"/>
      <c r="KSU52" s="1305"/>
      <c r="KSV52" s="1305"/>
      <c r="KSW52" s="1305"/>
      <c r="KSX52" s="1305"/>
      <c r="KSY52" s="1305"/>
      <c r="KSZ52" s="1305"/>
      <c r="KTA52" s="1305"/>
      <c r="KTB52" s="1305"/>
      <c r="KTC52" s="1305"/>
      <c r="KTD52" s="1305"/>
      <c r="KTE52" s="1305"/>
      <c r="KTF52" s="1305"/>
      <c r="KTG52" s="1305"/>
      <c r="KTH52" s="1305"/>
      <c r="KTI52" s="1305"/>
      <c r="KTJ52" s="1305"/>
      <c r="KTK52" s="1305"/>
      <c r="KTL52" s="1305"/>
      <c r="KTM52" s="1305"/>
      <c r="KTN52" s="1305"/>
      <c r="KTO52" s="1305"/>
      <c r="KTP52" s="1305"/>
      <c r="KTQ52" s="1305"/>
      <c r="KTR52" s="1305"/>
      <c r="KTS52" s="1305"/>
      <c r="KTT52" s="1305"/>
      <c r="KTU52" s="1305"/>
      <c r="KTV52" s="1305"/>
      <c r="KTW52" s="1305"/>
      <c r="KTX52" s="1305"/>
      <c r="KTY52" s="1305"/>
      <c r="KTZ52" s="1305"/>
      <c r="KUA52" s="1305"/>
      <c r="KUB52" s="1305"/>
      <c r="KUC52" s="1305"/>
      <c r="KUD52" s="1305"/>
      <c r="KUE52" s="1305"/>
      <c r="KUF52" s="1305"/>
      <c r="KUG52" s="1305"/>
      <c r="KUH52" s="1305"/>
      <c r="KUI52" s="1305"/>
      <c r="KUJ52" s="1305"/>
      <c r="KUK52" s="1305"/>
      <c r="KUL52" s="1305"/>
      <c r="KUM52" s="1305"/>
      <c r="KUN52" s="1305"/>
      <c r="KUO52" s="1305"/>
      <c r="KUP52" s="1305"/>
      <c r="KUQ52" s="1305"/>
      <c r="KUR52" s="1305"/>
      <c r="KUS52" s="1305"/>
      <c r="KUT52" s="1305"/>
      <c r="KUU52" s="1305"/>
      <c r="KUV52" s="1305"/>
      <c r="KUW52" s="1305"/>
      <c r="KUX52" s="1305"/>
      <c r="KUY52" s="1305"/>
      <c r="KUZ52" s="1305"/>
      <c r="KVA52" s="1305"/>
      <c r="KVB52" s="1305"/>
      <c r="KVC52" s="1305"/>
      <c r="KVD52" s="1305"/>
      <c r="KVE52" s="1305"/>
      <c r="KVF52" s="1305"/>
      <c r="KVG52" s="1305"/>
      <c r="KVH52" s="1305"/>
      <c r="KVI52" s="1305"/>
      <c r="KVJ52" s="1305"/>
      <c r="KVK52" s="1305"/>
      <c r="KVL52" s="1305"/>
      <c r="KVM52" s="1305"/>
      <c r="KVN52" s="1305"/>
      <c r="KVO52" s="1305"/>
      <c r="KVP52" s="1305"/>
      <c r="KVQ52" s="1305"/>
      <c r="KVR52" s="1305"/>
      <c r="KVS52" s="1305"/>
      <c r="KVT52" s="1305"/>
      <c r="KVU52" s="1305"/>
      <c r="KVV52" s="1305"/>
      <c r="KVW52" s="1305"/>
      <c r="KVX52" s="1305"/>
      <c r="KVY52" s="1305"/>
      <c r="KVZ52" s="1305"/>
      <c r="KWA52" s="1305"/>
      <c r="KWB52" s="1305"/>
      <c r="KWC52" s="1305"/>
      <c r="KWD52" s="1305"/>
      <c r="KWE52" s="1305"/>
      <c r="KWF52" s="1305"/>
      <c r="KWG52" s="1305"/>
      <c r="KWH52" s="1305"/>
      <c r="KWI52" s="1305"/>
      <c r="KWJ52" s="1305"/>
      <c r="KWK52" s="1305"/>
      <c r="KWL52" s="1305"/>
      <c r="KWM52" s="1305"/>
      <c r="KWN52" s="1305"/>
      <c r="KWO52" s="1305"/>
      <c r="KWP52" s="1305"/>
      <c r="KWQ52" s="1305"/>
      <c r="KWR52" s="1305"/>
      <c r="KWS52" s="1305"/>
      <c r="KWT52" s="1305"/>
      <c r="KWU52" s="1305"/>
      <c r="KWV52" s="1305"/>
      <c r="KWW52" s="1305"/>
      <c r="KWX52" s="1305"/>
      <c r="KWY52" s="1305"/>
      <c r="KWZ52" s="1305"/>
      <c r="KXA52" s="1305"/>
      <c r="KXB52" s="1305"/>
      <c r="KXC52" s="1305"/>
      <c r="KXD52" s="1305"/>
      <c r="KXE52" s="1305"/>
      <c r="KXF52" s="1305"/>
      <c r="KXG52" s="1305"/>
      <c r="KXH52" s="1305"/>
      <c r="KXI52" s="1305"/>
      <c r="KXJ52" s="1305"/>
      <c r="KXK52" s="1305"/>
      <c r="KXL52" s="1305"/>
      <c r="KXM52" s="1305"/>
      <c r="KXN52" s="1305"/>
      <c r="KXO52" s="1305"/>
      <c r="KXP52" s="1305"/>
      <c r="KXQ52" s="1305"/>
      <c r="KXR52" s="1305"/>
      <c r="KXS52" s="1305"/>
      <c r="KXT52" s="1305"/>
      <c r="KXU52" s="1305"/>
      <c r="KXV52" s="1305"/>
      <c r="KXW52" s="1305"/>
      <c r="KXX52" s="1305"/>
      <c r="KXY52" s="1305"/>
      <c r="KXZ52" s="1305"/>
      <c r="KYA52" s="1305"/>
      <c r="KYB52" s="1305"/>
      <c r="KYC52" s="1305"/>
      <c r="KYD52" s="1305"/>
      <c r="KYE52" s="1305"/>
      <c r="KYF52" s="1305"/>
      <c r="KYG52" s="1305"/>
      <c r="KYH52" s="1305"/>
      <c r="KYI52" s="1305"/>
      <c r="KYJ52" s="1305"/>
      <c r="KYK52" s="1305"/>
      <c r="KYL52" s="1305"/>
      <c r="KYM52" s="1305"/>
      <c r="KYN52" s="1305"/>
      <c r="KYO52" s="1305"/>
      <c r="KYP52" s="1305"/>
      <c r="KYQ52" s="1305"/>
      <c r="KYR52" s="1305"/>
      <c r="KYS52" s="1305"/>
      <c r="KYT52" s="1305"/>
      <c r="KYU52" s="1305"/>
      <c r="KYV52" s="1305"/>
      <c r="KYW52" s="1305"/>
      <c r="KYX52" s="1305"/>
      <c r="KYY52" s="1305"/>
      <c r="KYZ52" s="1305"/>
      <c r="KZA52" s="1305"/>
      <c r="KZB52" s="1305"/>
      <c r="KZC52" s="1305"/>
      <c r="KZD52" s="1305"/>
      <c r="KZE52" s="1305"/>
      <c r="KZF52" s="1305"/>
      <c r="KZG52" s="1305"/>
      <c r="KZH52" s="1305"/>
      <c r="KZI52" s="1305"/>
      <c r="KZJ52" s="1305"/>
      <c r="KZK52" s="1305"/>
      <c r="KZL52" s="1305"/>
      <c r="KZM52" s="1305"/>
      <c r="KZN52" s="1305"/>
      <c r="KZO52" s="1305"/>
      <c r="KZP52" s="1305"/>
      <c r="KZQ52" s="1305"/>
      <c r="KZR52" s="1305"/>
      <c r="KZS52" s="1305"/>
      <c r="KZT52" s="1305"/>
      <c r="KZU52" s="1305"/>
      <c r="KZV52" s="1305"/>
      <c r="KZW52" s="1305"/>
      <c r="KZX52" s="1305"/>
      <c r="KZY52" s="1305"/>
      <c r="KZZ52" s="1305"/>
      <c r="LAA52" s="1305"/>
      <c r="LAB52" s="1305"/>
      <c r="LAC52" s="1305"/>
      <c r="LAD52" s="1305"/>
      <c r="LAE52" s="1305"/>
      <c r="LAF52" s="1305"/>
      <c r="LAG52" s="1305"/>
      <c r="LAH52" s="1305"/>
      <c r="LAI52" s="1305"/>
      <c r="LAJ52" s="1305"/>
      <c r="LAK52" s="1305"/>
      <c r="LAL52" s="1305"/>
      <c r="LAM52" s="1305"/>
      <c r="LAN52" s="1305"/>
      <c r="LAO52" s="1305"/>
      <c r="LAP52" s="1305"/>
      <c r="LAQ52" s="1305"/>
      <c r="LAR52" s="1305"/>
      <c r="LAS52" s="1305"/>
      <c r="LAT52" s="1305"/>
      <c r="LAU52" s="1305"/>
      <c r="LAV52" s="1305"/>
      <c r="LAW52" s="1305"/>
      <c r="LAX52" s="1305"/>
      <c r="LAY52" s="1305"/>
      <c r="LAZ52" s="1305"/>
      <c r="LBA52" s="1305"/>
      <c r="LBB52" s="1305"/>
      <c r="LBC52" s="1305"/>
      <c r="LBD52" s="1305"/>
      <c r="LBE52" s="1305"/>
      <c r="LBF52" s="1305"/>
      <c r="LBG52" s="1305"/>
      <c r="LBH52" s="1305"/>
      <c r="LBI52" s="1305"/>
      <c r="LBJ52" s="1305"/>
      <c r="LBK52" s="1305"/>
      <c r="LBL52" s="1305"/>
      <c r="LBM52" s="1305"/>
      <c r="LBN52" s="1305"/>
      <c r="LBO52" s="1305"/>
      <c r="LBP52" s="1305"/>
      <c r="LBQ52" s="1305"/>
      <c r="LBR52" s="1305"/>
      <c r="LBS52" s="1305"/>
      <c r="LBT52" s="1305"/>
      <c r="LBU52" s="1305"/>
      <c r="LBV52" s="1305"/>
      <c r="LBW52" s="1305"/>
      <c r="LBX52" s="1305"/>
      <c r="LBY52" s="1305"/>
      <c r="LBZ52" s="1305"/>
      <c r="LCA52" s="1305"/>
      <c r="LCB52" s="1305"/>
      <c r="LCC52" s="1305"/>
      <c r="LCD52" s="1305"/>
      <c r="LCE52" s="1305"/>
      <c r="LCF52" s="1305"/>
      <c r="LCG52" s="1305"/>
      <c r="LCH52" s="1305"/>
      <c r="LCI52" s="1305"/>
      <c r="LCJ52" s="1305"/>
      <c r="LCK52" s="1305"/>
      <c r="LCL52" s="1305"/>
      <c r="LCM52" s="1305"/>
      <c r="LCN52" s="1305"/>
      <c r="LCO52" s="1305"/>
      <c r="LCP52" s="1305"/>
      <c r="LCQ52" s="1305"/>
      <c r="LCR52" s="1305"/>
      <c r="LCS52" s="1305"/>
      <c r="LCT52" s="1305"/>
      <c r="LCU52" s="1305"/>
      <c r="LCV52" s="1305"/>
      <c r="LCW52" s="1305"/>
      <c r="LCX52" s="1305"/>
      <c r="LCY52" s="1305"/>
      <c r="LCZ52" s="1305"/>
      <c r="LDA52" s="1305"/>
      <c r="LDB52" s="1305"/>
      <c r="LDC52" s="1305"/>
      <c r="LDD52" s="1305"/>
      <c r="LDE52" s="1305"/>
      <c r="LDF52" s="1305"/>
      <c r="LDG52" s="1305"/>
      <c r="LDH52" s="1305"/>
      <c r="LDI52" s="1305"/>
      <c r="LDJ52" s="1305"/>
      <c r="LDK52" s="1305"/>
      <c r="LDL52" s="1305"/>
      <c r="LDM52" s="1305"/>
      <c r="LDN52" s="1305"/>
      <c r="LDO52" s="1305"/>
      <c r="LDP52" s="1305"/>
      <c r="LDQ52" s="1305"/>
      <c r="LDR52" s="1305"/>
      <c r="LDS52" s="1305"/>
      <c r="LDT52" s="1305"/>
      <c r="LDU52" s="1305"/>
      <c r="LDV52" s="1305"/>
      <c r="LDW52" s="1305"/>
      <c r="LDX52" s="1305"/>
      <c r="LDY52" s="1305"/>
      <c r="LDZ52" s="1305"/>
      <c r="LEA52" s="1305"/>
      <c r="LEB52" s="1305"/>
      <c r="LEC52" s="1305"/>
      <c r="LED52" s="1305"/>
      <c r="LEE52" s="1305"/>
      <c r="LEF52" s="1305"/>
      <c r="LEG52" s="1305"/>
      <c r="LEH52" s="1305"/>
      <c r="LEI52" s="1305"/>
      <c r="LEJ52" s="1305"/>
      <c r="LEK52" s="1305"/>
      <c r="LEL52" s="1305"/>
      <c r="LEM52" s="1305"/>
      <c r="LEN52" s="1305"/>
      <c r="LEO52" s="1305"/>
      <c r="LEP52" s="1305"/>
      <c r="LEQ52" s="1305"/>
      <c r="LER52" s="1305"/>
      <c r="LES52" s="1305"/>
      <c r="LET52" s="1305"/>
      <c r="LEU52" s="1305"/>
      <c r="LEV52" s="1305"/>
      <c r="LEW52" s="1305"/>
      <c r="LEX52" s="1305"/>
      <c r="LEY52" s="1305"/>
      <c r="LEZ52" s="1305"/>
      <c r="LFA52" s="1305"/>
      <c r="LFB52" s="1305"/>
      <c r="LFC52" s="1305"/>
      <c r="LFD52" s="1305"/>
      <c r="LFE52" s="1305"/>
      <c r="LFF52" s="1305"/>
      <c r="LFG52" s="1305"/>
      <c r="LFH52" s="1305"/>
      <c r="LFI52" s="1305"/>
      <c r="LFJ52" s="1305"/>
      <c r="LFK52" s="1305"/>
      <c r="LFL52" s="1305"/>
      <c r="LFM52" s="1305"/>
      <c r="LFN52" s="1305"/>
      <c r="LFO52" s="1305"/>
      <c r="LFP52" s="1305"/>
      <c r="LFQ52" s="1305"/>
      <c r="LFR52" s="1305"/>
      <c r="LFS52" s="1305"/>
      <c r="LFT52" s="1305"/>
      <c r="LFU52" s="1305"/>
      <c r="LFV52" s="1305"/>
      <c r="LFW52" s="1305"/>
      <c r="LFX52" s="1305"/>
      <c r="LFY52" s="1305"/>
      <c r="LFZ52" s="1305"/>
      <c r="LGA52" s="1305"/>
      <c r="LGB52" s="1305"/>
      <c r="LGC52" s="1305"/>
      <c r="LGD52" s="1305"/>
      <c r="LGE52" s="1305"/>
      <c r="LGF52" s="1305"/>
      <c r="LGG52" s="1305"/>
      <c r="LGH52" s="1305"/>
      <c r="LGI52" s="1305"/>
      <c r="LGJ52" s="1305"/>
      <c r="LGK52" s="1305"/>
      <c r="LGL52" s="1305"/>
      <c r="LGM52" s="1305"/>
      <c r="LGN52" s="1305"/>
      <c r="LGO52" s="1305"/>
      <c r="LGP52" s="1305"/>
      <c r="LGQ52" s="1305"/>
      <c r="LGR52" s="1305"/>
      <c r="LGS52" s="1305"/>
      <c r="LGT52" s="1305"/>
      <c r="LGU52" s="1305"/>
      <c r="LGV52" s="1305"/>
      <c r="LGW52" s="1305"/>
      <c r="LGX52" s="1305"/>
      <c r="LGY52" s="1305"/>
      <c r="LGZ52" s="1305"/>
      <c r="LHA52" s="1305"/>
      <c r="LHB52" s="1305"/>
      <c r="LHC52" s="1305"/>
      <c r="LHD52" s="1305"/>
      <c r="LHE52" s="1305"/>
      <c r="LHF52" s="1305"/>
      <c r="LHG52" s="1305"/>
      <c r="LHH52" s="1305"/>
      <c r="LHI52" s="1305"/>
      <c r="LHJ52" s="1305"/>
      <c r="LHK52" s="1305"/>
      <c r="LHL52" s="1305"/>
      <c r="LHM52" s="1305"/>
      <c r="LHN52" s="1305"/>
      <c r="LHO52" s="1305"/>
      <c r="LHP52" s="1305"/>
      <c r="LHQ52" s="1305"/>
      <c r="LHR52" s="1305"/>
      <c r="LHS52" s="1305"/>
      <c r="LHT52" s="1305"/>
      <c r="LHU52" s="1305"/>
      <c r="LHV52" s="1305"/>
      <c r="LHW52" s="1305"/>
      <c r="LHX52" s="1305"/>
      <c r="LHY52" s="1305"/>
      <c r="LHZ52" s="1305"/>
      <c r="LIA52" s="1305"/>
      <c r="LIB52" s="1305"/>
      <c r="LIC52" s="1305"/>
      <c r="LID52" s="1305"/>
      <c r="LIE52" s="1305"/>
      <c r="LIF52" s="1305"/>
      <c r="LIG52" s="1305"/>
      <c r="LIH52" s="1305"/>
      <c r="LII52" s="1305"/>
      <c r="LIJ52" s="1305"/>
      <c r="LIK52" s="1305"/>
      <c r="LIL52" s="1305"/>
      <c r="LIM52" s="1305"/>
      <c r="LIN52" s="1305"/>
      <c r="LIO52" s="1305"/>
      <c r="LIP52" s="1305"/>
      <c r="LIQ52" s="1305"/>
      <c r="LIR52" s="1305"/>
      <c r="LIS52" s="1305"/>
      <c r="LIT52" s="1305"/>
      <c r="LIU52" s="1305"/>
      <c r="LIV52" s="1305"/>
      <c r="LIW52" s="1305"/>
      <c r="LIX52" s="1305"/>
      <c r="LIY52" s="1305"/>
      <c r="LIZ52" s="1305"/>
      <c r="LJA52" s="1305"/>
      <c r="LJB52" s="1305"/>
      <c r="LJC52" s="1305"/>
      <c r="LJD52" s="1305"/>
      <c r="LJE52" s="1305"/>
      <c r="LJF52" s="1305"/>
      <c r="LJG52" s="1305"/>
      <c r="LJH52" s="1305"/>
      <c r="LJI52" s="1305"/>
      <c r="LJJ52" s="1305"/>
      <c r="LJK52" s="1305"/>
      <c r="LJL52" s="1305"/>
      <c r="LJM52" s="1305"/>
      <c r="LJN52" s="1305"/>
      <c r="LJO52" s="1305"/>
      <c r="LJP52" s="1305"/>
      <c r="LJQ52" s="1305"/>
      <c r="LJR52" s="1305"/>
      <c r="LJS52" s="1305"/>
      <c r="LJT52" s="1305"/>
      <c r="LJU52" s="1305"/>
      <c r="LJV52" s="1305"/>
      <c r="LJW52" s="1305"/>
      <c r="LJX52" s="1305"/>
      <c r="LJY52" s="1305"/>
      <c r="LJZ52" s="1305"/>
      <c r="LKA52" s="1305"/>
      <c r="LKB52" s="1305"/>
      <c r="LKC52" s="1305"/>
      <c r="LKD52" s="1305"/>
      <c r="LKE52" s="1305"/>
      <c r="LKF52" s="1305"/>
      <c r="LKG52" s="1305"/>
      <c r="LKH52" s="1305"/>
      <c r="LKI52" s="1305"/>
      <c r="LKJ52" s="1305"/>
      <c r="LKK52" s="1305"/>
      <c r="LKL52" s="1305"/>
      <c r="LKM52" s="1305"/>
      <c r="LKN52" s="1305"/>
      <c r="LKO52" s="1305"/>
      <c r="LKP52" s="1305"/>
      <c r="LKQ52" s="1305"/>
      <c r="LKR52" s="1305"/>
      <c r="LKS52" s="1305"/>
      <c r="LKT52" s="1305"/>
      <c r="LKU52" s="1305"/>
      <c r="LKV52" s="1305"/>
      <c r="LKW52" s="1305"/>
      <c r="LKX52" s="1305"/>
      <c r="LKY52" s="1305"/>
      <c r="LKZ52" s="1305"/>
      <c r="LLA52" s="1305"/>
      <c r="LLB52" s="1305"/>
      <c r="LLC52" s="1305"/>
      <c r="LLD52" s="1305"/>
      <c r="LLE52" s="1305"/>
      <c r="LLF52" s="1305"/>
      <c r="LLG52" s="1305"/>
      <c r="LLH52" s="1305"/>
      <c r="LLI52" s="1305"/>
      <c r="LLJ52" s="1305"/>
      <c r="LLK52" s="1305"/>
      <c r="LLL52" s="1305"/>
      <c r="LLM52" s="1305"/>
      <c r="LLN52" s="1305"/>
      <c r="LLO52" s="1305"/>
      <c r="LLP52" s="1305"/>
      <c r="LLQ52" s="1305"/>
      <c r="LLR52" s="1305"/>
      <c r="LLS52" s="1305"/>
      <c r="LLT52" s="1305"/>
      <c r="LLU52" s="1305"/>
      <c r="LLV52" s="1305"/>
      <c r="LLW52" s="1305"/>
      <c r="LLX52" s="1305"/>
      <c r="LLY52" s="1305"/>
      <c r="LLZ52" s="1305"/>
      <c r="LMA52" s="1305"/>
      <c r="LMB52" s="1305"/>
      <c r="LMC52" s="1305"/>
      <c r="LMD52" s="1305"/>
      <c r="LME52" s="1305"/>
      <c r="LMF52" s="1305"/>
      <c r="LMG52" s="1305"/>
      <c r="LMH52" s="1305"/>
      <c r="LMI52" s="1305"/>
      <c r="LMJ52" s="1305"/>
      <c r="LMK52" s="1305"/>
      <c r="LML52" s="1305"/>
      <c r="LMM52" s="1305"/>
      <c r="LMN52" s="1305"/>
      <c r="LMO52" s="1305"/>
      <c r="LMP52" s="1305"/>
      <c r="LMQ52" s="1305"/>
      <c r="LMR52" s="1305"/>
      <c r="LMS52" s="1305"/>
      <c r="LMT52" s="1305"/>
      <c r="LMU52" s="1305"/>
      <c r="LMV52" s="1305"/>
      <c r="LMW52" s="1305"/>
      <c r="LMX52" s="1305"/>
      <c r="LMY52" s="1305"/>
      <c r="LMZ52" s="1305"/>
      <c r="LNA52" s="1305"/>
      <c r="LNB52" s="1305"/>
      <c r="LNC52" s="1305"/>
      <c r="LND52" s="1305"/>
      <c r="LNE52" s="1305"/>
      <c r="LNF52" s="1305"/>
      <c r="LNG52" s="1305"/>
      <c r="LNH52" s="1305"/>
      <c r="LNI52" s="1305"/>
      <c r="LNJ52" s="1305"/>
      <c r="LNK52" s="1305"/>
      <c r="LNL52" s="1305"/>
      <c r="LNM52" s="1305"/>
      <c r="LNN52" s="1305"/>
      <c r="LNO52" s="1305"/>
      <c r="LNP52" s="1305"/>
      <c r="LNQ52" s="1305"/>
      <c r="LNR52" s="1305"/>
      <c r="LNS52" s="1305"/>
      <c r="LNT52" s="1305"/>
      <c r="LNU52" s="1305"/>
      <c r="LNV52" s="1305"/>
      <c r="LNW52" s="1305"/>
      <c r="LNX52" s="1305"/>
      <c r="LNY52" s="1305"/>
      <c r="LNZ52" s="1305"/>
      <c r="LOA52" s="1305"/>
      <c r="LOB52" s="1305"/>
      <c r="LOC52" s="1305"/>
      <c r="LOD52" s="1305"/>
      <c r="LOE52" s="1305"/>
      <c r="LOF52" s="1305"/>
      <c r="LOG52" s="1305"/>
      <c r="LOH52" s="1305"/>
      <c r="LOI52" s="1305"/>
      <c r="LOJ52" s="1305"/>
      <c r="LOK52" s="1305"/>
      <c r="LOL52" s="1305"/>
      <c r="LOM52" s="1305"/>
      <c r="LON52" s="1305"/>
      <c r="LOO52" s="1305"/>
      <c r="LOP52" s="1305"/>
      <c r="LOQ52" s="1305"/>
      <c r="LOR52" s="1305"/>
      <c r="LOS52" s="1305"/>
      <c r="LOT52" s="1305"/>
      <c r="LOU52" s="1305"/>
      <c r="LOV52" s="1305"/>
      <c r="LOW52" s="1305"/>
      <c r="LOX52" s="1305"/>
      <c r="LOY52" s="1305"/>
      <c r="LOZ52" s="1305"/>
      <c r="LPA52" s="1305"/>
      <c r="LPB52" s="1305"/>
      <c r="LPC52" s="1305"/>
      <c r="LPD52" s="1305"/>
      <c r="LPE52" s="1305"/>
      <c r="LPF52" s="1305"/>
      <c r="LPG52" s="1305"/>
      <c r="LPH52" s="1305"/>
      <c r="LPI52" s="1305"/>
      <c r="LPJ52" s="1305"/>
      <c r="LPK52" s="1305"/>
      <c r="LPL52" s="1305"/>
      <c r="LPM52" s="1305"/>
      <c r="LPN52" s="1305"/>
      <c r="LPO52" s="1305"/>
      <c r="LPP52" s="1305"/>
      <c r="LPQ52" s="1305"/>
      <c r="LPR52" s="1305"/>
      <c r="LPS52" s="1305"/>
      <c r="LPT52" s="1305"/>
      <c r="LPU52" s="1305"/>
      <c r="LPV52" s="1305"/>
      <c r="LPW52" s="1305"/>
      <c r="LPX52" s="1305"/>
      <c r="LPY52" s="1305"/>
      <c r="LPZ52" s="1305"/>
      <c r="LQA52" s="1305"/>
      <c r="LQB52" s="1305"/>
      <c r="LQC52" s="1305"/>
      <c r="LQD52" s="1305"/>
      <c r="LQE52" s="1305"/>
      <c r="LQF52" s="1305"/>
      <c r="LQG52" s="1305"/>
      <c r="LQH52" s="1305"/>
      <c r="LQI52" s="1305"/>
      <c r="LQJ52" s="1305"/>
      <c r="LQK52" s="1305"/>
      <c r="LQL52" s="1305"/>
      <c r="LQM52" s="1305"/>
      <c r="LQN52" s="1305"/>
      <c r="LQO52" s="1305"/>
      <c r="LQP52" s="1305"/>
      <c r="LQQ52" s="1305"/>
      <c r="LQR52" s="1305"/>
      <c r="LQS52" s="1305"/>
      <c r="LQT52" s="1305"/>
      <c r="LQU52" s="1305"/>
      <c r="LQV52" s="1305"/>
      <c r="LQW52" s="1305"/>
      <c r="LQX52" s="1305"/>
      <c r="LQY52" s="1305"/>
      <c r="LQZ52" s="1305"/>
      <c r="LRA52" s="1305"/>
      <c r="LRB52" s="1305"/>
      <c r="LRC52" s="1305"/>
      <c r="LRD52" s="1305"/>
      <c r="LRE52" s="1305"/>
      <c r="LRF52" s="1305"/>
      <c r="LRG52" s="1305"/>
      <c r="LRH52" s="1305"/>
      <c r="LRI52" s="1305"/>
      <c r="LRJ52" s="1305"/>
      <c r="LRK52" s="1305"/>
      <c r="LRL52" s="1305"/>
      <c r="LRM52" s="1305"/>
      <c r="LRN52" s="1305"/>
      <c r="LRO52" s="1305"/>
      <c r="LRP52" s="1305"/>
      <c r="LRQ52" s="1305"/>
      <c r="LRR52" s="1305"/>
      <c r="LRS52" s="1305"/>
      <c r="LRT52" s="1305"/>
      <c r="LRU52" s="1305"/>
      <c r="LRV52" s="1305"/>
      <c r="LRW52" s="1305"/>
      <c r="LRX52" s="1305"/>
      <c r="LRY52" s="1305"/>
      <c r="LRZ52" s="1305"/>
      <c r="LSA52" s="1305"/>
      <c r="LSB52" s="1305"/>
      <c r="LSC52" s="1305"/>
      <c r="LSD52" s="1305"/>
      <c r="LSE52" s="1305"/>
      <c r="LSF52" s="1305"/>
      <c r="LSG52" s="1305"/>
      <c r="LSH52" s="1305"/>
      <c r="LSI52" s="1305"/>
      <c r="LSJ52" s="1305"/>
      <c r="LSK52" s="1305"/>
      <c r="LSL52" s="1305"/>
      <c r="LSM52" s="1305"/>
      <c r="LSN52" s="1305"/>
      <c r="LSO52" s="1305"/>
      <c r="LSP52" s="1305"/>
      <c r="LSQ52" s="1305"/>
      <c r="LSR52" s="1305"/>
      <c r="LSS52" s="1305"/>
      <c r="LST52" s="1305"/>
      <c r="LSU52" s="1305"/>
      <c r="LSV52" s="1305"/>
      <c r="LSW52" s="1305"/>
      <c r="LSX52" s="1305"/>
      <c r="LSY52" s="1305"/>
      <c r="LSZ52" s="1305"/>
      <c r="LTA52" s="1305"/>
      <c r="LTB52" s="1305"/>
      <c r="LTC52" s="1305"/>
      <c r="LTD52" s="1305"/>
      <c r="LTE52" s="1305"/>
      <c r="LTF52" s="1305"/>
      <c r="LTG52" s="1305"/>
      <c r="LTH52" s="1305"/>
      <c r="LTI52" s="1305"/>
      <c r="LTJ52" s="1305"/>
      <c r="LTK52" s="1305"/>
      <c r="LTL52" s="1305"/>
      <c r="LTM52" s="1305"/>
      <c r="LTN52" s="1305"/>
      <c r="LTO52" s="1305"/>
      <c r="LTP52" s="1305"/>
      <c r="LTQ52" s="1305"/>
      <c r="LTR52" s="1305"/>
      <c r="LTS52" s="1305"/>
      <c r="LTT52" s="1305"/>
      <c r="LTU52" s="1305"/>
      <c r="LTV52" s="1305"/>
      <c r="LTW52" s="1305"/>
      <c r="LTX52" s="1305"/>
      <c r="LTY52" s="1305"/>
      <c r="LTZ52" s="1305"/>
      <c r="LUA52" s="1305"/>
      <c r="LUB52" s="1305"/>
      <c r="LUC52" s="1305"/>
      <c r="LUD52" s="1305"/>
      <c r="LUE52" s="1305"/>
      <c r="LUF52" s="1305"/>
      <c r="LUG52" s="1305"/>
      <c r="LUH52" s="1305"/>
      <c r="LUI52" s="1305"/>
      <c r="LUJ52" s="1305"/>
      <c r="LUK52" s="1305"/>
      <c r="LUL52" s="1305"/>
      <c r="LUM52" s="1305"/>
      <c r="LUN52" s="1305"/>
      <c r="LUO52" s="1305"/>
      <c r="LUP52" s="1305"/>
      <c r="LUQ52" s="1305"/>
      <c r="LUR52" s="1305"/>
      <c r="LUS52" s="1305"/>
      <c r="LUT52" s="1305"/>
      <c r="LUU52" s="1305"/>
      <c r="LUV52" s="1305"/>
      <c r="LUW52" s="1305"/>
      <c r="LUX52" s="1305"/>
      <c r="LUY52" s="1305"/>
      <c r="LUZ52" s="1305"/>
      <c r="LVA52" s="1305"/>
      <c r="LVB52" s="1305"/>
      <c r="LVC52" s="1305"/>
      <c r="LVD52" s="1305"/>
      <c r="LVE52" s="1305"/>
      <c r="LVF52" s="1305"/>
      <c r="LVG52" s="1305"/>
      <c r="LVH52" s="1305"/>
      <c r="LVI52" s="1305"/>
      <c r="LVJ52" s="1305"/>
      <c r="LVK52" s="1305"/>
      <c r="LVL52" s="1305"/>
      <c r="LVM52" s="1305"/>
      <c r="LVN52" s="1305"/>
      <c r="LVO52" s="1305"/>
      <c r="LVP52" s="1305"/>
      <c r="LVQ52" s="1305"/>
      <c r="LVR52" s="1305"/>
      <c r="LVS52" s="1305"/>
      <c r="LVT52" s="1305"/>
      <c r="LVU52" s="1305"/>
      <c r="LVV52" s="1305"/>
      <c r="LVW52" s="1305"/>
      <c r="LVX52" s="1305"/>
      <c r="LVY52" s="1305"/>
      <c r="LVZ52" s="1305"/>
      <c r="LWA52" s="1305"/>
      <c r="LWB52" s="1305"/>
      <c r="LWC52" s="1305"/>
      <c r="LWD52" s="1305"/>
      <c r="LWE52" s="1305"/>
      <c r="LWF52" s="1305"/>
      <c r="LWG52" s="1305"/>
      <c r="LWH52" s="1305"/>
      <c r="LWI52" s="1305"/>
      <c r="LWJ52" s="1305"/>
      <c r="LWK52" s="1305"/>
      <c r="LWL52" s="1305"/>
      <c r="LWM52" s="1305"/>
      <c r="LWN52" s="1305"/>
      <c r="LWO52" s="1305"/>
      <c r="LWP52" s="1305"/>
      <c r="LWQ52" s="1305"/>
      <c r="LWR52" s="1305"/>
      <c r="LWS52" s="1305"/>
      <c r="LWT52" s="1305"/>
      <c r="LWU52" s="1305"/>
      <c r="LWV52" s="1305"/>
      <c r="LWW52" s="1305"/>
      <c r="LWX52" s="1305"/>
      <c r="LWY52" s="1305"/>
      <c r="LWZ52" s="1305"/>
      <c r="LXA52" s="1305"/>
      <c r="LXB52" s="1305"/>
      <c r="LXC52" s="1305"/>
      <c r="LXD52" s="1305"/>
      <c r="LXE52" s="1305"/>
      <c r="LXF52" s="1305"/>
      <c r="LXG52" s="1305"/>
      <c r="LXH52" s="1305"/>
      <c r="LXI52" s="1305"/>
      <c r="LXJ52" s="1305"/>
      <c r="LXK52" s="1305"/>
      <c r="LXL52" s="1305"/>
      <c r="LXM52" s="1305"/>
      <c r="LXN52" s="1305"/>
      <c r="LXO52" s="1305"/>
      <c r="LXP52" s="1305"/>
      <c r="LXQ52" s="1305"/>
      <c r="LXR52" s="1305"/>
      <c r="LXS52" s="1305"/>
      <c r="LXT52" s="1305"/>
      <c r="LXU52" s="1305"/>
      <c r="LXV52" s="1305"/>
      <c r="LXW52" s="1305"/>
      <c r="LXX52" s="1305"/>
      <c r="LXY52" s="1305"/>
      <c r="LXZ52" s="1305"/>
      <c r="LYA52" s="1305"/>
      <c r="LYB52" s="1305"/>
      <c r="LYC52" s="1305"/>
      <c r="LYD52" s="1305"/>
      <c r="LYE52" s="1305"/>
      <c r="LYF52" s="1305"/>
      <c r="LYG52" s="1305"/>
      <c r="LYH52" s="1305"/>
      <c r="LYI52" s="1305"/>
      <c r="LYJ52" s="1305"/>
      <c r="LYK52" s="1305"/>
      <c r="LYL52" s="1305"/>
      <c r="LYM52" s="1305"/>
      <c r="LYN52" s="1305"/>
      <c r="LYO52" s="1305"/>
      <c r="LYP52" s="1305"/>
      <c r="LYQ52" s="1305"/>
      <c r="LYR52" s="1305"/>
      <c r="LYS52" s="1305"/>
      <c r="LYT52" s="1305"/>
      <c r="LYU52" s="1305"/>
      <c r="LYV52" s="1305"/>
      <c r="LYW52" s="1305"/>
      <c r="LYX52" s="1305"/>
      <c r="LYY52" s="1305"/>
      <c r="LYZ52" s="1305"/>
      <c r="LZA52" s="1305"/>
      <c r="LZB52" s="1305"/>
      <c r="LZC52" s="1305"/>
      <c r="LZD52" s="1305"/>
      <c r="LZE52" s="1305"/>
      <c r="LZF52" s="1305"/>
      <c r="LZG52" s="1305"/>
      <c r="LZH52" s="1305"/>
      <c r="LZI52" s="1305"/>
      <c r="LZJ52" s="1305"/>
      <c r="LZK52" s="1305"/>
      <c r="LZL52" s="1305"/>
      <c r="LZM52" s="1305"/>
      <c r="LZN52" s="1305"/>
      <c r="LZO52" s="1305"/>
      <c r="LZP52" s="1305"/>
      <c r="LZQ52" s="1305"/>
      <c r="LZR52" s="1305"/>
      <c r="LZS52" s="1305"/>
      <c r="LZT52" s="1305"/>
      <c r="LZU52" s="1305"/>
      <c r="LZV52" s="1305"/>
      <c r="LZW52" s="1305"/>
      <c r="LZX52" s="1305"/>
      <c r="LZY52" s="1305"/>
      <c r="LZZ52" s="1305"/>
      <c r="MAA52" s="1305"/>
      <c r="MAB52" s="1305"/>
      <c r="MAC52" s="1305"/>
      <c r="MAD52" s="1305"/>
      <c r="MAE52" s="1305"/>
      <c r="MAF52" s="1305"/>
      <c r="MAG52" s="1305"/>
      <c r="MAH52" s="1305"/>
      <c r="MAI52" s="1305"/>
      <c r="MAJ52" s="1305"/>
      <c r="MAK52" s="1305"/>
      <c r="MAL52" s="1305"/>
      <c r="MAM52" s="1305"/>
      <c r="MAN52" s="1305"/>
      <c r="MAO52" s="1305"/>
      <c r="MAP52" s="1305"/>
      <c r="MAQ52" s="1305"/>
      <c r="MAR52" s="1305"/>
      <c r="MAS52" s="1305"/>
      <c r="MAT52" s="1305"/>
      <c r="MAU52" s="1305"/>
      <c r="MAV52" s="1305"/>
      <c r="MAW52" s="1305"/>
      <c r="MAX52" s="1305"/>
      <c r="MAY52" s="1305"/>
      <c r="MAZ52" s="1305"/>
      <c r="MBA52" s="1305"/>
      <c r="MBB52" s="1305"/>
      <c r="MBC52" s="1305"/>
      <c r="MBD52" s="1305"/>
      <c r="MBE52" s="1305"/>
      <c r="MBF52" s="1305"/>
      <c r="MBG52" s="1305"/>
      <c r="MBH52" s="1305"/>
      <c r="MBI52" s="1305"/>
      <c r="MBJ52" s="1305"/>
      <c r="MBK52" s="1305"/>
      <c r="MBL52" s="1305"/>
      <c r="MBM52" s="1305"/>
      <c r="MBN52" s="1305"/>
      <c r="MBO52" s="1305"/>
      <c r="MBP52" s="1305"/>
      <c r="MBQ52" s="1305"/>
      <c r="MBR52" s="1305"/>
      <c r="MBS52" s="1305"/>
      <c r="MBT52" s="1305"/>
      <c r="MBU52" s="1305"/>
      <c r="MBV52" s="1305"/>
      <c r="MBW52" s="1305"/>
      <c r="MBX52" s="1305"/>
      <c r="MBY52" s="1305"/>
      <c r="MBZ52" s="1305"/>
      <c r="MCA52" s="1305"/>
      <c r="MCB52" s="1305"/>
      <c r="MCC52" s="1305"/>
      <c r="MCD52" s="1305"/>
      <c r="MCE52" s="1305"/>
      <c r="MCF52" s="1305"/>
      <c r="MCG52" s="1305"/>
      <c r="MCH52" s="1305"/>
      <c r="MCI52" s="1305"/>
      <c r="MCJ52" s="1305"/>
      <c r="MCK52" s="1305"/>
      <c r="MCL52" s="1305"/>
      <c r="MCM52" s="1305"/>
      <c r="MCN52" s="1305"/>
      <c r="MCO52" s="1305"/>
      <c r="MCP52" s="1305"/>
      <c r="MCQ52" s="1305"/>
      <c r="MCR52" s="1305"/>
      <c r="MCS52" s="1305"/>
      <c r="MCT52" s="1305"/>
      <c r="MCU52" s="1305"/>
      <c r="MCV52" s="1305"/>
      <c r="MCW52" s="1305"/>
      <c r="MCX52" s="1305"/>
      <c r="MCY52" s="1305"/>
      <c r="MCZ52" s="1305"/>
      <c r="MDA52" s="1305"/>
      <c r="MDB52" s="1305"/>
      <c r="MDC52" s="1305"/>
      <c r="MDD52" s="1305"/>
      <c r="MDE52" s="1305"/>
      <c r="MDF52" s="1305"/>
      <c r="MDG52" s="1305"/>
      <c r="MDH52" s="1305"/>
      <c r="MDI52" s="1305"/>
      <c r="MDJ52" s="1305"/>
      <c r="MDK52" s="1305"/>
      <c r="MDL52" s="1305"/>
      <c r="MDM52" s="1305"/>
      <c r="MDN52" s="1305"/>
      <c r="MDO52" s="1305"/>
      <c r="MDP52" s="1305"/>
      <c r="MDQ52" s="1305"/>
      <c r="MDR52" s="1305"/>
      <c r="MDS52" s="1305"/>
      <c r="MDT52" s="1305"/>
      <c r="MDU52" s="1305"/>
      <c r="MDV52" s="1305"/>
      <c r="MDW52" s="1305"/>
      <c r="MDX52" s="1305"/>
      <c r="MDY52" s="1305"/>
      <c r="MDZ52" s="1305"/>
      <c r="MEA52" s="1305"/>
      <c r="MEB52" s="1305"/>
      <c r="MEC52" s="1305"/>
      <c r="MED52" s="1305"/>
      <c r="MEE52" s="1305"/>
      <c r="MEF52" s="1305"/>
      <c r="MEG52" s="1305"/>
      <c r="MEH52" s="1305"/>
      <c r="MEI52" s="1305"/>
      <c r="MEJ52" s="1305"/>
      <c r="MEK52" s="1305"/>
      <c r="MEL52" s="1305"/>
      <c r="MEM52" s="1305"/>
      <c r="MEN52" s="1305"/>
      <c r="MEO52" s="1305"/>
      <c r="MEP52" s="1305"/>
      <c r="MEQ52" s="1305"/>
      <c r="MER52" s="1305"/>
      <c r="MES52" s="1305"/>
      <c r="MET52" s="1305"/>
      <c r="MEU52" s="1305"/>
      <c r="MEV52" s="1305"/>
      <c r="MEW52" s="1305"/>
      <c r="MEX52" s="1305"/>
      <c r="MEY52" s="1305"/>
      <c r="MEZ52" s="1305"/>
      <c r="MFA52" s="1305"/>
      <c r="MFB52" s="1305"/>
      <c r="MFC52" s="1305"/>
      <c r="MFD52" s="1305"/>
      <c r="MFE52" s="1305"/>
      <c r="MFF52" s="1305"/>
      <c r="MFG52" s="1305"/>
      <c r="MFH52" s="1305"/>
      <c r="MFI52" s="1305"/>
      <c r="MFJ52" s="1305"/>
      <c r="MFK52" s="1305"/>
      <c r="MFL52" s="1305"/>
      <c r="MFM52" s="1305"/>
      <c r="MFN52" s="1305"/>
      <c r="MFO52" s="1305"/>
      <c r="MFP52" s="1305"/>
      <c r="MFQ52" s="1305"/>
      <c r="MFR52" s="1305"/>
      <c r="MFS52" s="1305"/>
      <c r="MFT52" s="1305"/>
      <c r="MFU52" s="1305"/>
      <c r="MFV52" s="1305"/>
      <c r="MFW52" s="1305"/>
      <c r="MFX52" s="1305"/>
      <c r="MFY52" s="1305"/>
      <c r="MFZ52" s="1305"/>
      <c r="MGA52" s="1305"/>
      <c r="MGB52" s="1305"/>
      <c r="MGC52" s="1305"/>
      <c r="MGD52" s="1305"/>
      <c r="MGE52" s="1305"/>
      <c r="MGF52" s="1305"/>
      <c r="MGG52" s="1305"/>
      <c r="MGH52" s="1305"/>
      <c r="MGI52" s="1305"/>
      <c r="MGJ52" s="1305"/>
      <c r="MGK52" s="1305"/>
      <c r="MGL52" s="1305"/>
      <c r="MGM52" s="1305"/>
      <c r="MGN52" s="1305"/>
      <c r="MGO52" s="1305"/>
      <c r="MGP52" s="1305"/>
      <c r="MGQ52" s="1305"/>
      <c r="MGR52" s="1305"/>
      <c r="MGS52" s="1305"/>
      <c r="MGT52" s="1305"/>
      <c r="MGU52" s="1305"/>
      <c r="MGV52" s="1305"/>
      <c r="MGW52" s="1305"/>
      <c r="MGX52" s="1305"/>
      <c r="MGY52" s="1305"/>
      <c r="MGZ52" s="1305"/>
      <c r="MHA52" s="1305"/>
      <c r="MHB52" s="1305"/>
      <c r="MHC52" s="1305"/>
      <c r="MHD52" s="1305"/>
      <c r="MHE52" s="1305"/>
      <c r="MHF52" s="1305"/>
      <c r="MHG52" s="1305"/>
      <c r="MHH52" s="1305"/>
      <c r="MHI52" s="1305"/>
      <c r="MHJ52" s="1305"/>
      <c r="MHK52" s="1305"/>
      <c r="MHL52" s="1305"/>
      <c r="MHM52" s="1305"/>
      <c r="MHN52" s="1305"/>
      <c r="MHO52" s="1305"/>
      <c r="MHP52" s="1305"/>
      <c r="MHQ52" s="1305"/>
      <c r="MHR52" s="1305"/>
      <c r="MHS52" s="1305"/>
      <c r="MHT52" s="1305"/>
      <c r="MHU52" s="1305"/>
      <c r="MHV52" s="1305"/>
      <c r="MHW52" s="1305"/>
      <c r="MHX52" s="1305"/>
      <c r="MHY52" s="1305"/>
      <c r="MHZ52" s="1305"/>
      <c r="MIA52" s="1305"/>
      <c r="MIB52" s="1305"/>
      <c r="MIC52" s="1305"/>
      <c r="MID52" s="1305"/>
      <c r="MIE52" s="1305"/>
      <c r="MIF52" s="1305"/>
      <c r="MIG52" s="1305"/>
      <c r="MIH52" s="1305"/>
      <c r="MII52" s="1305"/>
      <c r="MIJ52" s="1305"/>
      <c r="MIK52" s="1305"/>
      <c r="MIL52" s="1305"/>
      <c r="MIM52" s="1305"/>
      <c r="MIN52" s="1305"/>
      <c r="MIO52" s="1305"/>
      <c r="MIP52" s="1305"/>
      <c r="MIQ52" s="1305"/>
      <c r="MIR52" s="1305"/>
      <c r="MIS52" s="1305"/>
      <c r="MIT52" s="1305"/>
      <c r="MIU52" s="1305"/>
      <c r="MIV52" s="1305"/>
      <c r="MIW52" s="1305"/>
      <c r="MIX52" s="1305"/>
      <c r="MIY52" s="1305"/>
      <c r="MIZ52" s="1305"/>
      <c r="MJA52" s="1305"/>
      <c r="MJB52" s="1305"/>
      <c r="MJC52" s="1305"/>
      <c r="MJD52" s="1305"/>
      <c r="MJE52" s="1305"/>
      <c r="MJF52" s="1305"/>
      <c r="MJG52" s="1305"/>
      <c r="MJH52" s="1305"/>
      <c r="MJI52" s="1305"/>
      <c r="MJJ52" s="1305"/>
      <c r="MJK52" s="1305"/>
      <c r="MJL52" s="1305"/>
      <c r="MJM52" s="1305"/>
      <c r="MJN52" s="1305"/>
      <c r="MJO52" s="1305"/>
      <c r="MJP52" s="1305"/>
      <c r="MJQ52" s="1305"/>
      <c r="MJR52" s="1305"/>
      <c r="MJS52" s="1305"/>
      <c r="MJT52" s="1305"/>
      <c r="MJU52" s="1305"/>
      <c r="MJV52" s="1305"/>
      <c r="MJW52" s="1305"/>
      <c r="MJX52" s="1305"/>
      <c r="MJY52" s="1305"/>
      <c r="MJZ52" s="1305"/>
      <c r="MKA52" s="1305"/>
      <c r="MKB52" s="1305"/>
      <c r="MKC52" s="1305"/>
      <c r="MKD52" s="1305"/>
      <c r="MKE52" s="1305"/>
      <c r="MKF52" s="1305"/>
      <c r="MKG52" s="1305"/>
      <c r="MKH52" s="1305"/>
      <c r="MKI52" s="1305"/>
      <c r="MKJ52" s="1305"/>
      <c r="MKK52" s="1305"/>
      <c r="MKL52" s="1305"/>
      <c r="MKM52" s="1305"/>
      <c r="MKN52" s="1305"/>
      <c r="MKO52" s="1305"/>
      <c r="MKP52" s="1305"/>
      <c r="MKQ52" s="1305"/>
      <c r="MKR52" s="1305"/>
      <c r="MKS52" s="1305"/>
      <c r="MKT52" s="1305"/>
      <c r="MKU52" s="1305"/>
      <c r="MKV52" s="1305"/>
      <c r="MKW52" s="1305"/>
      <c r="MKX52" s="1305"/>
      <c r="MKY52" s="1305"/>
      <c r="MKZ52" s="1305"/>
      <c r="MLA52" s="1305"/>
      <c r="MLB52" s="1305"/>
      <c r="MLC52" s="1305"/>
      <c r="MLD52" s="1305"/>
      <c r="MLE52" s="1305"/>
      <c r="MLF52" s="1305"/>
      <c r="MLG52" s="1305"/>
      <c r="MLH52" s="1305"/>
      <c r="MLI52" s="1305"/>
      <c r="MLJ52" s="1305"/>
      <c r="MLK52" s="1305"/>
      <c r="MLL52" s="1305"/>
      <c r="MLM52" s="1305"/>
      <c r="MLN52" s="1305"/>
      <c r="MLO52" s="1305"/>
      <c r="MLP52" s="1305"/>
      <c r="MLQ52" s="1305"/>
      <c r="MLR52" s="1305"/>
      <c r="MLS52" s="1305"/>
      <c r="MLT52" s="1305"/>
      <c r="MLU52" s="1305"/>
      <c r="MLV52" s="1305"/>
      <c r="MLW52" s="1305"/>
      <c r="MLX52" s="1305"/>
      <c r="MLY52" s="1305"/>
      <c r="MLZ52" s="1305"/>
      <c r="MMA52" s="1305"/>
      <c r="MMB52" s="1305"/>
      <c r="MMC52" s="1305"/>
      <c r="MMD52" s="1305"/>
      <c r="MME52" s="1305"/>
      <c r="MMF52" s="1305"/>
      <c r="MMG52" s="1305"/>
      <c r="MMH52" s="1305"/>
      <c r="MMI52" s="1305"/>
      <c r="MMJ52" s="1305"/>
      <c r="MMK52" s="1305"/>
      <c r="MML52" s="1305"/>
      <c r="MMM52" s="1305"/>
      <c r="MMN52" s="1305"/>
      <c r="MMO52" s="1305"/>
      <c r="MMP52" s="1305"/>
      <c r="MMQ52" s="1305"/>
      <c r="MMR52" s="1305"/>
      <c r="MMS52" s="1305"/>
      <c r="MMT52" s="1305"/>
      <c r="MMU52" s="1305"/>
      <c r="MMV52" s="1305"/>
      <c r="MMW52" s="1305"/>
      <c r="MMX52" s="1305"/>
      <c r="MMY52" s="1305"/>
      <c r="MMZ52" s="1305"/>
      <c r="MNA52" s="1305"/>
      <c r="MNB52" s="1305"/>
      <c r="MNC52" s="1305"/>
      <c r="MND52" s="1305"/>
      <c r="MNE52" s="1305"/>
      <c r="MNF52" s="1305"/>
      <c r="MNG52" s="1305"/>
      <c r="MNH52" s="1305"/>
      <c r="MNI52" s="1305"/>
      <c r="MNJ52" s="1305"/>
      <c r="MNK52" s="1305"/>
      <c r="MNL52" s="1305"/>
      <c r="MNM52" s="1305"/>
      <c r="MNN52" s="1305"/>
      <c r="MNO52" s="1305"/>
      <c r="MNP52" s="1305"/>
      <c r="MNQ52" s="1305"/>
      <c r="MNR52" s="1305"/>
      <c r="MNS52" s="1305"/>
      <c r="MNT52" s="1305"/>
      <c r="MNU52" s="1305"/>
      <c r="MNV52" s="1305"/>
      <c r="MNW52" s="1305"/>
      <c r="MNX52" s="1305"/>
      <c r="MNY52" s="1305"/>
      <c r="MNZ52" s="1305"/>
      <c r="MOA52" s="1305"/>
      <c r="MOB52" s="1305"/>
      <c r="MOC52" s="1305"/>
      <c r="MOD52" s="1305"/>
      <c r="MOE52" s="1305"/>
      <c r="MOF52" s="1305"/>
      <c r="MOG52" s="1305"/>
      <c r="MOH52" s="1305"/>
      <c r="MOI52" s="1305"/>
      <c r="MOJ52" s="1305"/>
      <c r="MOK52" s="1305"/>
      <c r="MOL52" s="1305"/>
      <c r="MOM52" s="1305"/>
      <c r="MON52" s="1305"/>
      <c r="MOO52" s="1305"/>
      <c r="MOP52" s="1305"/>
      <c r="MOQ52" s="1305"/>
      <c r="MOR52" s="1305"/>
      <c r="MOS52" s="1305"/>
      <c r="MOT52" s="1305"/>
      <c r="MOU52" s="1305"/>
      <c r="MOV52" s="1305"/>
      <c r="MOW52" s="1305"/>
      <c r="MOX52" s="1305"/>
      <c r="MOY52" s="1305"/>
      <c r="MOZ52" s="1305"/>
      <c r="MPA52" s="1305"/>
      <c r="MPB52" s="1305"/>
      <c r="MPC52" s="1305"/>
      <c r="MPD52" s="1305"/>
      <c r="MPE52" s="1305"/>
      <c r="MPF52" s="1305"/>
      <c r="MPG52" s="1305"/>
      <c r="MPH52" s="1305"/>
      <c r="MPI52" s="1305"/>
      <c r="MPJ52" s="1305"/>
      <c r="MPK52" s="1305"/>
      <c r="MPL52" s="1305"/>
      <c r="MPM52" s="1305"/>
      <c r="MPN52" s="1305"/>
      <c r="MPO52" s="1305"/>
      <c r="MPP52" s="1305"/>
      <c r="MPQ52" s="1305"/>
      <c r="MPR52" s="1305"/>
      <c r="MPS52" s="1305"/>
      <c r="MPT52" s="1305"/>
      <c r="MPU52" s="1305"/>
      <c r="MPV52" s="1305"/>
      <c r="MPW52" s="1305"/>
      <c r="MPX52" s="1305"/>
      <c r="MPY52" s="1305"/>
      <c r="MPZ52" s="1305"/>
      <c r="MQA52" s="1305"/>
      <c r="MQB52" s="1305"/>
      <c r="MQC52" s="1305"/>
      <c r="MQD52" s="1305"/>
      <c r="MQE52" s="1305"/>
      <c r="MQF52" s="1305"/>
      <c r="MQG52" s="1305"/>
      <c r="MQH52" s="1305"/>
      <c r="MQI52" s="1305"/>
      <c r="MQJ52" s="1305"/>
      <c r="MQK52" s="1305"/>
      <c r="MQL52" s="1305"/>
      <c r="MQM52" s="1305"/>
      <c r="MQN52" s="1305"/>
      <c r="MQO52" s="1305"/>
      <c r="MQP52" s="1305"/>
      <c r="MQQ52" s="1305"/>
      <c r="MQR52" s="1305"/>
      <c r="MQS52" s="1305"/>
      <c r="MQT52" s="1305"/>
      <c r="MQU52" s="1305"/>
      <c r="MQV52" s="1305"/>
      <c r="MQW52" s="1305"/>
      <c r="MQX52" s="1305"/>
      <c r="MQY52" s="1305"/>
      <c r="MQZ52" s="1305"/>
      <c r="MRA52" s="1305"/>
      <c r="MRB52" s="1305"/>
      <c r="MRC52" s="1305"/>
      <c r="MRD52" s="1305"/>
      <c r="MRE52" s="1305"/>
      <c r="MRF52" s="1305"/>
      <c r="MRG52" s="1305"/>
      <c r="MRH52" s="1305"/>
      <c r="MRI52" s="1305"/>
      <c r="MRJ52" s="1305"/>
      <c r="MRK52" s="1305"/>
      <c r="MRL52" s="1305"/>
      <c r="MRM52" s="1305"/>
      <c r="MRN52" s="1305"/>
      <c r="MRO52" s="1305"/>
      <c r="MRP52" s="1305"/>
      <c r="MRQ52" s="1305"/>
      <c r="MRR52" s="1305"/>
      <c r="MRS52" s="1305"/>
      <c r="MRT52" s="1305"/>
      <c r="MRU52" s="1305"/>
      <c r="MRV52" s="1305"/>
      <c r="MRW52" s="1305"/>
      <c r="MRX52" s="1305"/>
      <c r="MRY52" s="1305"/>
      <c r="MRZ52" s="1305"/>
      <c r="MSA52" s="1305"/>
      <c r="MSB52" s="1305"/>
      <c r="MSC52" s="1305"/>
      <c r="MSD52" s="1305"/>
      <c r="MSE52" s="1305"/>
      <c r="MSF52" s="1305"/>
      <c r="MSG52" s="1305"/>
      <c r="MSH52" s="1305"/>
      <c r="MSI52" s="1305"/>
      <c r="MSJ52" s="1305"/>
      <c r="MSK52" s="1305"/>
      <c r="MSL52" s="1305"/>
      <c r="MSM52" s="1305"/>
      <c r="MSN52" s="1305"/>
      <c r="MSO52" s="1305"/>
      <c r="MSP52" s="1305"/>
      <c r="MSQ52" s="1305"/>
      <c r="MSR52" s="1305"/>
      <c r="MSS52" s="1305"/>
      <c r="MST52" s="1305"/>
      <c r="MSU52" s="1305"/>
      <c r="MSV52" s="1305"/>
      <c r="MSW52" s="1305"/>
      <c r="MSX52" s="1305"/>
      <c r="MSY52" s="1305"/>
      <c r="MSZ52" s="1305"/>
      <c r="MTA52" s="1305"/>
      <c r="MTB52" s="1305"/>
      <c r="MTC52" s="1305"/>
      <c r="MTD52" s="1305"/>
      <c r="MTE52" s="1305"/>
      <c r="MTF52" s="1305"/>
      <c r="MTG52" s="1305"/>
      <c r="MTH52" s="1305"/>
      <c r="MTI52" s="1305"/>
      <c r="MTJ52" s="1305"/>
      <c r="MTK52" s="1305"/>
      <c r="MTL52" s="1305"/>
      <c r="MTM52" s="1305"/>
      <c r="MTN52" s="1305"/>
      <c r="MTO52" s="1305"/>
      <c r="MTP52" s="1305"/>
      <c r="MTQ52" s="1305"/>
      <c r="MTR52" s="1305"/>
      <c r="MTS52" s="1305"/>
      <c r="MTT52" s="1305"/>
      <c r="MTU52" s="1305"/>
      <c r="MTV52" s="1305"/>
      <c r="MTW52" s="1305"/>
      <c r="MTX52" s="1305"/>
      <c r="MTY52" s="1305"/>
      <c r="MTZ52" s="1305"/>
      <c r="MUA52" s="1305"/>
      <c r="MUB52" s="1305"/>
      <c r="MUC52" s="1305"/>
      <c r="MUD52" s="1305"/>
      <c r="MUE52" s="1305"/>
      <c r="MUF52" s="1305"/>
      <c r="MUG52" s="1305"/>
      <c r="MUH52" s="1305"/>
      <c r="MUI52" s="1305"/>
      <c r="MUJ52" s="1305"/>
      <c r="MUK52" s="1305"/>
      <c r="MUL52" s="1305"/>
      <c r="MUM52" s="1305"/>
      <c r="MUN52" s="1305"/>
      <c r="MUO52" s="1305"/>
      <c r="MUP52" s="1305"/>
      <c r="MUQ52" s="1305"/>
      <c r="MUR52" s="1305"/>
      <c r="MUS52" s="1305"/>
      <c r="MUT52" s="1305"/>
      <c r="MUU52" s="1305"/>
      <c r="MUV52" s="1305"/>
      <c r="MUW52" s="1305"/>
      <c r="MUX52" s="1305"/>
      <c r="MUY52" s="1305"/>
      <c r="MUZ52" s="1305"/>
      <c r="MVA52" s="1305"/>
      <c r="MVB52" s="1305"/>
      <c r="MVC52" s="1305"/>
      <c r="MVD52" s="1305"/>
      <c r="MVE52" s="1305"/>
      <c r="MVF52" s="1305"/>
      <c r="MVG52" s="1305"/>
      <c r="MVH52" s="1305"/>
      <c r="MVI52" s="1305"/>
      <c r="MVJ52" s="1305"/>
      <c r="MVK52" s="1305"/>
      <c r="MVL52" s="1305"/>
      <c r="MVM52" s="1305"/>
      <c r="MVN52" s="1305"/>
      <c r="MVO52" s="1305"/>
      <c r="MVP52" s="1305"/>
      <c r="MVQ52" s="1305"/>
      <c r="MVR52" s="1305"/>
      <c r="MVS52" s="1305"/>
      <c r="MVT52" s="1305"/>
      <c r="MVU52" s="1305"/>
      <c r="MVV52" s="1305"/>
      <c r="MVW52" s="1305"/>
      <c r="MVX52" s="1305"/>
      <c r="MVY52" s="1305"/>
      <c r="MVZ52" s="1305"/>
      <c r="MWA52" s="1305"/>
      <c r="MWB52" s="1305"/>
      <c r="MWC52" s="1305"/>
      <c r="MWD52" s="1305"/>
      <c r="MWE52" s="1305"/>
      <c r="MWF52" s="1305"/>
      <c r="MWG52" s="1305"/>
      <c r="MWH52" s="1305"/>
      <c r="MWI52" s="1305"/>
      <c r="MWJ52" s="1305"/>
      <c r="MWK52" s="1305"/>
      <c r="MWL52" s="1305"/>
      <c r="MWM52" s="1305"/>
      <c r="MWN52" s="1305"/>
      <c r="MWO52" s="1305"/>
      <c r="MWP52" s="1305"/>
      <c r="MWQ52" s="1305"/>
      <c r="MWR52" s="1305"/>
      <c r="MWS52" s="1305"/>
      <c r="MWT52" s="1305"/>
      <c r="MWU52" s="1305"/>
      <c r="MWV52" s="1305"/>
      <c r="MWW52" s="1305"/>
      <c r="MWX52" s="1305"/>
      <c r="MWY52" s="1305"/>
      <c r="MWZ52" s="1305"/>
      <c r="MXA52" s="1305"/>
      <c r="MXB52" s="1305"/>
      <c r="MXC52" s="1305"/>
      <c r="MXD52" s="1305"/>
      <c r="MXE52" s="1305"/>
      <c r="MXF52" s="1305"/>
      <c r="MXG52" s="1305"/>
      <c r="MXH52" s="1305"/>
      <c r="MXI52" s="1305"/>
      <c r="MXJ52" s="1305"/>
      <c r="MXK52" s="1305"/>
      <c r="MXL52" s="1305"/>
      <c r="MXM52" s="1305"/>
      <c r="MXN52" s="1305"/>
      <c r="MXO52" s="1305"/>
      <c r="MXP52" s="1305"/>
      <c r="MXQ52" s="1305"/>
      <c r="MXR52" s="1305"/>
      <c r="MXS52" s="1305"/>
      <c r="MXT52" s="1305"/>
      <c r="MXU52" s="1305"/>
      <c r="MXV52" s="1305"/>
      <c r="MXW52" s="1305"/>
      <c r="MXX52" s="1305"/>
      <c r="MXY52" s="1305"/>
      <c r="MXZ52" s="1305"/>
      <c r="MYA52" s="1305"/>
      <c r="MYB52" s="1305"/>
      <c r="MYC52" s="1305"/>
      <c r="MYD52" s="1305"/>
      <c r="MYE52" s="1305"/>
      <c r="MYF52" s="1305"/>
      <c r="MYG52" s="1305"/>
      <c r="MYH52" s="1305"/>
      <c r="MYI52" s="1305"/>
      <c r="MYJ52" s="1305"/>
      <c r="MYK52" s="1305"/>
      <c r="MYL52" s="1305"/>
      <c r="MYM52" s="1305"/>
      <c r="MYN52" s="1305"/>
      <c r="MYO52" s="1305"/>
      <c r="MYP52" s="1305"/>
      <c r="MYQ52" s="1305"/>
      <c r="MYR52" s="1305"/>
      <c r="MYS52" s="1305"/>
      <c r="MYT52" s="1305"/>
      <c r="MYU52" s="1305"/>
      <c r="MYV52" s="1305"/>
      <c r="MYW52" s="1305"/>
      <c r="MYX52" s="1305"/>
      <c r="MYY52" s="1305"/>
      <c r="MYZ52" s="1305"/>
      <c r="MZA52" s="1305"/>
      <c r="MZB52" s="1305"/>
      <c r="MZC52" s="1305"/>
      <c r="MZD52" s="1305"/>
      <c r="MZE52" s="1305"/>
      <c r="MZF52" s="1305"/>
      <c r="MZG52" s="1305"/>
      <c r="MZH52" s="1305"/>
      <c r="MZI52" s="1305"/>
      <c r="MZJ52" s="1305"/>
      <c r="MZK52" s="1305"/>
      <c r="MZL52" s="1305"/>
      <c r="MZM52" s="1305"/>
      <c r="MZN52" s="1305"/>
      <c r="MZO52" s="1305"/>
      <c r="MZP52" s="1305"/>
      <c r="MZQ52" s="1305"/>
      <c r="MZR52" s="1305"/>
      <c r="MZS52" s="1305"/>
      <c r="MZT52" s="1305"/>
      <c r="MZU52" s="1305"/>
      <c r="MZV52" s="1305"/>
      <c r="MZW52" s="1305"/>
      <c r="MZX52" s="1305"/>
      <c r="MZY52" s="1305"/>
      <c r="MZZ52" s="1305"/>
      <c r="NAA52" s="1305"/>
      <c r="NAB52" s="1305"/>
      <c r="NAC52" s="1305"/>
      <c r="NAD52" s="1305"/>
      <c r="NAE52" s="1305"/>
      <c r="NAF52" s="1305"/>
      <c r="NAG52" s="1305"/>
      <c r="NAH52" s="1305"/>
      <c r="NAI52" s="1305"/>
      <c r="NAJ52" s="1305"/>
      <c r="NAK52" s="1305"/>
      <c r="NAL52" s="1305"/>
      <c r="NAM52" s="1305"/>
      <c r="NAN52" s="1305"/>
      <c r="NAO52" s="1305"/>
      <c r="NAP52" s="1305"/>
      <c r="NAQ52" s="1305"/>
      <c r="NAR52" s="1305"/>
      <c r="NAS52" s="1305"/>
      <c r="NAT52" s="1305"/>
      <c r="NAU52" s="1305"/>
      <c r="NAV52" s="1305"/>
      <c r="NAW52" s="1305"/>
      <c r="NAX52" s="1305"/>
      <c r="NAY52" s="1305"/>
      <c r="NAZ52" s="1305"/>
      <c r="NBA52" s="1305"/>
      <c r="NBB52" s="1305"/>
      <c r="NBC52" s="1305"/>
      <c r="NBD52" s="1305"/>
      <c r="NBE52" s="1305"/>
      <c r="NBF52" s="1305"/>
      <c r="NBG52" s="1305"/>
      <c r="NBH52" s="1305"/>
      <c r="NBI52" s="1305"/>
      <c r="NBJ52" s="1305"/>
      <c r="NBK52" s="1305"/>
      <c r="NBL52" s="1305"/>
      <c r="NBM52" s="1305"/>
      <c r="NBN52" s="1305"/>
      <c r="NBO52" s="1305"/>
      <c r="NBP52" s="1305"/>
      <c r="NBQ52" s="1305"/>
      <c r="NBR52" s="1305"/>
      <c r="NBS52" s="1305"/>
      <c r="NBT52" s="1305"/>
      <c r="NBU52" s="1305"/>
      <c r="NBV52" s="1305"/>
      <c r="NBW52" s="1305"/>
      <c r="NBX52" s="1305"/>
      <c r="NBY52" s="1305"/>
      <c r="NBZ52" s="1305"/>
      <c r="NCA52" s="1305"/>
      <c r="NCB52" s="1305"/>
      <c r="NCC52" s="1305"/>
      <c r="NCD52" s="1305"/>
      <c r="NCE52" s="1305"/>
      <c r="NCF52" s="1305"/>
      <c r="NCG52" s="1305"/>
      <c r="NCH52" s="1305"/>
      <c r="NCI52" s="1305"/>
      <c r="NCJ52" s="1305"/>
      <c r="NCK52" s="1305"/>
      <c r="NCL52" s="1305"/>
      <c r="NCM52" s="1305"/>
      <c r="NCN52" s="1305"/>
      <c r="NCO52" s="1305"/>
      <c r="NCP52" s="1305"/>
      <c r="NCQ52" s="1305"/>
      <c r="NCR52" s="1305"/>
      <c r="NCS52" s="1305"/>
      <c r="NCT52" s="1305"/>
      <c r="NCU52" s="1305"/>
      <c r="NCV52" s="1305"/>
      <c r="NCW52" s="1305"/>
      <c r="NCX52" s="1305"/>
      <c r="NCY52" s="1305"/>
      <c r="NCZ52" s="1305"/>
      <c r="NDA52" s="1305"/>
      <c r="NDB52" s="1305"/>
      <c r="NDC52" s="1305"/>
      <c r="NDD52" s="1305"/>
      <c r="NDE52" s="1305"/>
      <c r="NDF52" s="1305"/>
      <c r="NDG52" s="1305"/>
      <c r="NDH52" s="1305"/>
      <c r="NDI52" s="1305"/>
      <c r="NDJ52" s="1305"/>
      <c r="NDK52" s="1305"/>
      <c r="NDL52" s="1305"/>
      <c r="NDM52" s="1305"/>
      <c r="NDN52" s="1305"/>
      <c r="NDO52" s="1305"/>
      <c r="NDP52" s="1305"/>
      <c r="NDQ52" s="1305"/>
      <c r="NDR52" s="1305"/>
      <c r="NDS52" s="1305"/>
      <c r="NDT52" s="1305"/>
      <c r="NDU52" s="1305"/>
      <c r="NDV52" s="1305"/>
      <c r="NDW52" s="1305"/>
      <c r="NDX52" s="1305"/>
      <c r="NDY52" s="1305"/>
      <c r="NDZ52" s="1305"/>
      <c r="NEA52" s="1305"/>
      <c r="NEB52" s="1305"/>
      <c r="NEC52" s="1305"/>
      <c r="NED52" s="1305"/>
      <c r="NEE52" s="1305"/>
      <c r="NEF52" s="1305"/>
      <c r="NEG52" s="1305"/>
      <c r="NEH52" s="1305"/>
      <c r="NEI52" s="1305"/>
      <c r="NEJ52" s="1305"/>
      <c r="NEK52" s="1305"/>
      <c r="NEL52" s="1305"/>
      <c r="NEM52" s="1305"/>
      <c r="NEN52" s="1305"/>
      <c r="NEO52" s="1305"/>
      <c r="NEP52" s="1305"/>
      <c r="NEQ52" s="1305"/>
      <c r="NER52" s="1305"/>
      <c r="NES52" s="1305"/>
      <c r="NET52" s="1305"/>
      <c r="NEU52" s="1305"/>
      <c r="NEV52" s="1305"/>
      <c r="NEW52" s="1305"/>
      <c r="NEX52" s="1305"/>
      <c r="NEY52" s="1305"/>
      <c r="NEZ52" s="1305"/>
      <c r="NFA52" s="1305"/>
      <c r="NFB52" s="1305"/>
      <c r="NFC52" s="1305"/>
      <c r="NFD52" s="1305"/>
      <c r="NFE52" s="1305"/>
      <c r="NFF52" s="1305"/>
      <c r="NFG52" s="1305"/>
      <c r="NFH52" s="1305"/>
      <c r="NFI52" s="1305"/>
      <c r="NFJ52" s="1305"/>
      <c r="NFK52" s="1305"/>
      <c r="NFL52" s="1305"/>
      <c r="NFM52" s="1305"/>
      <c r="NFN52" s="1305"/>
      <c r="NFO52" s="1305"/>
      <c r="NFP52" s="1305"/>
      <c r="NFQ52" s="1305"/>
      <c r="NFR52" s="1305"/>
      <c r="NFS52" s="1305"/>
      <c r="NFT52" s="1305"/>
      <c r="NFU52" s="1305"/>
      <c r="NFV52" s="1305"/>
      <c r="NFW52" s="1305"/>
      <c r="NFX52" s="1305"/>
      <c r="NFY52" s="1305"/>
      <c r="NFZ52" s="1305"/>
      <c r="NGA52" s="1305"/>
      <c r="NGB52" s="1305"/>
      <c r="NGC52" s="1305"/>
      <c r="NGD52" s="1305"/>
      <c r="NGE52" s="1305"/>
      <c r="NGF52" s="1305"/>
      <c r="NGG52" s="1305"/>
      <c r="NGH52" s="1305"/>
      <c r="NGI52" s="1305"/>
      <c r="NGJ52" s="1305"/>
      <c r="NGK52" s="1305"/>
      <c r="NGL52" s="1305"/>
      <c r="NGM52" s="1305"/>
      <c r="NGN52" s="1305"/>
      <c r="NGO52" s="1305"/>
      <c r="NGP52" s="1305"/>
      <c r="NGQ52" s="1305"/>
      <c r="NGR52" s="1305"/>
      <c r="NGS52" s="1305"/>
      <c r="NGT52" s="1305"/>
      <c r="NGU52" s="1305"/>
      <c r="NGV52" s="1305"/>
      <c r="NGW52" s="1305"/>
      <c r="NGX52" s="1305"/>
      <c r="NGY52" s="1305"/>
      <c r="NGZ52" s="1305"/>
      <c r="NHA52" s="1305"/>
      <c r="NHB52" s="1305"/>
      <c r="NHC52" s="1305"/>
      <c r="NHD52" s="1305"/>
      <c r="NHE52" s="1305"/>
      <c r="NHF52" s="1305"/>
      <c r="NHG52" s="1305"/>
      <c r="NHH52" s="1305"/>
      <c r="NHI52" s="1305"/>
      <c r="NHJ52" s="1305"/>
      <c r="NHK52" s="1305"/>
      <c r="NHL52" s="1305"/>
      <c r="NHM52" s="1305"/>
      <c r="NHN52" s="1305"/>
      <c r="NHO52" s="1305"/>
      <c r="NHP52" s="1305"/>
      <c r="NHQ52" s="1305"/>
      <c r="NHR52" s="1305"/>
      <c r="NHS52" s="1305"/>
      <c r="NHT52" s="1305"/>
      <c r="NHU52" s="1305"/>
      <c r="NHV52" s="1305"/>
      <c r="NHW52" s="1305"/>
      <c r="NHX52" s="1305"/>
      <c r="NHY52" s="1305"/>
      <c r="NHZ52" s="1305"/>
      <c r="NIA52" s="1305"/>
      <c r="NIB52" s="1305"/>
      <c r="NIC52" s="1305"/>
      <c r="NID52" s="1305"/>
      <c r="NIE52" s="1305"/>
      <c r="NIF52" s="1305"/>
      <c r="NIG52" s="1305"/>
      <c r="NIH52" s="1305"/>
      <c r="NII52" s="1305"/>
      <c r="NIJ52" s="1305"/>
      <c r="NIK52" s="1305"/>
      <c r="NIL52" s="1305"/>
      <c r="NIM52" s="1305"/>
      <c r="NIN52" s="1305"/>
      <c r="NIO52" s="1305"/>
      <c r="NIP52" s="1305"/>
      <c r="NIQ52" s="1305"/>
      <c r="NIR52" s="1305"/>
      <c r="NIS52" s="1305"/>
      <c r="NIT52" s="1305"/>
      <c r="NIU52" s="1305"/>
      <c r="NIV52" s="1305"/>
      <c r="NIW52" s="1305"/>
      <c r="NIX52" s="1305"/>
      <c r="NIY52" s="1305"/>
      <c r="NIZ52" s="1305"/>
      <c r="NJA52" s="1305"/>
      <c r="NJB52" s="1305"/>
      <c r="NJC52" s="1305"/>
      <c r="NJD52" s="1305"/>
      <c r="NJE52" s="1305"/>
      <c r="NJF52" s="1305"/>
      <c r="NJG52" s="1305"/>
      <c r="NJH52" s="1305"/>
      <c r="NJI52" s="1305"/>
      <c r="NJJ52" s="1305"/>
      <c r="NJK52" s="1305"/>
      <c r="NJL52" s="1305"/>
      <c r="NJM52" s="1305"/>
      <c r="NJN52" s="1305"/>
      <c r="NJO52" s="1305"/>
      <c r="NJP52" s="1305"/>
      <c r="NJQ52" s="1305"/>
      <c r="NJR52" s="1305"/>
      <c r="NJS52" s="1305"/>
      <c r="NJT52" s="1305"/>
      <c r="NJU52" s="1305"/>
      <c r="NJV52" s="1305"/>
      <c r="NJW52" s="1305"/>
      <c r="NJX52" s="1305"/>
      <c r="NJY52" s="1305"/>
      <c r="NJZ52" s="1305"/>
      <c r="NKA52" s="1305"/>
      <c r="NKB52" s="1305"/>
      <c r="NKC52" s="1305"/>
      <c r="NKD52" s="1305"/>
      <c r="NKE52" s="1305"/>
      <c r="NKF52" s="1305"/>
      <c r="NKG52" s="1305"/>
      <c r="NKH52" s="1305"/>
      <c r="NKI52" s="1305"/>
      <c r="NKJ52" s="1305"/>
      <c r="NKK52" s="1305"/>
      <c r="NKL52" s="1305"/>
      <c r="NKM52" s="1305"/>
      <c r="NKN52" s="1305"/>
      <c r="NKO52" s="1305"/>
      <c r="NKP52" s="1305"/>
      <c r="NKQ52" s="1305"/>
      <c r="NKR52" s="1305"/>
      <c r="NKS52" s="1305"/>
      <c r="NKT52" s="1305"/>
      <c r="NKU52" s="1305"/>
      <c r="NKV52" s="1305"/>
      <c r="NKW52" s="1305"/>
      <c r="NKX52" s="1305"/>
      <c r="NKY52" s="1305"/>
      <c r="NKZ52" s="1305"/>
      <c r="NLA52" s="1305"/>
      <c r="NLB52" s="1305"/>
      <c r="NLC52" s="1305"/>
      <c r="NLD52" s="1305"/>
      <c r="NLE52" s="1305"/>
      <c r="NLF52" s="1305"/>
      <c r="NLG52" s="1305"/>
      <c r="NLH52" s="1305"/>
      <c r="NLI52" s="1305"/>
      <c r="NLJ52" s="1305"/>
      <c r="NLK52" s="1305"/>
      <c r="NLL52" s="1305"/>
      <c r="NLM52" s="1305"/>
      <c r="NLN52" s="1305"/>
      <c r="NLO52" s="1305"/>
      <c r="NLP52" s="1305"/>
      <c r="NLQ52" s="1305"/>
      <c r="NLR52" s="1305"/>
      <c r="NLS52" s="1305"/>
      <c r="NLT52" s="1305"/>
      <c r="NLU52" s="1305"/>
      <c r="NLV52" s="1305"/>
      <c r="NLW52" s="1305"/>
      <c r="NLX52" s="1305"/>
      <c r="NLY52" s="1305"/>
      <c r="NLZ52" s="1305"/>
      <c r="NMA52" s="1305"/>
      <c r="NMB52" s="1305"/>
      <c r="NMC52" s="1305"/>
      <c r="NMD52" s="1305"/>
      <c r="NME52" s="1305"/>
      <c r="NMF52" s="1305"/>
      <c r="NMG52" s="1305"/>
      <c r="NMH52" s="1305"/>
      <c r="NMI52" s="1305"/>
      <c r="NMJ52" s="1305"/>
      <c r="NMK52" s="1305"/>
      <c r="NML52" s="1305"/>
      <c r="NMM52" s="1305"/>
      <c r="NMN52" s="1305"/>
      <c r="NMO52" s="1305"/>
      <c r="NMP52" s="1305"/>
      <c r="NMQ52" s="1305"/>
      <c r="NMR52" s="1305"/>
      <c r="NMS52" s="1305"/>
      <c r="NMT52" s="1305"/>
      <c r="NMU52" s="1305"/>
      <c r="NMV52" s="1305"/>
      <c r="NMW52" s="1305"/>
      <c r="NMX52" s="1305"/>
      <c r="NMY52" s="1305"/>
      <c r="NMZ52" s="1305"/>
      <c r="NNA52" s="1305"/>
      <c r="NNB52" s="1305"/>
      <c r="NNC52" s="1305"/>
      <c r="NND52" s="1305"/>
      <c r="NNE52" s="1305"/>
      <c r="NNF52" s="1305"/>
      <c r="NNG52" s="1305"/>
      <c r="NNH52" s="1305"/>
      <c r="NNI52" s="1305"/>
      <c r="NNJ52" s="1305"/>
      <c r="NNK52" s="1305"/>
      <c r="NNL52" s="1305"/>
      <c r="NNM52" s="1305"/>
      <c r="NNN52" s="1305"/>
      <c r="NNO52" s="1305"/>
      <c r="NNP52" s="1305"/>
      <c r="NNQ52" s="1305"/>
      <c r="NNR52" s="1305"/>
      <c r="NNS52" s="1305"/>
      <c r="NNT52" s="1305"/>
      <c r="NNU52" s="1305"/>
      <c r="NNV52" s="1305"/>
      <c r="NNW52" s="1305"/>
      <c r="NNX52" s="1305"/>
      <c r="NNY52" s="1305"/>
      <c r="NNZ52" s="1305"/>
      <c r="NOA52" s="1305"/>
      <c r="NOB52" s="1305"/>
      <c r="NOC52" s="1305"/>
      <c r="NOD52" s="1305"/>
      <c r="NOE52" s="1305"/>
      <c r="NOF52" s="1305"/>
      <c r="NOG52" s="1305"/>
      <c r="NOH52" s="1305"/>
      <c r="NOI52" s="1305"/>
      <c r="NOJ52" s="1305"/>
      <c r="NOK52" s="1305"/>
      <c r="NOL52" s="1305"/>
      <c r="NOM52" s="1305"/>
      <c r="NON52" s="1305"/>
      <c r="NOO52" s="1305"/>
      <c r="NOP52" s="1305"/>
      <c r="NOQ52" s="1305"/>
      <c r="NOR52" s="1305"/>
      <c r="NOS52" s="1305"/>
      <c r="NOT52" s="1305"/>
      <c r="NOU52" s="1305"/>
      <c r="NOV52" s="1305"/>
      <c r="NOW52" s="1305"/>
      <c r="NOX52" s="1305"/>
      <c r="NOY52" s="1305"/>
      <c r="NOZ52" s="1305"/>
      <c r="NPA52" s="1305"/>
      <c r="NPB52" s="1305"/>
      <c r="NPC52" s="1305"/>
      <c r="NPD52" s="1305"/>
      <c r="NPE52" s="1305"/>
      <c r="NPF52" s="1305"/>
      <c r="NPG52" s="1305"/>
      <c r="NPH52" s="1305"/>
      <c r="NPI52" s="1305"/>
      <c r="NPJ52" s="1305"/>
      <c r="NPK52" s="1305"/>
      <c r="NPL52" s="1305"/>
      <c r="NPM52" s="1305"/>
      <c r="NPN52" s="1305"/>
      <c r="NPO52" s="1305"/>
      <c r="NPP52" s="1305"/>
      <c r="NPQ52" s="1305"/>
      <c r="NPR52" s="1305"/>
      <c r="NPS52" s="1305"/>
      <c r="NPT52" s="1305"/>
      <c r="NPU52" s="1305"/>
      <c r="NPV52" s="1305"/>
      <c r="NPW52" s="1305"/>
      <c r="NPX52" s="1305"/>
      <c r="NPY52" s="1305"/>
      <c r="NPZ52" s="1305"/>
      <c r="NQA52" s="1305"/>
      <c r="NQB52" s="1305"/>
      <c r="NQC52" s="1305"/>
      <c r="NQD52" s="1305"/>
      <c r="NQE52" s="1305"/>
      <c r="NQF52" s="1305"/>
      <c r="NQG52" s="1305"/>
      <c r="NQH52" s="1305"/>
      <c r="NQI52" s="1305"/>
      <c r="NQJ52" s="1305"/>
      <c r="NQK52" s="1305"/>
      <c r="NQL52" s="1305"/>
      <c r="NQM52" s="1305"/>
      <c r="NQN52" s="1305"/>
      <c r="NQO52" s="1305"/>
      <c r="NQP52" s="1305"/>
      <c r="NQQ52" s="1305"/>
      <c r="NQR52" s="1305"/>
      <c r="NQS52" s="1305"/>
      <c r="NQT52" s="1305"/>
      <c r="NQU52" s="1305"/>
      <c r="NQV52" s="1305"/>
      <c r="NQW52" s="1305"/>
      <c r="NQX52" s="1305"/>
      <c r="NQY52" s="1305"/>
      <c r="NQZ52" s="1305"/>
      <c r="NRA52" s="1305"/>
      <c r="NRB52" s="1305"/>
      <c r="NRC52" s="1305"/>
      <c r="NRD52" s="1305"/>
      <c r="NRE52" s="1305"/>
      <c r="NRF52" s="1305"/>
      <c r="NRG52" s="1305"/>
      <c r="NRH52" s="1305"/>
      <c r="NRI52" s="1305"/>
      <c r="NRJ52" s="1305"/>
      <c r="NRK52" s="1305"/>
      <c r="NRL52" s="1305"/>
      <c r="NRM52" s="1305"/>
      <c r="NRN52" s="1305"/>
      <c r="NRO52" s="1305"/>
      <c r="NRP52" s="1305"/>
      <c r="NRQ52" s="1305"/>
      <c r="NRR52" s="1305"/>
      <c r="NRS52" s="1305"/>
      <c r="NRT52" s="1305"/>
      <c r="NRU52" s="1305"/>
      <c r="NRV52" s="1305"/>
      <c r="NRW52" s="1305"/>
      <c r="NRX52" s="1305"/>
      <c r="NRY52" s="1305"/>
      <c r="NRZ52" s="1305"/>
      <c r="NSA52" s="1305"/>
      <c r="NSB52" s="1305"/>
      <c r="NSC52" s="1305"/>
      <c r="NSD52" s="1305"/>
      <c r="NSE52" s="1305"/>
      <c r="NSF52" s="1305"/>
      <c r="NSG52" s="1305"/>
      <c r="NSH52" s="1305"/>
      <c r="NSI52" s="1305"/>
      <c r="NSJ52" s="1305"/>
      <c r="NSK52" s="1305"/>
      <c r="NSL52" s="1305"/>
      <c r="NSM52" s="1305"/>
      <c r="NSN52" s="1305"/>
      <c r="NSO52" s="1305"/>
      <c r="NSP52" s="1305"/>
      <c r="NSQ52" s="1305"/>
      <c r="NSR52" s="1305"/>
      <c r="NSS52" s="1305"/>
      <c r="NST52" s="1305"/>
      <c r="NSU52" s="1305"/>
      <c r="NSV52" s="1305"/>
      <c r="NSW52" s="1305"/>
      <c r="NSX52" s="1305"/>
      <c r="NSY52" s="1305"/>
      <c r="NSZ52" s="1305"/>
      <c r="NTA52" s="1305"/>
      <c r="NTB52" s="1305"/>
      <c r="NTC52" s="1305"/>
      <c r="NTD52" s="1305"/>
      <c r="NTE52" s="1305"/>
      <c r="NTF52" s="1305"/>
      <c r="NTG52" s="1305"/>
      <c r="NTH52" s="1305"/>
      <c r="NTI52" s="1305"/>
      <c r="NTJ52" s="1305"/>
      <c r="NTK52" s="1305"/>
      <c r="NTL52" s="1305"/>
      <c r="NTM52" s="1305"/>
      <c r="NTN52" s="1305"/>
      <c r="NTO52" s="1305"/>
      <c r="NTP52" s="1305"/>
      <c r="NTQ52" s="1305"/>
      <c r="NTR52" s="1305"/>
      <c r="NTS52" s="1305"/>
      <c r="NTT52" s="1305"/>
      <c r="NTU52" s="1305"/>
      <c r="NTV52" s="1305"/>
      <c r="NTW52" s="1305"/>
      <c r="NTX52" s="1305"/>
      <c r="NTY52" s="1305"/>
      <c r="NTZ52" s="1305"/>
      <c r="NUA52" s="1305"/>
      <c r="NUB52" s="1305"/>
      <c r="NUC52" s="1305"/>
      <c r="NUD52" s="1305"/>
      <c r="NUE52" s="1305"/>
      <c r="NUF52" s="1305"/>
      <c r="NUG52" s="1305"/>
      <c r="NUH52" s="1305"/>
      <c r="NUI52" s="1305"/>
      <c r="NUJ52" s="1305"/>
      <c r="NUK52" s="1305"/>
      <c r="NUL52" s="1305"/>
      <c r="NUM52" s="1305"/>
      <c r="NUN52" s="1305"/>
      <c r="NUO52" s="1305"/>
      <c r="NUP52" s="1305"/>
      <c r="NUQ52" s="1305"/>
      <c r="NUR52" s="1305"/>
      <c r="NUS52" s="1305"/>
      <c r="NUT52" s="1305"/>
      <c r="NUU52" s="1305"/>
      <c r="NUV52" s="1305"/>
      <c r="NUW52" s="1305"/>
      <c r="NUX52" s="1305"/>
      <c r="NUY52" s="1305"/>
      <c r="NUZ52" s="1305"/>
      <c r="NVA52" s="1305"/>
      <c r="NVB52" s="1305"/>
      <c r="NVC52" s="1305"/>
      <c r="NVD52" s="1305"/>
      <c r="NVE52" s="1305"/>
      <c r="NVF52" s="1305"/>
      <c r="NVG52" s="1305"/>
      <c r="NVH52" s="1305"/>
      <c r="NVI52" s="1305"/>
      <c r="NVJ52" s="1305"/>
      <c r="NVK52" s="1305"/>
      <c r="NVL52" s="1305"/>
      <c r="NVM52" s="1305"/>
      <c r="NVN52" s="1305"/>
      <c r="NVO52" s="1305"/>
      <c r="NVP52" s="1305"/>
      <c r="NVQ52" s="1305"/>
      <c r="NVR52" s="1305"/>
      <c r="NVS52" s="1305"/>
      <c r="NVT52" s="1305"/>
      <c r="NVU52" s="1305"/>
      <c r="NVV52" s="1305"/>
      <c r="NVW52" s="1305"/>
      <c r="NVX52" s="1305"/>
      <c r="NVY52" s="1305"/>
      <c r="NVZ52" s="1305"/>
      <c r="NWA52" s="1305"/>
      <c r="NWB52" s="1305"/>
      <c r="NWC52" s="1305"/>
      <c r="NWD52" s="1305"/>
      <c r="NWE52" s="1305"/>
      <c r="NWF52" s="1305"/>
      <c r="NWG52" s="1305"/>
      <c r="NWH52" s="1305"/>
      <c r="NWI52" s="1305"/>
      <c r="NWJ52" s="1305"/>
      <c r="NWK52" s="1305"/>
      <c r="NWL52" s="1305"/>
      <c r="NWM52" s="1305"/>
      <c r="NWN52" s="1305"/>
      <c r="NWO52" s="1305"/>
      <c r="NWP52" s="1305"/>
      <c r="NWQ52" s="1305"/>
      <c r="NWR52" s="1305"/>
      <c r="NWS52" s="1305"/>
      <c r="NWT52" s="1305"/>
      <c r="NWU52" s="1305"/>
      <c r="NWV52" s="1305"/>
      <c r="NWW52" s="1305"/>
      <c r="NWX52" s="1305"/>
      <c r="NWY52" s="1305"/>
      <c r="NWZ52" s="1305"/>
      <c r="NXA52" s="1305"/>
      <c r="NXB52" s="1305"/>
      <c r="NXC52" s="1305"/>
      <c r="NXD52" s="1305"/>
      <c r="NXE52" s="1305"/>
      <c r="NXF52" s="1305"/>
      <c r="NXG52" s="1305"/>
      <c r="NXH52" s="1305"/>
      <c r="NXI52" s="1305"/>
      <c r="NXJ52" s="1305"/>
      <c r="NXK52" s="1305"/>
      <c r="NXL52" s="1305"/>
      <c r="NXM52" s="1305"/>
      <c r="NXN52" s="1305"/>
      <c r="NXO52" s="1305"/>
      <c r="NXP52" s="1305"/>
      <c r="NXQ52" s="1305"/>
      <c r="NXR52" s="1305"/>
      <c r="NXS52" s="1305"/>
      <c r="NXT52" s="1305"/>
      <c r="NXU52" s="1305"/>
      <c r="NXV52" s="1305"/>
      <c r="NXW52" s="1305"/>
      <c r="NXX52" s="1305"/>
      <c r="NXY52" s="1305"/>
      <c r="NXZ52" s="1305"/>
      <c r="NYA52" s="1305"/>
      <c r="NYB52" s="1305"/>
      <c r="NYC52" s="1305"/>
      <c r="NYD52" s="1305"/>
      <c r="NYE52" s="1305"/>
      <c r="NYF52" s="1305"/>
      <c r="NYG52" s="1305"/>
      <c r="NYH52" s="1305"/>
      <c r="NYI52" s="1305"/>
      <c r="NYJ52" s="1305"/>
      <c r="NYK52" s="1305"/>
      <c r="NYL52" s="1305"/>
      <c r="NYM52" s="1305"/>
      <c r="NYN52" s="1305"/>
      <c r="NYO52" s="1305"/>
      <c r="NYP52" s="1305"/>
      <c r="NYQ52" s="1305"/>
      <c r="NYR52" s="1305"/>
      <c r="NYS52" s="1305"/>
      <c r="NYT52" s="1305"/>
      <c r="NYU52" s="1305"/>
      <c r="NYV52" s="1305"/>
      <c r="NYW52" s="1305"/>
      <c r="NYX52" s="1305"/>
      <c r="NYY52" s="1305"/>
      <c r="NYZ52" s="1305"/>
      <c r="NZA52" s="1305"/>
      <c r="NZB52" s="1305"/>
      <c r="NZC52" s="1305"/>
      <c r="NZD52" s="1305"/>
      <c r="NZE52" s="1305"/>
      <c r="NZF52" s="1305"/>
      <c r="NZG52" s="1305"/>
      <c r="NZH52" s="1305"/>
      <c r="NZI52" s="1305"/>
      <c r="NZJ52" s="1305"/>
      <c r="NZK52" s="1305"/>
      <c r="NZL52" s="1305"/>
      <c r="NZM52" s="1305"/>
      <c r="NZN52" s="1305"/>
      <c r="NZO52" s="1305"/>
      <c r="NZP52" s="1305"/>
      <c r="NZQ52" s="1305"/>
      <c r="NZR52" s="1305"/>
      <c r="NZS52" s="1305"/>
      <c r="NZT52" s="1305"/>
      <c r="NZU52" s="1305"/>
      <c r="NZV52" s="1305"/>
      <c r="NZW52" s="1305"/>
      <c r="NZX52" s="1305"/>
      <c r="NZY52" s="1305"/>
      <c r="NZZ52" s="1305"/>
      <c r="OAA52" s="1305"/>
      <c r="OAB52" s="1305"/>
      <c r="OAC52" s="1305"/>
      <c r="OAD52" s="1305"/>
      <c r="OAE52" s="1305"/>
      <c r="OAF52" s="1305"/>
      <c r="OAG52" s="1305"/>
      <c r="OAH52" s="1305"/>
      <c r="OAI52" s="1305"/>
      <c r="OAJ52" s="1305"/>
      <c r="OAK52" s="1305"/>
      <c r="OAL52" s="1305"/>
      <c r="OAM52" s="1305"/>
      <c r="OAN52" s="1305"/>
      <c r="OAO52" s="1305"/>
      <c r="OAP52" s="1305"/>
      <c r="OAQ52" s="1305"/>
      <c r="OAR52" s="1305"/>
      <c r="OAS52" s="1305"/>
      <c r="OAT52" s="1305"/>
      <c r="OAU52" s="1305"/>
      <c r="OAV52" s="1305"/>
      <c r="OAW52" s="1305"/>
      <c r="OAX52" s="1305"/>
      <c r="OAY52" s="1305"/>
      <c r="OAZ52" s="1305"/>
      <c r="OBA52" s="1305"/>
      <c r="OBB52" s="1305"/>
      <c r="OBC52" s="1305"/>
      <c r="OBD52" s="1305"/>
      <c r="OBE52" s="1305"/>
      <c r="OBF52" s="1305"/>
      <c r="OBG52" s="1305"/>
      <c r="OBH52" s="1305"/>
      <c r="OBI52" s="1305"/>
      <c r="OBJ52" s="1305"/>
      <c r="OBK52" s="1305"/>
      <c r="OBL52" s="1305"/>
      <c r="OBM52" s="1305"/>
      <c r="OBN52" s="1305"/>
      <c r="OBO52" s="1305"/>
      <c r="OBP52" s="1305"/>
      <c r="OBQ52" s="1305"/>
      <c r="OBR52" s="1305"/>
      <c r="OBS52" s="1305"/>
      <c r="OBT52" s="1305"/>
      <c r="OBU52" s="1305"/>
      <c r="OBV52" s="1305"/>
      <c r="OBW52" s="1305"/>
      <c r="OBX52" s="1305"/>
      <c r="OBY52" s="1305"/>
      <c r="OBZ52" s="1305"/>
      <c r="OCA52" s="1305"/>
      <c r="OCB52" s="1305"/>
      <c r="OCC52" s="1305"/>
      <c r="OCD52" s="1305"/>
      <c r="OCE52" s="1305"/>
      <c r="OCF52" s="1305"/>
      <c r="OCG52" s="1305"/>
      <c r="OCH52" s="1305"/>
      <c r="OCI52" s="1305"/>
      <c r="OCJ52" s="1305"/>
      <c r="OCK52" s="1305"/>
      <c r="OCL52" s="1305"/>
      <c r="OCM52" s="1305"/>
      <c r="OCN52" s="1305"/>
      <c r="OCO52" s="1305"/>
      <c r="OCP52" s="1305"/>
      <c r="OCQ52" s="1305"/>
      <c r="OCR52" s="1305"/>
      <c r="OCS52" s="1305"/>
      <c r="OCT52" s="1305"/>
      <c r="OCU52" s="1305"/>
      <c r="OCV52" s="1305"/>
      <c r="OCW52" s="1305"/>
      <c r="OCX52" s="1305"/>
      <c r="OCY52" s="1305"/>
      <c r="OCZ52" s="1305"/>
      <c r="ODA52" s="1305"/>
      <c r="ODB52" s="1305"/>
      <c r="ODC52" s="1305"/>
      <c r="ODD52" s="1305"/>
      <c r="ODE52" s="1305"/>
      <c r="ODF52" s="1305"/>
      <c r="ODG52" s="1305"/>
      <c r="ODH52" s="1305"/>
      <c r="ODI52" s="1305"/>
      <c r="ODJ52" s="1305"/>
      <c r="ODK52" s="1305"/>
      <c r="ODL52" s="1305"/>
      <c r="ODM52" s="1305"/>
      <c r="ODN52" s="1305"/>
      <c r="ODO52" s="1305"/>
      <c r="ODP52" s="1305"/>
      <c r="ODQ52" s="1305"/>
      <c r="ODR52" s="1305"/>
      <c r="ODS52" s="1305"/>
      <c r="ODT52" s="1305"/>
      <c r="ODU52" s="1305"/>
      <c r="ODV52" s="1305"/>
      <c r="ODW52" s="1305"/>
      <c r="ODX52" s="1305"/>
      <c r="ODY52" s="1305"/>
      <c r="ODZ52" s="1305"/>
      <c r="OEA52" s="1305"/>
      <c r="OEB52" s="1305"/>
      <c r="OEC52" s="1305"/>
      <c r="OED52" s="1305"/>
      <c r="OEE52" s="1305"/>
      <c r="OEF52" s="1305"/>
      <c r="OEG52" s="1305"/>
      <c r="OEH52" s="1305"/>
      <c r="OEI52" s="1305"/>
      <c r="OEJ52" s="1305"/>
      <c r="OEK52" s="1305"/>
      <c r="OEL52" s="1305"/>
      <c r="OEM52" s="1305"/>
      <c r="OEN52" s="1305"/>
      <c r="OEO52" s="1305"/>
      <c r="OEP52" s="1305"/>
      <c r="OEQ52" s="1305"/>
      <c r="OER52" s="1305"/>
      <c r="OES52" s="1305"/>
      <c r="OET52" s="1305"/>
      <c r="OEU52" s="1305"/>
      <c r="OEV52" s="1305"/>
      <c r="OEW52" s="1305"/>
      <c r="OEX52" s="1305"/>
      <c r="OEY52" s="1305"/>
      <c r="OEZ52" s="1305"/>
      <c r="OFA52" s="1305"/>
      <c r="OFB52" s="1305"/>
      <c r="OFC52" s="1305"/>
      <c r="OFD52" s="1305"/>
      <c r="OFE52" s="1305"/>
      <c r="OFF52" s="1305"/>
      <c r="OFG52" s="1305"/>
      <c r="OFH52" s="1305"/>
      <c r="OFI52" s="1305"/>
      <c r="OFJ52" s="1305"/>
      <c r="OFK52" s="1305"/>
      <c r="OFL52" s="1305"/>
      <c r="OFM52" s="1305"/>
      <c r="OFN52" s="1305"/>
      <c r="OFO52" s="1305"/>
      <c r="OFP52" s="1305"/>
      <c r="OFQ52" s="1305"/>
      <c r="OFR52" s="1305"/>
      <c r="OFS52" s="1305"/>
      <c r="OFT52" s="1305"/>
      <c r="OFU52" s="1305"/>
      <c r="OFV52" s="1305"/>
      <c r="OFW52" s="1305"/>
      <c r="OFX52" s="1305"/>
      <c r="OFY52" s="1305"/>
      <c r="OFZ52" s="1305"/>
      <c r="OGA52" s="1305"/>
      <c r="OGB52" s="1305"/>
      <c r="OGC52" s="1305"/>
      <c r="OGD52" s="1305"/>
      <c r="OGE52" s="1305"/>
      <c r="OGF52" s="1305"/>
      <c r="OGG52" s="1305"/>
      <c r="OGH52" s="1305"/>
      <c r="OGI52" s="1305"/>
      <c r="OGJ52" s="1305"/>
      <c r="OGK52" s="1305"/>
      <c r="OGL52" s="1305"/>
      <c r="OGM52" s="1305"/>
      <c r="OGN52" s="1305"/>
      <c r="OGO52" s="1305"/>
      <c r="OGP52" s="1305"/>
      <c r="OGQ52" s="1305"/>
      <c r="OGR52" s="1305"/>
      <c r="OGS52" s="1305"/>
      <c r="OGT52" s="1305"/>
      <c r="OGU52" s="1305"/>
      <c r="OGV52" s="1305"/>
      <c r="OGW52" s="1305"/>
      <c r="OGX52" s="1305"/>
      <c r="OGY52" s="1305"/>
      <c r="OGZ52" s="1305"/>
      <c r="OHA52" s="1305"/>
      <c r="OHB52" s="1305"/>
      <c r="OHC52" s="1305"/>
      <c r="OHD52" s="1305"/>
      <c r="OHE52" s="1305"/>
      <c r="OHF52" s="1305"/>
      <c r="OHG52" s="1305"/>
      <c r="OHH52" s="1305"/>
      <c r="OHI52" s="1305"/>
      <c r="OHJ52" s="1305"/>
      <c r="OHK52" s="1305"/>
      <c r="OHL52" s="1305"/>
      <c r="OHM52" s="1305"/>
      <c r="OHN52" s="1305"/>
      <c r="OHO52" s="1305"/>
      <c r="OHP52" s="1305"/>
      <c r="OHQ52" s="1305"/>
      <c r="OHR52" s="1305"/>
      <c r="OHS52" s="1305"/>
      <c r="OHT52" s="1305"/>
      <c r="OHU52" s="1305"/>
      <c r="OHV52" s="1305"/>
      <c r="OHW52" s="1305"/>
      <c r="OHX52" s="1305"/>
      <c r="OHY52" s="1305"/>
      <c r="OHZ52" s="1305"/>
      <c r="OIA52" s="1305"/>
      <c r="OIB52" s="1305"/>
      <c r="OIC52" s="1305"/>
      <c r="OID52" s="1305"/>
      <c r="OIE52" s="1305"/>
      <c r="OIF52" s="1305"/>
      <c r="OIG52" s="1305"/>
      <c r="OIH52" s="1305"/>
      <c r="OII52" s="1305"/>
      <c r="OIJ52" s="1305"/>
      <c r="OIK52" s="1305"/>
      <c r="OIL52" s="1305"/>
      <c r="OIM52" s="1305"/>
      <c r="OIN52" s="1305"/>
      <c r="OIO52" s="1305"/>
      <c r="OIP52" s="1305"/>
      <c r="OIQ52" s="1305"/>
      <c r="OIR52" s="1305"/>
      <c r="OIS52" s="1305"/>
      <c r="OIT52" s="1305"/>
      <c r="OIU52" s="1305"/>
      <c r="OIV52" s="1305"/>
      <c r="OIW52" s="1305"/>
      <c r="OIX52" s="1305"/>
      <c r="OIY52" s="1305"/>
      <c r="OIZ52" s="1305"/>
      <c r="OJA52" s="1305"/>
      <c r="OJB52" s="1305"/>
      <c r="OJC52" s="1305"/>
      <c r="OJD52" s="1305"/>
      <c r="OJE52" s="1305"/>
      <c r="OJF52" s="1305"/>
      <c r="OJG52" s="1305"/>
      <c r="OJH52" s="1305"/>
      <c r="OJI52" s="1305"/>
      <c r="OJJ52" s="1305"/>
      <c r="OJK52" s="1305"/>
      <c r="OJL52" s="1305"/>
      <c r="OJM52" s="1305"/>
      <c r="OJN52" s="1305"/>
      <c r="OJO52" s="1305"/>
      <c r="OJP52" s="1305"/>
      <c r="OJQ52" s="1305"/>
      <c r="OJR52" s="1305"/>
      <c r="OJS52" s="1305"/>
      <c r="OJT52" s="1305"/>
      <c r="OJU52" s="1305"/>
      <c r="OJV52" s="1305"/>
      <c r="OJW52" s="1305"/>
      <c r="OJX52" s="1305"/>
      <c r="OJY52" s="1305"/>
      <c r="OJZ52" s="1305"/>
      <c r="OKA52" s="1305"/>
      <c r="OKB52" s="1305"/>
      <c r="OKC52" s="1305"/>
      <c r="OKD52" s="1305"/>
      <c r="OKE52" s="1305"/>
      <c r="OKF52" s="1305"/>
      <c r="OKG52" s="1305"/>
      <c r="OKH52" s="1305"/>
      <c r="OKI52" s="1305"/>
      <c r="OKJ52" s="1305"/>
      <c r="OKK52" s="1305"/>
      <c r="OKL52" s="1305"/>
      <c r="OKM52" s="1305"/>
      <c r="OKN52" s="1305"/>
      <c r="OKO52" s="1305"/>
      <c r="OKP52" s="1305"/>
      <c r="OKQ52" s="1305"/>
      <c r="OKR52" s="1305"/>
      <c r="OKS52" s="1305"/>
      <c r="OKT52" s="1305"/>
      <c r="OKU52" s="1305"/>
      <c r="OKV52" s="1305"/>
      <c r="OKW52" s="1305"/>
      <c r="OKX52" s="1305"/>
      <c r="OKY52" s="1305"/>
      <c r="OKZ52" s="1305"/>
      <c r="OLA52" s="1305"/>
      <c r="OLB52" s="1305"/>
      <c r="OLC52" s="1305"/>
      <c r="OLD52" s="1305"/>
      <c r="OLE52" s="1305"/>
      <c r="OLF52" s="1305"/>
      <c r="OLG52" s="1305"/>
      <c r="OLH52" s="1305"/>
      <c r="OLI52" s="1305"/>
      <c r="OLJ52" s="1305"/>
      <c r="OLK52" s="1305"/>
      <c r="OLL52" s="1305"/>
      <c r="OLM52" s="1305"/>
      <c r="OLN52" s="1305"/>
      <c r="OLO52" s="1305"/>
      <c r="OLP52" s="1305"/>
      <c r="OLQ52" s="1305"/>
      <c r="OLR52" s="1305"/>
      <c r="OLS52" s="1305"/>
      <c r="OLT52" s="1305"/>
      <c r="OLU52" s="1305"/>
      <c r="OLV52" s="1305"/>
      <c r="OLW52" s="1305"/>
      <c r="OLX52" s="1305"/>
      <c r="OLY52" s="1305"/>
      <c r="OLZ52" s="1305"/>
      <c r="OMA52" s="1305"/>
      <c r="OMB52" s="1305"/>
      <c r="OMC52" s="1305"/>
      <c r="OMD52" s="1305"/>
      <c r="OME52" s="1305"/>
      <c r="OMF52" s="1305"/>
      <c r="OMG52" s="1305"/>
      <c r="OMH52" s="1305"/>
      <c r="OMI52" s="1305"/>
      <c r="OMJ52" s="1305"/>
      <c r="OMK52" s="1305"/>
      <c r="OML52" s="1305"/>
      <c r="OMM52" s="1305"/>
      <c r="OMN52" s="1305"/>
      <c r="OMO52" s="1305"/>
      <c r="OMP52" s="1305"/>
      <c r="OMQ52" s="1305"/>
      <c r="OMR52" s="1305"/>
      <c r="OMS52" s="1305"/>
      <c r="OMT52" s="1305"/>
      <c r="OMU52" s="1305"/>
      <c r="OMV52" s="1305"/>
      <c r="OMW52" s="1305"/>
      <c r="OMX52" s="1305"/>
      <c r="OMY52" s="1305"/>
      <c r="OMZ52" s="1305"/>
      <c r="ONA52" s="1305"/>
      <c r="ONB52" s="1305"/>
      <c r="ONC52" s="1305"/>
      <c r="OND52" s="1305"/>
      <c r="ONE52" s="1305"/>
      <c r="ONF52" s="1305"/>
      <c r="ONG52" s="1305"/>
      <c r="ONH52" s="1305"/>
      <c r="ONI52" s="1305"/>
      <c r="ONJ52" s="1305"/>
      <c r="ONK52" s="1305"/>
      <c r="ONL52" s="1305"/>
      <c r="ONM52" s="1305"/>
      <c r="ONN52" s="1305"/>
      <c r="ONO52" s="1305"/>
      <c r="ONP52" s="1305"/>
      <c r="ONQ52" s="1305"/>
      <c r="ONR52" s="1305"/>
      <c r="ONS52" s="1305"/>
      <c r="ONT52" s="1305"/>
      <c r="ONU52" s="1305"/>
      <c r="ONV52" s="1305"/>
      <c r="ONW52" s="1305"/>
      <c r="ONX52" s="1305"/>
      <c r="ONY52" s="1305"/>
      <c r="ONZ52" s="1305"/>
      <c r="OOA52" s="1305"/>
      <c r="OOB52" s="1305"/>
      <c r="OOC52" s="1305"/>
      <c r="OOD52" s="1305"/>
      <c r="OOE52" s="1305"/>
      <c r="OOF52" s="1305"/>
      <c r="OOG52" s="1305"/>
      <c r="OOH52" s="1305"/>
      <c r="OOI52" s="1305"/>
      <c r="OOJ52" s="1305"/>
      <c r="OOK52" s="1305"/>
      <c r="OOL52" s="1305"/>
      <c r="OOM52" s="1305"/>
      <c r="OON52" s="1305"/>
      <c r="OOO52" s="1305"/>
      <c r="OOP52" s="1305"/>
      <c r="OOQ52" s="1305"/>
      <c r="OOR52" s="1305"/>
      <c r="OOS52" s="1305"/>
      <c r="OOT52" s="1305"/>
      <c r="OOU52" s="1305"/>
      <c r="OOV52" s="1305"/>
      <c r="OOW52" s="1305"/>
      <c r="OOX52" s="1305"/>
      <c r="OOY52" s="1305"/>
      <c r="OOZ52" s="1305"/>
      <c r="OPA52" s="1305"/>
      <c r="OPB52" s="1305"/>
      <c r="OPC52" s="1305"/>
      <c r="OPD52" s="1305"/>
      <c r="OPE52" s="1305"/>
      <c r="OPF52" s="1305"/>
      <c r="OPG52" s="1305"/>
      <c r="OPH52" s="1305"/>
      <c r="OPI52" s="1305"/>
      <c r="OPJ52" s="1305"/>
      <c r="OPK52" s="1305"/>
      <c r="OPL52" s="1305"/>
      <c r="OPM52" s="1305"/>
      <c r="OPN52" s="1305"/>
      <c r="OPO52" s="1305"/>
      <c r="OPP52" s="1305"/>
      <c r="OPQ52" s="1305"/>
      <c r="OPR52" s="1305"/>
      <c r="OPS52" s="1305"/>
      <c r="OPT52" s="1305"/>
      <c r="OPU52" s="1305"/>
      <c r="OPV52" s="1305"/>
      <c r="OPW52" s="1305"/>
      <c r="OPX52" s="1305"/>
      <c r="OPY52" s="1305"/>
      <c r="OPZ52" s="1305"/>
      <c r="OQA52" s="1305"/>
      <c r="OQB52" s="1305"/>
      <c r="OQC52" s="1305"/>
      <c r="OQD52" s="1305"/>
      <c r="OQE52" s="1305"/>
      <c r="OQF52" s="1305"/>
      <c r="OQG52" s="1305"/>
      <c r="OQH52" s="1305"/>
      <c r="OQI52" s="1305"/>
      <c r="OQJ52" s="1305"/>
      <c r="OQK52" s="1305"/>
      <c r="OQL52" s="1305"/>
      <c r="OQM52" s="1305"/>
      <c r="OQN52" s="1305"/>
      <c r="OQO52" s="1305"/>
      <c r="OQP52" s="1305"/>
      <c r="OQQ52" s="1305"/>
      <c r="OQR52" s="1305"/>
      <c r="OQS52" s="1305"/>
      <c r="OQT52" s="1305"/>
      <c r="OQU52" s="1305"/>
      <c r="OQV52" s="1305"/>
      <c r="OQW52" s="1305"/>
      <c r="OQX52" s="1305"/>
      <c r="OQY52" s="1305"/>
      <c r="OQZ52" s="1305"/>
      <c r="ORA52" s="1305"/>
      <c r="ORB52" s="1305"/>
      <c r="ORC52" s="1305"/>
      <c r="ORD52" s="1305"/>
      <c r="ORE52" s="1305"/>
      <c r="ORF52" s="1305"/>
      <c r="ORG52" s="1305"/>
      <c r="ORH52" s="1305"/>
      <c r="ORI52" s="1305"/>
      <c r="ORJ52" s="1305"/>
      <c r="ORK52" s="1305"/>
      <c r="ORL52" s="1305"/>
      <c r="ORM52" s="1305"/>
      <c r="ORN52" s="1305"/>
      <c r="ORO52" s="1305"/>
      <c r="ORP52" s="1305"/>
      <c r="ORQ52" s="1305"/>
      <c r="ORR52" s="1305"/>
      <c r="ORS52" s="1305"/>
      <c r="ORT52" s="1305"/>
      <c r="ORU52" s="1305"/>
      <c r="ORV52" s="1305"/>
      <c r="ORW52" s="1305"/>
      <c r="ORX52" s="1305"/>
      <c r="ORY52" s="1305"/>
      <c r="ORZ52" s="1305"/>
      <c r="OSA52" s="1305"/>
      <c r="OSB52" s="1305"/>
      <c r="OSC52" s="1305"/>
      <c r="OSD52" s="1305"/>
      <c r="OSE52" s="1305"/>
      <c r="OSF52" s="1305"/>
      <c r="OSG52" s="1305"/>
      <c r="OSH52" s="1305"/>
      <c r="OSI52" s="1305"/>
      <c r="OSJ52" s="1305"/>
      <c r="OSK52" s="1305"/>
      <c r="OSL52" s="1305"/>
      <c r="OSM52" s="1305"/>
      <c r="OSN52" s="1305"/>
      <c r="OSO52" s="1305"/>
      <c r="OSP52" s="1305"/>
      <c r="OSQ52" s="1305"/>
      <c r="OSR52" s="1305"/>
      <c r="OSS52" s="1305"/>
      <c r="OST52" s="1305"/>
      <c r="OSU52" s="1305"/>
      <c r="OSV52" s="1305"/>
      <c r="OSW52" s="1305"/>
      <c r="OSX52" s="1305"/>
      <c r="OSY52" s="1305"/>
      <c r="OSZ52" s="1305"/>
      <c r="OTA52" s="1305"/>
      <c r="OTB52" s="1305"/>
      <c r="OTC52" s="1305"/>
      <c r="OTD52" s="1305"/>
      <c r="OTE52" s="1305"/>
      <c r="OTF52" s="1305"/>
      <c r="OTG52" s="1305"/>
      <c r="OTH52" s="1305"/>
      <c r="OTI52" s="1305"/>
      <c r="OTJ52" s="1305"/>
      <c r="OTK52" s="1305"/>
      <c r="OTL52" s="1305"/>
      <c r="OTM52" s="1305"/>
      <c r="OTN52" s="1305"/>
      <c r="OTO52" s="1305"/>
      <c r="OTP52" s="1305"/>
      <c r="OTQ52" s="1305"/>
      <c r="OTR52" s="1305"/>
      <c r="OTS52" s="1305"/>
      <c r="OTT52" s="1305"/>
      <c r="OTU52" s="1305"/>
      <c r="OTV52" s="1305"/>
      <c r="OTW52" s="1305"/>
      <c r="OTX52" s="1305"/>
      <c r="OTY52" s="1305"/>
      <c r="OTZ52" s="1305"/>
      <c r="OUA52" s="1305"/>
      <c r="OUB52" s="1305"/>
      <c r="OUC52" s="1305"/>
      <c r="OUD52" s="1305"/>
      <c r="OUE52" s="1305"/>
      <c r="OUF52" s="1305"/>
      <c r="OUG52" s="1305"/>
      <c r="OUH52" s="1305"/>
      <c r="OUI52" s="1305"/>
      <c r="OUJ52" s="1305"/>
      <c r="OUK52" s="1305"/>
      <c r="OUL52" s="1305"/>
      <c r="OUM52" s="1305"/>
      <c r="OUN52" s="1305"/>
      <c r="OUO52" s="1305"/>
      <c r="OUP52" s="1305"/>
      <c r="OUQ52" s="1305"/>
      <c r="OUR52" s="1305"/>
      <c r="OUS52" s="1305"/>
      <c r="OUT52" s="1305"/>
      <c r="OUU52" s="1305"/>
      <c r="OUV52" s="1305"/>
      <c r="OUW52" s="1305"/>
      <c r="OUX52" s="1305"/>
      <c r="OUY52" s="1305"/>
      <c r="OUZ52" s="1305"/>
      <c r="OVA52" s="1305"/>
      <c r="OVB52" s="1305"/>
      <c r="OVC52" s="1305"/>
      <c r="OVD52" s="1305"/>
      <c r="OVE52" s="1305"/>
      <c r="OVF52" s="1305"/>
      <c r="OVG52" s="1305"/>
      <c r="OVH52" s="1305"/>
      <c r="OVI52" s="1305"/>
      <c r="OVJ52" s="1305"/>
      <c r="OVK52" s="1305"/>
      <c r="OVL52" s="1305"/>
      <c r="OVM52" s="1305"/>
      <c r="OVN52" s="1305"/>
      <c r="OVO52" s="1305"/>
      <c r="OVP52" s="1305"/>
      <c r="OVQ52" s="1305"/>
      <c r="OVR52" s="1305"/>
      <c r="OVS52" s="1305"/>
      <c r="OVT52" s="1305"/>
      <c r="OVU52" s="1305"/>
      <c r="OVV52" s="1305"/>
      <c r="OVW52" s="1305"/>
      <c r="OVX52" s="1305"/>
      <c r="OVY52" s="1305"/>
      <c r="OVZ52" s="1305"/>
      <c r="OWA52" s="1305"/>
      <c r="OWB52" s="1305"/>
      <c r="OWC52" s="1305"/>
      <c r="OWD52" s="1305"/>
      <c r="OWE52" s="1305"/>
      <c r="OWF52" s="1305"/>
      <c r="OWG52" s="1305"/>
      <c r="OWH52" s="1305"/>
      <c r="OWI52" s="1305"/>
      <c r="OWJ52" s="1305"/>
      <c r="OWK52" s="1305"/>
      <c r="OWL52" s="1305"/>
      <c r="OWM52" s="1305"/>
      <c r="OWN52" s="1305"/>
      <c r="OWO52" s="1305"/>
      <c r="OWP52" s="1305"/>
      <c r="OWQ52" s="1305"/>
      <c r="OWR52" s="1305"/>
      <c r="OWS52" s="1305"/>
      <c r="OWT52" s="1305"/>
      <c r="OWU52" s="1305"/>
      <c r="OWV52" s="1305"/>
      <c r="OWW52" s="1305"/>
      <c r="OWX52" s="1305"/>
      <c r="OWY52" s="1305"/>
      <c r="OWZ52" s="1305"/>
      <c r="OXA52" s="1305"/>
      <c r="OXB52" s="1305"/>
      <c r="OXC52" s="1305"/>
      <c r="OXD52" s="1305"/>
      <c r="OXE52" s="1305"/>
      <c r="OXF52" s="1305"/>
      <c r="OXG52" s="1305"/>
      <c r="OXH52" s="1305"/>
      <c r="OXI52" s="1305"/>
      <c r="OXJ52" s="1305"/>
      <c r="OXK52" s="1305"/>
      <c r="OXL52" s="1305"/>
      <c r="OXM52" s="1305"/>
      <c r="OXN52" s="1305"/>
      <c r="OXO52" s="1305"/>
      <c r="OXP52" s="1305"/>
      <c r="OXQ52" s="1305"/>
      <c r="OXR52" s="1305"/>
      <c r="OXS52" s="1305"/>
      <c r="OXT52" s="1305"/>
      <c r="OXU52" s="1305"/>
      <c r="OXV52" s="1305"/>
      <c r="OXW52" s="1305"/>
      <c r="OXX52" s="1305"/>
      <c r="OXY52" s="1305"/>
      <c r="OXZ52" s="1305"/>
      <c r="OYA52" s="1305"/>
      <c r="OYB52" s="1305"/>
      <c r="OYC52" s="1305"/>
      <c r="OYD52" s="1305"/>
      <c r="OYE52" s="1305"/>
      <c r="OYF52" s="1305"/>
      <c r="OYG52" s="1305"/>
      <c r="OYH52" s="1305"/>
      <c r="OYI52" s="1305"/>
      <c r="OYJ52" s="1305"/>
      <c r="OYK52" s="1305"/>
      <c r="OYL52" s="1305"/>
      <c r="OYM52" s="1305"/>
      <c r="OYN52" s="1305"/>
      <c r="OYO52" s="1305"/>
      <c r="OYP52" s="1305"/>
      <c r="OYQ52" s="1305"/>
      <c r="OYR52" s="1305"/>
      <c r="OYS52" s="1305"/>
      <c r="OYT52" s="1305"/>
      <c r="OYU52" s="1305"/>
      <c r="OYV52" s="1305"/>
      <c r="OYW52" s="1305"/>
      <c r="OYX52" s="1305"/>
      <c r="OYY52" s="1305"/>
      <c r="OYZ52" s="1305"/>
      <c r="OZA52" s="1305"/>
      <c r="OZB52" s="1305"/>
      <c r="OZC52" s="1305"/>
      <c r="OZD52" s="1305"/>
      <c r="OZE52" s="1305"/>
      <c r="OZF52" s="1305"/>
      <c r="OZG52" s="1305"/>
      <c r="OZH52" s="1305"/>
      <c r="OZI52" s="1305"/>
      <c r="OZJ52" s="1305"/>
      <c r="OZK52" s="1305"/>
      <c r="OZL52" s="1305"/>
      <c r="OZM52" s="1305"/>
      <c r="OZN52" s="1305"/>
      <c r="OZO52" s="1305"/>
      <c r="OZP52" s="1305"/>
      <c r="OZQ52" s="1305"/>
      <c r="OZR52" s="1305"/>
      <c r="OZS52" s="1305"/>
      <c r="OZT52" s="1305"/>
      <c r="OZU52" s="1305"/>
      <c r="OZV52" s="1305"/>
      <c r="OZW52" s="1305"/>
      <c r="OZX52" s="1305"/>
      <c r="OZY52" s="1305"/>
      <c r="OZZ52" s="1305"/>
      <c r="PAA52" s="1305"/>
      <c r="PAB52" s="1305"/>
      <c r="PAC52" s="1305"/>
      <c r="PAD52" s="1305"/>
      <c r="PAE52" s="1305"/>
      <c r="PAF52" s="1305"/>
      <c r="PAG52" s="1305"/>
      <c r="PAH52" s="1305"/>
      <c r="PAI52" s="1305"/>
      <c r="PAJ52" s="1305"/>
      <c r="PAK52" s="1305"/>
      <c r="PAL52" s="1305"/>
      <c r="PAM52" s="1305"/>
      <c r="PAN52" s="1305"/>
      <c r="PAO52" s="1305"/>
      <c r="PAP52" s="1305"/>
      <c r="PAQ52" s="1305"/>
      <c r="PAR52" s="1305"/>
      <c r="PAS52" s="1305"/>
      <c r="PAT52" s="1305"/>
      <c r="PAU52" s="1305"/>
      <c r="PAV52" s="1305"/>
      <c r="PAW52" s="1305"/>
      <c r="PAX52" s="1305"/>
      <c r="PAY52" s="1305"/>
      <c r="PAZ52" s="1305"/>
      <c r="PBA52" s="1305"/>
      <c r="PBB52" s="1305"/>
      <c r="PBC52" s="1305"/>
      <c r="PBD52" s="1305"/>
      <c r="PBE52" s="1305"/>
      <c r="PBF52" s="1305"/>
      <c r="PBG52" s="1305"/>
      <c r="PBH52" s="1305"/>
      <c r="PBI52" s="1305"/>
      <c r="PBJ52" s="1305"/>
      <c r="PBK52" s="1305"/>
      <c r="PBL52" s="1305"/>
      <c r="PBM52" s="1305"/>
      <c r="PBN52" s="1305"/>
      <c r="PBO52" s="1305"/>
      <c r="PBP52" s="1305"/>
      <c r="PBQ52" s="1305"/>
      <c r="PBR52" s="1305"/>
      <c r="PBS52" s="1305"/>
      <c r="PBT52" s="1305"/>
      <c r="PBU52" s="1305"/>
      <c r="PBV52" s="1305"/>
      <c r="PBW52" s="1305"/>
      <c r="PBX52" s="1305"/>
      <c r="PBY52" s="1305"/>
      <c r="PBZ52" s="1305"/>
      <c r="PCA52" s="1305"/>
      <c r="PCB52" s="1305"/>
      <c r="PCC52" s="1305"/>
      <c r="PCD52" s="1305"/>
      <c r="PCE52" s="1305"/>
      <c r="PCF52" s="1305"/>
      <c r="PCG52" s="1305"/>
      <c r="PCH52" s="1305"/>
      <c r="PCI52" s="1305"/>
      <c r="PCJ52" s="1305"/>
      <c r="PCK52" s="1305"/>
      <c r="PCL52" s="1305"/>
      <c r="PCM52" s="1305"/>
      <c r="PCN52" s="1305"/>
      <c r="PCO52" s="1305"/>
      <c r="PCP52" s="1305"/>
      <c r="PCQ52" s="1305"/>
      <c r="PCR52" s="1305"/>
      <c r="PCS52" s="1305"/>
      <c r="PCT52" s="1305"/>
      <c r="PCU52" s="1305"/>
      <c r="PCV52" s="1305"/>
      <c r="PCW52" s="1305"/>
      <c r="PCX52" s="1305"/>
      <c r="PCY52" s="1305"/>
      <c r="PCZ52" s="1305"/>
      <c r="PDA52" s="1305"/>
      <c r="PDB52" s="1305"/>
      <c r="PDC52" s="1305"/>
      <c r="PDD52" s="1305"/>
      <c r="PDE52" s="1305"/>
      <c r="PDF52" s="1305"/>
      <c r="PDG52" s="1305"/>
      <c r="PDH52" s="1305"/>
      <c r="PDI52" s="1305"/>
      <c r="PDJ52" s="1305"/>
      <c r="PDK52" s="1305"/>
      <c r="PDL52" s="1305"/>
      <c r="PDM52" s="1305"/>
      <c r="PDN52" s="1305"/>
      <c r="PDO52" s="1305"/>
      <c r="PDP52" s="1305"/>
      <c r="PDQ52" s="1305"/>
      <c r="PDR52" s="1305"/>
      <c r="PDS52" s="1305"/>
      <c r="PDT52" s="1305"/>
      <c r="PDU52" s="1305"/>
      <c r="PDV52" s="1305"/>
      <c r="PDW52" s="1305"/>
      <c r="PDX52" s="1305"/>
      <c r="PDY52" s="1305"/>
      <c r="PDZ52" s="1305"/>
      <c r="PEA52" s="1305"/>
      <c r="PEB52" s="1305"/>
      <c r="PEC52" s="1305"/>
      <c r="PED52" s="1305"/>
      <c r="PEE52" s="1305"/>
      <c r="PEF52" s="1305"/>
      <c r="PEG52" s="1305"/>
      <c r="PEH52" s="1305"/>
      <c r="PEI52" s="1305"/>
      <c r="PEJ52" s="1305"/>
      <c r="PEK52" s="1305"/>
      <c r="PEL52" s="1305"/>
      <c r="PEM52" s="1305"/>
      <c r="PEN52" s="1305"/>
      <c r="PEO52" s="1305"/>
      <c r="PEP52" s="1305"/>
      <c r="PEQ52" s="1305"/>
      <c r="PER52" s="1305"/>
      <c r="PES52" s="1305"/>
      <c r="PET52" s="1305"/>
      <c r="PEU52" s="1305"/>
      <c r="PEV52" s="1305"/>
      <c r="PEW52" s="1305"/>
      <c r="PEX52" s="1305"/>
      <c r="PEY52" s="1305"/>
      <c r="PEZ52" s="1305"/>
      <c r="PFA52" s="1305"/>
      <c r="PFB52" s="1305"/>
      <c r="PFC52" s="1305"/>
      <c r="PFD52" s="1305"/>
      <c r="PFE52" s="1305"/>
      <c r="PFF52" s="1305"/>
      <c r="PFG52" s="1305"/>
      <c r="PFH52" s="1305"/>
      <c r="PFI52" s="1305"/>
      <c r="PFJ52" s="1305"/>
      <c r="PFK52" s="1305"/>
      <c r="PFL52" s="1305"/>
      <c r="PFM52" s="1305"/>
      <c r="PFN52" s="1305"/>
      <c r="PFO52" s="1305"/>
      <c r="PFP52" s="1305"/>
      <c r="PFQ52" s="1305"/>
      <c r="PFR52" s="1305"/>
      <c r="PFS52" s="1305"/>
      <c r="PFT52" s="1305"/>
      <c r="PFU52" s="1305"/>
      <c r="PFV52" s="1305"/>
      <c r="PFW52" s="1305"/>
      <c r="PFX52" s="1305"/>
      <c r="PFY52" s="1305"/>
      <c r="PFZ52" s="1305"/>
      <c r="PGA52" s="1305"/>
      <c r="PGB52" s="1305"/>
      <c r="PGC52" s="1305"/>
      <c r="PGD52" s="1305"/>
      <c r="PGE52" s="1305"/>
      <c r="PGF52" s="1305"/>
      <c r="PGG52" s="1305"/>
      <c r="PGH52" s="1305"/>
      <c r="PGI52" s="1305"/>
      <c r="PGJ52" s="1305"/>
      <c r="PGK52" s="1305"/>
      <c r="PGL52" s="1305"/>
      <c r="PGM52" s="1305"/>
      <c r="PGN52" s="1305"/>
      <c r="PGO52" s="1305"/>
      <c r="PGP52" s="1305"/>
      <c r="PGQ52" s="1305"/>
      <c r="PGR52" s="1305"/>
      <c r="PGS52" s="1305"/>
      <c r="PGT52" s="1305"/>
      <c r="PGU52" s="1305"/>
      <c r="PGV52" s="1305"/>
      <c r="PGW52" s="1305"/>
      <c r="PGX52" s="1305"/>
      <c r="PGY52" s="1305"/>
      <c r="PGZ52" s="1305"/>
      <c r="PHA52" s="1305"/>
      <c r="PHB52" s="1305"/>
      <c r="PHC52" s="1305"/>
      <c r="PHD52" s="1305"/>
      <c r="PHE52" s="1305"/>
      <c r="PHF52" s="1305"/>
      <c r="PHG52" s="1305"/>
      <c r="PHH52" s="1305"/>
      <c r="PHI52" s="1305"/>
      <c r="PHJ52" s="1305"/>
      <c r="PHK52" s="1305"/>
      <c r="PHL52" s="1305"/>
      <c r="PHM52" s="1305"/>
      <c r="PHN52" s="1305"/>
      <c r="PHO52" s="1305"/>
      <c r="PHP52" s="1305"/>
      <c r="PHQ52" s="1305"/>
      <c r="PHR52" s="1305"/>
      <c r="PHS52" s="1305"/>
      <c r="PHT52" s="1305"/>
      <c r="PHU52" s="1305"/>
      <c r="PHV52" s="1305"/>
      <c r="PHW52" s="1305"/>
      <c r="PHX52" s="1305"/>
      <c r="PHY52" s="1305"/>
      <c r="PHZ52" s="1305"/>
      <c r="PIA52" s="1305"/>
      <c r="PIB52" s="1305"/>
      <c r="PIC52" s="1305"/>
      <c r="PID52" s="1305"/>
      <c r="PIE52" s="1305"/>
      <c r="PIF52" s="1305"/>
      <c r="PIG52" s="1305"/>
      <c r="PIH52" s="1305"/>
      <c r="PII52" s="1305"/>
      <c r="PIJ52" s="1305"/>
      <c r="PIK52" s="1305"/>
      <c r="PIL52" s="1305"/>
      <c r="PIM52" s="1305"/>
      <c r="PIN52" s="1305"/>
      <c r="PIO52" s="1305"/>
      <c r="PIP52" s="1305"/>
      <c r="PIQ52" s="1305"/>
      <c r="PIR52" s="1305"/>
      <c r="PIS52" s="1305"/>
      <c r="PIT52" s="1305"/>
      <c r="PIU52" s="1305"/>
      <c r="PIV52" s="1305"/>
      <c r="PIW52" s="1305"/>
      <c r="PIX52" s="1305"/>
      <c r="PIY52" s="1305"/>
      <c r="PIZ52" s="1305"/>
      <c r="PJA52" s="1305"/>
      <c r="PJB52" s="1305"/>
      <c r="PJC52" s="1305"/>
      <c r="PJD52" s="1305"/>
      <c r="PJE52" s="1305"/>
      <c r="PJF52" s="1305"/>
      <c r="PJG52" s="1305"/>
      <c r="PJH52" s="1305"/>
      <c r="PJI52" s="1305"/>
      <c r="PJJ52" s="1305"/>
      <c r="PJK52" s="1305"/>
      <c r="PJL52" s="1305"/>
      <c r="PJM52" s="1305"/>
      <c r="PJN52" s="1305"/>
      <c r="PJO52" s="1305"/>
      <c r="PJP52" s="1305"/>
      <c r="PJQ52" s="1305"/>
      <c r="PJR52" s="1305"/>
      <c r="PJS52" s="1305"/>
      <c r="PJT52" s="1305"/>
      <c r="PJU52" s="1305"/>
      <c r="PJV52" s="1305"/>
      <c r="PJW52" s="1305"/>
      <c r="PJX52" s="1305"/>
      <c r="PJY52" s="1305"/>
      <c r="PJZ52" s="1305"/>
      <c r="PKA52" s="1305"/>
      <c r="PKB52" s="1305"/>
      <c r="PKC52" s="1305"/>
      <c r="PKD52" s="1305"/>
      <c r="PKE52" s="1305"/>
      <c r="PKF52" s="1305"/>
      <c r="PKG52" s="1305"/>
      <c r="PKH52" s="1305"/>
      <c r="PKI52" s="1305"/>
      <c r="PKJ52" s="1305"/>
      <c r="PKK52" s="1305"/>
      <c r="PKL52" s="1305"/>
      <c r="PKM52" s="1305"/>
      <c r="PKN52" s="1305"/>
      <c r="PKO52" s="1305"/>
      <c r="PKP52" s="1305"/>
      <c r="PKQ52" s="1305"/>
      <c r="PKR52" s="1305"/>
      <c r="PKS52" s="1305"/>
      <c r="PKT52" s="1305"/>
      <c r="PKU52" s="1305"/>
      <c r="PKV52" s="1305"/>
      <c r="PKW52" s="1305"/>
      <c r="PKX52" s="1305"/>
      <c r="PKY52" s="1305"/>
      <c r="PKZ52" s="1305"/>
      <c r="PLA52" s="1305"/>
      <c r="PLB52" s="1305"/>
      <c r="PLC52" s="1305"/>
      <c r="PLD52" s="1305"/>
      <c r="PLE52" s="1305"/>
      <c r="PLF52" s="1305"/>
      <c r="PLG52" s="1305"/>
      <c r="PLH52" s="1305"/>
      <c r="PLI52" s="1305"/>
      <c r="PLJ52" s="1305"/>
      <c r="PLK52" s="1305"/>
      <c r="PLL52" s="1305"/>
      <c r="PLM52" s="1305"/>
      <c r="PLN52" s="1305"/>
      <c r="PLO52" s="1305"/>
      <c r="PLP52" s="1305"/>
      <c r="PLQ52" s="1305"/>
      <c r="PLR52" s="1305"/>
      <c r="PLS52" s="1305"/>
      <c r="PLT52" s="1305"/>
      <c r="PLU52" s="1305"/>
      <c r="PLV52" s="1305"/>
      <c r="PLW52" s="1305"/>
      <c r="PLX52" s="1305"/>
      <c r="PLY52" s="1305"/>
      <c r="PLZ52" s="1305"/>
      <c r="PMA52" s="1305"/>
      <c r="PMB52" s="1305"/>
      <c r="PMC52" s="1305"/>
      <c r="PMD52" s="1305"/>
      <c r="PME52" s="1305"/>
      <c r="PMF52" s="1305"/>
      <c r="PMG52" s="1305"/>
      <c r="PMH52" s="1305"/>
      <c r="PMI52" s="1305"/>
      <c r="PMJ52" s="1305"/>
      <c r="PMK52" s="1305"/>
      <c r="PML52" s="1305"/>
      <c r="PMM52" s="1305"/>
      <c r="PMN52" s="1305"/>
      <c r="PMO52" s="1305"/>
      <c r="PMP52" s="1305"/>
      <c r="PMQ52" s="1305"/>
      <c r="PMR52" s="1305"/>
      <c r="PMS52" s="1305"/>
      <c r="PMT52" s="1305"/>
      <c r="PMU52" s="1305"/>
      <c r="PMV52" s="1305"/>
      <c r="PMW52" s="1305"/>
      <c r="PMX52" s="1305"/>
      <c r="PMY52" s="1305"/>
      <c r="PMZ52" s="1305"/>
      <c r="PNA52" s="1305"/>
      <c r="PNB52" s="1305"/>
      <c r="PNC52" s="1305"/>
      <c r="PND52" s="1305"/>
      <c r="PNE52" s="1305"/>
      <c r="PNF52" s="1305"/>
      <c r="PNG52" s="1305"/>
      <c r="PNH52" s="1305"/>
      <c r="PNI52" s="1305"/>
      <c r="PNJ52" s="1305"/>
      <c r="PNK52" s="1305"/>
      <c r="PNL52" s="1305"/>
      <c r="PNM52" s="1305"/>
      <c r="PNN52" s="1305"/>
      <c r="PNO52" s="1305"/>
      <c r="PNP52" s="1305"/>
      <c r="PNQ52" s="1305"/>
      <c r="PNR52" s="1305"/>
      <c r="PNS52" s="1305"/>
      <c r="PNT52" s="1305"/>
      <c r="PNU52" s="1305"/>
      <c r="PNV52" s="1305"/>
      <c r="PNW52" s="1305"/>
      <c r="PNX52" s="1305"/>
      <c r="PNY52" s="1305"/>
      <c r="PNZ52" s="1305"/>
      <c r="POA52" s="1305"/>
      <c r="POB52" s="1305"/>
      <c r="POC52" s="1305"/>
      <c r="POD52" s="1305"/>
      <c r="POE52" s="1305"/>
      <c r="POF52" s="1305"/>
      <c r="POG52" s="1305"/>
      <c r="POH52" s="1305"/>
      <c r="POI52" s="1305"/>
      <c r="POJ52" s="1305"/>
      <c r="POK52" s="1305"/>
      <c r="POL52" s="1305"/>
      <c r="POM52" s="1305"/>
      <c r="PON52" s="1305"/>
      <c r="POO52" s="1305"/>
      <c r="POP52" s="1305"/>
      <c r="POQ52" s="1305"/>
      <c r="POR52" s="1305"/>
      <c r="POS52" s="1305"/>
      <c r="POT52" s="1305"/>
      <c r="POU52" s="1305"/>
      <c r="POV52" s="1305"/>
      <c r="POW52" s="1305"/>
      <c r="POX52" s="1305"/>
      <c r="POY52" s="1305"/>
      <c r="POZ52" s="1305"/>
      <c r="PPA52" s="1305"/>
      <c r="PPB52" s="1305"/>
      <c r="PPC52" s="1305"/>
      <c r="PPD52" s="1305"/>
      <c r="PPE52" s="1305"/>
      <c r="PPF52" s="1305"/>
      <c r="PPG52" s="1305"/>
      <c r="PPH52" s="1305"/>
      <c r="PPI52" s="1305"/>
      <c r="PPJ52" s="1305"/>
      <c r="PPK52" s="1305"/>
      <c r="PPL52" s="1305"/>
      <c r="PPM52" s="1305"/>
      <c r="PPN52" s="1305"/>
      <c r="PPO52" s="1305"/>
      <c r="PPP52" s="1305"/>
      <c r="PPQ52" s="1305"/>
      <c r="PPR52" s="1305"/>
      <c r="PPS52" s="1305"/>
      <c r="PPT52" s="1305"/>
      <c r="PPU52" s="1305"/>
      <c r="PPV52" s="1305"/>
      <c r="PPW52" s="1305"/>
      <c r="PPX52" s="1305"/>
      <c r="PPY52" s="1305"/>
      <c r="PPZ52" s="1305"/>
      <c r="PQA52" s="1305"/>
      <c r="PQB52" s="1305"/>
      <c r="PQC52" s="1305"/>
      <c r="PQD52" s="1305"/>
      <c r="PQE52" s="1305"/>
      <c r="PQF52" s="1305"/>
      <c r="PQG52" s="1305"/>
      <c r="PQH52" s="1305"/>
      <c r="PQI52" s="1305"/>
      <c r="PQJ52" s="1305"/>
      <c r="PQK52" s="1305"/>
      <c r="PQL52" s="1305"/>
      <c r="PQM52" s="1305"/>
      <c r="PQN52" s="1305"/>
      <c r="PQO52" s="1305"/>
      <c r="PQP52" s="1305"/>
      <c r="PQQ52" s="1305"/>
      <c r="PQR52" s="1305"/>
      <c r="PQS52" s="1305"/>
      <c r="PQT52" s="1305"/>
      <c r="PQU52" s="1305"/>
      <c r="PQV52" s="1305"/>
      <c r="PQW52" s="1305"/>
      <c r="PQX52" s="1305"/>
      <c r="PQY52" s="1305"/>
      <c r="PQZ52" s="1305"/>
      <c r="PRA52" s="1305"/>
      <c r="PRB52" s="1305"/>
      <c r="PRC52" s="1305"/>
      <c r="PRD52" s="1305"/>
      <c r="PRE52" s="1305"/>
      <c r="PRF52" s="1305"/>
      <c r="PRG52" s="1305"/>
      <c r="PRH52" s="1305"/>
      <c r="PRI52" s="1305"/>
      <c r="PRJ52" s="1305"/>
      <c r="PRK52" s="1305"/>
      <c r="PRL52" s="1305"/>
      <c r="PRM52" s="1305"/>
      <c r="PRN52" s="1305"/>
      <c r="PRO52" s="1305"/>
      <c r="PRP52" s="1305"/>
      <c r="PRQ52" s="1305"/>
      <c r="PRR52" s="1305"/>
      <c r="PRS52" s="1305"/>
      <c r="PRT52" s="1305"/>
      <c r="PRU52" s="1305"/>
      <c r="PRV52" s="1305"/>
      <c r="PRW52" s="1305"/>
      <c r="PRX52" s="1305"/>
      <c r="PRY52" s="1305"/>
      <c r="PRZ52" s="1305"/>
      <c r="PSA52" s="1305"/>
      <c r="PSB52" s="1305"/>
      <c r="PSC52" s="1305"/>
      <c r="PSD52" s="1305"/>
      <c r="PSE52" s="1305"/>
      <c r="PSF52" s="1305"/>
      <c r="PSG52" s="1305"/>
      <c r="PSH52" s="1305"/>
      <c r="PSI52" s="1305"/>
      <c r="PSJ52" s="1305"/>
      <c r="PSK52" s="1305"/>
      <c r="PSL52" s="1305"/>
      <c r="PSM52" s="1305"/>
      <c r="PSN52" s="1305"/>
      <c r="PSO52" s="1305"/>
      <c r="PSP52" s="1305"/>
      <c r="PSQ52" s="1305"/>
      <c r="PSR52" s="1305"/>
      <c r="PSS52" s="1305"/>
      <c r="PST52" s="1305"/>
      <c r="PSU52" s="1305"/>
      <c r="PSV52" s="1305"/>
      <c r="PSW52" s="1305"/>
      <c r="PSX52" s="1305"/>
      <c r="PSY52" s="1305"/>
      <c r="PSZ52" s="1305"/>
      <c r="PTA52" s="1305"/>
      <c r="PTB52" s="1305"/>
      <c r="PTC52" s="1305"/>
      <c r="PTD52" s="1305"/>
      <c r="PTE52" s="1305"/>
      <c r="PTF52" s="1305"/>
      <c r="PTG52" s="1305"/>
      <c r="PTH52" s="1305"/>
      <c r="PTI52" s="1305"/>
      <c r="PTJ52" s="1305"/>
      <c r="PTK52" s="1305"/>
      <c r="PTL52" s="1305"/>
      <c r="PTM52" s="1305"/>
      <c r="PTN52" s="1305"/>
      <c r="PTO52" s="1305"/>
      <c r="PTP52" s="1305"/>
      <c r="PTQ52" s="1305"/>
      <c r="PTR52" s="1305"/>
      <c r="PTS52" s="1305"/>
      <c r="PTT52" s="1305"/>
      <c r="PTU52" s="1305"/>
      <c r="PTV52" s="1305"/>
      <c r="PTW52" s="1305"/>
      <c r="PTX52" s="1305"/>
      <c r="PTY52" s="1305"/>
      <c r="PTZ52" s="1305"/>
      <c r="PUA52" s="1305"/>
      <c r="PUB52" s="1305"/>
      <c r="PUC52" s="1305"/>
      <c r="PUD52" s="1305"/>
      <c r="PUE52" s="1305"/>
      <c r="PUF52" s="1305"/>
      <c r="PUG52" s="1305"/>
      <c r="PUH52" s="1305"/>
      <c r="PUI52" s="1305"/>
      <c r="PUJ52" s="1305"/>
      <c r="PUK52" s="1305"/>
      <c r="PUL52" s="1305"/>
      <c r="PUM52" s="1305"/>
      <c r="PUN52" s="1305"/>
      <c r="PUO52" s="1305"/>
      <c r="PUP52" s="1305"/>
      <c r="PUQ52" s="1305"/>
      <c r="PUR52" s="1305"/>
      <c r="PUS52" s="1305"/>
      <c r="PUT52" s="1305"/>
      <c r="PUU52" s="1305"/>
      <c r="PUV52" s="1305"/>
      <c r="PUW52" s="1305"/>
      <c r="PUX52" s="1305"/>
      <c r="PUY52" s="1305"/>
      <c r="PUZ52" s="1305"/>
      <c r="PVA52" s="1305"/>
      <c r="PVB52" s="1305"/>
      <c r="PVC52" s="1305"/>
      <c r="PVD52" s="1305"/>
      <c r="PVE52" s="1305"/>
      <c r="PVF52" s="1305"/>
      <c r="PVG52" s="1305"/>
      <c r="PVH52" s="1305"/>
      <c r="PVI52" s="1305"/>
      <c r="PVJ52" s="1305"/>
      <c r="PVK52" s="1305"/>
      <c r="PVL52" s="1305"/>
      <c r="PVM52" s="1305"/>
      <c r="PVN52" s="1305"/>
      <c r="PVO52" s="1305"/>
      <c r="PVP52" s="1305"/>
      <c r="PVQ52" s="1305"/>
      <c r="PVR52" s="1305"/>
      <c r="PVS52" s="1305"/>
      <c r="PVT52" s="1305"/>
      <c r="PVU52" s="1305"/>
      <c r="PVV52" s="1305"/>
      <c r="PVW52" s="1305"/>
      <c r="PVX52" s="1305"/>
      <c r="PVY52" s="1305"/>
      <c r="PVZ52" s="1305"/>
      <c r="PWA52" s="1305"/>
      <c r="PWB52" s="1305"/>
      <c r="PWC52" s="1305"/>
      <c r="PWD52" s="1305"/>
      <c r="PWE52" s="1305"/>
      <c r="PWF52" s="1305"/>
      <c r="PWG52" s="1305"/>
      <c r="PWH52" s="1305"/>
      <c r="PWI52" s="1305"/>
      <c r="PWJ52" s="1305"/>
      <c r="PWK52" s="1305"/>
      <c r="PWL52" s="1305"/>
      <c r="PWM52" s="1305"/>
      <c r="PWN52" s="1305"/>
      <c r="PWO52" s="1305"/>
      <c r="PWP52" s="1305"/>
      <c r="PWQ52" s="1305"/>
      <c r="PWR52" s="1305"/>
      <c r="PWS52" s="1305"/>
      <c r="PWT52" s="1305"/>
      <c r="PWU52" s="1305"/>
      <c r="PWV52" s="1305"/>
      <c r="PWW52" s="1305"/>
      <c r="PWX52" s="1305"/>
      <c r="PWY52" s="1305"/>
      <c r="PWZ52" s="1305"/>
      <c r="PXA52" s="1305"/>
      <c r="PXB52" s="1305"/>
      <c r="PXC52" s="1305"/>
      <c r="PXD52" s="1305"/>
      <c r="PXE52" s="1305"/>
      <c r="PXF52" s="1305"/>
      <c r="PXG52" s="1305"/>
      <c r="PXH52" s="1305"/>
      <c r="PXI52" s="1305"/>
      <c r="PXJ52" s="1305"/>
      <c r="PXK52" s="1305"/>
      <c r="PXL52" s="1305"/>
      <c r="PXM52" s="1305"/>
      <c r="PXN52" s="1305"/>
      <c r="PXO52" s="1305"/>
      <c r="PXP52" s="1305"/>
      <c r="PXQ52" s="1305"/>
      <c r="PXR52" s="1305"/>
      <c r="PXS52" s="1305"/>
      <c r="PXT52" s="1305"/>
      <c r="PXU52" s="1305"/>
      <c r="PXV52" s="1305"/>
      <c r="PXW52" s="1305"/>
      <c r="PXX52" s="1305"/>
      <c r="PXY52" s="1305"/>
      <c r="PXZ52" s="1305"/>
      <c r="PYA52" s="1305"/>
      <c r="PYB52" s="1305"/>
      <c r="PYC52" s="1305"/>
      <c r="PYD52" s="1305"/>
      <c r="PYE52" s="1305"/>
      <c r="PYF52" s="1305"/>
      <c r="PYG52" s="1305"/>
      <c r="PYH52" s="1305"/>
      <c r="PYI52" s="1305"/>
      <c r="PYJ52" s="1305"/>
      <c r="PYK52" s="1305"/>
      <c r="PYL52" s="1305"/>
      <c r="PYM52" s="1305"/>
      <c r="PYN52" s="1305"/>
      <c r="PYO52" s="1305"/>
      <c r="PYP52" s="1305"/>
      <c r="PYQ52" s="1305"/>
      <c r="PYR52" s="1305"/>
      <c r="PYS52" s="1305"/>
      <c r="PYT52" s="1305"/>
      <c r="PYU52" s="1305"/>
      <c r="PYV52" s="1305"/>
      <c r="PYW52" s="1305"/>
      <c r="PYX52" s="1305"/>
      <c r="PYY52" s="1305"/>
      <c r="PYZ52" s="1305"/>
      <c r="PZA52" s="1305"/>
      <c r="PZB52" s="1305"/>
      <c r="PZC52" s="1305"/>
      <c r="PZD52" s="1305"/>
      <c r="PZE52" s="1305"/>
      <c r="PZF52" s="1305"/>
      <c r="PZG52" s="1305"/>
      <c r="PZH52" s="1305"/>
      <c r="PZI52" s="1305"/>
      <c r="PZJ52" s="1305"/>
      <c r="PZK52" s="1305"/>
      <c r="PZL52" s="1305"/>
      <c r="PZM52" s="1305"/>
      <c r="PZN52" s="1305"/>
      <c r="PZO52" s="1305"/>
      <c r="PZP52" s="1305"/>
      <c r="PZQ52" s="1305"/>
      <c r="PZR52" s="1305"/>
      <c r="PZS52" s="1305"/>
      <c r="PZT52" s="1305"/>
      <c r="PZU52" s="1305"/>
      <c r="PZV52" s="1305"/>
      <c r="PZW52" s="1305"/>
      <c r="PZX52" s="1305"/>
      <c r="PZY52" s="1305"/>
      <c r="PZZ52" s="1305"/>
      <c r="QAA52" s="1305"/>
      <c r="QAB52" s="1305"/>
      <c r="QAC52" s="1305"/>
      <c r="QAD52" s="1305"/>
      <c r="QAE52" s="1305"/>
      <c r="QAF52" s="1305"/>
      <c r="QAG52" s="1305"/>
      <c r="QAH52" s="1305"/>
      <c r="QAI52" s="1305"/>
      <c r="QAJ52" s="1305"/>
      <c r="QAK52" s="1305"/>
      <c r="QAL52" s="1305"/>
      <c r="QAM52" s="1305"/>
      <c r="QAN52" s="1305"/>
      <c r="QAO52" s="1305"/>
      <c r="QAP52" s="1305"/>
      <c r="QAQ52" s="1305"/>
      <c r="QAR52" s="1305"/>
      <c r="QAS52" s="1305"/>
      <c r="QAT52" s="1305"/>
      <c r="QAU52" s="1305"/>
      <c r="QAV52" s="1305"/>
      <c r="QAW52" s="1305"/>
      <c r="QAX52" s="1305"/>
      <c r="QAY52" s="1305"/>
      <c r="QAZ52" s="1305"/>
      <c r="QBA52" s="1305"/>
      <c r="QBB52" s="1305"/>
      <c r="QBC52" s="1305"/>
      <c r="QBD52" s="1305"/>
      <c r="QBE52" s="1305"/>
      <c r="QBF52" s="1305"/>
      <c r="QBG52" s="1305"/>
      <c r="QBH52" s="1305"/>
      <c r="QBI52" s="1305"/>
      <c r="QBJ52" s="1305"/>
      <c r="QBK52" s="1305"/>
      <c r="QBL52" s="1305"/>
      <c r="QBM52" s="1305"/>
      <c r="QBN52" s="1305"/>
      <c r="QBO52" s="1305"/>
      <c r="QBP52" s="1305"/>
      <c r="QBQ52" s="1305"/>
      <c r="QBR52" s="1305"/>
      <c r="QBS52" s="1305"/>
      <c r="QBT52" s="1305"/>
      <c r="QBU52" s="1305"/>
      <c r="QBV52" s="1305"/>
      <c r="QBW52" s="1305"/>
      <c r="QBX52" s="1305"/>
      <c r="QBY52" s="1305"/>
      <c r="QBZ52" s="1305"/>
      <c r="QCA52" s="1305"/>
      <c r="QCB52" s="1305"/>
      <c r="QCC52" s="1305"/>
      <c r="QCD52" s="1305"/>
      <c r="QCE52" s="1305"/>
      <c r="QCF52" s="1305"/>
      <c r="QCG52" s="1305"/>
      <c r="QCH52" s="1305"/>
      <c r="QCI52" s="1305"/>
      <c r="QCJ52" s="1305"/>
      <c r="QCK52" s="1305"/>
      <c r="QCL52" s="1305"/>
      <c r="QCM52" s="1305"/>
      <c r="QCN52" s="1305"/>
      <c r="QCO52" s="1305"/>
      <c r="QCP52" s="1305"/>
      <c r="QCQ52" s="1305"/>
      <c r="QCR52" s="1305"/>
      <c r="QCS52" s="1305"/>
      <c r="QCT52" s="1305"/>
      <c r="QCU52" s="1305"/>
      <c r="QCV52" s="1305"/>
      <c r="QCW52" s="1305"/>
      <c r="QCX52" s="1305"/>
      <c r="QCY52" s="1305"/>
      <c r="QCZ52" s="1305"/>
      <c r="QDA52" s="1305"/>
      <c r="QDB52" s="1305"/>
      <c r="QDC52" s="1305"/>
      <c r="QDD52" s="1305"/>
      <c r="QDE52" s="1305"/>
      <c r="QDF52" s="1305"/>
      <c r="QDG52" s="1305"/>
      <c r="QDH52" s="1305"/>
      <c r="QDI52" s="1305"/>
      <c r="QDJ52" s="1305"/>
      <c r="QDK52" s="1305"/>
      <c r="QDL52" s="1305"/>
      <c r="QDM52" s="1305"/>
      <c r="QDN52" s="1305"/>
      <c r="QDO52" s="1305"/>
      <c r="QDP52" s="1305"/>
      <c r="QDQ52" s="1305"/>
      <c r="QDR52" s="1305"/>
      <c r="QDS52" s="1305"/>
      <c r="QDT52" s="1305"/>
      <c r="QDU52" s="1305"/>
      <c r="QDV52" s="1305"/>
      <c r="QDW52" s="1305"/>
      <c r="QDX52" s="1305"/>
      <c r="QDY52" s="1305"/>
      <c r="QDZ52" s="1305"/>
      <c r="QEA52" s="1305"/>
      <c r="QEB52" s="1305"/>
      <c r="QEC52" s="1305"/>
      <c r="QED52" s="1305"/>
      <c r="QEE52" s="1305"/>
      <c r="QEF52" s="1305"/>
      <c r="QEG52" s="1305"/>
      <c r="QEH52" s="1305"/>
      <c r="QEI52" s="1305"/>
      <c r="QEJ52" s="1305"/>
      <c r="QEK52" s="1305"/>
      <c r="QEL52" s="1305"/>
      <c r="QEM52" s="1305"/>
      <c r="QEN52" s="1305"/>
      <c r="QEO52" s="1305"/>
      <c r="QEP52" s="1305"/>
      <c r="QEQ52" s="1305"/>
      <c r="QER52" s="1305"/>
      <c r="QES52" s="1305"/>
      <c r="QET52" s="1305"/>
      <c r="QEU52" s="1305"/>
      <c r="QEV52" s="1305"/>
      <c r="QEW52" s="1305"/>
      <c r="QEX52" s="1305"/>
      <c r="QEY52" s="1305"/>
      <c r="QEZ52" s="1305"/>
      <c r="QFA52" s="1305"/>
      <c r="QFB52" s="1305"/>
      <c r="QFC52" s="1305"/>
      <c r="QFD52" s="1305"/>
      <c r="QFE52" s="1305"/>
      <c r="QFF52" s="1305"/>
      <c r="QFG52" s="1305"/>
      <c r="QFH52" s="1305"/>
      <c r="QFI52" s="1305"/>
      <c r="QFJ52" s="1305"/>
      <c r="QFK52" s="1305"/>
      <c r="QFL52" s="1305"/>
      <c r="QFM52" s="1305"/>
      <c r="QFN52" s="1305"/>
      <c r="QFO52" s="1305"/>
      <c r="QFP52" s="1305"/>
      <c r="QFQ52" s="1305"/>
      <c r="QFR52" s="1305"/>
      <c r="QFS52" s="1305"/>
      <c r="QFT52" s="1305"/>
      <c r="QFU52" s="1305"/>
      <c r="QFV52" s="1305"/>
      <c r="QFW52" s="1305"/>
      <c r="QFX52" s="1305"/>
      <c r="QFY52" s="1305"/>
      <c r="QFZ52" s="1305"/>
      <c r="QGA52" s="1305"/>
      <c r="QGB52" s="1305"/>
      <c r="QGC52" s="1305"/>
      <c r="QGD52" s="1305"/>
      <c r="QGE52" s="1305"/>
      <c r="QGF52" s="1305"/>
      <c r="QGG52" s="1305"/>
      <c r="QGH52" s="1305"/>
      <c r="QGI52" s="1305"/>
      <c r="QGJ52" s="1305"/>
      <c r="QGK52" s="1305"/>
      <c r="QGL52" s="1305"/>
      <c r="QGM52" s="1305"/>
      <c r="QGN52" s="1305"/>
      <c r="QGO52" s="1305"/>
      <c r="QGP52" s="1305"/>
      <c r="QGQ52" s="1305"/>
      <c r="QGR52" s="1305"/>
      <c r="QGS52" s="1305"/>
      <c r="QGT52" s="1305"/>
      <c r="QGU52" s="1305"/>
      <c r="QGV52" s="1305"/>
      <c r="QGW52" s="1305"/>
      <c r="QGX52" s="1305"/>
      <c r="QGY52" s="1305"/>
      <c r="QGZ52" s="1305"/>
      <c r="QHA52" s="1305"/>
      <c r="QHB52" s="1305"/>
      <c r="QHC52" s="1305"/>
      <c r="QHD52" s="1305"/>
      <c r="QHE52" s="1305"/>
      <c r="QHF52" s="1305"/>
      <c r="QHG52" s="1305"/>
      <c r="QHH52" s="1305"/>
      <c r="QHI52" s="1305"/>
      <c r="QHJ52" s="1305"/>
      <c r="QHK52" s="1305"/>
      <c r="QHL52" s="1305"/>
      <c r="QHM52" s="1305"/>
      <c r="QHN52" s="1305"/>
      <c r="QHO52" s="1305"/>
      <c r="QHP52" s="1305"/>
      <c r="QHQ52" s="1305"/>
      <c r="QHR52" s="1305"/>
      <c r="QHS52" s="1305"/>
      <c r="QHT52" s="1305"/>
      <c r="QHU52" s="1305"/>
      <c r="QHV52" s="1305"/>
      <c r="QHW52" s="1305"/>
      <c r="QHX52" s="1305"/>
      <c r="QHY52" s="1305"/>
      <c r="QHZ52" s="1305"/>
      <c r="QIA52" s="1305"/>
      <c r="QIB52" s="1305"/>
      <c r="QIC52" s="1305"/>
      <c r="QID52" s="1305"/>
      <c r="QIE52" s="1305"/>
      <c r="QIF52" s="1305"/>
      <c r="QIG52" s="1305"/>
      <c r="QIH52" s="1305"/>
      <c r="QII52" s="1305"/>
      <c r="QIJ52" s="1305"/>
      <c r="QIK52" s="1305"/>
      <c r="QIL52" s="1305"/>
      <c r="QIM52" s="1305"/>
      <c r="QIN52" s="1305"/>
      <c r="QIO52" s="1305"/>
      <c r="QIP52" s="1305"/>
      <c r="QIQ52" s="1305"/>
      <c r="QIR52" s="1305"/>
      <c r="QIS52" s="1305"/>
      <c r="QIT52" s="1305"/>
      <c r="QIU52" s="1305"/>
      <c r="QIV52" s="1305"/>
      <c r="QIW52" s="1305"/>
      <c r="QIX52" s="1305"/>
      <c r="QIY52" s="1305"/>
      <c r="QIZ52" s="1305"/>
      <c r="QJA52" s="1305"/>
      <c r="QJB52" s="1305"/>
      <c r="QJC52" s="1305"/>
      <c r="QJD52" s="1305"/>
      <c r="QJE52" s="1305"/>
      <c r="QJF52" s="1305"/>
      <c r="QJG52" s="1305"/>
      <c r="QJH52" s="1305"/>
      <c r="QJI52" s="1305"/>
      <c r="QJJ52" s="1305"/>
      <c r="QJK52" s="1305"/>
      <c r="QJL52" s="1305"/>
      <c r="QJM52" s="1305"/>
      <c r="QJN52" s="1305"/>
      <c r="QJO52" s="1305"/>
      <c r="QJP52" s="1305"/>
      <c r="QJQ52" s="1305"/>
      <c r="QJR52" s="1305"/>
      <c r="QJS52" s="1305"/>
      <c r="QJT52" s="1305"/>
      <c r="QJU52" s="1305"/>
      <c r="QJV52" s="1305"/>
      <c r="QJW52" s="1305"/>
      <c r="QJX52" s="1305"/>
      <c r="QJY52" s="1305"/>
      <c r="QJZ52" s="1305"/>
      <c r="QKA52" s="1305"/>
      <c r="QKB52" s="1305"/>
      <c r="QKC52" s="1305"/>
      <c r="QKD52" s="1305"/>
      <c r="QKE52" s="1305"/>
      <c r="QKF52" s="1305"/>
      <c r="QKG52" s="1305"/>
      <c r="QKH52" s="1305"/>
      <c r="QKI52" s="1305"/>
      <c r="QKJ52" s="1305"/>
      <c r="QKK52" s="1305"/>
      <c r="QKL52" s="1305"/>
      <c r="QKM52" s="1305"/>
      <c r="QKN52" s="1305"/>
      <c r="QKO52" s="1305"/>
      <c r="QKP52" s="1305"/>
      <c r="QKQ52" s="1305"/>
      <c r="QKR52" s="1305"/>
      <c r="QKS52" s="1305"/>
      <c r="QKT52" s="1305"/>
      <c r="QKU52" s="1305"/>
      <c r="QKV52" s="1305"/>
      <c r="QKW52" s="1305"/>
      <c r="QKX52" s="1305"/>
      <c r="QKY52" s="1305"/>
      <c r="QKZ52" s="1305"/>
      <c r="QLA52" s="1305"/>
      <c r="QLB52" s="1305"/>
      <c r="QLC52" s="1305"/>
      <c r="QLD52" s="1305"/>
      <c r="QLE52" s="1305"/>
      <c r="QLF52" s="1305"/>
      <c r="QLG52" s="1305"/>
      <c r="QLH52" s="1305"/>
      <c r="QLI52" s="1305"/>
      <c r="QLJ52" s="1305"/>
      <c r="QLK52" s="1305"/>
      <c r="QLL52" s="1305"/>
      <c r="QLM52" s="1305"/>
      <c r="QLN52" s="1305"/>
      <c r="QLO52" s="1305"/>
      <c r="QLP52" s="1305"/>
      <c r="QLQ52" s="1305"/>
      <c r="QLR52" s="1305"/>
      <c r="QLS52" s="1305"/>
      <c r="QLT52" s="1305"/>
      <c r="QLU52" s="1305"/>
      <c r="QLV52" s="1305"/>
      <c r="QLW52" s="1305"/>
      <c r="QLX52" s="1305"/>
      <c r="QLY52" s="1305"/>
      <c r="QLZ52" s="1305"/>
      <c r="QMA52" s="1305"/>
      <c r="QMB52" s="1305"/>
      <c r="QMC52" s="1305"/>
      <c r="QMD52" s="1305"/>
      <c r="QME52" s="1305"/>
      <c r="QMF52" s="1305"/>
      <c r="QMG52" s="1305"/>
      <c r="QMH52" s="1305"/>
      <c r="QMI52" s="1305"/>
      <c r="QMJ52" s="1305"/>
      <c r="QMK52" s="1305"/>
      <c r="QML52" s="1305"/>
      <c r="QMM52" s="1305"/>
      <c r="QMN52" s="1305"/>
      <c r="QMO52" s="1305"/>
      <c r="QMP52" s="1305"/>
      <c r="QMQ52" s="1305"/>
      <c r="QMR52" s="1305"/>
      <c r="QMS52" s="1305"/>
      <c r="QMT52" s="1305"/>
      <c r="QMU52" s="1305"/>
      <c r="QMV52" s="1305"/>
      <c r="QMW52" s="1305"/>
      <c r="QMX52" s="1305"/>
      <c r="QMY52" s="1305"/>
      <c r="QMZ52" s="1305"/>
      <c r="QNA52" s="1305"/>
      <c r="QNB52" s="1305"/>
      <c r="QNC52" s="1305"/>
      <c r="QND52" s="1305"/>
      <c r="QNE52" s="1305"/>
      <c r="QNF52" s="1305"/>
      <c r="QNG52" s="1305"/>
      <c r="QNH52" s="1305"/>
      <c r="QNI52" s="1305"/>
      <c r="QNJ52" s="1305"/>
      <c r="QNK52" s="1305"/>
      <c r="QNL52" s="1305"/>
      <c r="QNM52" s="1305"/>
      <c r="QNN52" s="1305"/>
      <c r="QNO52" s="1305"/>
      <c r="QNP52" s="1305"/>
      <c r="QNQ52" s="1305"/>
      <c r="QNR52" s="1305"/>
      <c r="QNS52" s="1305"/>
      <c r="QNT52" s="1305"/>
      <c r="QNU52" s="1305"/>
      <c r="QNV52" s="1305"/>
      <c r="QNW52" s="1305"/>
      <c r="QNX52" s="1305"/>
      <c r="QNY52" s="1305"/>
      <c r="QNZ52" s="1305"/>
      <c r="QOA52" s="1305"/>
      <c r="QOB52" s="1305"/>
      <c r="QOC52" s="1305"/>
      <c r="QOD52" s="1305"/>
      <c r="QOE52" s="1305"/>
      <c r="QOF52" s="1305"/>
      <c r="QOG52" s="1305"/>
      <c r="QOH52" s="1305"/>
      <c r="QOI52" s="1305"/>
      <c r="QOJ52" s="1305"/>
      <c r="QOK52" s="1305"/>
      <c r="QOL52" s="1305"/>
      <c r="QOM52" s="1305"/>
      <c r="QON52" s="1305"/>
      <c r="QOO52" s="1305"/>
      <c r="QOP52" s="1305"/>
      <c r="QOQ52" s="1305"/>
      <c r="QOR52" s="1305"/>
      <c r="QOS52" s="1305"/>
      <c r="QOT52" s="1305"/>
      <c r="QOU52" s="1305"/>
      <c r="QOV52" s="1305"/>
      <c r="QOW52" s="1305"/>
      <c r="QOX52" s="1305"/>
      <c r="QOY52" s="1305"/>
      <c r="QOZ52" s="1305"/>
      <c r="QPA52" s="1305"/>
      <c r="QPB52" s="1305"/>
      <c r="QPC52" s="1305"/>
      <c r="QPD52" s="1305"/>
      <c r="QPE52" s="1305"/>
      <c r="QPF52" s="1305"/>
      <c r="QPG52" s="1305"/>
      <c r="QPH52" s="1305"/>
      <c r="QPI52" s="1305"/>
      <c r="QPJ52" s="1305"/>
      <c r="QPK52" s="1305"/>
      <c r="QPL52" s="1305"/>
      <c r="QPM52" s="1305"/>
      <c r="QPN52" s="1305"/>
      <c r="QPO52" s="1305"/>
      <c r="QPP52" s="1305"/>
      <c r="QPQ52" s="1305"/>
      <c r="QPR52" s="1305"/>
      <c r="QPS52" s="1305"/>
      <c r="QPT52" s="1305"/>
      <c r="QPU52" s="1305"/>
      <c r="QPV52" s="1305"/>
      <c r="QPW52" s="1305"/>
      <c r="QPX52" s="1305"/>
      <c r="QPY52" s="1305"/>
      <c r="QPZ52" s="1305"/>
      <c r="QQA52" s="1305"/>
      <c r="QQB52" s="1305"/>
      <c r="QQC52" s="1305"/>
      <c r="QQD52" s="1305"/>
      <c r="QQE52" s="1305"/>
      <c r="QQF52" s="1305"/>
      <c r="QQG52" s="1305"/>
      <c r="QQH52" s="1305"/>
      <c r="QQI52" s="1305"/>
      <c r="QQJ52" s="1305"/>
      <c r="QQK52" s="1305"/>
      <c r="QQL52" s="1305"/>
      <c r="QQM52" s="1305"/>
      <c r="QQN52" s="1305"/>
      <c r="QQO52" s="1305"/>
      <c r="QQP52" s="1305"/>
      <c r="QQQ52" s="1305"/>
      <c r="QQR52" s="1305"/>
      <c r="QQS52" s="1305"/>
      <c r="QQT52" s="1305"/>
      <c r="QQU52" s="1305"/>
      <c r="QQV52" s="1305"/>
      <c r="QQW52" s="1305"/>
      <c r="QQX52" s="1305"/>
      <c r="QQY52" s="1305"/>
      <c r="QQZ52" s="1305"/>
      <c r="QRA52" s="1305"/>
      <c r="QRB52" s="1305"/>
      <c r="QRC52" s="1305"/>
      <c r="QRD52" s="1305"/>
      <c r="QRE52" s="1305"/>
      <c r="QRF52" s="1305"/>
      <c r="QRG52" s="1305"/>
      <c r="QRH52" s="1305"/>
      <c r="QRI52" s="1305"/>
      <c r="QRJ52" s="1305"/>
      <c r="QRK52" s="1305"/>
      <c r="QRL52" s="1305"/>
      <c r="QRM52" s="1305"/>
      <c r="QRN52" s="1305"/>
      <c r="QRO52" s="1305"/>
      <c r="QRP52" s="1305"/>
      <c r="QRQ52" s="1305"/>
      <c r="QRR52" s="1305"/>
      <c r="QRS52" s="1305"/>
      <c r="QRT52" s="1305"/>
      <c r="QRU52" s="1305"/>
      <c r="QRV52" s="1305"/>
      <c r="QRW52" s="1305"/>
      <c r="QRX52" s="1305"/>
      <c r="QRY52" s="1305"/>
      <c r="QRZ52" s="1305"/>
      <c r="QSA52" s="1305"/>
      <c r="QSB52" s="1305"/>
      <c r="QSC52" s="1305"/>
      <c r="QSD52" s="1305"/>
      <c r="QSE52" s="1305"/>
      <c r="QSF52" s="1305"/>
      <c r="QSG52" s="1305"/>
      <c r="QSH52" s="1305"/>
      <c r="QSI52" s="1305"/>
      <c r="QSJ52" s="1305"/>
      <c r="QSK52" s="1305"/>
      <c r="QSL52" s="1305"/>
      <c r="QSM52" s="1305"/>
      <c r="QSN52" s="1305"/>
      <c r="QSO52" s="1305"/>
      <c r="QSP52" s="1305"/>
      <c r="QSQ52" s="1305"/>
      <c r="QSR52" s="1305"/>
      <c r="QSS52" s="1305"/>
      <c r="QST52" s="1305"/>
      <c r="QSU52" s="1305"/>
      <c r="QSV52" s="1305"/>
      <c r="QSW52" s="1305"/>
      <c r="QSX52" s="1305"/>
      <c r="QSY52" s="1305"/>
      <c r="QSZ52" s="1305"/>
      <c r="QTA52" s="1305"/>
      <c r="QTB52" s="1305"/>
      <c r="QTC52" s="1305"/>
      <c r="QTD52" s="1305"/>
      <c r="QTE52" s="1305"/>
      <c r="QTF52" s="1305"/>
      <c r="QTG52" s="1305"/>
      <c r="QTH52" s="1305"/>
      <c r="QTI52" s="1305"/>
      <c r="QTJ52" s="1305"/>
      <c r="QTK52" s="1305"/>
      <c r="QTL52" s="1305"/>
      <c r="QTM52" s="1305"/>
      <c r="QTN52" s="1305"/>
      <c r="QTO52" s="1305"/>
      <c r="QTP52" s="1305"/>
      <c r="QTQ52" s="1305"/>
      <c r="QTR52" s="1305"/>
      <c r="QTS52" s="1305"/>
      <c r="QTT52" s="1305"/>
      <c r="QTU52" s="1305"/>
      <c r="QTV52" s="1305"/>
      <c r="QTW52" s="1305"/>
      <c r="QTX52" s="1305"/>
      <c r="QTY52" s="1305"/>
      <c r="QTZ52" s="1305"/>
      <c r="QUA52" s="1305"/>
      <c r="QUB52" s="1305"/>
      <c r="QUC52" s="1305"/>
      <c r="QUD52" s="1305"/>
      <c r="QUE52" s="1305"/>
      <c r="QUF52" s="1305"/>
      <c r="QUG52" s="1305"/>
      <c r="QUH52" s="1305"/>
      <c r="QUI52" s="1305"/>
      <c r="QUJ52" s="1305"/>
      <c r="QUK52" s="1305"/>
      <c r="QUL52" s="1305"/>
      <c r="QUM52" s="1305"/>
      <c r="QUN52" s="1305"/>
      <c r="QUO52" s="1305"/>
      <c r="QUP52" s="1305"/>
      <c r="QUQ52" s="1305"/>
      <c r="QUR52" s="1305"/>
      <c r="QUS52" s="1305"/>
      <c r="QUT52" s="1305"/>
      <c r="QUU52" s="1305"/>
      <c r="QUV52" s="1305"/>
      <c r="QUW52" s="1305"/>
      <c r="QUX52" s="1305"/>
      <c r="QUY52" s="1305"/>
      <c r="QUZ52" s="1305"/>
      <c r="QVA52" s="1305"/>
      <c r="QVB52" s="1305"/>
      <c r="QVC52" s="1305"/>
      <c r="QVD52" s="1305"/>
      <c r="QVE52" s="1305"/>
      <c r="QVF52" s="1305"/>
      <c r="QVG52" s="1305"/>
      <c r="QVH52" s="1305"/>
      <c r="QVI52" s="1305"/>
      <c r="QVJ52" s="1305"/>
      <c r="QVK52" s="1305"/>
      <c r="QVL52" s="1305"/>
      <c r="QVM52" s="1305"/>
      <c r="QVN52" s="1305"/>
      <c r="QVO52" s="1305"/>
      <c r="QVP52" s="1305"/>
      <c r="QVQ52" s="1305"/>
      <c r="QVR52" s="1305"/>
      <c r="QVS52" s="1305"/>
      <c r="QVT52" s="1305"/>
      <c r="QVU52" s="1305"/>
      <c r="QVV52" s="1305"/>
      <c r="QVW52" s="1305"/>
      <c r="QVX52" s="1305"/>
      <c r="QVY52" s="1305"/>
      <c r="QVZ52" s="1305"/>
      <c r="QWA52" s="1305"/>
      <c r="QWB52" s="1305"/>
      <c r="QWC52" s="1305"/>
      <c r="QWD52" s="1305"/>
      <c r="QWE52" s="1305"/>
      <c r="QWF52" s="1305"/>
      <c r="QWG52" s="1305"/>
      <c r="QWH52" s="1305"/>
      <c r="QWI52" s="1305"/>
      <c r="QWJ52" s="1305"/>
      <c r="QWK52" s="1305"/>
      <c r="QWL52" s="1305"/>
      <c r="QWM52" s="1305"/>
      <c r="QWN52" s="1305"/>
      <c r="QWO52" s="1305"/>
      <c r="QWP52" s="1305"/>
      <c r="QWQ52" s="1305"/>
      <c r="QWR52" s="1305"/>
      <c r="QWS52" s="1305"/>
      <c r="QWT52" s="1305"/>
      <c r="QWU52" s="1305"/>
      <c r="QWV52" s="1305"/>
      <c r="QWW52" s="1305"/>
      <c r="QWX52" s="1305"/>
      <c r="QWY52" s="1305"/>
      <c r="QWZ52" s="1305"/>
      <c r="QXA52" s="1305"/>
      <c r="QXB52" s="1305"/>
      <c r="QXC52" s="1305"/>
      <c r="QXD52" s="1305"/>
      <c r="QXE52" s="1305"/>
      <c r="QXF52" s="1305"/>
      <c r="QXG52" s="1305"/>
      <c r="QXH52" s="1305"/>
      <c r="QXI52" s="1305"/>
      <c r="QXJ52" s="1305"/>
      <c r="QXK52" s="1305"/>
      <c r="QXL52" s="1305"/>
      <c r="QXM52" s="1305"/>
      <c r="QXN52" s="1305"/>
      <c r="QXO52" s="1305"/>
      <c r="QXP52" s="1305"/>
      <c r="QXQ52" s="1305"/>
      <c r="QXR52" s="1305"/>
      <c r="QXS52" s="1305"/>
      <c r="QXT52" s="1305"/>
      <c r="QXU52" s="1305"/>
      <c r="QXV52" s="1305"/>
      <c r="QXW52" s="1305"/>
      <c r="QXX52" s="1305"/>
      <c r="QXY52" s="1305"/>
      <c r="QXZ52" s="1305"/>
      <c r="QYA52" s="1305"/>
      <c r="QYB52" s="1305"/>
      <c r="QYC52" s="1305"/>
      <c r="QYD52" s="1305"/>
      <c r="QYE52" s="1305"/>
      <c r="QYF52" s="1305"/>
      <c r="QYG52" s="1305"/>
      <c r="QYH52" s="1305"/>
      <c r="QYI52" s="1305"/>
      <c r="QYJ52" s="1305"/>
      <c r="QYK52" s="1305"/>
      <c r="QYL52" s="1305"/>
      <c r="QYM52" s="1305"/>
      <c r="QYN52" s="1305"/>
      <c r="QYO52" s="1305"/>
      <c r="QYP52" s="1305"/>
      <c r="QYQ52" s="1305"/>
      <c r="QYR52" s="1305"/>
      <c r="QYS52" s="1305"/>
      <c r="QYT52" s="1305"/>
      <c r="QYU52" s="1305"/>
      <c r="QYV52" s="1305"/>
      <c r="QYW52" s="1305"/>
      <c r="QYX52" s="1305"/>
      <c r="QYY52" s="1305"/>
      <c r="QYZ52" s="1305"/>
      <c r="QZA52" s="1305"/>
      <c r="QZB52" s="1305"/>
      <c r="QZC52" s="1305"/>
      <c r="QZD52" s="1305"/>
      <c r="QZE52" s="1305"/>
      <c r="QZF52" s="1305"/>
      <c r="QZG52" s="1305"/>
      <c r="QZH52" s="1305"/>
      <c r="QZI52" s="1305"/>
      <c r="QZJ52" s="1305"/>
      <c r="QZK52" s="1305"/>
      <c r="QZL52" s="1305"/>
      <c r="QZM52" s="1305"/>
      <c r="QZN52" s="1305"/>
      <c r="QZO52" s="1305"/>
      <c r="QZP52" s="1305"/>
      <c r="QZQ52" s="1305"/>
      <c r="QZR52" s="1305"/>
      <c r="QZS52" s="1305"/>
      <c r="QZT52" s="1305"/>
      <c r="QZU52" s="1305"/>
      <c r="QZV52" s="1305"/>
      <c r="QZW52" s="1305"/>
      <c r="QZX52" s="1305"/>
      <c r="QZY52" s="1305"/>
      <c r="QZZ52" s="1305"/>
      <c r="RAA52" s="1305"/>
      <c r="RAB52" s="1305"/>
      <c r="RAC52" s="1305"/>
      <c r="RAD52" s="1305"/>
      <c r="RAE52" s="1305"/>
      <c r="RAF52" s="1305"/>
      <c r="RAG52" s="1305"/>
      <c r="RAH52" s="1305"/>
      <c r="RAI52" s="1305"/>
      <c r="RAJ52" s="1305"/>
      <c r="RAK52" s="1305"/>
      <c r="RAL52" s="1305"/>
      <c r="RAM52" s="1305"/>
      <c r="RAN52" s="1305"/>
      <c r="RAO52" s="1305"/>
      <c r="RAP52" s="1305"/>
      <c r="RAQ52" s="1305"/>
      <c r="RAR52" s="1305"/>
      <c r="RAS52" s="1305"/>
      <c r="RAT52" s="1305"/>
      <c r="RAU52" s="1305"/>
      <c r="RAV52" s="1305"/>
      <c r="RAW52" s="1305"/>
      <c r="RAX52" s="1305"/>
      <c r="RAY52" s="1305"/>
      <c r="RAZ52" s="1305"/>
      <c r="RBA52" s="1305"/>
      <c r="RBB52" s="1305"/>
      <c r="RBC52" s="1305"/>
      <c r="RBD52" s="1305"/>
      <c r="RBE52" s="1305"/>
      <c r="RBF52" s="1305"/>
      <c r="RBG52" s="1305"/>
      <c r="RBH52" s="1305"/>
      <c r="RBI52" s="1305"/>
      <c r="RBJ52" s="1305"/>
      <c r="RBK52" s="1305"/>
      <c r="RBL52" s="1305"/>
      <c r="RBM52" s="1305"/>
      <c r="RBN52" s="1305"/>
      <c r="RBO52" s="1305"/>
      <c r="RBP52" s="1305"/>
      <c r="RBQ52" s="1305"/>
      <c r="RBR52" s="1305"/>
      <c r="RBS52" s="1305"/>
      <c r="RBT52" s="1305"/>
      <c r="RBU52" s="1305"/>
      <c r="RBV52" s="1305"/>
      <c r="RBW52" s="1305"/>
      <c r="RBX52" s="1305"/>
      <c r="RBY52" s="1305"/>
      <c r="RBZ52" s="1305"/>
      <c r="RCA52" s="1305"/>
      <c r="RCB52" s="1305"/>
      <c r="RCC52" s="1305"/>
      <c r="RCD52" s="1305"/>
      <c r="RCE52" s="1305"/>
      <c r="RCF52" s="1305"/>
      <c r="RCG52" s="1305"/>
      <c r="RCH52" s="1305"/>
      <c r="RCI52" s="1305"/>
      <c r="RCJ52" s="1305"/>
      <c r="RCK52" s="1305"/>
      <c r="RCL52" s="1305"/>
      <c r="RCM52" s="1305"/>
      <c r="RCN52" s="1305"/>
      <c r="RCO52" s="1305"/>
      <c r="RCP52" s="1305"/>
      <c r="RCQ52" s="1305"/>
      <c r="RCR52" s="1305"/>
      <c r="RCS52" s="1305"/>
      <c r="RCT52" s="1305"/>
      <c r="RCU52" s="1305"/>
      <c r="RCV52" s="1305"/>
      <c r="RCW52" s="1305"/>
      <c r="RCX52" s="1305"/>
      <c r="RCY52" s="1305"/>
      <c r="RCZ52" s="1305"/>
      <c r="RDA52" s="1305"/>
      <c r="RDB52" s="1305"/>
      <c r="RDC52" s="1305"/>
      <c r="RDD52" s="1305"/>
      <c r="RDE52" s="1305"/>
      <c r="RDF52" s="1305"/>
      <c r="RDG52" s="1305"/>
      <c r="RDH52" s="1305"/>
      <c r="RDI52" s="1305"/>
      <c r="RDJ52" s="1305"/>
      <c r="RDK52" s="1305"/>
      <c r="RDL52" s="1305"/>
      <c r="RDM52" s="1305"/>
      <c r="RDN52" s="1305"/>
      <c r="RDO52" s="1305"/>
      <c r="RDP52" s="1305"/>
      <c r="RDQ52" s="1305"/>
      <c r="RDR52" s="1305"/>
      <c r="RDS52" s="1305"/>
      <c r="RDT52" s="1305"/>
      <c r="RDU52" s="1305"/>
      <c r="RDV52" s="1305"/>
      <c r="RDW52" s="1305"/>
      <c r="RDX52" s="1305"/>
      <c r="RDY52" s="1305"/>
      <c r="RDZ52" s="1305"/>
      <c r="REA52" s="1305"/>
      <c r="REB52" s="1305"/>
      <c r="REC52" s="1305"/>
      <c r="RED52" s="1305"/>
      <c r="REE52" s="1305"/>
      <c r="REF52" s="1305"/>
      <c r="REG52" s="1305"/>
      <c r="REH52" s="1305"/>
      <c r="REI52" s="1305"/>
      <c r="REJ52" s="1305"/>
      <c r="REK52" s="1305"/>
      <c r="REL52" s="1305"/>
      <c r="REM52" s="1305"/>
      <c r="REN52" s="1305"/>
      <c r="REO52" s="1305"/>
      <c r="REP52" s="1305"/>
      <c r="REQ52" s="1305"/>
      <c r="RER52" s="1305"/>
      <c r="RES52" s="1305"/>
      <c r="RET52" s="1305"/>
      <c r="REU52" s="1305"/>
      <c r="REV52" s="1305"/>
      <c r="REW52" s="1305"/>
      <c r="REX52" s="1305"/>
      <c r="REY52" s="1305"/>
      <c r="REZ52" s="1305"/>
      <c r="RFA52" s="1305"/>
      <c r="RFB52" s="1305"/>
      <c r="RFC52" s="1305"/>
      <c r="RFD52" s="1305"/>
      <c r="RFE52" s="1305"/>
      <c r="RFF52" s="1305"/>
      <c r="RFG52" s="1305"/>
      <c r="RFH52" s="1305"/>
      <c r="RFI52" s="1305"/>
      <c r="RFJ52" s="1305"/>
      <c r="RFK52" s="1305"/>
      <c r="RFL52" s="1305"/>
      <c r="RFM52" s="1305"/>
      <c r="RFN52" s="1305"/>
      <c r="RFO52" s="1305"/>
      <c r="RFP52" s="1305"/>
      <c r="RFQ52" s="1305"/>
      <c r="RFR52" s="1305"/>
      <c r="RFS52" s="1305"/>
      <c r="RFT52" s="1305"/>
      <c r="RFU52" s="1305"/>
      <c r="RFV52" s="1305"/>
      <c r="RFW52" s="1305"/>
      <c r="RFX52" s="1305"/>
      <c r="RFY52" s="1305"/>
      <c r="RFZ52" s="1305"/>
      <c r="RGA52" s="1305"/>
      <c r="RGB52" s="1305"/>
      <c r="RGC52" s="1305"/>
      <c r="RGD52" s="1305"/>
      <c r="RGE52" s="1305"/>
      <c r="RGF52" s="1305"/>
      <c r="RGG52" s="1305"/>
      <c r="RGH52" s="1305"/>
      <c r="RGI52" s="1305"/>
      <c r="RGJ52" s="1305"/>
      <c r="RGK52" s="1305"/>
      <c r="RGL52" s="1305"/>
      <c r="RGM52" s="1305"/>
      <c r="RGN52" s="1305"/>
      <c r="RGO52" s="1305"/>
      <c r="RGP52" s="1305"/>
      <c r="RGQ52" s="1305"/>
      <c r="RGR52" s="1305"/>
      <c r="RGS52" s="1305"/>
      <c r="RGT52" s="1305"/>
      <c r="RGU52" s="1305"/>
      <c r="RGV52" s="1305"/>
      <c r="RGW52" s="1305"/>
      <c r="RGX52" s="1305"/>
      <c r="RGY52" s="1305"/>
      <c r="RGZ52" s="1305"/>
      <c r="RHA52" s="1305"/>
      <c r="RHB52" s="1305"/>
      <c r="RHC52" s="1305"/>
      <c r="RHD52" s="1305"/>
      <c r="RHE52" s="1305"/>
      <c r="RHF52" s="1305"/>
      <c r="RHG52" s="1305"/>
      <c r="RHH52" s="1305"/>
      <c r="RHI52" s="1305"/>
      <c r="RHJ52" s="1305"/>
      <c r="RHK52" s="1305"/>
      <c r="RHL52" s="1305"/>
      <c r="RHM52" s="1305"/>
      <c r="RHN52" s="1305"/>
      <c r="RHO52" s="1305"/>
      <c r="RHP52" s="1305"/>
      <c r="RHQ52" s="1305"/>
      <c r="RHR52" s="1305"/>
      <c r="RHS52" s="1305"/>
      <c r="RHT52" s="1305"/>
      <c r="RHU52" s="1305"/>
      <c r="RHV52" s="1305"/>
      <c r="RHW52" s="1305"/>
      <c r="RHX52" s="1305"/>
      <c r="RHY52" s="1305"/>
      <c r="RHZ52" s="1305"/>
      <c r="RIA52" s="1305"/>
      <c r="RIB52" s="1305"/>
      <c r="RIC52" s="1305"/>
      <c r="RID52" s="1305"/>
      <c r="RIE52" s="1305"/>
      <c r="RIF52" s="1305"/>
      <c r="RIG52" s="1305"/>
      <c r="RIH52" s="1305"/>
      <c r="RII52" s="1305"/>
      <c r="RIJ52" s="1305"/>
      <c r="RIK52" s="1305"/>
      <c r="RIL52" s="1305"/>
      <c r="RIM52" s="1305"/>
      <c r="RIN52" s="1305"/>
      <c r="RIO52" s="1305"/>
      <c r="RIP52" s="1305"/>
      <c r="RIQ52" s="1305"/>
      <c r="RIR52" s="1305"/>
      <c r="RIS52" s="1305"/>
      <c r="RIT52" s="1305"/>
      <c r="RIU52" s="1305"/>
      <c r="RIV52" s="1305"/>
      <c r="RIW52" s="1305"/>
      <c r="RIX52" s="1305"/>
      <c r="RIY52" s="1305"/>
      <c r="RIZ52" s="1305"/>
      <c r="RJA52" s="1305"/>
      <c r="RJB52" s="1305"/>
      <c r="RJC52" s="1305"/>
      <c r="RJD52" s="1305"/>
      <c r="RJE52" s="1305"/>
      <c r="RJF52" s="1305"/>
      <c r="RJG52" s="1305"/>
      <c r="RJH52" s="1305"/>
      <c r="RJI52" s="1305"/>
      <c r="RJJ52" s="1305"/>
      <c r="RJK52" s="1305"/>
      <c r="RJL52" s="1305"/>
      <c r="RJM52" s="1305"/>
      <c r="RJN52" s="1305"/>
      <c r="RJO52" s="1305"/>
      <c r="RJP52" s="1305"/>
      <c r="RJQ52" s="1305"/>
      <c r="RJR52" s="1305"/>
      <c r="RJS52" s="1305"/>
      <c r="RJT52" s="1305"/>
      <c r="RJU52" s="1305"/>
      <c r="RJV52" s="1305"/>
      <c r="RJW52" s="1305"/>
      <c r="RJX52" s="1305"/>
      <c r="RJY52" s="1305"/>
      <c r="RJZ52" s="1305"/>
      <c r="RKA52" s="1305"/>
      <c r="RKB52" s="1305"/>
      <c r="RKC52" s="1305"/>
      <c r="RKD52" s="1305"/>
      <c r="RKE52" s="1305"/>
      <c r="RKF52" s="1305"/>
      <c r="RKG52" s="1305"/>
      <c r="RKH52" s="1305"/>
      <c r="RKI52" s="1305"/>
      <c r="RKJ52" s="1305"/>
      <c r="RKK52" s="1305"/>
      <c r="RKL52" s="1305"/>
      <c r="RKM52" s="1305"/>
      <c r="RKN52" s="1305"/>
      <c r="RKO52" s="1305"/>
      <c r="RKP52" s="1305"/>
      <c r="RKQ52" s="1305"/>
      <c r="RKR52" s="1305"/>
      <c r="RKS52" s="1305"/>
      <c r="RKT52" s="1305"/>
      <c r="RKU52" s="1305"/>
      <c r="RKV52" s="1305"/>
      <c r="RKW52" s="1305"/>
      <c r="RKX52" s="1305"/>
      <c r="RKY52" s="1305"/>
      <c r="RKZ52" s="1305"/>
      <c r="RLA52" s="1305"/>
      <c r="RLB52" s="1305"/>
      <c r="RLC52" s="1305"/>
      <c r="RLD52" s="1305"/>
      <c r="RLE52" s="1305"/>
      <c r="RLF52" s="1305"/>
      <c r="RLG52" s="1305"/>
      <c r="RLH52" s="1305"/>
      <c r="RLI52" s="1305"/>
      <c r="RLJ52" s="1305"/>
      <c r="RLK52" s="1305"/>
      <c r="RLL52" s="1305"/>
      <c r="RLM52" s="1305"/>
      <c r="RLN52" s="1305"/>
      <c r="RLO52" s="1305"/>
      <c r="RLP52" s="1305"/>
      <c r="RLQ52" s="1305"/>
      <c r="RLR52" s="1305"/>
      <c r="RLS52" s="1305"/>
      <c r="RLT52" s="1305"/>
      <c r="RLU52" s="1305"/>
      <c r="RLV52" s="1305"/>
      <c r="RLW52" s="1305"/>
      <c r="RLX52" s="1305"/>
      <c r="RLY52" s="1305"/>
      <c r="RLZ52" s="1305"/>
      <c r="RMA52" s="1305"/>
      <c r="RMB52" s="1305"/>
      <c r="RMC52" s="1305"/>
      <c r="RMD52" s="1305"/>
      <c r="RME52" s="1305"/>
      <c r="RMF52" s="1305"/>
      <c r="RMG52" s="1305"/>
      <c r="RMH52" s="1305"/>
      <c r="RMI52" s="1305"/>
      <c r="RMJ52" s="1305"/>
      <c r="RMK52" s="1305"/>
      <c r="RML52" s="1305"/>
      <c r="RMM52" s="1305"/>
      <c r="RMN52" s="1305"/>
      <c r="RMO52" s="1305"/>
      <c r="RMP52" s="1305"/>
      <c r="RMQ52" s="1305"/>
      <c r="RMR52" s="1305"/>
      <c r="RMS52" s="1305"/>
      <c r="RMT52" s="1305"/>
      <c r="RMU52" s="1305"/>
      <c r="RMV52" s="1305"/>
      <c r="RMW52" s="1305"/>
      <c r="RMX52" s="1305"/>
      <c r="RMY52" s="1305"/>
      <c r="RMZ52" s="1305"/>
      <c r="RNA52" s="1305"/>
      <c r="RNB52" s="1305"/>
      <c r="RNC52" s="1305"/>
      <c r="RND52" s="1305"/>
      <c r="RNE52" s="1305"/>
      <c r="RNF52" s="1305"/>
      <c r="RNG52" s="1305"/>
      <c r="RNH52" s="1305"/>
      <c r="RNI52" s="1305"/>
      <c r="RNJ52" s="1305"/>
      <c r="RNK52" s="1305"/>
      <c r="RNL52" s="1305"/>
      <c r="RNM52" s="1305"/>
      <c r="RNN52" s="1305"/>
      <c r="RNO52" s="1305"/>
      <c r="RNP52" s="1305"/>
      <c r="RNQ52" s="1305"/>
      <c r="RNR52" s="1305"/>
      <c r="RNS52" s="1305"/>
      <c r="RNT52" s="1305"/>
      <c r="RNU52" s="1305"/>
      <c r="RNV52" s="1305"/>
      <c r="RNW52" s="1305"/>
      <c r="RNX52" s="1305"/>
      <c r="RNY52" s="1305"/>
      <c r="RNZ52" s="1305"/>
      <c r="ROA52" s="1305"/>
      <c r="ROB52" s="1305"/>
      <c r="ROC52" s="1305"/>
      <c r="ROD52" s="1305"/>
      <c r="ROE52" s="1305"/>
      <c r="ROF52" s="1305"/>
      <c r="ROG52" s="1305"/>
      <c r="ROH52" s="1305"/>
      <c r="ROI52" s="1305"/>
      <c r="ROJ52" s="1305"/>
      <c r="ROK52" s="1305"/>
      <c r="ROL52" s="1305"/>
      <c r="ROM52" s="1305"/>
      <c r="RON52" s="1305"/>
      <c r="ROO52" s="1305"/>
      <c r="ROP52" s="1305"/>
      <c r="ROQ52" s="1305"/>
      <c r="ROR52" s="1305"/>
      <c r="ROS52" s="1305"/>
      <c r="ROT52" s="1305"/>
      <c r="ROU52" s="1305"/>
      <c r="ROV52" s="1305"/>
      <c r="ROW52" s="1305"/>
      <c r="ROX52" s="1305"/>
      <c r="ROY52" s="1305"/>
      <c r="ROZ52" s="1305"/>
      <c r="RPA52" s="1305"/>
      <c r="RPB52" s="1305"/>
      <c r="RPC52" s="1305"/>
      <c r="RPD52" s="1305"/>
      <c r="RPE52" s="1305"/>
      <c r="RPF52" s="1305"/>
      <c r="RPG52" s="1305"/>
      <c r="RPH52" s="1305"/>
      <c r="RPI52" s="1305"/>
      <c r="RPJ52" s="1305"/>
      <c r="RPK52" s="1305"/>
      <c r="RPL52" s="1305"/>
      <c r="RPM52" s="1305"/>
      <c r="RPN52" s="1305"/>
      <c r="RPO52" s="1305"/>
      <c r="RPP52" s="1305"/>
      <c r="RPQ52" s="1305"/>
      <c r="RPR52" s="1305"/>
      <c r="RPS52" s="1305"/>
      <c r="RPT52" s="1305"/>
      <c r="RPU52" s="1305"/>
      <c r="RPV52" s="1305"/>
      <c r="RPW52" s="1305"/>
      <c r="RPX52" s="1305"/>
      <c r="RPY52" s="1305"/>
      <c r="RPZ52" s="1305"/>
      <c r="RQA52" s="1305"/>
      <c r="RQB52" s="1305"/>
      <c r="RQC52" s="1305"/>
      <c r="RQD52" s="1305"/>
      <c r="RQE52" s="1305"/>
      <c r="RQF52" s="1305"/>
      <c r="RQG52" s="1305"/>
      <c r="RQH52" s="1305"/>
      <c r="RQI52" s="1305"/>
      <c r="RQJ52" s="1305"/>
      <c r="RQK52" s="1305"/>
      <c r="RQL52" s="1305"/>
      <c r="RQM52" s="1305"/>
      <c r="RQN52" s="1305"/>
      <c r="RQO52" s="1305"/>
      <c r="RQP52" s="1305"/>
      <c r="RQQ52" s="1305"/>
      <c r="RQR52" s="1305"/>
      <c r="RQS52" s="1305"/>
      <c r="RQT52" s="1305"/>
      <c r="RQU52" s="1305"/>
      <c r="RQV52" s="1305"/>
      <c r="RQW52" s="1305"/>
      <c r="RQX52" s="1305"/>
      <c r="RQY52" s="1305"/>
      <c r="RQZ52" s="1305"/>
      <c r="RRA52" s="1305"/>
      <c r="RRB52" s="1305"/>
      <c r="RRC52" s="1305"/>
      <c r="RRD52" s="1305"/>
      <c r="RRE52" s="1305"/>
      <c r="RRF52" s="1305"/>
      <c r="RRG52" s="1305"/>
      <c r="RRH52" s="1305"/>
      <c r="RRI52" s="1305"/>
      <c r="RRJ52" s="1305"/>
      <c r="RRK52" s="1305"/>
      <c r="RRL52" s="1305"/>
      <c r="RRM52" s="1305"/>
      <c r="RRN52" s="1305"/>
      <c r="RRO52" s="1305"/>
      <c r="RRP52" s="1305"/>
      <c r="RRQ52" s="1305"/>
      <c r="RRR52" s="1305"/>
      <c r="RRS52" s="1305"/>
      <c r="RRT52" s="1305"/>
      <c r="RRU52" s="1305"/>
      <c r="RRV52" s="1305"/>
      <c r="RRW52" s="1305"/>
      <c r="RRX52" s="1305"/>
      <c r="RRY52" s="1305"/>
      <c r="RRZ52" s="1305"/>
      <c r="RSA52" s="1305"/>
      <c r="RSB52" s="1305"/>
      <c r="RSC52" s="1305"/>
      <c r="RSD52" s="1305"/>
      <c r="RSE52" s="1305"/>
      <c r="RSF52" s="1305"/>
      <c r="RSG52" s="1305"/>
      <c r="RSH52" s="1305"/>
      <c r="RSI52" s="1305"/>
      <c r="RSJ52" s="1305"/>
      <c r="RSK52" s="1305"/>
      <c r="RSL52" s="1305"/>
      <c r="RSM52" s="1305"/>
      <c r="RSN52" s="1305"/>
      <c r="RSO52" s="1305"/>
      <c r="RSP52" s="1305"/>
      <c r="RSQ52" s="1305"/>
      <c r="RSR52" s="1305"/>
      <c r="RSS52" s="1305"/>
      <c r="RST52" s="1305"/>
      <c r="RSU52" s="1305"/>
      <c r="RSV52" s="1305"/>
      <c r="RSW52" s="1305"/>
      <c r="RSX52" s="1305"/>
      <c r="RSY52" s="1305"/>
      <c r="RSZ52" s="1305"/>
      <c r="RTA52" s="1305"/>
      <c r="RTB52" s="1305"/>
      <c r="RTC52" s="1305"/>
      <c r="RTD52" s="1305"/>
      <c r="RTE52" s="1305"/>
      <c r="RTF52" s="1305"/>
      <c r="RTG52" s="1305"/>
      <c r="RTH52" s="1305"/>
      <c r="RTI52" s="1305"/>
      <c r="RTJ52" s="1305"/>
      <c r="RTK52" s="1305"/>
      <c r="RTL52" s="1305"/>
      <c r="RTM52" s="1305"/>
      <c r="RTN52" s="1305"/>
      <c r="RTO52" s="1305"/>
      <c r="RTP52" s="1305"/>
      <c r="RTQ52" s="1305"/>
      <c r="RTR52" s="1305"/>
      <c r="RTS52" s="1305"/>
      <c r="RTT52" s="1305"/>
      <c r="RTU52" s="1305"/>
      <c r="RTV52" s="1305"/>
      <c r="RTW52" s="1305"/>
      <c r="RTX52" s="1305"/>
      <c r="RTY52" s="1305"/>
      <c r="RTZ52" s="1305"/>
      <c r="RUA52" s="1305"/>
      <c r="RUB52" s="1305"/>
      <c r="RUC52" s="1305"/>
      <c r="RUD52" s="1305"/>
      <c r="RUE52" s="1305"/>
      <c r="RUF52" s="1305"/>
      <c r="RUG52" s="1305"/>
      <c r="RUH52" s="1305"/>
      <c r="RUI52" s="1305"/>
      <c r="RUJ52" s="1305"/>
      <c r="RUK52" s="1305"/>
      <c r="RUL52" s="1305"/>
      <c r="RUM52" s="1305"/>
      <c r="RUN52" s="1305"/>
      <c r="RUO52" s="1305"/>
      <c r="RUP52" s="1305"/>
      <c r="RUQ52" s="1305"/>
      <c r="RUR52" s="1305"/>
      <c r="RUS52" s="1305"/>
      <c r="RUT52" s="1305"/>
      <c r="RUU52" s="1305"/>
      <c r="RUV52" s="1305"/>
      <c r="RUW52" s="1305"/>
      <c r="RUX52" s="1305"/>
      <c r="RUY52" s="1305"/>
      <c r="RUZ52" s="1305"/>
      <c r="RVA52" s="1305"/>
      <c r="RVB52" s="1305"/>
      <c r="RVC52" s="1305"/>
      <c r="RVD52" s="1305"/>
      <c r="RVE52" s="1305"/>
      <c r="RVF52" s="1305"/>
      <c r="RVG52" s="1305"/>
      <c r="RVH52" s="1305"/>
      <c r="RVI52" s="1305"/>
      <c r="RVJ52" s="1305"/>
      <c r="RVK52" s="1305"/>
      <c r="RVL52" s="1305"/>
      <c r="RVM52" s="1305"/>
      <c r="RVN52" s="1305"/>
      <c r="RVO52" s="1305"/>
      <c r="RVP52" s="1305"/>
      <c r="RVQ52" s="1305"/>
      <c r="RVR52" s="1305"/>
      <c r="RVS52" s="1305"/>
      <c r="RVT52" s="1305"/>
      <c r="RVU52" s="1305"/>
      <c r="RVV52" s="1305"/>
      <c r="RVW52" s="1305"/>
      <c r="RVX52" s="1305"/>
      <c r="RVY52" s="1305"/>
      <c r="RVZ52" s="1305"/>
      <c r="RWA52" s="1305"/>
      <c r="RWB52" s="1305"/>
      <c r="RWC52" s="1305"/>
      <c r="RWD52" s="1305"/>
      <c r="RWE52" s="1305"/>
      <c r="RWF52" s="1305"/>
      <c r="RWG52" s="1305"/>
      <c r="RWH52" s="1305"/>
      <c r="RWI52" s="1305"/>
      <c r="RWJ52" s="1305"/>
      <c r="RWK52" s="1305"/>
      <c r="RWL52" s="1305"/>
      <c r="RWM52" s="1305"/>
      <c r="RWN52" s="1305"/>
      <c r="RWO52" s="1305"/>
      <c r="RWP52" s="1305"/>
      <c r="RWQ52" s="1305"/>
      <c r="RWR52" s="1305"/>
      <c r="RWS52" s="1305"/>
      <c r="RWT52" s="1305"/>
      <c r="RWU52" s="1305"/>
      <c r="RWV52" s="1305"/>
      <c r="RWW52" s="1305"/>
      <c r="RWX52" s="1305"/>
      <c r="RWY52" s="1305"/>
      <c r="RWZ52" s="1305"/>
      <c r="RXA52" s="1305"/>
      <c r="RXB52" s="1305"/>
      <c r="RXC52" s="1305"/>
      <c r="RXD52" s="1305"/>
      <c r="RXE52" s="1305"/>
      <c r="RXF52" s="1305"/>
      <c r="RXG52" s="1305"/>
      <c r="RXH52" s="1305"/>
      <c r="RXI52" s="1305"/>
      <c r="RXJ52" s="1305"/>
      <c r="RXK52" s="1305"/>
      <c r="RXL52" s="1305"/>
      <c r="RXM52" s="1305"/>
      <c r="RXN52" s="1305"/>
      <c r="RXO52" s="1305"/>
      <c r="RXP52" s="1305"/>
      <c r="RXQ52" s="1305"/>
      <c r="RXR52" s="1305"/>
      <c r="RXS52" s="1305"/>
      <c r="RXT52" s="1305"/>
      <c r="RXU52" s="1305"/>
      <c r="RXV52" s="1305"/>
      <c r="RXW52" s="1305"/>
      <c r="RXX52" s="1305"/>
      <c r="RXY52" s="1305"/>
      <c r="RXZ52" s="1305"/>
      <c r="RYA52" s="1305"/>
      <c r="RYB52" s="1305"/>
      <c r="RYC52" s="1305"/>
      <c r="RYD52" s="1305"/>
      <c r="RYE52" s="1305"/>
      <c r="RYF52" s="1305"/>
      <c r="RYG52" s="1305"/>
      <c r="RYH52" s="1305"/>
      <c r="RYI52" s="1305"/>
      <c r="RYJ52" s="1305"/>
      <c r="RYK52" s="1305"/>
      <c r="RYL52" s="1305"/>
      <c r="RYM52" s="1305"/>
      <c r="RYN52" s="1305"/>
      <c r="RYO52" s="1305"/>
      <c r="RYP52" s="1305"/>
      <c r="RYQ52" s="1305"/>
      <c r="RYR52" s="1305"/>
      <c r="RYS52" s="1305"/>
      <c r="RYT52" s="1305"/>
      <c r="RYU52" s="1305"/>
      <c r="RYV52" s="1305"/>
      <c r="RYW52" s="1305"/>
      <c r="RYX52" s="1305"/>
      <c r="RYY52" s="1305"/>
      <c r="RYZ52" s="1305"/>
      <c r="RZA52" s="1305"/>
      <c r="RZB52" s="1305"/>
      <c r="RZC52" s="1305"/>
      <c r="RZD52" s="1305"/>
      <c r="RZE52" s="1305"/>
      <c r="RZF52" s="1305"/>
      <c r="RZG52" s="1305"/>
      <c r="RZH52" s="1305"/>
      <c r="RZI52" s="1305"/>
      <c r="RZJ52" s="1305"/>
      <c r="RZK52" s="1305"/>
      <c r="RZL52" s="1305"/>
      <c r="RZM52" s="1305"/>
      <c r="RZN52" s="1305"/>
      <c r="RZO52" s="1305"/>
      <c r="RZP52" s="1305"/>
      <c r="RZQ52" s="1305"/>
      <c r="RZR52" s="1305"/>
      <c r="RZS52" s="1305"/>
      <c r="RZT52" s="1305"/>
      <c r="RZU52" s="1305"/>
      <c r="RZV52" s="1305"/>
      <c r="RZW52" s="1305"/>
      <c r="RZX52" s="1305"/>
      <c r="RZY52" s="1305"/>
      <c r="RZZ52" s="1305"/>
      <c r="SAA52" s="1305"/>
      <c r="SAB52" s="1305"/>
      <c r="SAC52" s="1305"/>
      <c r="SAD52" s="1305"/>
      <c r="SAE52" s="1305"/>
      <c r="SAF52" s="1305"/>
      <c r="SAG52" s="1305"/>
      <c r="SAH52" s="1305"/>
      <c r="SAI52" s="1305"/>
      <c r="SAJ52" s="1305"/>
      <c r="SAK52" s="1305"/>
      <c r="SAL52" s="1305"/>
      <c r="SAM52" s="1305"/>
      <c r="SAN52" s="1305"/>
      <c r="SAO52" s="1305"/>
      <c r="SAP52" s="1305"/>
      <c r="SAQ52" s="1305"/>
      <c r="SAR52" s="1305"/>
      <c r="SAS52" s="1305"/>
      <c r="SAT52" s="1305"/>
      <c r="SAU52" s="1305"/>
      <c r="SAV52" s="1305"/>
      <c r="SAW52" s="1305"/>
      <c r="SAX52" s="1305"/>
      <c r="SAY52" s="1305"/>
      <c r="SAZ52" s="1305"/>
      <c r="SBA52" s="1305"/>
      <c r="SBB52" s="1305"/>
      <c r="SBC52" s="1305"/>
      <c r="SBD52" s="1305"/>
      <c r="SBE52" s="1305"/>
      <c r="SBF52" s="1305"/>
      <c r="SBG52" s="1305"/>
      <c r="SBH52" s="1305"/>
      <c r="SBI52" s="1305"/>
      <c r="SBJ52" s="1305"/>
      <c r="SBK52" s="1305"/>
      <c r="SBL52" s="1305"/>
      <c r="SBM52" s="1305"/>
      <c r="SBN52" s="1305"/>
      <c r="SBO52" s="1305"/>
      <c r="SBP52" s="1305"/>
      <c r="SBQ52" s="1305"/>
      <c r="SBR52" s="1305"/>
      <c r="SBS52" s="1305"/>
      <c r="SBT52" s="1305"/>
      <c r="SBU52" s="1305"/>
      <c r="SBV52" s="1305"/>
      <c r="SBW52" s="1305"/>
      <c r="SBX52" s="1305"/>
      <c r="SBY52" s="1305"/>
      <c r="SBZ52" s="1305"/>
      <c r="SCA52" s="1305"/>
      <c r="SCB52" s="1305"/>
      <c r="SCC52" s="1305"/>
      <c r="SCD52" s="1305"/>
      <c r="SCE52" s="1305"/>
      <c r="SCF52" s="1305"/>
      <c r="SCG52" s="1305"/>
      <c r="SCH52" s="1305"/>
      <c r="SCI52" s="1305"/>
      <c r="SCJ52" s="1305"/>
      <c r="SCK52" s="1305"/>
      <c r="SCL52" s="1305"/>
      <c r="SCM52" s="1305"/>
      <c r="SCN52" s="1305"/>
      <c r="SCO52" s="1305"/>
      <c r="SCP52" s="1305"/>
      <c r="SCQ52" s="1305"/>
      <c r="SCR52" s="1305"/>
      <c r="SCS52" s="1305"/>
      <c r="SCT52" s="1305"/>
      <c r="SCU52" s="1305"/>
      <c r="SCV52" s="1305"/>
      <c r="SCW52" s="1305"/>
      <c r="SCX52" s="1305"/>
      <c r="SCY52" s="1305"/>
      <c r="SCZ52" s="1305"/>
      <c r="SDA52" s="1305"/>
      <c r="SDB52" s="1305"/>
      <c r="SDC52" s="1305"/>
      <c r="SDD52" s="1305"/>
      <c r="SDE52" s="1305"/>
      <c r="SDF52" s="1305"/>
      <c r="SDG52" s="1305"/>
      <c r="SDH52" s="1305"/>
      <c r="SDI52" s="1305"/>
      <c r="SDJ52" s="1305"/>
      <c r="SDK52" s="1305"/>
      <c r="SDL52" s="1305"/>
      <c r="SDM52" s="1305"/>
      <c r="SDN52" s="1305"/>
      <c r="SDO52" s="1305"/>
      <c r="SDP52" s="1305"/>
      <c r="SDQ52" s="1305"/>
      <c r="SDR52" s="1305"/>
      <c r="SDS52" s="1305"/>
      <c r="SDT52" s="1305"/>
      <c r="SDU52" s="1305"/>
      <c r="SDV52" s="1305"/>
      <c r="SDW52" s="1305"/>
      <c r="SDX52" s="1305"/>
      <c r="SDY52" s="1305"/>
      <c r="SDZ52" s="1305"/>
      <c r="SEA52" s="1305"/>
      <c r="SEB52" s="1305"/>
      <c r="SEC52" s="1305"/>
      <c r="SED52" s="1305"/>
      <c r="SEE52" s="1305"/>
      <c r="SEF52" s="1305"/>
      <c r="SEG52" s="1305"/>
      <c r="SEH52" s="1305"/>
      <c r="SEI52" s="1305"/>
      <c r="SEJ52" s="1305"/>
      <c r="SEK52" s="1305"/>
      <c r="SEL52" s="1305"/>
      <c r="SEM52" s="1305"/>
      <c r="SEN52" s="1305"/>
      <c r="SEO52" s="1305"/>
      <c r="SEP52" s="1305"/>
      <c r="SEQ52" s="1305"/>
      <c r="SER52" s="1305"/>
      <c r="SES52" s="1305"/>
      <c r="SET52" s="1305"/>
      <c r="SEU52" s="1305"/>
      <c r="SEV52" s="1305"/>
      <c r="SEW52" s="1305"/>
      <c r="SEX52" s="1305"/>
      <c r="SEY52" s="1305"/>
      <c r="SEZ52" s="1305"/>
      <c r="SFA52" s="1305"/>
      <c r="SFB52" s="1305"/>
      <c r="SFC52" s="1305"/>
      <c r="SFD52" s="1305"/>
      <c r="SFE52" s="1305"/>
      <c r="SFF52" s="1305"/>
      <c r="SFG52" s="1305"/>
      <c r="SFH52" s="1305"/>
      <c r="SFI52" s="1305"/>
      <c r="SFJ52" s="1305"/>
      <c r="SFK52" s="1305"/>
      <c r="SFL52" s="1305"/>
      <c r="SFM52" s="1305"/>
      <c r="SFN52" s="1305"/>
      <c r="SFO52" s="1305"/>
      <c r="SFP52" s="1305"/>
      <c r="SFQ52" s="1305"/>
      <c r="SFR52" s="1305"/>
      <c r="SFS52" s="1305"/>
      <c r="SFT52" s="1305"/>
      <c r="SFU52" s="1305"/>
      <c r="SFV52" s="1305"/>
      <c r="SFW52" s="1305"/>
      <c r="SFX52" s="1305"/>
      <c r="SFY52" s="1305"/>
      <c r="SFZ52" s="1305"/>
      <c r="SGA52" s="1305"/>
      <c r="SGB52" s="1305"/>
      <c r="SGC52" s="1305"/>
      <c r="SGD52" s="1305"/>
      <c r="SGE52" s="1305"/>
      <c r="SGF52" s="1305"/>
      <c r="SGG52" s="1305"/>
      <c r="SGH52" s="1305"/>
      <c r="SGI52" s="1305"/>
      <c r="SGJ52" s="1305"/>
      <c r="SGK52" s="1305"/>
      <c r="SGL52" s="1305"/>
      <c r="SGM52" s="1305"/>
      <c r="SGN52" s="1305"/>
      <c r="SGO52" s="1305"/>
      <c r="SGP52" s="1305"/>
      <c r="SGQ52" s="1305"/>
      <c r="SGR52" s="1305"/>
      <c r="SGS52" s="1305"/>
      <c r="SGT52" s="1305"/>
      <c r="SGU52" s="1305"/>
      <c r="SGV52" s="1305"/>
      <c r="SGW52" s="1305"/>
      <c r="SGX52" s="1305"/>
      <c r="SGY52" s="1305"/>
      <c r="SGZ52" s="1305"/>
      <c r="SHA52" s="1305"/>
      <c r="SHB52" s="1305"/>
      <c r="SHC52" s="1305"/>
      <c r="SHD52" s="1305"/>
      <c r="SHE52" s="1305"/>
      <c r="SHF52" s="1305"/>
      <c r="SHG52" s="1305"/>
      <c r="SHH52" s="1305"/>
      <c r="SHI52" s="1305"/>
      <c r="SHJ52" s="1305"/>
      <c r="SHK52" s="1305"/>
      <c r="SHL52" s="1305"/>
      <c r="SHM52" s="1305"/>
      <c r="SHN52" s="1305"/>
      <c r="SHO52" s="1305"/>
      <c r="SHP52" s="1305"/>
      <c r="SHQ52" s="1305"/>
      <c r="SHR52" s="1305"/>
      <c r="SHS52" s="1305"/>
      <c r="SHT52" s="1305"/>
      <c r="SHU52" s="1305"/>
      <c r="SHV52" s="1305"/>
      <c r="SHW52" s="1305"/>
      <c r="SHX52" s="1305"/>
      <c r="SHY52" s="1305"/>
      <c r="SHZ52" s="1305"/>
      <c r="SIA52" s="1305"/>
      <c r="SIB52" s="1305"/>
      <c r="SIC52" s="1305"/>
      <c r="SID52" s="1305"/>
      <c r="SIE52" s="1305"/>
      <c r="SIF52" s="1305"/>
      <c r="SIG52" s="1305"/>
      <c r="SIH52" s="1305"/>
      <c r="SII52" s="1305"/>
      <c r="SIJ52" s="1305"/>
      <c r="SIK52" s="1305"/>
      <c r="SIL52" s="1305"/>
      <c r="SIM52" s="1305"/>
      <c r="SIN52" s="1305"/>
      <c r="SIO52" s="1305"/>
      <c r="SIP52" s="1305"/>
      <c r="SIQ52" s="1305"/>
      <c r="SIR52" s="1305"/>
      <c r="SIS52" s="1305"/>
      <c r="SIT52" s="1305"/>
      <c r="SIU52" s="1305"/>
      <c r="SIV52" s="1305"/>
      <c r="SIW52" s="1305"/>
      <c r="SIX52" s="1305"/>
      <c r="SIY52" s="1305"/>
      <c r="SIZ52" s="1305"/>
      <c r="SJA52" s="1305"/>
      <c r="SJB52" s="1305"/>
      <c r="SJC52" s="1305"/>
      <c r="SJD52" s="1305"/>
      <c r="SJE52" s="1305"/>
      <c r="SJF52" s="1305"/>
      <c r="SJG52" s="1305"/>
      <c r="SJH52" s="1305"/>
      <c r="SJI52" s="1305"/>
      <c r="SJJ52" s="1305"/>
      <c r="SJK52" s="1305"/>
      <c r="SJL52" s="1305"/>
      <c r="SJM52" s="1305"/>
      <c r="SJN52" s="1305"/>
      <c r="SJO52" s="1305"/>
      <c r="SJP52" s="1305"/>
      <c r="SJQ52" s="1305"/>
      <c r="SJR52" s="1305"/>
      <c r="SJS52" s="1305"/>
      <c r="SJT52" s="1305"/>
      <c r="SJU52" s="1305"/>
      <c r="SJV52" s="1305"/>
      <c r="SJW52" s="1305"/>
      <c r="SJX52" s="1305"/>
      <c r="SJY52" s="1305"/>
      <c r="SJZ52" s="1305"/>
      <c r="SKA52" s="1305"/>
      <c r="SKB52" s="1305"/>
      <c r="SKC52" s="1305"/>
      <c r="SKD52" s="1305"/>
      <c r="SKE52" s="1305"/>
      <c r="SKF52" s="1305"/>
      <c r="SKG52" s="1305"/>
      <c r="SKH52" s="1305"/>
      <c r="SKI52" s="1305"/>
      <c r="SKJ52" s="1305"/>
      <c r="SKK52" s="1305"/>
      <c r="SKL52" s="1305"/>
      <c r="SKM52" s="1305"/>
      <c r="SKN52" s="1305"/>
      <c r="SKO52" s="1305"/>
      <c r="SKP52" s="1305"/>
      <c r="SKQ52" s="1305"/>
      <c r="SKR52" s="1305"/>
      <c r="SKS52" s="1305"/>
      <c r="SKT52" s="1305"/>
      <c r="SKU52" s="1305"/>
      <c r="SKV52" s="1305"/>
      <c r="SKW52" s="1305"/>
      <c r="SKX52" s="1305"/>
      <c r="SKY52" s="1305"/>
      <c r="SKZ52" s="1305"/>
      <c r="SLA52" s="1305"/>
      <c r="SLB52" s="1305"/>
      <c r="SLC52" s="1305"/>
      <c r="SLD52" s="1305"/>
      <c r="SLE52" s="1305"/>
      <c r="SLF52" s="1305"/>
      <c r="SLG52" s="1305"/>
      <c r="SLH52" s="1305"/>
      <c r="SLI52" s="1305"/>
      <c r="SLJ52" s="1305"/>
      <c r="SLK52" s="1305"/>
      <c r="SLL52" s="1305"/>
      <c r="SLM52" s="1305"/>
      <c r="SLN52" s="1305"/>
      <c r="SLO52" s="1305"/>
      <c r="SLP52" s="1305"/>
      <c r="SLQ52" s="1305"/>
      <c r="SLR52" s="1305"/>
      <c r="SLS52" s="1305"/>
      <c r="SLT52" s="1305"/>
      <c r="SLU52" s="1305"/>
      <c r="SLV52" s="1305"/>
      <c r="SLW52" s="1305"/>
      <c r="SLX52" s="1305"/>
      <c r="SLY52" s="1305"/>
      <c r="SLZ52" s="1305"/>
      <c r="SMA52" s="1305"/>
      <c r="SMB52" s="1305"/>
      <c r="SMC52" s="1305"/>
      <c r="SMD52" s="1305"/>
      <c r="SME52" s="1305"/>
      <c r="SMF52" s="1305"/>
      <c r="SMG52" s="1305"/>
      <c r="SMH52" s="1305"/>
      <c r="SMI52" s="1305"/>
      <c r="SMJ52" s="1305"/>
      <c r="SMK52" s="1305"/>
      <c r="SML52" s="1305"/>
      <c r="SMM52" s="1305"/>
      <c r="SMN52" s="1305"/>
      <c r="SMO52" s="1305"/>
      <c r="SMP52" s="1305"/>
      <c r="SMQ52" s="1305"/>
      <c r="SMR52" s="1305"/>
      <c r="SMS52" s="1305"/>
      <c r="SMT52" s="1305"/>
      <c r="SMU52" s="1305"/>
      <c r="SMV52" s="1305"/>
      <c r="SMW52" s="1305"/>
      <c r="SMX52" s="1305"/>
      <c r="SMY52" s="1305"/>
      <c r="SMZ52" s="1305"/>
      <c r="SNA52" s="1305"/>
      <c r="SNB52" s="1305"/>
      <c r="SNC52" s="1305"/>
      <c r="SND52" s="1305"/>
      <c r="SNE52" s="1305"/>
      <c r="SNF52" s="1305"/>
      <c r="SNG52" s="1305"/>
      <c r="SNH52" s="1305"/>
      <c r="SNI52" s="1305"/>
      <c r="SNJ52" s="1305"/>
      <c r="SNK52" s="1305"/>
      <c r="SNL52" s="1305"/>
      <c r="SNM52" s="1305"/>
      <c r="SNN52" s="1305"/>
      <c r="SNO52" s="1305"/>
      <c r="SNP52" s="1305"/>
      <c r="SNQ52" s="1305"/>
      <c r="SNR52" s="1305"/>
      <c r="SNS52" s="1305"/>
      <c r="SNT52" s="1305"/>
      <c r="SNU52" s="1305"/>
      <c r="SNV52" s="1305"/>
      <c r="SNW52" s="1305"/>
      <c r="SNX52" s="1305"/>
      <c r="SNY52" s="1305"/>
      <c r="SNZ52" s="1305"/>
      <c r="SOA52" s="1305"/>
      <c r="SOB52" s="1305"/>
      <c r="SOC52" s="1305"/>
      <c r="SOD52" s="1305"/>
      <c r="SOE52" s="1305"/>
      <c r="SOF52" s="1305"/>
      <c r="SOG52" s="1305"/>
      <c r="SOH52" s="1305"/>
      <c r="SOI52" s="1305"/>
      <c r="SOJ52" s="1305"/>
      <c r="SOK52" s="1305"/>
      <c r="SOL52" s="1305"/>
      <c r="SOM52" s="1305"/>
      <c r="SON52" s="1305"/>
      <c r="SOO52" s="1305"/>
      <c r="SOP52" s="1305"/>
      <c r="SOQ52" s="1305"/>
      <c r="SOR52" s="1305"/>
      <c r="SOS52" s="1305"/>
      <c r="SOT52" s="1305"/>
      <c r="SOU52" s="1305"/>
      <c r="SOV52" s="1305"/>
      <c r="SOW52" s="1305"/>
      <c r="SOX52" s="1305"/>
      <c r="SOY52" s="1305"/>
      <c r="SOZ52" s="1305"/>
      <c r="SPA52" s="1305"/>
      <c r="SPB52" s="1305"/>
      <c r="SPC52" s="1305"/>
      <c r="SPD52" s="1305"/>
      <c r="SPE52" s="1305"/>
      <c r="SPF52" s="1305"/>
      <c r="SPG52" s="1305"/>
      <c r="SPH52" s="1305"/>
      <c r="SPI52" s="1305"/>
      <c r="SPJ52" s="1305"/>
      <c r="SPK52" s="1305"/>
      <c r="SPL52" s="1305"/>
      <c r="SPM52" s="1305"/>
      <c r="SPN52" s="1305"/>
      <c r="SPO52" s="1305"/>
      <c r="SPP52" s="1305"/>
      <c r="SPQ52" s="1305"/>
      <c r="SPR52" s="1305"/>
      <c r="SPS52" s="1305"/>
      <c r="SPT52" s="1305"/>
      <c r="SPU52" s="1305"/>
      <c r="SPV52" s="1305"/>
      <c r="SPW52" s="1305"/>
      <c r="SPX52" s="1305"/>
      <c r="SPY52" s="1305"/>
      <c r="SPZ52" s="1305"/>
      <c r="SQA52" s="1305"/>
      <c r="SQB52" s="1305"/>
      <c r="SQC52" s="1305"/>
      <c r="SQD52" s="1305"/>
      <c r="SQE52" s="1305"/>
      <c r="SQF52" s="1305"/>
      <c r="SQG52" s="1305"/>
      <c r="SQH52" s="1305"/>
      <c r="SQI52" s="1305"/>
      <c r="SQJ52" s="1305"/>
      <c r="SQK52" s="1305"/>
      <c r="SQL52" s="1305"/>
      <c r="SQM52" s="1305"/>
      <c r="SQN52" s="1305"/>
      <c r="SQO52" s="1305"/>
      <c r="SQP52" s="1305"/>
      <c r="SQQ52" s="1305"/>
      <c r="SQR52" s="1305"/>
      <c r="SQS52" s="1305"/>
      <c r="SQT52" s="1305"/>
      <c r="SQU52" s="1305"/>
      <c r="SQV52" s="1305"/>
      <c r="SQW52" s="1305"/>
      <c r="SQX52" s="1305"/>
      <c r="SQY52" s="1305"/>
      <c r="SQZ52" s="1305"/>
      <c r="SRA52" s="1305"/>
      <c r="SRB52" s="1305"/>
      <c r="SRC52" s="1305"/>
      <c r="SRD52" s="1305"/>
      <c r="SRE52" s="1305"/>
      <c r="SRF52" s="1305"/>
      <c r="SRG52" s="1305"/>
      <c r="SRH52" s="1305"/>
      <c r="SRI52" s="1305"/>
      <c r="SRJ52" s="1305"/>
      <c r="SRK52" s="1305"/>
      <c r="SRL52" s="1305"/>
      <c r="SRM52" s="1305"/>
      <c r="SRN52" s="1305"/>
      <c r="SRO52" s="1305"/>
      <c r="SRP52" s="1305"/>
      <c r="SRQ52" s="1305"/>
      <c r="SRR52" s="1305"/>
      <c r="SRS52" s="1305"/>
      <c r="SRT52" s="1305"/>
      <c r="SRU52" s="1305"/>
      <c r="SRV52" s="1305"/>
      <c r="SRW52" s="1305"/>
      <c r="SRX52" s="1305"/>
      <c r="SRY52" s="1305"/>
      <c r="SRZ52" s="1305"/>
      <c r="SSA52" s="1305"/>
      <c r="SSB52" s="1305"/>
      <c r="SSC52" s="1305"/>
      <c r="SSD52" s="1305"/>
      <c r="SSE52" s="1305"/>
      <c r="SSF52" s="1305"/>
      <c r="SSG52" s="1305"/>
      <c r="SSH52" s="1305"/>
      <c r="SSI52" s="1305"/>
      <c r="SSJ52" s="1305"/>
      <c r="SSK52" s="1305"/>
      <c r="SSL52" s="1305"/>
      <c r="SSM52" s="1305"/>
      <c r="SSN52" s="1305"/>
      <c r="SSO52" s="1305"/>
      <c r="SSP52" s="1305"/>
      <c r="SSQ52" s="1305"/>
      <c r="SSR52" s="1305"/>
      <c r="SSS52" s="1305"/>
      <c r="SST52" s="1305"/>
      <c r="SSU52" s="1305"/>
      <c r="SSV52" s="1305"/>
      <c r="SSW52" s="1305"/>
      <c r="SSX52" s="1305"/>
      <c r="SSY52" s="1305"/>
      <c r="SSZ52" s="1305"/>
      <c r="STA52" s="1305"/>
      <c r="STB52" s="1305"/>
      <c r="STC52" s="1305"/>
      <c r="STD52" s="1305"/>
      <c r="STE52" s="1305"/>
      <c r="STF52" s="1305"/>
      <c r="STG52" s="1305"/>
      <c r="STH52" s="1305"/>
      <c r="STI52" s="1305"/>
      <c r="STJ52" s="1305"/>
      <c r="STK52" s="1305"/>
      <c r="STL52" s="1305"/>
      <c r="STM52" s="1305"/>
      <c r="STN52" s="1305"/>
      <c r="STO52" s="1305"/>
      <c r="STP52" s="1305"/>
      <c r="STQ52" s="1305"/>
      <c r="STR52" s="1305"/>
      <c r="STS52" s="1305"/>
      <c r="STT52" s="1305"/>
      <c r="STU52" s="1305"/>
      <c r="STV52" s="1305"/>
      <c r="STW52" s="1305"/>
      <c r="STX52" s="1305"/>
      <c r="STY52" s="1305"/>
      <c r="STZ52" s="1305"/>
      <c r="SUA52" s="1305"/>
      <c r="SUB52" s="1305"/>
      <c r="SUC52" s="1305"/>
      <c r="SUD52" s="1305"/>
      <c r="SUE52" s="1305"/>
      <c r="SUF52" s="1305"/>
      <c r="SUG52" s="1305"/>
      <c r="SUH52" s="1305"/>
      <c r="SUI52" s="1305"/>
      <c r="SUJ52" s="1305"/>
      <c r="SUK52" s="1305"/>
      <c r="SUL52" s="1305"/>
      <c r="SUM52" s="1305"/>
      <c r="SUN52" s="1305"/>
      <c r="SUO52" s="1305"/>
      <c r="SUP52" s="1305"/>
      <c r="SUQ52" s="1305"/>
      <c r="SUR52" s="1305"/>
      <c r="SUS52" s="1305"/>
      <c r="SUT52" s="1305"/>
      <c r="SUU52" s="1305"/>
      <c r="SUV52" s="1305"/>
      <c r="SUW52" s="1305"/>
      <c r="SUX52" s="1305"/>
      <c r="SUY52" s="1305"/>
      <c r="SUZ52" s="1305"/>
      <c r="SVA52" s="1305"/>
      <c r="SVB52" s="1305"/>
      <c r="SVC52" s="1305"/>
      <c r="SVD52" s="1305"/>
      <c r="SVE52" s="1305"/>
      <c r="SVF52" s="1305"/>
      <c r="SVG52" s="1305"/>
      <c r="SVH52" s="1305"/>
      <c r="SVI52" s="1305"/>
      <c r="SVJ52" s="1305"/>
      <c r="SVK52" s="1305"/>
      <c r="SVL52" s="1305"/>
      <c r="SVM52" s="1305"/>
      <c r="SVN52" s="1305"/>
      <c r="SVO52" s="1305"/>
      <c r="SVP52" s="1305"/>
      <c r="SVQ52" s="1305"/>
      <c r="SVR52" s="1305"/>
      <c r="SVS52" s="1305"/>
      <c r="SVT52" s="1305"/>
      <c r="SVU52" s="1305"/>
      <c r="SVV52" s="1305"/>
      <c r="SVW52" s="1305"/>
      <c r="SVX52" s="1305"/>
      <c r="SVY52" s="1305"/>
      <c r="SVZ52" s="1305"/>
      <c r="SWA52" s="1305"/>
      <c r="SWB52" s="1305"/>
      <c r="SWC52" s="1305"/>
      <c r="SWD52" s="1305"/>
      <c r="SWE52" s="1305"/>
      <c r="SWF52" s="1305"/>
      <c r="SWG52" s="1305"/>
      <c r="SWH52" s="1305"/>
      <c r="SWI52" s="1305"/>
      <c r="SWJ52" s="1305"/>
      <c r="SWK52" s="1305"/>
      <c r="SWL52" s="1305"/>
      <c r="SWM52" s="1305"/>
      <c r="SWN52" s="1305"/>
      <c r="SWO52" s="1305"/>
      <c r="SWP52" s="1305"/>
      <c r="SWQ52" s="1305"/>
      <c r="SWR52" s="1305"/>
      <c r="SWS52" s="1305"/>
      <c r="SWT52" s="1305"/>
      <c r="SWU52" s="1305"/>
      <c r="SWV52" s="1305"/>
      <c r="SWW52" s="1305"/>
      <c r="SWX52" s="1305"/>
      <c r="SWY52" s="1305"/>
      <c r="SWZ52" s="1305"/>
      <c r="SXA52" s="1305"/>
      <c r="SXB52" s="1305"/>
      <c r="SXC52" s="1305"/>
      <c r="SXD52" s="1305"/>
      <c r="SXE52" s="1305"/>
      <c r="SXF52" s="1305"/>
      <c r="SXG52" s="1305"/>
      <c r="SXH52" s="1305"/>
      <c r="SXI52" s="1305"/>
      <c r="SXJ52" s="1305"/>
      <c r="SXK52" s="1305"/>
      <c r="SXL52" s="1305"/>
      <c r="SXM52" s="1305"/>
      <c r="SXN52" s="1305"/>
      <c r="SXO52" s="1305"/>
      <c r="SXP52" s="1305"/>
      <c r="SXQ52" s="1305"/>
      <c r="SXR52" s="1305"/>
      <c r="SXS52" s="1305"/>
      <c r="SXT52" s="1305"/>
      <c r="SXU52" s="1305"/>
      <c r="SXV52" s="1305"/>
      <c r="SXW52" s="1305"/>
      <c r="SXX52" s="1305"/>
      <c r="SXY52" s="1305"/>
      <c r="SXZ52" s="1305"/>
      <c r="SYA52" s="1305"/>
      <c r="SYB52" s="1305"/>
      <c r="SYC52" s="1305"/>
      <c r="SYD52" s="1305"/>
      <c r="SYE52" s="1305"/>
      <c r="SYF52" s="1305"/>
      <c r="SYG52" s="1305"/>
      <c r="SYH52" s="1305"/>
      <c r="SYI52" s="1305"/>
      <c r="SYJ52" s="1305"/>
      <c r="SYK52" s="1305"/>
      <c r="SYL52" s="1305"/>
      <c r="SYM52" s="1305"/>
      <c r="SYN52" s="1305"/>
      <c r="SYO52" s="1305"/>
      <c r="SYP52" s="1305"/>
      <c r="SYQ52" s="1305"/>
      <c r="SYR52" s="1305"/>
      <c r="SYS52" s="1305"/>
      <c r="SYT52" s="1305"/>
      <c r="SYU52" s="1305"/>
      <c r="SYV52" s="1305"/>
      <c r="SYW52" s="1305"/>
      <c r="SYX52" s="1305"/>
      <c r="SYY52" s="1305"/>
      <c r="SYZ52" s="1305"/>
      <c r="SZA52" s="1305"/>
      <c r="SZB52" s="1305"/>
      <c r="SZC52" s="1305"/>
      <c r="SZD52" s="1305"/>
      <c r="SZE52" s="1305"/>
      <c r="SZF52" s="1305"/>
      <c r="SZG52" s="1305"/>
      <c r="SZH52" s="1305"/>
      <c r="SZI52" s="1305"/>
      <c r="SZJ52" s="1305"/>
      <c r="SZK52" s="1305"/>
      <c r="SZL52" s="1305"/>
      <c r="SZM52" s="1305"/>
      <c r="SZN52" s="1305"/>
      <c r="SZO52" s="1305"/>
      <c r="SZP52" s="1305"/>
      <c r="SZQ52" s="1305"/>
      <c r="SZR52" s="1305"/>
      <c r="SZS52" s="1305"/>
      <c r="SZT52" s="1305"/>
      <c r="SZU52" s="1305"/>
      <c r="SZV52" s="1305"/>
      <c r="SZW52" s="1305"/>
      <c r="SZX52" s="1305"/>
      <c r="SZY52" s="1305"/>
      <c r="SZZ52" s="1305"/>
      <c r="TAA52" s="1305"/>
      <c r="TAB52" s="1305"/>
      <c r="TAC52" s="1305"/>
      <c r="TAD52" s="1305"/>
      <c r="TAE52" s="1305"/>
      <c r="TAF52" s="1305"/>
      <c r="TAG52" s="1305"/>
      <c r="TAH52" s="1305"/>
      <c r="TAI52" s="1305"/>
      <c r="TAJ52" s="1305"/>
      <c r="TAK52" s="1305"/>
      <c r="TAL52" s="1305"/>
      <c r="TAM52" s="1305"/>
      <c r="TAN52" s="1305"/>
      <c r="TAO52" s="1305"/>
      <c r="TAP52" s="1305"/>
      <c r="TAQ52" s="1305"/>
      <c r="TAR52" s="1305"/>
      <c r="TAS52" s="1305"/>
      <c r="TAT52" s="1305"/>
      <c r="TAU52" s="1305"/>
      <c r="TAV52" s="1305"/>
      <c r="TAW52" s="1305"/>
      <c r="TAX52" s="1305"/>
      <c r="TAY52" s="1305"/>
      <c r="TAZ52" s="1305"/>
      <c r="TBA52" s="1305"/>
      <c r="TBB52" s="1305"/>
      <c r="TBC52" s="1305"/>
      <c r="TBD52" s="1305"/>
      <c r="TBE52" s="1305"/>
      <c r="TBF52" s="1305"/>
      <c r="TBG52" s="1305"/>
      <c r="TBH52" s="1305"/>
      <c r="TBI52" s="1305"/>
      <c r="TBJ52" s="1305"/>
      <c r="TBK52" s="1305"/>
      <c r="TBL52" s="1305"/>
      <c r="TBM52" s="1305"/>
      <c r="TBN52" s="1305"/>
      <c r="TBO52" s="1305"/>
      <c r="TBP52" s="1305"/>
      <c r="TBQ52" s="1305"/>
      <c r="TBR52" s="1305"/>
      <c r="TBS52" s="1305"/>
      <c r="TBT52" s="1305"/>
      <c r="TBU52" s="1305"/>
      <c r="TBV52" s="1305"/>
      <c r="TBW52" s="1305"/>
      <c r="TBX52" s="1305"/>
      <c r="TBY52" s="1305"/>
      <c r="TBZ52" s="1305"/>
      <c r="TCA52" s="1305"/>
      <c r="TCB52" s="1305"/>
      <c r="TCC52" s="1305"/>
      <c r="TCD52" s="1305"/>
      <c r="TCE52" s="1305"/>
      <c r="TCF52" s="1305"/>
      <c r="TCG52" s="1305"/>
      <c r="TCH52" s="1305"/>
      <c r="TCI52" s="1305"/>
      <c r="TCJ52" s="1305"/>
      <c r="TCK52" s="1305"/>
      <c r="TCL52" s="1305"/>
      <c r="TCM52" s="1305"/>
      <c r="TCN52" s="1305"/>
      <c r="TCO52" s="1305"/>
      <c r="TCP52" s="1305"/>
      <c r="TCQ52" s="1305"/>
      <c r="TCR52" s="1305"/>
      <c r="TCS52" s="1305"/>
      <c r="TCT52" s="1305"/>
      <c r="TCU52" s="1305"/>
      <c r="TCV52" s="1305"/>
      <c r="TCW52" s="1305"/>
      <c r="TCX52" s="1305"/>
      <c r="TCY52" s="1305"/>
      <c r="TCZ52" s="1305"/>
      <c r="TDA52" s="1305"/>
      <c r="TDB52" s="1305"/>
      <c r="TDC52" s="1305"/>
      <c r="TDD52" s="1305"/>
      <c r="TDE52" s="1305"/>
      <c r="TDF52" s="1305"/>
      <c r="TDG52" s="1305"/>
      <c r="TDH52" s="1305"/>
      <c r="TDI52" s="1305"/>
      <c r="TDJ52" s="1305"/>
      <c r="TDK52" s="1305"/>
      <c r="TDL52" s="1305"/>
      <c r="TDM52" s="1305"/>
      <c r="TDN52" s="1305"/>
      <c r="TDO52" s="1305"/>
      <c r="TDP52" s="1305"/>
      <c r="TDQ52" s="1305"/>
      <c r="TDR52" s="1305"/>
      <c r="TDS52" s="1305"/>
      <c r="TDT52" s="1305"/>
      <c r="TDU52" s="1305"/>
      <c r="TDV52" s="1305"/>
      <c r="TDW52" s="1305"/>
      <c r="TDX52" s="1305"/>
      <c r="TDY52" s="1305"/>
      <c r="TDZ52" s="1305"/>
      <c r="TEA52" s="1305"/>
      <c r="TEB52" s="1305"/>
      <c r="TEC52" s="1305"/>
      <c r="TED52" s="1305"/>
      <c r="TEE52" s="1305"/>
      <c r="TEF52" s="1305"/>
      <c r="TEG52" s="1305"/>
      <c r="TEH52" s="1305"/>
      <c r="TEI52" s="1305"/>
      <c r="TEJ52" s="1305"/>
      <c r="TEK52" s="1305"/>
      <c r="TEL52" s="1305"/>
      <c r="TEM52" s="1305"/>
      <c r="TEN52" s="1305"/>
      <c r="TEO52" s="1305"/>
      <c r="TEP52" s="1305"/>
      <c r="TEQ52" s="1305"/>
      <c r="TER52" s="1305"/>
      <c r="TES52" s="1305"/>
      <c r="TET52" s="1305"/>
      <c r="TEU52" s="1305"/>
      <c r="TEV52" s="1305"/>
      <c r="TEW52" s="1305"/>
      <c r="TEX52" s="1305"/>
      <c r="TEY52" s="1305"/>
      <c r="TEZ52" s="1305"/>
      <c r="TFA52" s="1305"/>
      <c r="TFB52" s="1305"/>
      <c r="TFC52" s="1305"/>
      <c r="TFD52" s="1305"/>
      <c r="TFE52" s="1305"/>
      <c r="TFF52" s="1305"/>
      <c r="TFG52" s="1305"/>
      <c r="TFH52" s="1305"/>
      <c r="TFI52" s="1305"/>
      <c r="TFJ52" s="1305"/>
      <c r="TFK52" s="1305"/>
      <c r="TFL52" s="1305"/>
      <c r="TFM52" s="1305"/>
      <c r="TFN52" s="1305"/>
      <c r="TFO52" s="1305"/>
      <c r="TFP52" s="1305"/>
      <c r="TFQ52" s="1305"/>
      <c r="TFR52" s="1305"/>
      <c r="TFS52" s="1305"/>
      <c r="TFT52" s="1305"/>
      <c r="TFU52" s="1305"/>
      <c r="TFV52" s="1305"/>
      <c r="TFW52" s="1305"/>
      <c r="TFX52" s="1305"/>
      <c r="TFY52" s="1305"/>
      <c r="TFZ52" s="1305"/>
      <c r="TGA52" s="1305"/>
      <c r="TGB52" s="1305"/>
      <c r="TGC52" s="1305"/>
      <c r="TGD52" s="1305"/>
      <c r="TGE52" s="1305"/>
      <c r="TGF52" s="1305"/>
      <c r="TGG52" s="1305"/>
      <c r="TGH52" s="1305"/>
      <c r="TGI52" s="1305"/>
      <c r="TGJ52" s="1305"/>
      <c r="TGK52" s="1305"/>
      <c r="TGL52" s="1305"/>
      <c r="TGM52" s="1305"/>
      <c r="TGN52" s="1305"/>
      <c r="TGO52" s="1305"/>
      <c r="TGP52" s="1305"/>
      <c r="TGQ52" s="1305"/>
      <c r="TGR52" s="1305"/>
      <c r="TGS52" s="1305"/>
      <c r="TGT52" s="1305"/>
      <c r="TGU52" s="1305"/>
      <c r="TGV52" s="1305"/>
      <c r="TGW52" s="1305"/>
      <c r="TGX52" s="1305"/>
      <c r="TGY52" s="1305"/>
      <c r="TGZ52" s="1305"/>
      <c r="THA52" s="1305"/>
      <c r="THB52" s="1305"/>
      <c r="THC52" s="1305"/>
      <c r="THD52" s="1305"/>
      <c r="THE52" s="1305"/>
      <c r="THF52" s="1305"/>
      <c r="THG52" s="1305"/>
      <c r="THH52" s="1305"/>
      <c r="THI52" s="1305"/>
      <c r="THJ52" s="1305"/>
      <c r="THK52" s="1305"/>
      <c r="THL52" s="1305"/>
      <c r="THM52" s="1305"/>
      <c r="THN52" s="1305"/>
      <c r="THO52" s="1305"/>
      <c r="THP52" s="1305"/>
      <c r="THQ52" s="1305"/>
      <c r="THR52" s="1305"/>
      <c r="THS52" s="1305"/>
      <c r="THT52" s="1305"/>
      <c r="THU52" s="1305"/>
      <c r="THV52" s="1305"/>
      <c r="THW52" s="1305"/>
      <c r="THX52" s="1305"/>
      <c r="THY52" s="1305"/>
      <c r="THZ52" s="1305"/>
      <c r="TIA52" s="1305"/>
      <c r="TIB52" s="1305"/>
      <c r="TIC52" s="1305"/>
      <c r="TID52" s="1305"/>
      <c r="TIE52" s="1305"/>
      <c r="TIF52" s="1305"/>
      <c r="TIG52" s="1305"/>
      <c r="TIH52" s="1305"/>
      <c r="TII52" s="1305"/>
      <c r="TIJ52" s="1305"/>
      <c r="TIK52" s="1305"/>
      <c r="TIL52" s="1305"/>
      <c r="TIM52" s="1305"/>
      <c r="TIN52" s="1305"/>
      <c r="TIO52" s="1305"/>
      <c r="TIP52" s="1305"/>
      <c r="TIQ52" s="1305"/>
      <c r="TIR52" s="1305"/>
      <c r="TIS52" s="1305"/>
      <c r="TIT52" s="1305"/>
      <c r="TIU52" s="1305"/>
      <c r="TIV52" s="1305"/>
      <c r="TIW52" s="1305"/>
      <c r="TIX52" s="1305"/>
      <c r="TIY52" s="1305"/>
      <c r="TIZ52" s="1305"/>
      <c r="TJA52" s="1305"/>
      <c r="TJB52" s="1305"/>
      <c r="TJC52" s="1305"/>
      <c r="TJD52" s="1305"/>
      <c r="TJE52" s="1305"/>
      <c r="TJF52" s="1305"/>
      <c r="TJG52" s="1305"/>
      <c r="TJH52" s="1305"/>
      <c r="TJI52" s="1305"/>
      <c r="TJJ52" s="1305"/>
      <c r="TJK52" s="1305"/>
      <c r="TJL52" s="1305"/>
      <c r="TJM52" s="1305"/>
      <c r="TJN52" s="1305"/>
      <c r="TJO52" s="1305"/>
      <c r="TJP52" s="1305"/>
      <c r="TJQ52" s="1305"/>
      <c r="TJR52" s="1305"/>
      <c r="TJS52" s="1305"/>
      <c r="TJT52" s="1305"/>
      <c r="TJU52" s="1305"/>
      <c r="TJV52" s="1305"/>
      <c r="TJW52" s="1305"/>
      <c r="TJX52" s="1305"/>
      <c r="TJY52" s="1305"/>
      <c r="TJZ52" s="1305"/>
      <c r="TKA52" s="1305"/>
      <c r="TKB52" s="1305"/>
      <c r="TKC52" s="1305"/>
      <c r="TKD52" s="1305"/>
      <c r="TKE52" s="1305"/>
      <c r="TKF52" s="1305"/>
      <c r="TKG52" s="1305"/>
      <c r="TKH52" s="1305"/>
      <c r="TKI52" s="1305"/>
      <c r="TKJ52" s="1305"/>
      <c r="TKK52" s="1305"/>
      <c r="TKL52" s="1305"/>
      <c r="TKM52" s="1305"/>
      <c r="TKN52" s="1305"/>
      <c r="TKO52" s="1305"/>
      <c r="TKP52" s="1305"/>
      <c r="TKQ52" s="1305"/>
      <c r="TKR52" s="1305"/>
      <c r="TKS52" s="1305"/>
      <c r="TKT52" s="1305"/>
      <c r="TKU52" s="1305"/>
      <c r="TKV52" s="1305"/>
      <c r="TKW52" s="1305"/>
      <c r="TKX52" s="1305"/>
      <c r="TKY52" s="1305"/>
      <c r="TKZ52" s="1305"/>
      <c r="TLA52" s="1305"/>
      <c r="TLB52" s="1305"/>
      <c r="TLC52" s="1305"/>
      <c r="TLD52" s="1305"/>
      <c r="TLE52" s="1305"/>
      <c r="TLF52" s="1305"/>
      <c r="TLG52" s="1305"/>
      <c r="TLH52" s="1305"/>
      <c r="TLI52" s="1305"/>
      <c r="TLJ52" s="1305"/>
      <c r="TLK52" s="1305"/>
      <c r="TLL52" s="1305"/>
      <c r="TLM52" s="1305"/>
      <c r="TLN52" s="1305"/>
      <c r="TLO52" s="1305"/>
      <c r="TLP52" s="1305"/>
      <c r="TLQ52" s="1305"/>
      <c r="TLR52" s="1305"/>
      <c r="TLS52" s="1305"/>
      <c r="TLT52" s="1305"/>
      <c r="TLU52" s="1305"/>
      <c r="TLV52" s="1305"/>
      <c r="TLW52" s="1305"/>
      <c r="TLX52" s="1305"/>
      <c r="TLY52" s="1305"/>
      <c r="TLZ52" s="1305"/>
      <c r="TMA52" s="1305"/>
      <c r="TMB52" s="1305"/>
      <c r="TMC52" s="1305"/>
      <c r="TMD52" s="1305"/>
      <c r="TME52" s="1305"/>
      <c r="TMF52" s="1305"/>
      <c r="TMG52" s="1305"/>
      <c r="TMH52" s="1305"/>
      <c r="TMI52" s="1305"/>
      <c r="TMJ52" s="1305"/>
      <c r="TMK52" s="1305"/>
      <c r="TML52" s="1305"/>
      <c r="TMM52" s="1305"/>
      <c r="TMN52" s="1305"/>
      <c r="TMO52" s="1305"/>
      <c r="TMP52" s="1305"/>
      <c r="TMQ52" s="1305"/>
      <c r="TMR52" s="1305"/>
      <c r="TMS52" s="1305"/>
      <c r="TMT52" s="1305"/>
      <c r="TMU52" s="1305"/>
      <c r="TMV52" s="1305"/>
      <c r="TMW52" s="1305"/>
      <c r="TMX52" s="1305"/>
      <c r="TMY52" s="1305"/>
      <c r="TMZ52" s="1305"/>
      <c r="TNA52" s="1305"/>
      <c r="TNB52" s="1305"/>
      <c r="TNC52" s="1305"/>
      <c r="TND52" s="1305"/>
      <c r="TNE52" s="1305"/>
      <c r="TNF52" s="1305"/>
      <c r="TNG52" s="1305"/>
      <c r="TNH52" s="1305"/>
      <c r="TNI52" s="1305"/>
      <c r="TNJ52" s="1305"/>
      <c r="TNK52" s="1305"/>
      <c r="TNL52" s="1305"/>
      <c r="TNM52" s="1305"/>
      <c r="TNN52" s="1305"/>
      <c r="TNO52" s="1305"/>
      <c r="TNP52" s="1305"/>
      <c r="TNQ52" s="1305"/>
      <c r="TNR52" s="1305"/>
      <c r="TNS52" s="1305"/>
      <c r="TNT52" s="1305"/>
      <c r="TNU52" s="1305"/>
      <c r="TNV52" s="1305"/>
      <c r="TNW52" s="1305"/>
      <c r="TNX52" s="1305"/>
      <c r="TNY52" s="1305"/>
      <c r="TNZ52" s="1305"/>
      <c r="TOA52" s="1305"/>
      <c r="TOB52" s="1305"/>
      <c r="TOC52" s="1305"/>
      <c r="TOD52" s="1305"/>
      <c r="TOE52" s="1305"/>
      <c r="TOF52" s="1305"/>
      <c r="TOG52" s="1305"/>
      <c r="TOH52" s="1305"/>
      <c r="TOI52" s="1305"/>
      <c r="TOJ52" s="1305"/>
      <c r="TOK52" s="1305"/>
      <c r="TOL52" s="1305"/>
      <c r="TOM52" s="1305"/>
      <c r="TON52" s="1305"/>
      <c r="TOO52" s="1305"/>
      <c r="TOP52" s="1305"/>
      <c r="TOQ52" s="1305"/>
      <c r="TOR52" s="1305"/>
      <c r="TOS52" s="1305"/>
      <c r="TOT52" s="1305"/>
      <c r="TOU52" s="1305"/>
      <c r="TOV52" s="1305"/>
      <c r="TOW52" s="1305"/>
      <c r="TOX52" s="1305"/>
      <c r="TOY52" s="1305"/>
      <c r="TOZ52" s="1305"/>
      <c r="TPA52" s="1305"/>
      <c r="TPB52" s="1305"/>
      <c r="TPC52" s="1305"/>
      <c r="TPD52" s="1305"/>
      <c r="TPE52" s="1305"/>
      <c r="TPF52" s="1305"/>
      <c r="TPG52" s="1305"/>
      <c r="TPH52" s="1305"/>
      <c r="TPI52" s="1305"/>
      <c r="TPJ52" s="1305"/>
      <c r="TPK52" s="1305"/>
      <c r="TPL52" s="1305"/>
      <c r="TPM52" s="1305"/>
      <c r="TPN52" s="1305"/>
      <c r="TPO52" s="1305"/>
      <c r="TPP52" s="1305"/>
      <c r="TPQ52" s="1305"/>
      <c r="TPR52" s="1305"/>
      <c r="TPS52" s="1305"/>
      <c r="TPT52" s="1305"/>
      <c r="TPU52" s="1305"/>
      <c r="TPV52" s="1305"/>
      <c r="TPW52" s="1305"/>
      <c r="TPX52" s="1305"/>
      <c r="TPY52" s="1305"/>
      <c r="TPZ52" s="1305"/>
      <c r="TQA52" s="1305"/>
      <c r="TQB52" s="1305"/>
      <c r="TQC52" s="1305"/>
      <c r="TQD52" s="1305"/>
      <c r="TQE52" s="1305"/>
      <c r="TQF52" s="1305"/>
      <c r="TQG52" s="1305"/>
      <c r="TQH52" s="1305"/>
      <c r="TQI52" s="1305"/>
      <c r="TQJ52" s="1305"/>
      <c r="TQK52" s="1305"/>
      <c r="TQL52" s="1305"/>
      <c r="TQM52" s="1305"/>
      <c r="TQN52" s="1305"/>
      <c r="TQO52" s="1305"/>
      <c r="TQP52" s="1305"/>
      <c r="TQQ52" s="1305"/>
      <c r="TQR52" s="1305"/>
      <c r="TQS52" s="1305"/>
      <c r="TQT52" s="1305"/>
      <c r="TQU52" s="1305"/>
      <c r="TQV52" s="1305"/>
      <c r="TQW52" s="1305"/>
      <c r="TQX52" s="1305"/>
      <c r="TQY52" s="1305"/>
      <c r="TQZ52" s="1305"/>
      <c r="TRA52" s="1305"/>
      <c r="TRB52" s="1305"/>
      <c r="TRC52" s="1305"/>
      <c r="TRD52" s="1305"/>
      <c r="TRE52" s="1305"/>
      <c r="TRF52" s="1305"/>
      <c r="TRG52" s="1305"/>
      <c r="TRH52" s="1305"/>
      <c r="TRI52" s="1305"/>
      <c r="TRJ52" s="1305"/>
      <c r="TRK52" s="1305"/>
      <c r="TRL52" s="1305"/>
      <c r="TRM52" s="1305"/>
      <c r="TRN52" s="1305"/>
      <c r="TRO52" s="1305"/>
      <c r="TRP52" s="1305"/>
      <c r="TRQ52" s="1305"/>
      <c r="TRR52" s="1305"/>
      <c r="TRS52" s="1305"/>
      <c r="TRT52" s="1305"/>
      <c r="TRU52" s="1305"/>
      <c r="TRV52" s="1305"/>
      <c r="TRW52" s="1305"/>
      <c r="TRX52" s="1305"/>
      <c r="TRY52" s="1305"/>
      <c r="TRZ52" s="1305"/>
      <c r="TSA52" s="1305"/>
      <c r="TSB52" s="1305"/>
      <c r="TSC52" s="1305"/>
      <c r="TSD52" s="1305"/>
      <c r="TSE52" s="1305"/>
      <c r="TSF52" s="1305"/>
      <c r="TSG52" s="1305"/>
      <c r="TSH52" s="1305"/>
      <c r="TSI52" s="1305"/>
      <c r="TSJ52" s="1305"/>
      <c r="TSK52" s="1305"/>
      <c r="TSL52" s="1305"/>
      <c r="TSM52" s="1305"/>
      <c r="TSN52" s="1305"/>
      <c r="TSO52" s="1305"/>
      <c r="TSP52" s="1305"/>
      <c r="TSQ52" s="1305"/>
      <c r="TSR52" s="1305"/>
      <c r="TSS52" s="1305"/>
      <c r="TST52" s="1305"/>
      <c r="TSU52" s="1305"/>
      <c r="TSV52" s="1305"/>
      <c r="TSW52" s="1305"/>
      <c r="TSX52" s="1305"/>
      <c r="TSY52" s="1305"/>
      <c r="TSZ52" s="1305"/>
      <c r="TTA52" s="1305"/>
      <c r="TTB52" s="1305"/>
      <c r="TTC52" s="1305"/>
      <c r="TTD52" s="1305"/>
      <c r="TTE52" s="1305"/>
      <c r="TTF52" s="1305"/>
      <c r="TTG52" s="1305"/>
      <c r="TTH52" s="1305"/>
      <c r="TTI52" s="1305"/>
      <c r="TTJ52" s="1305"/>
      <c r="TTK52" s="1305"/>
      <c r="TTL52" s="1305"/>
      <c r="TTM52" s="1305"/>
      <c r="TTN52" s="1305"/>
      <c r="TTO52" s="1305"/>
      <c r="TTP52" s="1305"/>
      <c r="TTQ52" s="1305"/>
      <c r="TTR52" s="1305"/>
      <c r="TTS52" s="1305"/>
      <c r="TTT52" s="1305"/>
      <c r="TTU52" s="1305"/>
      <c r="TTV52" s="1305"/>
      <c r="TTW52" s="1305"/>
      <c r="TTX52" s="1305"/>
      <c r="TTY52" s="1305"/>
      <c r="TTZ52" s="1305"/>
      <c r="TUA52" s="1305"/>
      <c r="TUB52" s="1305"/>
      <c r="TUC52" s="1305"/>
      <c r="TUD52" s="1305"/>
      <c r="TUE52" s="1305"/>
      <c r="TUF52" s="1305"/>
      <c r="TUG52" s="1305"/>
      <c r="TUH52" s="1305"/>
      <c r="TUI52" s="1305"/>
      <c r="TUJ52" s="1305"/>
      <c r="TUK52" s="1305"/>
      <c r="TUL52" s="1305"/>
      <c r="TUM52" s="1305"/>
      <c r="TUN52" s="1305"/>
      <c r="TUO52" s="1305"/>
      <c r="TUP52" s="1305"/>
      <c r="TUQ52" s="1305"/>
      <c r="TUR52" s="1305"/>
      <c r="TUS52" s="1305"/>
      <c r="TUT52" s="1305"/>
      <c r="TUU52" s="1305"/>
      <c r="TUV52" s="1305"/>
      <c r="TUW52" s="1305"/>
      <c r="TUX52" s="1305"/>
      <c r="TUY52" s="1305"/>
      <c r="TUZ52" s="1305"/>
      <c r="TVA52" s="1305"/>
      <c r="TVB52" s="1305"/>
      <c r="TVC52" s="1305"/>
      <c r="TVD52" s="1305"/>
      <c r="TVE52" s="1305"/>
      <c r="TVF52" s="1305"/>
      <c r="TVG52" s="1305"/>
      <c r="TVH52" s="1305"/>
      <c r="TVI52" s="1305"/>
      <c r="TVJ52" s="1305"/>
      <c r="TVK52" s="1305"/>
      <c r="TVL52" s="1305"/>
      <c r="TVM52" s="1305"/>
      <c r="TVN52" s="1305"/>
      <c r="TVO52" s="1305"/>
      <c r="TVP52" s="1305"/>
      <c r="TVQ52" s="1305"/>
      <c r="TVR52" s="1305"/>
      <c r="TVS52" s="1305"/>
      <c r="TVT52" s="1305"/>
      <c r="TVU52" s="1305"/>
      <c r="TVV52" s="1305"/>
      <c r="TVW52" s="1305"/>
      <c r="TVX52" s="1305"/>
      <c r="TVY52" s="1305"/>
      <c r="TVZ52" s="1305"/>
      <c r="TWA52" s="1305"/>
      <c r="TWB52" s="1305"/>
      <c r="TWC52" s="1305"/>
      <c r="TWD52" s="1305"/>
      <c r="TWE52" s="1305"/>
      <c r="TWF52" s="1305"/>
      <c r="TWG52" s="1305"/>
      <c r="TWH52" s="1305"/>
      <c r="TWI52" s="1305"/>
      <c r="TWJ52" s="1305"/>
      <c r="TWK52" s="1305"/>
      <c r="TWL52" s="1305"/>
      <c r="TWM52" s="1305"/>
      <c r="TWN52" s="1305"/>
      <c r="TWO52" s="1305"/>
      <c r="TWP52" s="1305"/>
      <c r="TWQ52" s="1305"/>
      <c r="TWR52" s="1305"/>
      <c r="TWS52" s="1305"/>
      <c r="TWT52" s="1305"/>
      <c r="TWU52" s="1305"/>
      <c r="TWV52" s="1305"/>
      <c r="TWW52" s="1305"/>
      <c r="TWX52" s="1305"/>
      <c r="TWY52" s="1305"/>
      <c r="TWZ52" s="1305"/>
      <c r="TXA52" s="1305"/>
      <c r="TXB52" s="1305"/>
      <c r="TXC52" s="1305"/>
      <c r="TXD52" s="1305"/>
      <c r="TXE52" s="1305"/>
      <c r="TXF52" s="1305"/>
      <c r="TXG52" s="1305"/>
      <c r="TXH52" s="1305"/>
      <c r="TXI52" s="1305"/>
      <c r="TXJ52" s="1305"/>
      <c r="TXK52" s="1305"/>
      <c r="TXL52" s="1305"/>
      <c r="TXM52" s="1305"/>
      <c r="TXN52" s="1305"/>
      <c r="TXO52" s="1305"/>
      <c r="TXP52" s="1305"/>
      <c r="TXQ52" s="1305"/>
      <c r="TXR52" s="1305"/>
      <c r="TXS52" s="1305"/>
      <c r="TXT52" s="1305"/>
      <c r="TXU52" s="1305"/>
      <c r="TXV52" s="1305"/>
      <c r="TXW52" s="1305"/>
      <c r="TXX52" s="1305"/>
      <c r="TXY52" s="1305"/>
      <c r="TXZ52" s="1305"/>
      <c r="TYA52" s="1305"/>
      <c r="TYB52" s="1305"/>
      <c r="TYC52" s="1305"/>
      <c r="TYD52" s="1305"/>
      <c r="TYE52" s="1305"/>
      <c r="TYF52" s="1305"/>
      <c r="TYG52" s="1305"/>
      <c r="TYH52" s="1305"/>
      <c r="TYI52" s="1305"/>
      <c r="TYJ52" s="1305"/>
      <c r="TYK52" s="1305"/>
      <c r="TYL52" s="1305"/>
      <c r="TYM52" s="1305"/>
      <c r="TYN52" s="1305"/>
      <c r="TYO52" s="1305"/>
      <c r="TYP52" s="1305"/>
      <c r="TYQ52" s="1305"/>
      <c r="TYR52" s="1305"/>
      <c r="TYS52" s="1305"/>
      <c r="TYT52" s="1305"/>
      <c r="TYU52" s="1305"/>
      <c r="TYV52" s="1305"/>
      <c r="TYW52" s="1305"/>
      <c r="TYX52" s="1305"/>
      <c r="TYY52" s="1305"/>
      <c r="TYZ52" s="1305"/>
      <c r="TZA52" s="1305"/>
      <c r="TZB52" s="1305"/>
      <c r="TZC52" s="1305"/>
      <c r="TZD52" s="1305"/>
      <c r="TZE52" s="1305"/>
      <c r="TZF52" s="1305"/>
      <c r="TZG52" s="1305"/>
      <c r="TZH52" s="1305"/>
      <c r="TZI52" s="1305"/>
      <c r="TZJ52" s="1305"/>
      <c r="TZK52" s="1305"/>
      <c r="TZL52" s="1305"/>
      <c r="TZM52" s="1305"/>
      <c r="TZN52" s="1305"/>
      <c r="TZO52" s="1305"/>
      <c r="TZP52" s="1305"/>
      <c r="TZQ52" s="1305"/>
      <c r="TZR52" s="1305"/>
      <c r="TZS52" s="1305"/>
      <c r="TZT52" s="1305"/>
      <c r="TZU52" s="1305"/>
      <c r="TZV52" s="1305"/>
      <c r="TZW52" s="1305"/>
      <c r="TZX52" s="1305"/>
      <c r="TZY52" s="1305"/>
      <c r="TZZ52" s="1305"/>
      <c r="UAA52" s="1305"/>
      <c r="UAB52" s="1305"/>
      <c r="UAC52" s="1305"/>
      <c r="UAD52" s="1305"/>
      <c r="UAE52" s="1305"/>
      <c r="UAF52" s="1305"/>
      <c r="UAG52" s="1305"/>
      <c r="UAH52" s="1305"/>
      <c r="UAI52" s="1305"/>
      <c r="UAJ52" s="1305"/>
      <c r="UAK52" s="1305"/>
      <c r="UAL52" s="1305"/>
      <c r="UAM52" s="1305"/>
      <c r="UAN52" s="1305"/>
      <c r="UAO52" s="1305"/>
      <c r="UAP52" s="1305"/>
      <c r="UAQ52" s="1305"/>
      <c r="UAR52" s="1305"/>
      <c r="UAS52" s="1305"/>
      <c r="UAT52" s="1305"/>
      <c r="UAU52" s="1305"/>
      <c r="UAV52" s="1305"/>
      <c r="UAW52" s="1305"/>
      <c r="UAX52" s="1305"/>
      <c r="UAY52" s="1305"/>
      <c r="UAZ52" s="1305"/>
      <c r="UBA52" s="1305"/>
      <c r="UBB52" s="1305"/>
      <c r="UBC52" s="1305"/>
      <c r="UBD52" s="1305"/>
      <c r="UBE52" s="1305"/>
      <c r="UBF52" s="1305"/>
      <c r="UBG52" s="1305"/>
      <c r="UBH52" s="1305"/>
      <c r="UBI52" s="1305"/>
      <c r="UBJ52" s="1305"/>
      <c r="UBK52" s="1305"/>
      <c r="UBL52" s="1305"/>
      <c r="UBM52" s="1305"/>
      <c r="UBN52" s="1305"/>
      <c r="UBO52" s="1305"/>
      <c r="UBP52" s="1305"/>
      <c r="UBQ52" s="1305"/>
      <c r="UBR52" s="1305"/>
      <c r="UBS52" s="1305"/>
      <c r="UBT52" s="1305"/>
      <c r="UBU52" s="1305"/>
      <c r="UBV52" s="1305"/>
      <c r="UBW52" s="1305"/>
      <c r="UBX52" s="1305"/>
      <c r="UBY52" s="1305"/>
      <c r="UBZ52" s="1305"/>
      <c r="UCA52" s="1305"/>
      <c r="UCB52" s="1305"/>
      <c r="UCC52" s="1305"/>
      <c r="UCD52" s="1305"/>
      <c r="UCE52" s="1305"/>
      <c r="UCF52" s="1305"/>
      <c r="UCG52" s="1305"/>
      <c r="UCH52" s="1305"/>
      <c r="UCI52" s="1305"/>
      <c r="UCJ52" s="1305"/>
      <c r="UCK52" s="1305"/>
      <c r="UCL52" s="1305"/>
      <c r="UCM52" s="1305"/>
      <c r="UCN52" s="1305"/>
      <c r="UCO52" s="1305"/>
      <c r="UCP52" s="1305"/>
      <c r="UCQ52" s="1305"/>
      <c r="UCR52" s="1305"/>
      <c r="UCS52" s="1305"/>
      <c r="UCT52" s="1305"/>
      <c r="UCU52" s="1305"/>
      <c r="UCV52" s="1305"/>
      <c r="UCW52" s="1305"/>
      <c r="UCX52" s="1305"/>
      <c r="UCY52" s="1305"/>
      <c r="UCZ52" s="1305"/>
      <c r="UDA52" s="1305"/>
      <c r="UDB52" s="1305"/>
      <c r="UDC52" s="1305"/>
      <c r="UDD52" s="1305"/>
      <c r="UDE52" s="1305"/>
      <c r="UDF52" s="1305"/>
      <c r="UDG52" s="1305"/>
      <c r="UDH52" s="1305"/>
      <c r="UDI52" s="1305"/>
      <c r="UDJ52" s="1305"/>
      <c r="UDK52" s="1305"/>
      <c r="UDL52" s="1305"/>
      <c r="UDM52" s="1305"/>
      <c r="UDN52" s="1305"/>
      <c r="UDO52" s="1305"/>
      <c r="UDP52" s="1305"/>
      <c r="UDQ52" s="1305"/>
      <c r="UDR52" s="1305"/>
      <c r="UDS52" s="1305"/>
      <c r="UDT52" s="1305"/>
      <c r="UDU52" s="1305"/>
      <c r="UDV52" s="1305"/>
      <c r="UDW52" s="1305"/>
      <c r="UDX52" s="1305"/>
      <c r="UDY52" s="1305"/>
      <c r="UDZ52" s="1305"/>
      <c r="UEA52" s="1305"/>
      <c r="UEB52" s="1305"/>
      <c r="UEC52" s="1305"/>
      <c r="UED52" s="1305"/>
      <c r="UEE52" s="1305"/>
      <c r="UEF52" s="1305"/>
      <c r="UEG52" s="1305"/>
      <c r="UEH52" s="1305"/>
      <c r="UEI52" s="1305"/>
      <c r="UEJ52" s="1305"/>
      <c r="UEK52" s="1305"/>
      <c r="UEL52" s="1305"/>
      <c r="UEM52" s="1305"/>
      <c r="UEN52" s="1305"/>
      <c r="UEO52" s="1305"/>
      <c r="UEP52" s="1305"/>
      <c r="UEQ52" s="1305"/>
      <c r="UER52" s="1305"/>
      <c r="UES52" s="1305"/>
      <c r="UET52" s="1305"/>
      <c r="UEU52" s="1305"/>
      <c r="UEV52" s="1305"/>
      <c r="UEW52" s="1305"/>
      <c r="UEX52" s="1305"/>
      <c r="UEY52" s="1305"/>
      <c r="UEZ52" s="1305"/>
      <c r="UFA52" s="1305"/>
      <c r="UFB52" s="1305"/>
      <c r="UFC52" s="1305"/>
      <c r="UFD52" s="1305"/>
      <c r="UFE52" s="1305"/>
      <c r="UFF52" s="1305"/>
      <c r="UFG52" s="1305"/>
      <c r="UFH52" s="1305"/>
      <c r="UFI52" s="1305"/>
      <c r="UFJ52" s="1305"/>
      <c r="UFK52" s="1305"/>
      <c r="UFL52" s="1305"/>
      <c r="UFM52" s="1305"/>
      <c r="UFN52" s="1305"/>
      <c r="UFO52" s="1305"/>
      <c r="UFP52" s="1305"/>
      <c r="UFQ52" s="1305"/>
      <c r="UFR52" s="1305"/>
      <c r="UFS52" s="1305"/>
      <c r="UFT52" s="1305"/>
      <c r="UFU52" s="1305"/>
      <c r="UFV52" s="1305"/>
      <c r="UFW52" s="1305"/>
      <c r="UFX52" s="1305"/>
      <c r="UFY52" s="1305"/>
      <c r="UFZ52" s="1305"/>
      <c r="UGA52" s="1305"/>
      <c r="UGB52" s="1305"/>
      <c r="UGC52" s="1305"/>
      <c r="UGD52" s="1305"/>
      <c r="UGE52" s="1305"/>
      <c r="UGF52" s="1305"/>
      <c r="UGG52" s="1305"/>
      <c r="UGH52" s="1305"/>
      <c r="UGI52" s="1305"/>
      <c r="UGJ52" s="1305"/>
      <c r="UGK52" s="1305"/>
      <c r="UGL52" s="1305"/>
      <c r="UGM52" s="1305"/>
      <c r="UGN52" s="1305"/>
      <c r="UGO52" s="1305"/>
      <c r="UGP52" s="1305"/>
      <c r="UGQ52" s="1305"/>
      <c r="UGR52" s="1305"/>
      <c r="UGS52" s="1305"/>
      <c r="UGT52" s="1305"/>
      <c r="UGU52" s="1305"/>
      <c r="UGV52" s="1305"/>
      <c r="UGW52" s="1305"/>
      <c r="UGX52" s="1305"/>
      <c r="UGY52" s="1305"/>
      <c r="UGZ52" s="1305"/>
      <c r="UHA52" s="1305"/>
      <c r="UHB52" s="1305"/>
      <c r="UHC52" s="1305"/>
      <c r="UHD52" s="1305"/>
      <c r="UHE52" s="1305"/>
      <c r="UHF52" s="1305"/>
      <c r="UHG52" s="1305"/>
      <c r="UHH52" s="1305"/>
      <c r="UHI52" s="1305"/>
      <c r="UHJ52" s="1305"/>
      <c r="UHK52" s="1305"/>
      <c r="UHL52" s="1305"/>
      <c r="UHM52" s="1305"/>
      <c r="UHN52" s="1305"/>
      <c r="UHO52" s="1305"/>
      <c r="UHP52" s="1305"/>
      <c r="UHQ52" s="1305"/>
      <c r="UHR52" s="1305"/>
      <c r="UHS52" s="1305"/>
      <c r="UHT52" s="1305"/>
      <c r="UHU52" s="1305"/>
      <c r="UHV52" s="1305"/>
      <c r="UHW52" s="1305"/>
      <c r="UHX52" s="1305"/>
      <c r="UHY52" s="1305"/>
      <c r="UHZ52" s="1305"/>
      <c r="UIA52" s="1305"/>
      <c r="UIB52" s="1305"/>
      <c r="UIC52" s="1305"/>
      <c r="UID52" s="1305"/>
      <c r="UIE52" s="1305"/>
      <c r="UIF52" s="1305"/>
      <c r="UIG52" s="1305"/>
      <c r="UIH52" s="1305"/>
      <c r="UII52" s="1305"/>
      <c r="UIJ52" s="1305"/>
      <c r="UIK52" s="1305"/>
      <c r="UIL52" s="1305"/>
      <c r="UIM52" s="1305"/>
      <c r="UIN52" s="1305"/>
      <c r="UIO52" s="1305"/>
      <c r="UIP52" s="1305"/>
      <c r="UIQ52" s="1305"/>
      <c r="UIR52" s="1305"/>
      <c r="UIS52" s="1305"/>
      <c r="UIT52" s="1305"/>
      <c r="UIU52" s="1305"/>
      <c r="UIV52" s="1305"/>
      <c r="UIW52" s="1305"/>
      <c r="UIX52" s="1305"/>
      <c r="UIY52" s="1305"/>
      <c r="UIZ52" s="1305"/>
      <c r="UJA52" s="1305"/>
      <c r="UJB52" s="1305"/>
      <c r="UJC52" s="1305"/>
      <c r="UJD52" s="1305"/>
      <c r="UJE52" s="1305"/>
      <c r="UJF52" s="1305"/>
      <c r="UJG52" s="1305"/>
      <c r="UJH52" s="1305"/>
      <c r="UJI52" s="1305"/>
      <c r="UJJ52" s="1305"/>
      <c r="UJK52" s="1305"/>
      <c r="UJL52" s="1305"/>
      <c r="UJM52" s="1305"/>
      <c r="UJN52" s="1305"/>
      <c r="UJO52" s="1305"/>
      <c r="UJP52" s="1305"/>
      <c r="UJQ52" s="1305"/>
      <c r="UJR52" s="1305"/>
      <c r="UJS52" s="1305"/>
      <c r="UJT52" s="1305"/>
      <c r="UJU52" s="1305"/>
      <c r="UJV52" s="1305"/>
      <c r="UJW52" s="1305"/>
      <c r="UJX52" s="1305"/>
      <c r="UJY52" s="1305"/>
      <c r="UJZ52" s="1305"/>
      <c r="UKA52" s="1305"/>
      <c r="UKB52" s="1305"/>
      <c r="UKC52" s="1305"/>
      <c r="UKD52" s="1305"/>
      <c r="UKE52" s="1305"/>
      <c r="UKF52" s="1305"/>
      <c r="UKG52" s="1305"/>
      <c r="UKH52" s="1305"/>
      <c r="UKI52" s="1305"/>
      <c r="UKJ52" s="1305"/>
      <c r="UKK52" s="1305"/>
      <c r="UKL52" s="1305"/>
      <c r="UKM52" s="1305"/>
      <c r="UKN52" s="1305"/>
      <c r="UKO52" s="1305"/>
      <c r="UKP52" s="1305"/>
      <c r="UKQ52" s="1305"/>
      <c r="UKR52" s="1305"/>
      <c r="UKS52" s="1305"/>
      <c r="UKT52" s="1305"/>
      <c r="UKU52" s="1305"/>
      <c r="UKV52" s="1305"/>
      <c r="UKW52" s="1305"/>
      <c r="UKX52" s="1305"/>
      <c r="UKY52" s="1305"/>
      <c r="UKZ52" s="1305"/>
      <c r="ULA52" s="1305"/>
      <c r="ULB52" s="1305"/>
      <c r="ULC52" s="1305"/>
      <c r="ULD52" s="1305"/>
      <c r="ULE52" s="1305"/>
      <c r="ULF52" s="1305"/>
      <c r="ULG52" s="1305"/>
      <c r="ULH52" s="1305"/>
      <c r="ULI52" s="1305"/>
      <c r="ULJ52" s="1305"/>
      <c r="ULK52" s="1305"/>
      <c r="ULL52" s="1305"/>
      <c r="ULM52" s="1305"/>
      <c r="ULN52" s="1305"/>
      <c r="ULO52" s="1305"/>
      <c r="ULP52" s="1305"/>
      <c r="ULQ52" s="1305"/>
      <c r="ULR52" s="1305"/>
      <c r="ULS52" s="1305"/>
      <c r="ULT52" s="1305"/>
      <c r="ULU52" s="1305"/>
      <c r="ULV52" s="1305"/>
      <c r="ULW52" s="1305"/>
      <c r="ULX52" s="1305"/>
      <c r="ULY52" s="1305"/>
      <c r="ULZ52" s="1305"/>
      <c r="UMA52" s="1305"/>
      <c r="UMB52" s="1305"/>
      <c r="UMC52" s="1305"/>
      <c r="UMD52" s="1305"/>
      <c r="UME52" s="1305"/>
      <c r="UMF52" s="1305"/>
      <c r="UMG52" s="1305"/>
      <c r="UMH52" s="1305"/>
      <c r="UMI52" s="1305"/>
      <c r="UMJ52" s="1305"/>
      <c r="UMK52" s="1305"/>
      <c r="UML52" s="1305"/>
      <c r="UMM52" s="1305"/>
      <c r="UMN52" s="1305"/>
      <c r="UMO52" s="1305"/>
      <c r="UMP52" s="1305"/>
      <c r="UMQ52" s="1305"/>
      <c r="UMR52" s="1305"/>
      <c r="UMS52" s="1305"/>
      <c r="UMT52" s="1305"/>
      <c r="UMU52" s="1305"/>
      <c r="UMV52" s="1305"/>
      <c r="UMW52" s="1305"/>
      <c r="UMX52" s="1305"/>
      <c r="UMY52" s="1305"/>
      <c r="UMZ52" s="1305"/>
      <c r="UNA52" s="1305"/>
      <c r="UNB52" s="1305"/>
      <c r="UNC52" s="1305"/>
      <c r="UND52" s="1305"/>
      <c r="UNE52" s="1305"/>
      <c r="UNF52" s="1305"/>
      <c r="UNG52" s="1305"/>
      <c r="UNH52" s="1305"/>
      <c r="UNI52" s="1305"/>
      <c r="UNJ52" s="1305"/>
      <c r="UNK52" s="1305"/>
      <c r="UNL52" s="1305"/>
      <c r="UNM52" s="1305"/>
      <c r="UNN52" s="1305"/>
      <c r="UNO52" s="1305"/>
      <c r="UNP52" s="1305"/>
      <c r="UNQ52" s="1305"/>
      <c r="UNR52" s="1305"/>
      <c r="UNS52" s="1305"/>
      <c r="UNT52" s="1305"/>
      <c r="UNU52" s="1305"/>
      <c r="UNV52" s="1305"/>
      <c r="UNW52" s="1305"/>
      <c r="UNX52" s="1305"/>
      <c r="UNY52" s="1305"/>
      <c r="UNZ52" s="1305"/>
      <c r="UOA52" s="1305"/>
      <c r="UOB52" s="1305"/>
      <c r="UOC52" s="1305"/>
      <c r="UOD52" s="1305"/>
      <c r="UOE52" s="1305"/>
      <c r="UOF52" s="1305"/>
      <c r="UOG52" s="1305"/>
      <c r="UOH52" s="1305"/>
      <c r="UOI52" s="1305"/>
      <c r="UOJ52" s="1305"/>
      <c r="UOK52" s="1305"/>
      <c r="UOL52" s="1305"/>
      <c r="UOM52" s="1305"/>
      <c r="UON52" s="1305"/>
      <c r="UOO52" s="1305"/>
      <c r="UOP52" s="1305"/>
      <c r="UOQ52" s="1305"/>
      <c r="UOR52" s="1305"/>
      <c r="UOS52" s="1305"/>
      <c r="UOT52" s="1305"/>
      <c r="UOU52" s="1305"/>
      <c r="UOV52" s="1305"/>
      <c r="UOW52" s="1305"/>
      <c r="UOX52" s="1305"/>
      <c r="UOY52" s="1305"/>
      <c r="UOZ52" s="1305"/>
      <c r="UPA52" s="1305"/>
      <c r="UPB52" s="1305"/>
      <c r="UPC52" s="1305"/>
      <c r="UPD52" s="1305"/>
      <c r="UPE52" s="1305"/>
      <c r="UPF52" s="1305"/>
      <c r="UPG52" s="1305"/>
      <c r="UPH52" s="1305"/>
      <c r="UPI52" s="1305"/>
      <c r="UPJ52" s="1305"/>
      <c r="UPK52" s="1305"/>
      <c r="UPL52" s="1305"/>
      <c r="UPM52" s="1305"/>
      <c r="UPN52" s="1305"/>
      <c r="UPO52" s="1305"/>
      <c r="UPP52" s="1305"/>
      <c r="UPQ52" s="1305"/>
      <c r="UPR52" s="1305"/>
      <c r="UPS52" s="1305"/>
      <c r="UPT52" s="1305"/>
      <c r="UPU52" s="1305"/>
      <c r="UPV52" s="1305"/>
      <c r="UPW52" s="1305"/>
      <c r="UPX52" s="1305"/>
      <c r="UPY52" s="1305"/>
      <c r="UPZ52" s="1305"/>
      <c r="UQA52" s="1305"/>
      <c r="UQB52" s="1305"/>
      <c r="UQC52" s="1305"/>
      <c r="UQD52" s="1305"/>
      <c r="UQE52" s="1305"/>
      <c r="UQF52" s="1305"/>
      <c r="UQG52" s="1305"/>
      <c r="UQH52" s="1305"/>
      <c r="UQI52" s="1305"/>
      <c r="UQJ52" s="1305"/>
      <c r="UQK52" s="1305"/>
      <c r="UQL52" s="1305"/>
      <c r="UQM52" s="1305"/>
      <c r="UQN52" s="1305"/>
      <c r="UQO52" s="1305"/>
      <c r="UQP52" s="1305"/>
      <c r="UQQ52" s="1305"/>
      <c r="UQR52" s="1305"/>
      <c r="UQS52" s="1305"/>
      <c r="UQT52" s="1305"/>
      <c r="UQU52" s="1305"/>
      <c r="UQV52" s="1305"/>
      <c r="UQW52" s="1305"/>
      <c r="UQX52" s="1305"/>
      <c r="UQY52" s="1305"/>
      <c r="UQZ52" s="1305"/>
      <c r="URA52" s="1305"/>
      <c r="URB52" s="1305"/>
      <c r="URC52" s="1305"/>
      <c r="URD52" s="1305"/>
      <c r="URE52" s="1305"/>
      <c r="URF52" s="1305"/>
      <c r="URG52" s="1305"/>
      <c r="URH52" s="1305"/>
      <c r="URI52" s="1305"/>
      <c r="URJ52" s="1305"/>
      <c r="URK52" s="1305"/>
      <c r="URL52" s="1305"/>
      <c r="URM52" s="1305"/>
      <c r="URN52" s="1305"/>
      <c r="URO52" s="1305"/>
      <c r="URP52" s="1305"/>
      <c r="URQ52" s="1305"/>
      <c r="URR52" s="1305"/>
      <c r="URS52" s="1305"/>
      <c r="URT52" s="1305"/>
      <c r="URU52" s="1305"/>
      <c r="URV52" s="1305"/>
      <c r="URW52" s="1305"/>
      <c r="URX52" s="1305"/>
      <c r="URY52" s="1305"/>
      <c r="URZ52" s="1305"/>
      <c r="USA52" s="1305"/>
      <c r="USB52" s="1305"/>
      <c r="USC52" s="1305"/>
      <c r="USD52" s="1305"/>
      <c r="USE52" s="1305"/>
      <c r="USF52" s="1305"/>
      <c r="USG52" s="1305"/>
      <c r="USH52" s="1305"/>
      <c r="USI52" s="1305"/>
      <c r="USJ52" s="1305"/>
      <c r="USK52" s="1305"/>
      <c r="USL52" s="1305"/>
      <c r="USM52" s="1305"/>
      <c r="USN52" s="1305"/>
      <c r="USO52" s="1305"/>
      <c r="USP52" s="1305"/>
      <c r="USQ52" s="1305"/>
      <c r="USR52" s="1305"/>
      <c r="USS52" s="1305"/>
      <c r="UST52" s="1305"/>
      <c r="USU52" s="1305"/>
      <c r="USV52" s="1305"/>
      <c r="USW52" s="1305"/>
      <c r="USX52" s="1305"/>
      <c r="USY52" s="1305"/>
      <c r="USZ52" s="1305"/>
      <c r="UTA52" s="1305"/>
      <c r="UTB52" s="1305"/>
      <c r="UTC52" s="1305"/>
      <c r="UTD52" s="1305"/>
      <c r="UTE52" s="1305"/>
      <c r="UTF52" s="1305"/>
      <c r="UTG52" s="1305"/>
      <c r="UTH52" s="1305"/>
      <c r="UTI52" s="1305"/>
      <c r="UTJ52" s="1305"/>
      <c r="UTK52" s="1305"/>
      <c r="UTL52" s="1305"/>
      <c r="UTM52" s="1305"/>
      <c r="UTN52" s="1305"/>
      <c r="UTO52" s="1305"/>
      <c r="UTP52" s="1305"/>
      <c r="UTQ52" s="1305"/>
      <c r="UTR52" s="1305"/>
      <c r="UTS52" s="1305"/>
      <c r="UTT52" s="1305"/>
      <c r="UTU52" s="1305"/>
      <c r="UTV52" s="1305"/>
      <c r="UTW52" s="1305"/>
      <c r="UTX52" s="1305"/>
      <c r="UTY52" s="1305"/>
      <c r="UTZ52" s="1305"/>
      <c r="UUA52" s="1305"/>
      <c r="UUB52" s="1305"/>
      <c r="UUC52" s="1305"/>
      <c r="UUD52" s="1305"/>
      <c r="UUE52" s="1305"/>
      <c r="UUF52" s="1305"/>
      <c r="UUG52" s="1305"/>
      <c r="UUH52" s="1305"/>
      <c r="UUI52" s="1305"/>
      <c r="UUJ52" s="1305"/>
      <c r="UUK52" s="1305"/>
      <c r="UUL52" s="1305"/>
      <c r="UUM52" s="1305"/>
      <c r="UUN52" s="1305"/>
      <c r="UUO52" s="1305"/>
      <c r="UUP52" s="1305"/>
      <c r="UUQ52" s="1305"/>
      <c r="UUR52" s="1305"/>
      <c r="UUS52" s="1305"/>
      <c r="UUT52" s="1305"/>
      <c r="UUU52" s="1305"/>
      <c r="UUV52" s="1305"/>
      <c r="UUW52" s="1305"/>
      <c r="UUX52" s="1305"/>
      <c r="UUY52" s="1305"/>
      <c r="UUZ52" s="1305"/>
      <c r="UVA52" s="1305"/>
      <c r="UVB52" s="1305"/>
      <c r="UVC52" s="1305"/>
      <c r="UVD52" s="1305"/>
      <c r="UVE52" s="1305"/>
      <c r="UVF52" s="1305"/>
      <c r="UVG52" s="1305"/>
      <c r="UVH52" s="1305"/>
      <c r="UVI52" s="1305"/>
      <c r="UVJ52" s="1305"/>
      <c r="UVK52" s="1305"/>
      <c r="UVL52" s="1305"/>
      <c r="UVM52" s="1305"/>
      <c r="UVN52" s="1305"/>
      <c r="UVO52" s="1305"/>
      <c r="UVP52" s="1305"/>
      <c r="UVQ52" s="1305"/>
      <c r="UVR52" s="1305"/>
      <c r="UVS52" s="1305"/>
      <c r="UVT52" s="1305"/>
      <c r="UVU52" s="1305"/>
      <c r="UVV52" s="1305"/>
      <c r="UVW52" s="1305"/>
      <c r="UVX52" s="1305"/>
      <c r="UVY52" s="1305"/>
      <c r="UVZ52" s="1305"/>
      <c r="UWA52" s="1305"/>
      <c r="UWB52" s="1305"/>
      <c r="UWC52" s="1305"/>
      <c r="UWD52" s="1305"/>
      <c r="UWE52" s="1305"/>
      <c r="UWF52" s="1305"/>
      <c r="UWG52" s="1305"/>
      <c r="UWH52" s="1305"/>
      <c r="UWI52" s="1305"/>
      <c r="UWJ52" s="1305"/>
      <c r="UWK52" s="1305"/>
      <c r="UWL52" s="1305"/>
      <c r="UWM52" s="1305"/>
      <c r="UWN52" s="1305"/>
      <c r="UWO52" s="1305"/>
      <c r="UWP52" s="1305"/>
      <c r="UWQ52" s="1305"/>
      <c r="UWR52" s="1305"/>
      <c r="UWS52" s="1305"/>
      <c r="UWT52" s="1305"/>
      <c r="UWU52" s="1305"/>
      <c r="UWV52" s="1305"/>
      <c r="UWW52" s="1305"/>
      <c r="UWX52" s="1305"/>
      <c r="UWY52" s="1305"/>
      <c r="UWZ52" s="1305"/>
      <c r="UXA52" s="1305"/>
      <c r="UXB52" s="1305"/>
      <c r="UXC52" s="1305"/>
      <c r="UXD52" s="1305"/>
      <c r="UXE52" s="1305"/>
      <c r="UXF52" s="1305"/>
      <c r="UXG52" s="1305"/>
      <c r="UXH52" s="1305"/>
      <c r="UXI52" s="1305"/>
      <c r="UXJ52" s="1305"/>
      <c r="UXK52" s="1305"/>
      <c r="UXL52" s="1305"/>
      <c r="UXM52" s="1305"/>
      <c r="UXN52" s="1305"/>
      <c r="UXO52" s="1305"/>
      <c r="UXP52" s="1305"/>
      <c r="UXQ52" s="1305"/>
      <c r="UXR52" s="1305"/>
      <c r="UXS52" s="1305"/>
      <c r="UXT52" s="1305"/>
      <c r="UXU52" s="1305"/>
      <c r="UXV52" s="1305"/>
      <c r="UXW52" s="1305"/>
      <c r="UXX52" s="1305"/>
      <c r="UXY52" s="1305"/>
      <c r="UXZ52" s="1305"/>
      <c r="UYA52" s="1305"/>
      <c r="UYB52" s="1305"/>
      <c r="UYC52" s="1305"/>
      <c r="UYD52" s="1305"/>
      <c r="UYE52" s="1305"/>
      <c r="UYF52" s="1305"/>
      <c r="UYG52" s="1305"/>
      <c r="UYH52" s="1305"/>
      <c r="UYI52" s="1305"/>
      <c r="UYJ52" s="1305"/>
      <c r="UYK52" s="1305"/>
      <c r="UYL52" s="1305"/>
      <c r="UYM52" s="1305"/>
      <c r="UYN52" s="1305"/>
      <c r="UYO52" s="1305"/>
      <c r="UYP52" s="1305"/>
      <c r="UYQ52" s="1305"/>
      <c r="UYR52" s="1305"/>
      <c r="UYS52" s="1305"/>
      <c r="UYT52" s="1305"/>
      <c r="UYU52" s="1305"/>
      <c r="UYV52" s="1305"/>
      <c r="UYW52" s="1305"/>
      <c r="UYX52" s="1305"/>
      <c r="UYY52" s="1305"/>
      <c r="UYZ52" s="1305"/>
      <c r="UZA52" s="1305"/>
      <c r="UZB52" s="1305"/>
      <c r="UZC52" s="1305"/>
      <c r="UZD52" s="1305"/>
      <c r="UZE52" s="1305"/>
      <c r="UZF52" s="1305"/>
      <c r="UZG52" s="1305"/>
      <c r="UZH52" s="1305"/>
      <c r="UZI52" s="1305"/>
      <c r="UZJ52" s="1305"/>
      <c r="UZK52" s="1305"/>
      <c r="UZL52" s="1305"/>
      <c r="UZM52" s="1305"/>
      <c r="UZN52" s="1305"/>
      <c r="UZO52" s="1305"/>
      <c r="UZP52" s="1305"/>
      <c r="UZQ52" s="1305"/>
      <c r="UZR52" s="1305"/>
      <c r="UZS52" s="1305"/>
      <c r="UZT52" s="1305"/>
      <c r="UZU52" s="1305"/>
      <c r="UZV52" s="1305"/>
      <c r="UZW52" s="1305"/>
      <c r="UZX52" s="1305"/>
      <c r="UZY52" s="1305"/>
      <c r="UZZ52" s="1305"/>
      <c r="VAA52" s="1305"/>
      <c r="VAB52" s="1305"/>
      <c r="VAC52" s="1305"/>
      <c r="VAD52" s="1305"/>
      <c r="VAE52" s="1305"/>
      <c r="VAF52" s="1305"/>
      <c r="VAG52" s="1305"/>
      <c r="VAH52" s="1305"/>
      <c r="VAI52" s="1305"/>
      <c r="VAJ52" s="1305"/>
      <c r="VAK52" s="1305"/>
      <c r="VAL52" s="1305"/>
      <c r="VAM52" s="1305"/>
      <c r="VAN52" s="1305"/>
      <c r="VAO52" s="1305"/>
      <c r="VAP52" s="1305"/>
      <c r="VAQ52" s="1305"/>
      <c r="VAR52" s="1305"/>
      <c r="VAS52" s="1305"/>
      <c r="VAT52" s="1305"/>
      <c r="VAU52" s="1305"/>
      <c r="VAV52" s="1305"/>
      <c r="VAW52" s="1305"/>
      <c r="VAX52" s="1305"/>
      <c r="VAY52" s="1305"/>
      <c r="VAZ52" s="1305"/>
      <c r="VBA52" s="1305"/>
      <c r="VBB52" s="1305"/>
      <c r="VBC52" s="1305"/>
      <c r="VBD52" s="1305"/>
      <c r="VBE52" s="1305"/>
      <c r="VBF52" s="1305"/>
      <c r="VBG52" s="1305"/>
      <c r="VBH52" s="1305"/>
      <c r="VBI52" s="1305"/>
      <c r="VBJ52" s="1305"/>
      <c r="VBK52" s="1305"/>
      <c r="VBL52" s="1305"/>
      <c r="VBM52" s="1305"/>
      <c r="VBN52" s="1305"/>
      <c r="VBO52" s="1305"/>
      <c r="VBP52" s="1305"/>
      <c r="VBQ52" s="1305"/>
      <c r="VBR52" s="1305"/>
      <c r="VBS52" s="1305"/>
      <c r="VBT52" s="1305"/>
      <c r="VBU52" s="1305"/>
      <c r="VBV52" s="1305"/>
      <c r="VBW52" s="1305"/>
      <c r="VBX52" s="1305"/>
      <c r="VBY52" s="1305"/>
      <c r="VBZ52" s="1305"/>
      <c r="VCA52" s="1305"/>
      <c r="VCB52" s="1305"/>
      <c r="VCC52" s="1305"/>
      <c r="VCD52" s="1305"/>
      <c r="VCE52" s="1305"/>
      <c r="VCF52" s="1305"/>
      <c r="VCG52" s="1305"/>
      <c r="VCH52" s="1305"/>
      <c r="VCI52" s="1305"/>
      <c r="VCJ52" s="1305"/>
      <c r="VCK52" s="1305"/>
      <c r="VCL52" s="1305"/>
      <c r="VCM52" s="1305"/>
      <c r="VCN52" s="1305"/>
      <c r="VCO52" s="1305"/>
      <c r="VCP52" s="1305"/>
      <c r="VCQ52" s="1305"/>
      <c r="VCR52" s="1305"/>
      <c r="VCS52" s="1305"/>
      <c r="VCT52" s="1305"/>
      <c r="VCU52" s="1305"/>
      <c r="VCV52" s="1305"/>
      <c r="VCW52" s="1305"/>
      <c r="VCX52" s="1305"/>
      <c r="VCY52" s="1305"/>
      <c r="VCZ52" s="1305"/>
      <c r="VDA52" s="1305"/>
      <c r="VDB52" s="1305"/>
      <c r="VDC52" s="1305"/>
      <c r="VDD52" s="1305"/>
      <c r="VDE52" s="1305"/>
      <c r="VDF52" s="1305"/>
      <c r="VDG52" s="1305"/>
      <c r="VDH52" s="1305"/>
      <c r="VDI52" s="1305"/>
      <c r="VDJ52" s="1305"/>
      <c r="VDK52" s="1305"/>
      <c r="VDL52" s="1305"/>
      <c r="VDM52" s="1305"/>
      <c r="VDN52" s="1305"/>
      <c r="VDO52" s="1305"/>
      <c r="VDP52" s="1305"/>
      <c r="VDQ52" s="1305"/>
      <c r="VDR52" s="1305"/>
      <c r="VDS52" s="1305"/>
      <c r="VDT52" s="1305"/>
      <c r="VDU52" s="1305"/>
      <c r="VDV52" s="1305"/>
      <c r="VDW52" s="1305"/>
      <c r="VDX52" s="1305"/>
      <c r="VDY52" s="1305"/>
      <c r="VDZ52" s="1305"/>
      <c r="VEA52" s="1305"/>
      <c r="VEB52" s="1305"/>
      <c r="VEC52" s="1305"/>
      <c r="VED52" s="1305"/>
      <c r="VEE52" s="1305"/>
      <c r="VEF52" s="1305"/>
      <c r="VEG52" s="1305"/>
      <c r="VEH52" s="1305"/>
      <c r="VEI52" s="1305"/>
      <c r="VEJ52" s="1305"/>
      <c r="VEK52" s="1305"/>
      <c r="VEL52" s="1305"/>
      <c r="VEM52" s="1305"/>
      <c r="VEN52" s="1305"/>
      <c r="VEO52" s="1305"/>
      <c r="VEP52" s="1305"/>
      <c r="VEQ52" s="1305"/>
      <c r="VER52" s="1305"/>
      <c r="VES52" s="1305"/>
      <c r="VET52" s="1305"/>
      <c r="VEU52" s="1305"/>
      <c r="VEV52" s="1305"/>
      <c r="VEW52" s="1305"/>
      <c r="VEX52" s="1305"/>
      <c r="VEY52" s="1305"/>
      <c r="VEZ52" s="1305"/>
      <c r="VFA52" s="1305"/>
      <c r="VFB52" s="1305"/>
      <c r="VFC52" s="1305"/>
      <c r="VFD52" s="1305"/>
      <c r="VFE52" s="1305"/>
      <c r="VFF52" s="1305"/>
      <c r="VFG52" s="1305"/>
      <c r="VFH52" s="1305"/>
      <c r="VFI52" s="1305"/>
      <c r="VFJ52" s="1305"/>
      <c r="VFK52" s="1305"/>
      <c r="VFL52" s="1305"/>
      <c r="VFM52" s="1305"/>
      <c r="VFN52" s="1305"/>
      <c r="VFO52" s="1305"/>
      <c r="VFP52" s="1305"/>
      <c r="VFQ52" s="1305"/>
      <c r="VFR52" s="1305"/>
      <c r="VFS52" s="1305"/>
      <c r="VFT52" s="1305"/>
      <c r="VFU52" s="1305"/>
      <c r="VFV52" s="1305"/>
      <c r="VFW52" s="1305"/>
      <c r="VFX52" s="1305"/>
      <c r="VFY52" s="1305"/>
      <c r="VFZ52" s="1305"/>
      <c r="VGA52" s="1305"/>
      <c r="VGB52" s="1305"/>
      <c r="VGC52" s="1305"/>
      <c r="VGD52" s="1305"/>
      <c r="VGE52" s="1305"/>
      <c r="VGF52" s="1305"/>
      <c r="VGG52" s="1305"/>
      <c r="VGH52" s="1305"/>
      <c r="VGI52" s="1305"/>
      <c r="VGJ52" s="1305"/>
      <c r="VGK52" s="1305"/>
      <c r="VGL52" s="1305"/>
      <c r="VGM52" s="1305"/>
      <c r="VGN52" s="1305"/>
      <c r="VGO52" s="1305"/>
      <c r="VGP52" s="1305"/>
      <c r="VGQ52" s="1305"/>
      <c r="VGR52" s="1305"/>
      <c r="VGS52" s="1305"/>
      <c r="VGT52" s="1305"/>
      <c r="VGU52" s="1305"/>
      <c r="VGV52" s="1305"/>
      <c r="VGW52" s="1305"/>
      <c r="VGX52" s="1305"/>
      <c r="VGY52" s="1305"/>
      <c r="VGZ52" s="1305"/>
      <c r="VHA52" s="1305"/>
      <c r="VHB52" s="1305"/>
      <c r="VHC52" s="1305"/>
      <c r="VHD52" s="1305"/>
      <c r="VHE52" s="1305"/>
      <c r="VHF52" s="1305"/>
      <c r="VHG52" s="1305"/>
      <c r="VHH52" s="1305"/>
      <c r="VHI52" s="1305"/>
      <c r="VHJ52" s="1305"/>
      <c r="VHK52" s="1305"/>
      <c r="VHL52" s="1305"/>
      <c r="VHM52" s="1305"/>
      <c r="VHN52" s="1305"/>
      <c r="VHO52" s="1305"/>
      <c r="VHP52" s="1305"/>
      <c r="VHQ52" s="1305"/>
      <c r="VHR52" s="1305"/>
      <c r="VHS52" s="1305"/>
      <c r="VHT52" s="1305"/>
      <c r="VHU52" s="1305"/>
      <c r="VHV52" s="1305"/>
      <c r="VHW52" s="1305"/>
      <c r="VHX52" s="1305"/>
      <c r="VHY52" s="1305"/>
      <c r="VHZ52" s="1305"/>
      <c r="VIA52" s="1305"/>
      <c r="VIB52" s="1305"/>
      <c r="VIC52" s="1305"/>
      <c r="VID52" s="1305"/>
      <c r="VIE52" s="1305"/>
      <c r="VIF52" s="1305"/>
      <c r="VIG52" s="1305"/>
      <c r="VIH52" s="1305"/>
      <c r="VII52" s="1305"/>
      <c r="VIJ52" s="1305"/>
      <c r="VIK52" s="1305"/>
      <c r="VIL52" s="1305"/>
      <c r="VIM52" s="1305"/>
      <c r="VIN52" s="1305"/>
      <c r="VIO52" s="1305"/>
      <c r="VIP52" s="1305"/>
      <c r="VIQ52" s="1305"/>
      <c r="VIR52" s="1305"/>
      <c r="VIS52" s="1305"/>
      <c r="VIT52" s="1305"/>
      <c r="VIU52" s="1305"/>
      <c r="VIV52" s="1305"/>
      <c r="VIW52" s="1305"/>
      <c r="VIX52" s="1305"/>
      <c r="VIY52" s="1305"/>
      <c r="VIZ52" s="1305"/>
      <c r="VJA52" s="1305"/>
      <c r="VJB52" s="1305"/>
      <c r="VJC52" s="1305"/>
      <c r="VJD52" s="1305"/>
      <c r="VJE52" s="1305"/>
      <c r="VJF52" s="1305"/>
      <c r="VJG52" s="1305"/>
      <c r="VJH52" s="1305"/>
      <c r="VJI52" s="1305"/>
      <c r="VJJ52" s="1305"/>
      <c r="VJK52" s="1305"/>
      <c r="VJL52" s="1305"/>
      <c r="VJM52" s="1305"/>
      <c r="VJN52" s="1305"/>
      <c r="VJO52" s="1305"/>
      <c r="VJP52" s="1305"/>
      <c r="VJQ52" s="1305"/>
      <c r="VJR52" s="1305"/>
      <c r="VJS52" s="1305"/>
      <c r="VJT52" s="1305"/>
      <c r="VJU52" s="1305"/>
      <c r="VJV52" s="1305"/>
      <c r="VJW52" s="1305"/>
      <c r="VJX52" s="1305"/>
      <c r="VJY52" s="1305"/>
      <c r="VJZ52" s="1305"/>
      <c r="VKA52" s="1305"/>
      <c r="VKB52" s="1305"/>
      <c r="VKC52" s="1305"/>
      <c r="VKD52" s="1305"/>
      <c r="VKE52" s="1305"/>
      <c r="VKF52" s="1305"/>
      <c r="VKG52" s="1305"/>
      <c r="VKH52" s="1305"/>
      <c r="VKI52" s="1305"/>
      <c r="VKJ52" s="1305"/>
      <c r="VKK52" s="1305"/>
      <c r="VKL52" s="1305"/>
      <c r="VKM52" s="1305"/>
      <c r="VKN52" s="1305"/>
      <c r="VKO52" s="1305"/>
      <c r="VKP52" s="1305"/>
      <c r="VKQ52" s="1305"/>
      <c r="VKR52" s="1305"/>
      <c r="VKS52" s="1305"/>
      <c r="VKT52" s="1305"/>
      <c r="VKU52" s="1305"/>
      <c r="VKV52" s="1305"/>
      <c r="VKW52" s="1305"/>
      <c r="VKX52" s="1305"/>
      <c r="VKY52" s="1305"/>
      <c r="VKZ52" s="1305"/>
      <c r="VLA52" s="1305"/>
      <c r="VLB52" s="1305"/>
      <c r="VLC52" s="1305"/>
      <c r="VLD52" s="1305"/>
      <c r="VLE52" s="1305"/>
      <c r="VLF52" s="1305"/>
      <c r="VLG52" s="1305"/>
      <c r="VLH52" s="1305"/>
      <c r="VLI52" s="1305"/>
      <c r="VLJ52" s="1305"/>
      <c r="VLK52" s="1305"/>
      <c r="VLL52" s="1305"/>
      <c r="VLM52" s="1305"/>
      <c r="VLN52" s="1305"/>
      <c r="VLO52" s="1305"/>
      <c r="VLP52" s="1305"/>
      <c r="VLQ52" s="1305"/>
      <c r="VLR52" s="1305"/>
      <c r="VLS52" s="1305"/>
      <c r="VLT52" s="1305"/>
      <c r="VLU52" s="1305"/>
      <c r="VLV52" s="1305"/>
      <c r="VLW52" s="1305"/>
      <c r="VLX52" s="1305"/>
      <c r="VLY52" s="1305"/>
      <c r="VLZ52" s="1305"/>
      <c r="VMA52" s="1305"/>
      <c r="VMB52" s="1305"/>
      <c r="VMC52" s="1305"/>
      <c r="VMD52" s="1305"/>
      <c r="VME52" s="1305"/>
      <c r="VMF52" s="1305"/>
      <c r="VMG52" s="1305"/>
      <c r="VMH52" s="1305"/>
      <c r="VMI52" s="1305"/>
      <c r="VMJ52" s="1305"/>
      <c r="VMK52" s="1305"/>
      <c r="VML52" s="1305"/>
      <c r="VMM52" s="1305"/>
      <c r="VMN52" s="1305"/>
      <c r="VMO52" s="1305"/>
      <c r="VMP52" s="1305"/>
      <c r="VMQ52" s="1305"/>
      <c r="VMR52" s="1305"/>
      <c r="VMS52" s="1305"/>
      <c r="VMT52" s="1305"/>
      <c r="VMU52" s="1305"/>
      <c r="VMV52" s="1305"/>
      <c r="VMW52" s="1305"/>
      <c r="VMX52" s="1305"/>
      <c r="VMY52" s="1305"/>
      <c r="VMZ52" s="1305"/>
      <c r="VNA52" s="1305"/>
      <c r="VNB52" s="1305"/>
      <c r="VNC52" s="1305"/>
      <c r="VND52" s="1305"/>
      <c r="VNE52" s="1305"/>
      <c r="VNF52" s="1305"/>
      <c r="VNG52" s="1305"/>
      <c r="VNH52" s="1305"/>
      <c r="VNI52" s="1305"/>
      <c r="VNJ52" s="1305"/>
      <c r="VNK52" s="1305"/>
      <c r="VNL52" s="1305"/>
      <c r="VNM52" s="1305"/>
      <c r="VNN52" s="1305"/>
      <c r="VNO52" s="1305"/>
      <c r="VNP52" s="1305"/>
      <c r="VNQ52" s="1305"/>
      <c r="VNR52" s="1305"/>
      <c r="VNS52" s="1305"/>
      <c r="VNT52" s="1305"/>
      <c r="VNU52" s="1305"/>
      <c r="VNV52" s="1305"/>
      <c r="VNW52" s="1305"/>
      <c r="VNX52" s="1305"/>
      <c r="VNY52" s="1305"/>
      <c r="VNZ52" s="1305"/>
      <c r="VOA52" s="1305"/>
      <c r="VOB52" s="1305"/>
      <c r="VOC52" s="1305"/>
      <c r="VOD52" s="1305"/>
      <c r="VOE52" s="1305"/>
      <c r="VOF52" s="1305"/>
      <c r="VOG52" s="1305"/>
      <c r="VOH52" s="1305"/>
      <c r="VOI52" s="1305"/>
      <c r="VOJ52" s="1305"/>
      <c r="VOK52" s="1305"/>
      <c r="VOL52" s="1305"/>
      <c r="VOM52" s="1305"/>
      <c r="VON52" s="1305"/>
      <c r="VOO52" s="1305"/>
      <c r="VOP52" s="1305"/>
      <c r="VOQ52" s="1305"/>
      <c r="VOR52" s="1305"/>
      <c r="VOS52" s="1305"/>
      <c r="VOT52" s="1305"/>
      <c r="VOU52" s="1305"/>
      <c r="VOV52" s="1305"/>
      <c r="VOW52" s="1305"/>
      <c r="VOX52" s="1305"/>
      <c r="VOY52" s="1305"/>
      <c r="VOZ52" s="1305"/>
      <c r="VPA52" s="1305"/>
      <c r="VPB52" s="1305"/>
      <c r="VPC52" s="1305"/>
      <c r="VPD52" s="1305"/>
      <c r="VPE52" s="1305"/>
      <c r="VPF52" s="1305"/>
      <c r="VPG52" s="1305"/>
      <c r="VPH52" s="1305"/>
      <c r="VPI52" s="1305"/>
      <c r="VPJ52" s="1305"/>
      <c r="VPK52" s="1305"/>
      <c r="VPL52" s="1305"/>
      <c r="VPM52" s="1305"/>
      <c r="VPN52" s="1305"/>
      <c r="VPO52" s="1305"/>
      <c r="VPP52" s="1305"/>
      <c r="VPQ52" s="1305"/>
      <c r="VPR52" s="1305"/>
      <c r="VPS52" s="1305"/>
      <c r="VPT52" s="1305"/>
      <c r="VPU52" s="1305"/>
      <c r="VPV52" s="1305"/>
      <c r="VPW52" s="1305"/>
      <c r="VPX52" s="1305"/>
      <c r="VPY52" s="1305"/>
      <c r="VPZ52" s="1305"/>
      <c r="VQA52" s="1305"/>
      <c r="VQB52" s="1305"/>
      <c r="VQC52" s="1305"/>
      <c r="VQD52" s="1305"/>
      <c r="VQE52" s="1305"/>
      <c r="VQF52" s="1305"/>
      <c r="VQG52" s="1305"/>
      <c r="VQH52" s="1305"/>
      <c r="VQI52" s="1305"/>
      <c r="VQJ52" s="1305"/>
      <c r="VQK52" s="1305"/>
      <c r="VQL52" s="1305"/>
      <c r="VQM52" s="1305"/>
      <c r="VQN52" s="1305"/>
      <c r="VQO52" s="1305"/>
      <c r="VQP52" s="1305"/>
      <c r="VQQ52" s="1305"/>
      <c r="VQR52" s="1305"/>
      <c r="VQS52" s="1305"/>
      <c r="VQT52" s="1305"/>
      <c r="VQU52" s="1305"/>
      <c r="VQV52" s="1305"/>
      <c r="VQW52" s="1305"/>
      <c r="VQX52" s="1305"/>
      <c r="VQY52" s="1305"/>
      <c r="VQZ52" s="1305"/>
      <c r="VRA52" s="1305"/>
      <c r="VRB52" s="1305"/>
      <c r="VRC52" s="1305"/>
      <c r="VRD52" s="1305"/>
      <c r="VRE52" s="1305"/>
      <c r="VRF52" s="1305"/>
      <c r="VRG52" s="1305"/>
      <c r="VRH52" s="1305"/>
      <c r="VRI52" s="1305"/>
      <c r="VRJ52" s="1305"/>
      <c r="VRK52" s="1305"/>
      <c r="VRL52" s="1305"/>
      <c r="VRM52" s="1305"/>
      <c r="VRN52" s="1305"/>
      <c r="VRO52" s="1305"/>
      <c r="VRP52" s="1305"/>
      <c r="VRQ52" s="1305"/>
      <c r="VRR52" s="1305"/>
      <c r="VRS52" s="1305"/>
      <c r="VRT52" s="1305"/>
      <c r="VRU52" s="1305"/>
      <c r="VRV52" s="1305"/>
      <c r="VRW52" s="1305"/>
      <c r="VRX52" s="1305"/>
      <c r="VRY52" s="1305"/>
      <c r="VRZ52" s="1305"/>
      <c r="VSA52" s="1305"/>
      <c r="VSB52" s="1305"/>
      <c r="VSC52" s="1305"/>
      <c r="VSD52" s="1305"/>
      <c r="VSE52" s="1305"/>
      <c r="VSF52" s="1305"/>
      <c r="VSG52" s="1305"/>
      <c r="VSH52" s="1305"/>
      <c r="VSI52" s="1305"/>
      <c r="VSJ52" s="1305"/>
      <c r="VSK52" s="1305"/>
      <c r="VSL52" s="1305"/>
      <c r="VSM52" s="1305"/>
      <c r="VSN52" s="1305"/>
      <c r="VSO52" s="1305"/>
      <c r="VSP52" s="1305"/>
      <c r="VSQ52" s="1305"/>
      <c r="VSR52" s="1305"/>
      <c r="VSS52" s="1305"/>
      <c r="VST52" s="1305"/>
      <c r="VSU52" s="1305"/>
      <c r="VSV52" s="1305"/>
      <c r="VSW52" s="1305"/>
      <c r="VSX52" s="1305"/>
      <c r="VSY52" s="1305"/>
      <c r="VSZ52" s="1305"/>
      <c r="VTA52" s="1305"/>
      <c r="VTB52" s="1305"/>
      <c r="VTC52" s="1305"/>
      <c r="VTD52" s="1305"/>
      <c r="VTE52" s="1305"/>
      <c r="VTF52" s="1305"/>
      <c r="VTG52" s="1305"/>
      <c r="VTH52" s="1305"/>
      <c r="VTI52" s="1305"/>
      <c r="VTJ52" s="1305"/>
      <c r="VTK52" s="1305"/>
      <c r="VTL52" s="1305"/>
      <c r="VTM52" s="1305"/>
      <c r="VTN52" s="1305"/>
      <c r="VTO52" s="1305"/>
      <c r="VTP52" s="1305"/>
      <c r="VTQ52" s="1305"/>
      <c r="VTR52" s="1305"/>
      <c r="VTS52" s="1305"/>
      <c r="VTT52" s="1305"/>
      <c r="VTU52" s="1305"/>
      <c r="VTV52" s="1305"/>
      <c r="VTW52" s="1305"/>
      <c r="VTX52" s="1305"/>
      <c r="VTY52" s="1305"/>
      <c r="VTZ52" s="1305"/>
      <c r="VUA52" s="1305"/>
      <c r="VUB52" s="1305"/>
      <c r="VUC52" s="1305"/>
      <c r="VUD52" s="1305"/>
      <c r="VUE52" s="1305"/>
      <c r="VUF52" s="1305"/>
      <c r="VUG52" s="1305"/>
      <c r="VUH52" s="1305"/>
      <c r="VUI52" s="1305"/>
      <c r="VUJ52" s="1305"/>
      <c r="VUK52" s="1305"/>
      <c r="VUL52" s="1305"/>
      <c r="VUM52" s="1305"/>
      <c r="VUN52" s="1305"/>
      <c r="VUO52" s="1305"/>
      <c r="VUP52" s="1305"/>
      <c r="VUQ52" s="1305"/>
      <c r="VUR52" s="1305"/>
      <c r="VUS52" s="1305"/>
      <c r="VUT52" s="1305"/>
      <c r="VUU52" s="1305"/>
      <c r="VUV52" s="1305"/>
      <c r="VUW52" s="1305"/>
      <c r="VUX52" s="1305"/>
      <c r="VUY52" s="1305"/>
      <c r="VUZ52" s="1305"/>
      <c r="VVA52" s="1305"/>
      <c r="VVB52" s="1305"/>
      <c r="VVC52" s="1305"/>
      <c r="VVD52" s="1305"/>
      <c r="VVE52" s="1305"/>
      <c r="VVF52" s="1305"/>
      <c r="VVG52" s="1305"/>
      <c r="VVH52" s="1305"/>
      <c r="VVI52" s="1305"/>
      <c r="VVJ52" s="1305"/>
      <c r="VVK52" s="1305"/>
      <c r="VVL52" s="1305"/>
      <c r="VVM52" s="1305"/>
      <c r="VVN52" s="1305"/>
      <c r="VVO52" s="1305"/>
      <c r="VVP52" s="1305"/>
      <c r="VVQ52" s="1305"/>
      <c r="VVR52" s="1305"/>
      <c r="VVS52" s="1305"/>
      <c r="VVT52" s="1305"/>
      <c r="VVU52" s="1305"/>
      <c r="VVV52" s="1305"/>
      <c r="VVW52" s="1305"/>
      <c r="VVX52" s="1305"/>
      <c r="VVY52" s="1305"/>
      <c r="VVZ52" s="1305"/>
      <c r="VWA52" s="1305"/>
      <c r="VWB52" s="1305"/>
      <c r="VWC52" s="1305"/>
      <c r="VWD52" s="1305"/>
      <c r="VWE52" s="1305"/>
      <c r="VWF52" s="1305"/>
      <c r="VWG52" s="1305"/>
      <c r="VWH52" s="1305"/>
      <c r="VWI52" s="1305"/>
      <c r="VWJ52" s="1305"/>
      <c r="VWK52" s="1305"/>
      <c r="VWL52" s="1305"/>
      <c r="VWM52" s="1305"/>
      <c r="VWN52" s="1305"/>
      <c r="VWO52" s="1305"/>
      <c r="VWP52" s="1305"/>
      <c r="VWQ52" s="1305"/>
      <c r="VWR52" s="1305"/>
      <c r="VWS52" s="1305"/>
      <c r="VWT52" s="1305"/>
      <c r="VWU52" s="1305"/>
      <c r="VWV52" s="1305"/>
      <c r="VWW52" s="1305"/>
      <c r="VWX52" s="1305"/>
      <c r="VWY52" s="1305"/>
      <c r="VWZ52" s="1305"/>
      <c r="VXA52" s="1305"/>
      <c r="VXB52" s="1305"/>
      <c r="VXC52" s="1305"/>
      <c r="VXD52" s="1305"/>
      <c r="VXE52" s="1305"/>
      <c r="VXF52" s="1305"/>
      <c r="VXG52" s="1305"/>
      <c r="VXH52" s="1305"/>
      <c r="VXI52" s="1305"/>
      <c r="VXJ52" s="1305"/>
      <c r="VXK52" s="1305"/>
      <c r="VXL52" s="1305"/>
      <c r="VXM52" s="1305"/>
      <c r="VXN52" s="1305"/>
      <c r="VXO52" s="1305"/>
      <c r="VXP52" s="1305"/>
      <c r="VXQ52" s="1305"/>
      <c r="VXR52" s="1305"/>
      <c r="VXS52" s="1305"/>
      <c r="VXT52" s="1305"/>
      <c r="VXU52" s="1305"/>
      <c r="VXV52" s="1305"/>
      <c r="VXW52" s="1305"/>
      <c r="VXX52" s="1305"/>
      <c r="VXY52" s="1305"/>
      <c r="VXZ52" s="1305"/>
      <c r="VYA52" s="1305"/>
      <c r="VYB52" s="1305"/>
      <c r="VYC52" s="1305"/>
      <c r="VYD52" s="1305"/>
      <c r="VYE52" s="1305"/>
      <c r="VYF52" s="1305"/>
      <c r="VYG52" s="1305"/>
      <c r="VYH52" s="1305"/>
      <c r="VYI52" s="1305"/>
      <c r="VYJ52" s="1305"/>
      <c r="VYK52" s="1305"/>
      <c r="VYL52" s="1305"/>
      <c r="VYM52" s="1305"/>
      <c r="VYN52" s="1305"/>
      <c r="VYO52" s="1305"/>
      <c r="VYP52" s="1305"/>
      <c r="VYQ52" s="1305"/>
      <c r="VYR52" s="1305"/>
      <c r="VYS52" s="1305"/>
      <c r="VYT52" s="1305"/>
      <c r="VYU52" s="1305"/>
      <c r="VYV52" s="1305"/>
      <c r="VYW52" s="1305"/>
      <c r="VYX52" s="1305"/>
      <c r="VYY52" s="1305"/>
      <c r="VYZ52" s="1305"/>
      <c r="VZA52" s="1305"/>
      <c r="VZB52" s="1305"/>
      <c r="VZC52" s="1305"/>
      <c r="VZD52" s="1305"/>
      <c r="VZE52" s="1305"/>
      <c r="VZF52" s="1305"/>
      <c r="VZG52" s="1305"/>
      <c r="VZH52" s="1305"/>
      <c r="VZI52" s="1305"/>
      <c r="VZJ52" s="1305"/>
      <c r="VZK52" s="1305"/>
      <c r="VZL52" s="1305"/>
      <c r="VZM52" s="1305"/>
      <c r="VZN52" s="1305"/>
      <c r="VZO52" s="1305"/>
      <c r="VZP52" s="1305"/>
      <c r="VZQ52" s="1305"/>
      <c r="VZR52" s="1305"/>
      <c r="VZS52" s="1305"/>
      <c r="VZT52" s="1305"/>
      <c r="VZU52" s="1305"/>
      <c r="VZV52" s="1305"/>
      <c r="VZW52" s="1305"/>
      <c r="VZX52" s="1305"/>
      <c r="VZY52" s="1305"/>
      <c r="VZZ52" s="1305"/>
      <c r="WAA52" s="1305"/>
      <c r="WAB52" s="1305"/>
      <c r="WAC52" s="1305"/>
      <c r="WAD52" s="1305"/>
      <c r="WAE52" s="1305"/>
      <c r="WAF52" s="1305"/>
      <c r="WAG52" s="1305"/>
      <c r="WAH52" s="1305"/>
      <c r="WAI52" s="1305"/>
      <c r="WAJ52" s="1305"/>
      <c r="WAK52" s="1305"/>
      <c r="WAL52" s="1305"/>
      <c r="WAM52" s="1305"/>
      <c r="WAN52" s="1305"/>
      <c r="WAO52" s="1305"/>
      <c r="WAP52" s="1305"/>
      <c r="WAQ52" s="1305"/>
      <c r="WAR52" s="1305"/>
      <c r="WAS52" s="1305"/>
      <c r="WAT52" s="1305"/>
      <c r="WAU52" s="1305"/>
      <c r="WAV52" s="1305"/>
      <c r="WAW52" s="1305"/>
      <c r="WAX52" s="1305"/>
      <c r="WAY52" s="1305"/>
      <c r="WAZ52" s="1305"/>
      <c r="WBA52" s="1305"/>
      <c r="WBB52" s="1305"/>
      <c r="WBC52" s="1305"/>
      <c r="WBD52" s="1305"/>
      <c r="WBE52" s="1305"/>
      <c r="WBF52" s="1305"/>
      <c r="WBG52" s="1305"/>
      <c r="WBH52" s="1305"/>
      <c r="WBI52" s="1305"/>
      <c r="WBJ52" s="1305"/>
      <c r="WBK52" s="1305"/>
      <c r="WBL52" s="1305"/>
      <c r="WBM52" s="1305"/>
      <c r="WBN52" s="1305"/>
      <c r="WBO52" s="1305"/>
      <c r="WBP52" s="1305"/>
      <c r="WBQ52" s="1305"/>
      <c r="WBR52" s="1305"/>
      <c r="WBS52" s="1305"/>
      <c r="WBT52" s="1305"/>
      <c r="WBU52" s="1305"/>
      <c r="WBV52" s="1305"/>
      <c r="WBW52" s="1305"/>
      <c r="WBX52" s="1305"/>
      <c r="WBY52" s="1305"/>
      <c r="WBZ52" s="1305"/>
      <c r="WCA52" s="1305"/>
      <c r="WCB52" s="1305"/>
      <c r="WCC52" s="1305"/>
      <c r="WCD52" s="1305"/>
      <c r="WCE52" s="1305"/>
      <c r="WCF52" s="1305"/>
      <c r="WCG52" s="1305"/>
      <c r="WCH52" s="1305"/>
      <c r="WCI52" s="1305"/>
      <c r="WCJ52" s="1305"/>
      <c r="WCK52" s="1305"/>
      <c r="WCL52" s="1305"/>
      <c r="WCM52" s="1305"/>
      <c r="WCN52" s="1305"/>
      <c r="WCO52" s="1305"/>
      <c r="WCP52" s="1305"/>
      <c r="WCQ52" s="1305"/>
      <c r="WCR52" s="1305"/>
      <c r="WCS52" s="1305"/>
      <c r="WCT52" s="1305"/>
      <c r="WCU52" s="1305"/>
      <c r="WCV52" s="1305"/>
      <c r="WCW52" s="1305"/>
      <c r="WCX52" s="1305"/>
      <c r="WCY52" s="1305"/>
      <c r="WCZ52" s="1305"/>
      <c r="WDA52" s="1305"/>
      <c r="WDB52" s="1305"/>
      <c r="WDC52" s="1305"/>
      <c r="WDD52" s="1305"/>
      <c r="WDE52" s="1305"/>
      <c r="WDF52" s="1305"/>
      <c r="WDG52" s="1305"/>
      <c r="WDH52" s="1305"/>
      <c r="WDI52" s="1305"/>
      <c r="WDJ52" s="1305"/>
      <c r="WDK52" s="1305"/>
      <c r="WDL52" s="1305"/>
      <c r="WDM52" s="1305"/>
      <c r="WDN52" s="1305"/>
      <c r="WDO52" s="1305"/>
      <c r="WDP52" s="1305"/>
      <c r="WDQ52" s="1305"/>
      <c r="WDR52" s="1305"/>
      <c r="WDS52" s="1305"/>
      <c r="WDT52" s="1305"/>
      <c r="WDU52" s="1305"/>
      <c r="WDV52" s="1305"/>
      <c r="WDW52" s="1305"/>
      <c r="WDX52" s="1305"/>
      <c r="WDY52" s="1305"/>
      <c r="WDZ52" s="1305"/>
      <c r="WEA52" s="1305"/>
      <c r="WEB52" s="1305"/>
      <c r="WEC52" s="1305"/>
      <c r="WED52" s="1305"/>
      <c r="WEE52" s="1305"/>
      <c r="WEF52" s="1305"/>
      <c r="WEG52" s="1305"/>
      <c r="WEH52" s="1305"/>
      <c r="WEI52" s="1305"/>
      <c r="WEJ52" s="1305"/>
      <c r="WEK52" s="1305"/>
      <c r="WEL52" s="1305"/>
      <c r="WEM52" s="1305"/>
      <c r="WEN52" s="1305"/>
      <c r="WEO52" s="1305"/>
      <c r="WEP52" s="1305"/>
      <c r="WEQ52" s="1305"/>
      <c r="WER52" s="1305"/>
      <c r="WES52" s="1305"/>
      <c r="WET52" s="1305"/>
      <c r="WEU52" s="1305"/>
      <c r="WEV52" s="1305"/>
      <c r="WEW52" s="1305"/>
      <c r="WEX52" s="1305"/>
      <c r="WEY52" s="1305"/>
      <c r="WEZ52" s="1305"/>
      <c r="WFA52" s="1305"/>
      <c r="WFB52" s="1305"/>
      <c r="WFC52" s="1305"/>
      <c r="WFD52" s="1305"/>
      <c r="WFE52" s="1305"/>
      <c r="WFF52" s="1305"/>
      <c r="WFG52" s="1305"/>
      <c r="WFH52" s="1305"/>
      <c r="WFI52" s="1305"/>
      <c r="WFJ52" s="1305"/>
      <c r="WFK52" s="1305"/>
      <c r="WFL52" s="1305"/>
      <c r="WFM52" s="1305"/>
      <c r="WFN52" s="1305"/>
      <c r="WFO52" s="1305"/>
      <c r="WFP52" s="1305"/>
      <c r="WFQ52" s="1305"/>
      <c r="WFR52" s="1305"/>
      <c r="WFS52" s="1305"/>
      <c r="WFT52" s="1305"/>
      <c r="WFU52" s="1305"/>
      <c r="WFV52" s="1305"/>
      <c r="WFW52" s="1305"/>
      <c r="WFX52" s="1305"/>
      <c r="WFY52" s="1305"/>
      <c r="WFZ52" s="1305"/>
      <c r="WGA52" s="1305"/>
      <c r="WGB52" s="1305"/>
      <c r="WGC52" s="1305"/>
      <c r="WGD52" s="1305"/>
      <c r="WGE52" s="1305"/>
      <c r="WGF52" s="1305"/>
      <c r="WGG52" s="1305"/>
      <c r="WGH52" s="1305"/>
      <c r="WGI52" s="1305"/>
      <c r="WGJ52" s="1305"/>
      <c r="WGK52" s="1305"/>
      <c r="WGL52" s="1305"/>
      <c r="WGM52" s="1305"/>
      <c r="WGN52" s="1305"/>
      <c r="WGO52" s="1305"/>
      <c r="WGP52" s="1305"/>
      <c r="WGQ52" s="1305"/>
      <c r="WGR52" s="1305"/>
      <c r="WGS52" s="1305"/>
      <c r="WGT52" s="1305"/>
      <c r="WGU52" s="1305"/>
      <c r="WGV52" s="1305"/>
      <c r="WGW52" s="1305"/>
      <c r="WGX52" s="1305"/>
      <c r="WGY52" s="1305"/>
      <c r="WGZ52" s="1305"/>
      <c r="WHA52" s="1305"/>
      <c r="WHB52" s="1305"/>
      <c r="WHC52" s="1305"/>
      <c r="WHD52" s="1305"/>
      <c r="WHE52" s="1305"/>
      <c r="WHF52" s="1305"/>
      <c r="WHG52" s="1305"/>
      <c r="WHH52" s="1305"/>
      <c r="WHI52" s="1305"/>
      <c r="WHJ52" s="1305"/>
      <c r="WHK52" s="1305"/>
      <c r="WHL52" s="1305"/>
      <c r="WHM52" s="1305"/>
      <c r="WHN52" s="1305"/>
      <c r="WHO52" s="1305"/>
      <c r="WHP52" s="1305"/>
      <c r="WHQ52" s="1305"/>
      <c r="WHR52" s="1305"/>
      <c r="WHS52" s="1305"/>
      <c r="WHT52" s="1305"/>
      <c r="WHU52" s="1305"/>
      <c r="WHV52" s="1305"/>
      <c r="WHW52" s="1305"/>
      <c r="WHX52" s="1305"/>
      <c r="WHY52" s="1305"/>
      <c r="WHZ52" s="1305"/>
      <c r="WIA52" s="1305"/>
      <c r="WIB52" s="1305"/>
      <c r="WIC52" s="1305"/>
      <c r="WID52" s="1305"/>
      <c r="WIE52" s="1305"/>
      <c r="WIF52" s="1305"/>
      <c r="WIG52" s="1305"/>
      <c r="WIH52" s="1305"/>
      <c r="WII52" s="1305"/>
      <c r="WIJ52" s="1305"/>
      <c r="WIK52" s="1305"/>
      <c r="WIL52" s="1305"/>
      <c r="WIM52" s="1305"/>
      <c r="WIN52" s="1305"/>
      <c r="WIO52" s="1305"/>
      <c r="WIP52" s="1305"/>
      <c r="WIQ52" s="1305"/>
      <c r="WIR52" s="1305"/>
      <c r="WIS52" s="1305"/>
      <c r="WIT52" s="1305"/>
      <c r="WIU52" s="1305"/>
      <c r="WIV52" s="1305"/>
      <c r="WIW52" s="1305"/>
      <c r="WIX52" s="1305"/>
      <c r="WIY52" s="1305"/>
      <c r="WIZ52" s="1305"/>
      <c r="WJA52" s="1305"/>
      <c r="WJB52" s="1305"/>
      <c r="WJC52" s="1305"/>
      <c r="WJD52" s="1305"/>
      <c r="WJE52" s="1305"/>
      <c r="WJF52" s="1305"/>
      <c r="WJG52" s="1305"/>
      <c r="WJH52" s="1305"/>
      <c r="WJI52" s="1305"/>
      <c r="WJJ52" s="1305"/>
      <c r="WJK52" s="1305"/>
      <c r="WJL52" s="1305"/>
      <c r="WJM52" s="1305"/>
      <c r="WJN52" s="1305"/>
      <c r="WJO52" s="1305"/>
      <c r="WJP52" s="1305"/>
      <c r="WJQ52" s="1305"/>
      <c r="WJR52" s="1305"/>
      <c r="WJS52" s="1305"/>
      <c r="WJT52" s="1305"/>
      <c r="WJU52" s="1305"/>
      <c r="WJV52" s="1305"/>
      <c r="WJW52" s="1305"/>
      <c r="WJX52" s="1305"/>
      <c r="WJY52" s="1305"/>
      <c r="WJZ52" s="1305"/>
      <c r="WKA52" s="1305"/>
      <c r="WKB52" s="1305"/>
      <c r="WKC52" s="1305"/>
      <c r="WKD52" s="1305"/>
      <c r="WKE52" s="1305"/>
      <c r="WKF52" s="1305"/>
      <c r="WKG52" s="1305"/>
      <c r="WKH52" s="1305"/>
      <c r="WKI52" s="1305"/>
      <c r="WKJ52" s="1305"/>
      <c r="WKK52" s="1305"/>
      <c r="WKL52" s="1305"/>
      <c r="WKM52" s="1305"/>
      <c r="WKN52" s="1305"/>
      <c r="WKO52" s="1305"/>
      <c r="WKP52" s="1305"/>
      <c r="WKQ52" s="1305"/>
      <c r="WKR52" s="1305"/>
      <c r="WKS52" s="1305"/>
      <c r="WKT52" s="1305"/>
      <c r="WKU52" s="1305"/>
      <c r="WKV52" s="1305"/>
      <c r="WKW52" s="1305"/>
      <c r="WKX52" s="1305"/>
      <c r="WKY52" s="1305"/>
      <c r="WKZ52" s="1305"/>
      <c r="WLA52" s="1305"/>
      <c r="WLB52" s="1305"/>
      <c r="WLC52" s="1305"/>
      <c r="WLD52" s="1305"/>
      <c r="WLE52" s="1305"/>
      <c r="WLF52" s="1305"/>
      <c r="WLG52" s="1305"/>
      <c r="WLH52" s="1305"/>
      <c r="WLI52" s="1305"/>
      <c r="WLJ52" s="1305"/>
      <c r="WLK52" s="1305"/>
      <c r="WLL52" s="1305"/>
      <c r="WLM52" s="1305"/>
      <c r="WLN52" s="1305"/>
      <c r="WLO52" s="1305"/>
      <c r="WLP52" s="1305"/>
      <c r="WLQ52" s="1305"/>
      <c r="WLR52" s="1305"/>
      <c r="WLS52" s="1305"/>
      <c r="WLT52" s="1305"/>
      <c r="WLU52" s="1305"/>
      <c r="WLV52" s="1305"/>
      <c r="WLW52" s="1305"/>
      <c r="WLX52" s="1305"/>
      <c r="WLY52" s="1305"/>
      <c r="WLZ52" s="1305"/>
      <c r="WMA52" s="1305"/>
      <c r="WMB52" s="1305"/>
      <c r="WMC52" s="1305"/>
      <c r="WMD52" s="1305"/>
      <c r="WME52" s="1305"/>
      <c r="WMF52" s="1305"/>
      <c r="WMG52" s="1305"/>
      <c r="WMH52" s="1305"/>
      <c r="WMI52" s="1305"/>
      <c r="WMJ52" s="1305"/>
      <c r="WMK52" s="1305"/>
      <c r="WML52" s="1305"/>
      <c r="WMM52" s="1305"/>
      <c r="WMN52" s="1305"/>
      <c r="WMO52" s="1305"/>
      <c r="WMP52" s="1305"/>
      <c r="WMQ52" s="1305"/>
      <c r="WMR52" s="1305"/>
      <c r="WMS52" s="1305"/>
      <c r="WMT52" s="1305"/>
      <c r="WMU52" s="1305"/>
      <c r="WMV52" s="1305"/>
      <c r="WMW52" s="1305"/>
      <c r="WMX52" s="1305"/>
      <c r="WMY52" s="1305"/>
      <c r="WMZ52" s="1305"/>
      <c r="WNA52" s="1305"/>
      <c r="WNB52" s="1305"/>
      <c r="WNC52" s="1305"/>
      <c r="WND52" s="1305"/>
      <c r="WNE52" s="1305"/>
      <c r="WNF52" s="1305"/>
      <c r="WNG52" s="1305"/>
      <c r="WNH52" s="1305"/>
      <c r="WNI52" s="1305"/>
      <c r="WNJ52" s="1305"/>
      <c r="WNK52" s="1305"/>
      <c r="WNL52" s="1305"/>
      <c r="WNM52" s="1305"/>
      <c r="WNN52" s="1305"/>
      <c r="WNO52" s="1305"/>
      <c r="WNP52" s="1305"/>
      <c r="WNQ52" s="1305"/>
      <c r="WNR52" s="1305"/>
      <c r="WNS52" s="1305"/>
      <c r="WNT52" s="1305"/>
      <c r="WNU52" s="1305"/>
      <c r="WNV52" s="1305"/>
      <c r="WNW52" s="1305"/>
      <c r="WNX52" s="1305"/>
      <c r="WNY52" s="1305"/>
      <c r="WNZ52" s="1305"/>
      <c r="WOA52" s="1305"/>
      <c r="WOB52" s="1305"/>
      <c r="WOC52" s="1305"/>
      <c r="WOD52" s="1305"/>
      <c r="WOE52" s="1305"/>
      <c r="WOF52" s="1305"/>
      <c r="WOG52" s="1305"/>
      <c r="WOH52" s="1305"/>
      <c r="WOI52" s="1305"/>
      <c r="WOJ52" s="1305"/>
      <c r="WOK52" s="1305"/>
      <c r="WOL52" s="1305"/>
      <c r="WOM52" s="1305"/>
      <c r="WON52" s="1305"/>
      <c r="WOO52" s="1305"/>
      <c r="WOP52" s="1305"/>
      <c r="WOQ52" s="1305"/>
      <c r="WOR52" s="1305"/>
      <c r="WOS52" s="1305"/>
      <c r="WOT52" s="1305"/>
      <c r="WOU52" s="1305"/>
      <c r="WOV52" s="1305"/>
      <c r="WOW52" s="1305"/>
      <c r="WOX52" s="1305"/>
      <c r="WOY52" s="1305"/>
      <c r="WOZ52" s="1305"/>
      <c r="WPA52" s="1305"/>
      <c r="WPB52" s="1305"/>
      <c r="WPC52" s="1305"/>
      <c r="WPD52" s="1305"/>
      <c r="WPE52" s="1305"/>
      <c r="WPF52" s="1305"/>
      <c r="WPG52" s="1305"/>
      <c r="WPH52" s="1305"/>
      <c r="WPI52" s="1305"/>
      <c r="WPJ52" s="1305"/>
      <c r="WPK52" s="1305"/>
      <c r="WPL52" s="1305"/>
      <c r="WPM52" s="1305"/>
      <c r="WPN52" s="1305"/>
      <c r="WPO52" s="1305"/>
      <c r="WPP52" s="1305"/>
      <c r="WPQ52" s="1305"/>
      <c r="WPR52" s="1305"/>
      <c r="WPS52" s="1305"/>
      <c r="WPT52" s="1305"/>
      <c r="WPU52" s="1305"/>
      <c r="WPV52" s="1305"/>
      <c r="WPW52" s="1305"/>
      <c r="WPX52" s="1305"/>
      <c r="WPY52" s="1305"/>
      <c r="WPZ52" s="1305"/>
      <c r="WQA52" s="1305"/>
      <c r="WQB52" s="1305"/>
      <c r="WQC52" s="1305"/>
      <c r="WQD52" s="1305"/>
      <c r="WQE52" s="1305"/>
      <c r="WQF52" s="1305"/>
      <c r="WQG52" s="1305"/>
      <c r="WQH52" s="1305"/>
      <c r="WQI52" s="1305"/>
      <c r="WQJ52" s="1305"/>
      <c r="WQK52" s="1305"/>
      <c r="WQL52" s="1305"/>
      <c r="WQM52" s="1305"/>
      <c r="WQN52" s="1305"/>
      <c r="WQO52" s="1305"/>
      <c r="WQP52" s="1305"/>
      <c r="WQQ52" s="1305"/>
      <c r="WQR52" s="1305"/>
      <c r="WQS52" s="1305"/>
      <c r="WQT52" s="1305"/>
      <c r="WQU52" s="1305"/>
      <c r="WQV52" s="1305"/>
      <c r="WQW52" s="1305"/>
      <c r="WQX52" s="1305"/>
      <c r="WQY52" s="1305"/>
      <c r="WQZ52" s="1305"/>
      <c r="WRA52" s="1305"/>
      <c r="WRB52" s="1305"/>
      <c r="WRC52" s="1305"/>
      <c r="WRD52" s="1305"/>
      <c r="WRE52" s="1305"/>
      <c r="WRF52" s="1305"/>
      <c r="WRG52" s="1305"/>
      <c r="WRH52" s="1305"/>
      <c r="WRI52" s="1305"/>
      <c r="WRJ52" s="1305"/>
      <c r="WRK52" s="1305"/>
      <c r="WRL52" s="1305"/>
      <c r="WRM52" s="1305"/>
      <c r="WRN52" s="1305"/>
      <c r="WRO52" s="1305"/>
      <c r="WRP52" s="1305"/>
      <c r="WRQ52" s="1305"/>
      <c r="WRR52" s="1305"/>
      <c r="WRS52" s="1305"/>
      <c r="WRT52" s="1305"/>
      <c r="WRU52" s="1305"/>
      <c r="WRV52" s="1305"/>
      <c r="WRW52" s="1305"/>
      <c r="WRX52" s="1305"/>
      <c r="WRY52" s="1305"/>
      <c r="WRZ52" s="1305"/>
      <c r="WSA52" s="1305"/>
      <c r="WSB52" s="1305"/>
      <c r="WSC52" s="1305"/>
      <c r="WSD52" s="1305"/>
      <c r="WSE52" s="1305"/>
      <c r="WSF52" s="1305"/>
      <c r="WSG52" s="1305"/>
      <c r="WSH52" s="1305"/>
      <c r="WSI52" s="1305"/>
      <c r="WSJ52" s="1305"/>
      <c r="WSK52" s="1305"/>
      <c r="WSL52" s="1305"/>
      <c r="WSM52" s="1305"/>
      <c r="WSN52" s="1305"/>
      <c r="WSO52" s="1305"/>
      <c r="WSP52" s="1305"/>
      <c r="WSQ52" s="1305"/>
      <c r="WSR52" s="1305"/>
      <c r="WSS52" s="1305"/>
      <c r="WST52" s="1305"/>
      <c r="WSU52" s="1305"/>
      <c r="WSV52" s="1305"/>
      <c r="WSW52" s="1305"/>
      <c r="WSX52" s="1305"/>
      <c r="WSY52" s="1305"/>
      <c r="WSZ52" s="1305"/>
      <c r="WTA52" s="1305"/>
      <c r="WTB52" s="1305"/>
      <c r="WTC52" s="1305"/>
      <c r="WTD52" s="1305"/>
      <c r="WTE52" s="1305"/>
      <c r="WTF52" s="1305"/>
      <c r="WTG52" s="1305"/>
      <c r="WTH52" s="1305"/>
      <c r="WTI52" s="1305"/>
      <c r="WTJ52" s="1305"/>
      <c r="WTK52" s="1305"/>
      <c r="WTL52" s="1305"/>
      <c r="WTM52" s="1305"/>
      <c r="WTN52" s="1305"/>
      <c r="WTO52" s="1305"/>
      <c r="WTP52" s="1305"/>
      <c r="WTQ52" s="1305"/>
      <c r="WTR52" s="1305"/>
      <c r="WTS52" s="1305"/>
      <c r="WTT52" s="1305"/>
      <c r="WTU52" s="1305"/>
      <c r="WTV52" s="1305"/>
      <c r="WTW52" s="1305"/>
      <c r="WTX52" s="1305"/>
      <c r="WTY52" s="1305"/>
      <c r="WTZ52" s="1305"/>
      <c r="WUA52" s="1305"/>
      <c r="WUB52" s="1305"/>
      <c r="WUC52" s="1305"/>
      <c r="WUD52" s="1305"/>
      <c r="WUE52" s="1305"/>
      <c r="WUF52" s="1305"/>
      <c r="WUG52" s="1305"/>
      <c r="WUH52" s="1305"/>
      <c r="WUI52" s="1305"/>
      <c r="WUJ52" s="1305"/>
      <c r="WUK52" s="1305"/>
      <c r="WUL52" s="1305"/>
      <c r="WUM52" s="1305"/>
      <c r="WUN52" s="1305"/>
      <c r="WUO52" s="1305"/>
      <c r="WUP52" s="1305"/>
      <c r="WUQ52" s="1305"/>
      <c r="WUR52" s="1305"/>
      <c r="WUS52" s="1305"/>
      <c r="WUT52" s="1305"/>
      <c r="WUU52" s="1305"/>
      <c r="WUV52" s="1305"/>
      <c r="WUW52" s="1305"/>
      <c r="WUX52" s="1305"/>
      <c r="WUY52" s="1305"/>
      <c r="WUZ52" s="1305"/>
      <c r="WVA52" s="1305"/>
      <c r="WVB52" s="1305"/>
      <c r="WVC52" s="1305"/>
      <c r="WVD52" s="1305"/>
      <c r="WVE52" s="1305"/>
      <c r="WVF52" s="1305"/>
      <c r="WVG52" s="1305"/>
      <c r="WVH52" s="1305"/>
      <c r="WVI52" s="1305"/>
      <c r="WVJ52" s="1305"/>
      <c r="WVK52" s="1305"/>
      <c r="WVL52" s="1305"/>
      <c r="WVM52" s="1305"/>
      <c r="WVN52" s="1305"/>
      <c r="WVO52" s="1305"/>
      <c r="WVP52" s="1305"/>
      <c r="WVQ52" s="1305"/>
      <c r="WVR52" s="1305"/>
      <c r="WVS52" s="1305"/>
      <c r="WVT52" s="1305"/>
      <c r="WVU52" s="1305"/>
      <c r="WVV52" s="1305"/>
      <c r="WVW52" s="1305"/>
      <c r="WVX52" s="1305"/>
      <c r="WVY52" s="1305"/>
      <c r="WVZ52" s="1305"/>
      <c r="WWA52" s="1305"/>
      <c r="WWB52" s="1305"/>
      <c r="WWC52" s="1305"/>
      <c r="WWD52" s="1305"/>
      <c r="WWE52" s="1305"/>
      <c r="WWF52" s="1305"/>
      <c r="WWG52" s="1305"/>
      <c r="WWH52" s="1305"/>
      <c r="WWI52" s="1305"/>
      <c r="WWJ52" s="1305"/>
      <c r="WWK52" s="1305"/>
      <c r="WWL52" s="1305"/>
      <c r="WWM52" s="1305"/>
      <c r="WWN52" s="1305"/>
      <c r="WWO52" s="1305"/>
      <c r="WWP52" s="1305"/>
      <c r="WWQ52" s="1305"/>
      <c r="WWR52" s="1305"/>
      <c r="WWS52" s="1305"/>
      <c r="WWT52" s="1305"/>
      <c r="WWU52" s="1305"/>
      <c r="WWV52" s="1305"/>
      <c r="WWW52" s="1305"/>
      <c r="WWX52" s="1305"/>
      <c r="WWY52" s="1305"/>
      <c r="WWZ52" s="1305"/>
      <c r="WXA52" s="1305"/>
      <c r="WXB52" s="1305"/>
      <c r="WXC52" s="1305"/>
      <c r="WXD52" s="1305"/>
      <c r="WXE52" s="1305"/>
      <c r="WXF52" s="1305"/>
      <c r="WXG52" s="1305"/>
      <c r="WXH52" s="1305"/>
      <c r="WXI52" s="1305"/>
      <c r="WXJ52" s="1305"/>
      <c r="WXK52" s="1305"/>
      <c r="WXL52" s="1305"/>
      <c r="WXM52" s="1305"/>
      <c r="WXN52" s="1305"/>
      <c r="WXO52" s="1305"/>
      <c r="WXP52" s="1305"/>
      <c r="WXQ52" s="1305"/>
      <c r="WXR52" s="1305"/>
      <c r="WXS52" s="1305"/>
      <c r="WXT52" s="1305"/>
      <c r="WXU52" s="1305"/>
      <c r="WXV52" s="1305"/>
      <c r="WXW52" s="1305"/>
      <c r="WXX52" s="1305"/>
      <c r="WXY52" s="1305"/>
      <c r="WXZ52" s="1305"/>
      <c r="WYA52" s="1305"/>
      <c r="WYB52" s="1305"/>
      <c r="WYC52" s="1305"/>
      <c r="WYD52" s="1305"/>
      <c r="WYE52" s="1305"/>
      <c r="WYF52" s="1305"/>
      <c r="WYG52" s="1305"/>
      <c r="WYH52" s="1305"/>
      <c r="WYI52" s="1305"/>
      <c r="WYJ52" s="1305"/>
      <c r="WYK52" s="1305"/>
      <c r="WYL52" s="1305"/>
      <c r="WYM52" s="1305"/>
      <c r="WYN52" s="1305"/>
      <c r="WYO52" s="1305"/>
      <c r="WYP52" s="1305"/>
      <c r="WYQ52" s="1305"/>
      <c r="WYR52" s="1305"/>
      <c r="WYS52" s="1305"/>
      <c r="WYT52" s="1305"/>
      <c r="WYU52" s="1305"/>
      <c r="WYV52" s="1305"/>
      <c r="WYW52" s="1305"/>
      <c r="WYX52" s="1305"/>
      <c r="WYY52" s="1305"/>
      <c r="WYZ52" s="1305"/>
      <c r="WZA52" s="1305"/>
      <c r="WZB52" s="1305"/>
      <c r="WZC52" s="1305"/>
      <c r="WZD52" s="1305"/>
      <c r="WZE52" s="1305"/>
      <c r="WZF52" s="1305"/>
      <c r="WZG52" s="1305"/>
      <c r="WZH52" s="1305"/>
      <c r="WZI52" s="1305"/>
      <c r="WZJ52" s="1305"/>
      <c r="WZK52" s="1305"/>
      <c r="WZL52" s="1305"/>
      <c r="WZM52" s="1305"/>
      <c r="WZN52" s="1305"/>
      <c r="WZO52" s="1305"/>
      <c r="WZP52" s="1305"/>
      <c r="WZQ52" s="1305"/>
      <c r="WZR52" s="1305"/>
      <c r="WZS52" s="1305"/>
      <c r="WZT52" s="1305"/>
      <c r="WZU52" s="1305"/>
      <c r="WZV52" s="1305"/>
      <c r="WZW52" s="1305"/>
      <c r="WZX52" s="1305"/>
      <c r="WZY52" s="1305"/>
      <c r="WZZ52" s="1305"/>
      <c r="XAA52" s="1305"/>
      <c r="XAB52" s="1305"/>
      <c r="XAC52" s="1305"/>
      <c r="XAD52" s="1305"/>
      <c r="XAE52" s="1305"/>
      <c r="XAF52" s="1305"/>
      <c r="XAG52" s="1305"/>
      <c r="XAH52" s="1305"/>
      <c r="XAI52" s="1305"/>
      <c r="XAJ52" s="1305"/>
      <c r="XAK52" s="1305"/>
      <c r="XAL52" s="1305"/>
      <c r="XAM52" s="1305"/>
      <c r="XAN52" s="1305"/>
      <c r="XAO52" s="1305"/>
      <c r="XAP52" s="1305"/>
      <c r="XAQ52" s="1305"/>
      <c r="XAR52" s="1305"/>
      <c r="XAS52" s="1305"/>
      <c r="XAT52" s="1305"/>
      <c r="XAU52" s="1305"/>
      <c r="XAV52" s="1305"/>
      <c r="XAW52" s="1305"/>
      <c r="XAX52" s="1305"/>
      <c r="XAY52" s="1305"/>
      <c r="XAZ52" s="1305"/>
      <c r="XBA52" s="1305"/>
      <c r="XBB52" s="1305"/>
      <c r="XBC52" s="1305"/>
      <c r="XBD52" s="1305"/>
      <c r="XBE52" s="1305"/>
      <c r="XBF52" s="1305"/>
      <c r="XBG52" s="1305"/>
      <c r="XBH52" s="1305"/>
      <c r="XBI52" s="1305"/>
      <c r="XBJ52" s="1305"/>
      <c r="XBK52" s="1305"/>
      <c r="XBL52" s="1305"/>
      <c r="XBM52" s="1305"/>
      <c r="XBN52" s="1305"/>
      <c r="XBO52" s="1305"/>
      <c r="XBP52" s="1305"/>
      <c r="XBQ52" s="1305"/>
      <c r="XBR52" s="1305"/>
      <c r="XBS52" s="1305"/>
      <c r="XBT52" s="1305"/>
      <c r="XBU52" s="1305"/>
      <c r="XBV52" s="1305"/>
      <c r="XBW52" s="1305"/>
      <c r="XBX52" s="1305"/>
      <c r="XBY52" s="1305"/>
      <c r="XBZ52" s="1305"/>
      <c r="XCA52" s="1305"/>
      <c r="XCB52" s="1305"/>
      <c r="XCC52" s="1305"/>
      <c r="XCD52" s="1305"/>
      <c r="XCE52" s="1305"/>
      <c r="XCF52" s="1305"/>
      <c r="XCG52" s="1305"/>
      <c r="XCH52" s="1305"/>
      <c r="XCI52" s="1305"/>
      <c r="XCJ52" s="1305"/>
      <c r="XCK52" s="1305"/>
      <c r="XCL52" s="1305"/>
      <c r="XCM52" s="1305"/>
      <c r="XCN52" s="1305"/>
      <c r="XCO52" s="1305"/>
      <c r="XCP52" s="1305"/>
      <c r="XCQ52" s="1305"/>
      <c r="XCR52" s="1305"/>
      <c r="XCS52" s="1305"/>
      <c r="XCT52" s="1305"/>
      <c r="XCU52" s="1305"/>
      <c r="XCV52" s="1305"/>
      <c r="XCW52" s="1305"/>
      <c r="XCX52" s="1305"/>
      <c r="XCY52" s="1305"/>
      <c r="XCZ52" s="1305"/>
      <c r="XDA52" s="1305"/>
      <c r="XDB52" s="1305"/>
    </row>
    <row r="53" spans="1:16330" s="1306" customFormat="1" ht="21.75" customHeight="1">
      <c r="A53" s="1305"/>
      <c r="B53" s="1271"/>
      <c r="C53" s="1272"/>
      <c r="D53" s="1273"/>
      <c r="E53" s="1290"/>
      <c r="F53" s="1307"/>
      <c r="G53" s="1276"/>
      <c r="H53" s="1287"/>
      <c r="I53" s="1275"/>
      <c r="J53" s="1276"/>
      <c r="K53" s="1277"/>
      <c r="L53" s="1278"/>
      <c r="M53" s="1289"/>
      <c r="N53" s="1284"/>
      <c r="O53" s="1285"/>
      <c r="P53" s="1282"/>
      <c r="Q53" s="1278"/>
      <c r="R53" s="1278"/>
      <c r="S53" s="1260"/>
      <c r="T53" s="1303"/>
      <c r="U53" s="1305"/>
      <c r="V53" s="1305"/>
      <c r="W53" s="1305"/>
      <c r="X53" s="1305"/>
      <c r="Y53" s="1305"/>
      <c r="Z53" s="1305"/>
      <c r="AA53" s="1305"/>
      <c r="AB53" s="1305"/>
      <c r="AC53" s="1305"/>
      <c r="AD53" s="1305"/>
      <c r="AE53" s="1305"/>
      <c r="AF53" s="1305"/>
      <c r="AG53" s="1305"/>
      <c r="AH53" s="1305"/>
      <c r="AI53" s="1305"/>
      <c r="AJ53" s="1305"/>
      <c r="AK53" s="1305"/>
      <c r="AL53" s="1305"/>
      <c r="AM53" s="1305"/>
      <c r="AN53" s="1305"/>
      <c r="AO53" s="1305"/>
      <c r="AP53" s="1305"/>
      <c r="AQ53" s="1305"/>
      <c r="AR53" s="1305"/>
      <c r="AS53" s="1305"/>
      <c r="AT53" s="1305"/>
      <c r="AU53" s="1305"/>
      <c r="AV53" s="1305"/>
      <c r="AW53" s="1305"/>
      <c r="AX53" s="1305"/>
      <c r="AY53" s="1305"/>
      <c r="AZ53" s="1305"/>
      <c r="BA53" s="1305"/>
      <c r="BB53" s="1305"/>
      <c r="BC53" s="1305"/>
      <c r="BD53" s="1305"/>
      <c r="BE53" s="1305"/>
      <c r="BF53" s="1305"/>
      <c r="BG53" s="1305"/>
      <c r="BH53" s="1305"/>
      <c r="BI53" s="1305"/>
      <c r="BJ53" s="1305"/>
      <c r="BK53" s="1305"/>
      <c r="BL53" s="1305"/>
      <c r="BM53" s="1305"/>
      <c r="BN53" s="1305"/>
      <c r="BO53" s="1305"/>
      <c r="BP53" s="1305"/>
      <c r="BQ53" s="1305"/>
      <c r="BR53" s="1305"/>
      <c r="BS53" s="1305"/>
      <c r="BT53" s="1305"/>
      <c r="BU53" s="1305"/>
      <c r="BV53" s="1305"/>
      <c r="BW53" s="1305"/>
      <c r="BX53" s="1305"/>
      <c r="BY53" s="1305"/>
      <c r="BZ53" s="1305"/>
      <c r="CA53" s="1305"/>
      <c r="CB53" s="1305"/>
      <c r="CC53" s="1305"/>
      <c r="CD53" s="1305"/>
      <c r="CE53" s="1305"/>
      <c r="CF53" s="1305"/>
      <c r="CG53" s="1305"/>
      <c r="CH53" s="1305"/>
      <c r="CI53" s="1305"/>
      <c r="CJ53" s="1305"/>
      <c r="CK53" s="1305"/>
      <c r="CL53" s="1305"/>
      <c r="CM53" s="1305"/>
      <c r="CN53" s="1305"/>
      <c r="CO53" s="1305"/>
      <c r="CP53" s="1305"/>
      <c r="CQ53" s="1305"/>
      <c r="CR53" s="1305"/>
      <c r="CS53" s="1305"/>
      <c r="CT53" s="1305"/>
      <c r="CU53" s="1305"/>
      <c r="CV53" s="1305"/>
      <c r="CW53" s="1305"/>
      <c r="CX53" s="1305"/>
      <c r="CY53" s="1305"/>
      <c r="CZ53" s="1305"/>
      <c r="DA53" s="1305"/>
      <c r="DB53" s="1305"/>
      <c r="DC53" s="1305"/>
      <c r="DD53" s="1305"/>
      <c r="DE53" s="1305"/>
      <c r="DF53" s="1305"/>
      <c r="DG53" s="1305"/>
      <c r="DH53" s="1305"/>
      <c r="DI53" s="1305"/>
      <c r="DJ53" s="1305"/>
      <c r="DK53" s="1305"/>
      <c r="DL53" s="1305"/>
      <c r="DM53" s="1305"/>
      <c r="DN53" s="1305"/>
      <c r="DO53" s="1305"/>
      <c r="DP53" s="1305"/>
      <c r="DQ53" s="1305"/>
      <c r="DR53" s="1305"/>
      <c r="DS53" s="1305"/>
      <c r="DT53" s="1305"/>
      <c r="DU53" s="1305"/>
      <c r="DV53" s="1305"/>
      <c r="DW53" s="1305"/>
      <c r="DX53" s="1305"/>
      <c r="DY53" s="1305"/>
      <c r="DZ53" s="1305"/>
      <c r="EA53" s="1305"/>
      <c r="EB53" s="1305"/>
      <c r="EC53" s="1305"/>
      <c r="ED53" s="1305"/>
      <c r="EE53" s="1305"/>
      <c r="EF53" s="1305"/>
      <c r="EG53" s="1305"/>
      <c r="EH53" s="1305"/>
      <c r="EI53" s="1305"/>
      <c r="EJ53" s="1305"/>
      <c r="EK53" s="1305"/>
      <c r="EL53" s="1305"/>
      <c r="EM53" s="1305"/>
      <c r="EN53" s="1305"/>
      <c r="EO53" s="1305"/>
      <c r="EP53" s="1305"/>
      <c r="EQ53" s="1305"/>
      <c r="ER53" s="1305"/>
      <c r="ES53" s="1305"/>
      <c r="ET53" s="1305"/>
      <c r="EU53" s="1305"/>
      <c r="EV53" s="1305"/>
      <c r="EW53" s="1305"/>
      <c r="EX53" s="1305"/>
      <c r="EY53" s="1305"/>
      <c r="EZ53" s="1305"/>
      <c r="FA53" s="1305"/>
      <c r="FB53" s="1305"/>
      <c r="FC53" s="1305"/>
      <c r="FD53" s="1305"/>
      <c r="FE53" s="1305"/>
      <c r="FF53" s="1305"/>
      <c r="FG53" s="1305"/>
      <c r="FH53" s="1305"/>
      <c r="FI53" s="1305"/>
      <c r="FJ53" s="1305"/>
      <c r="FK53" s="1305"/>
      <c r="FL53" s="1305"/>
      <c r="FM53" s="1305"/>
      <c r="FN53" s="1305"/>
      <c r="FO53" s="1305"/>
      <c r="FP53" s="1305"/>
      <c r="FQ53" s="1305"/>
      <c r="FR53" s="1305"/>
      <c r="FS53" s="1305"/>
      <c r="FT53" s="1305"/>
      <c r="FU53" s="1305"/>
      <c r="FV53" s="1305"/>
      <c r="FW53" s="1305"/>
      <c r="FX53" s="1305"/>
      <c r="FY53" s="1305"/>
      <c r="FZ53" s="1305"/>
      <c r="GA53" s="1305"/>
      <c r="GB53" s="1305"/>
      <c r="GC53" s="1305"/>
      <c r="GD53" s="1305"/>
      <c r="GE53" s="1305"/>
      <c r="GF53" s="1305"/>
      <c r="GG53" s="1305"/>
      <c r="GH53" s="1305"/>
      <c r="GI53" s="1305"/>
      <c r="GJ53" s="1305"/>
      <c r="GK53" s="1305"/>
      <c r="GL53" s="1305"/>
      <c r="GM53" s="1305"/>
      <c r="GN53" s="1305"/>
      <c r="GO53" s="1305"/>
      <c r="GP53" s="1305"/>
      <c r="GQ53" s="1305"/>
      <c r="GR53" s="1305"/>
      <c r="GS53" s="1305"/>
      <c r="GT53" s="1305"/>
      <c r="GU53" s="1305"/>
      <c r="GV53" s="1305"/>
      <c r="GW53" s="1305"/>
      <c r="GX53" s="1305"/>
      <c r="GY53" s="1305"/>
      <c r="GZ53" s="1305"/>
      <c r="HA53" s="1305"/>
      <c r="HB53" s="1305"/>
      <c r="HC53" s="1305"/>
      <c r="HD53" s="1305"/>
      <c r="HE53" s="1305"/>
      <c r="HF53" s="1305"/>
      <c r="HG53" s="1305"/>
      <c r="HH53" s="1305"/>
      <c r="HI53" s="1305"/>
      <c r="HJ53" s="1305"/>
      <c r="HK53" s="1305"/>
      <c r="HL53" s="1305"/>
      <c r="HM53" s="1305"/>
      <c r="HN53" s="1305"/>
      <c r="HO53" s="1305"/>
      <c r="HP53" s="1305"/>
      <c r="HQ53" s="1305"/>
      <c r="HR53" s="1305"/>
      <c r="HS53" s="1305"/>
      <c r="HT53" s="1305"/>
      <c r="HU53" s="1305"/>
      <c r="HV53" s="1305"/>
      <c r="HW53" s="1305"/>
      <c r="HX53" s="1305"/>
      <c r="HY53" s="1305"/>
      <c r="HZ53" s="1305"/>
      <c r="IA53" s="1305"/>
      <c r="IB53" s="1305"/>
      <c r="IC53" s="1305"/>
      <c r="ID53" s="1305"/>
      <c r="IE53" s="1305"/>
      <c r="IF53" s="1305"/>
      <c r="IG53" s="1305"/>
      <c r="IH53" s="1305"/>
      <c r="II53" s="1305"/>
      <c r="IJ53" s="1305"/>
      <c r="IK53" s="1305"/>
      <c r="IL53" s="1305"/>
      <c r="IM53" s="1305"/>
      <c r="IN53" s="1305"/>
      <c r="IO53" s="1305"/>
      <c r="IP53" s="1305"/>
      <c r="IQ53" s="1305"/>
      <c r="IR53" s="1305"/>
      <c r="IS53" s="1305"/>
      <c r="IT53" s="1305"/>
      <c r="IU53" s="1305"/>
      <c r="IV53" s="1305"/>
      <c r="IW53" s="1305"/>
      <c r="IX53" s="1305"/>
      <c r="IY53" s="1305"/>
      <c r="IZ53" s="1305"/>
      <c r="JA53" s="1305"/>
      <c r="JB53" s="1305"/>
      <c r="JC53" s="1305"/>
      <c r="JD53" s="1305"/>
      <c r="JE53" s="1305"/>
      <c r="JF53" s="1305"/>
      <c r="JG53" s="1305"/>
      <c r="JH53" s="1305"/>
      <c r="JI53" s="1305"/>
      <c r="JJ53" s="1305"/>
      <c r="JK53" s="1305"/>
      <c r="JL53" s="1305"/>
      <c r="JM53" s="1305"/>
      <c r="JN53" s="1305"/>
      <c r="JO53" s="1305"/>
      <c r="JP53" s="1305"/>
      <c r="JQ53" s="1305"/>
      <c r="JR53" s="1305"/>
      <c r="JS53" s="1305"/>
      <c r="JT53" s="1305"/>
      <c r="JU53" s="1305"/>
      <c r="JV53" s="1305"/>
      <c r="JW53" s="1305"/>
      <c r="JX53" s="1305"/>
      <c r="JY53" s="1305"/>
      <c r="JZ53" s="1305"/>
      <c r="KA53" s="1305"/>
      <c r="KB53" s="1305"/>
      <c r="KC53" s="1305"/>
      <c r="KD53" s="1305"/>
      <c r="KE53" s="1305"/>
      <c r="KF53" s="1305"/>
      <c r="KG53" s="1305"/>
      <c r="KH53" s="1305"/>
      <c r="KI53" s="1305"/>
      <c r="KJ53" s="1305"/>
      <c r="KK53" s="1305"/>
      <c r="KL53" s="1305"/>
      <c r="KM53" s="1305"/>
      <c r="KN53" s="1305"/>
      <c r="KO53" s="1305"/>
      <c r="KP53" s="1305"/>
      <c r="KQ53" s="1305"/>
      <c r="KR53" s="1305"/>
      <c r="KS53" s="1305"/>
      <c r="KT53" s="1305"/>
      <c r="KU53" s="1305"/>
      <c r="KV53" s="1305"/>
      <c r="KW53" s="1305"/>
      <c r="KX53" s="1305"/>
      <c r="KY53" s="1305"/>
      <c r="KZ53" s="1305"/>
      <c r="LA53" s="1305"/>
      <c r="LB53" s="1305"/>
      <c r="LC53" s="1305"/>
      <c r="LD53" s="1305"/>
      <c r="LE53" s="1305"/>
      <c r="LF53" s="1305"/>
      <c r="LG53" s="1305"/>
      <c r="LH53" s="1305"/>
      <c r="LI53" s="1305"/>
      <c r="LJ53" s="1305"/>
      <c r="LK53" s="1305"/>
      <c r="LL53" s="1305"/>
      <c r="LM53" s="1305"/>
      <c r="LN53" s="1305"/>
      <c r="LO53" s="1305"/>
      <c r="LP53" s="1305"/>
      <c r="LQ53" s="1305"/>
      <c r="LR53" s="1305"/>
      <c r="LS53" s="1305"/>
      <c r="LT53" s="1305"/>
      <c r="LU53" s="1305"/>
      <c r="LV53" s="1305"/>
      <c r="LW53" s="1305"/>
      <c r="LX53" s="1305"/>
      <c r="LY53" s="1305"/>
      <c r="LZ53" s="1305"/>
      <c r="MA53" s="1305"/>
      <c r="MB53" s="1305"/>
      <c r="MC53" s="1305"/>
      <c r="MD53" s="1305"/>
      <c r="ME53" s="1305"/>
      <c r="MF53" s="1305"/>
      <c r="MG53" s="1305"/>
      <c r="MH53" s="1305"/>
      <c r="MI53" s="1305"/>
      <c r="MJ53" s="1305"/>
      <c r="MK53" s="1305"/>
      <c r="ML53" s="1305"/>
      <c r="MM53" s="1305"/>
      <c r="MN53" s="1305"/>
      <c r="MO53" s="1305"/>
      <c r="MP53" s="1305"/>
      <c r="MQ53" s="1305"/>
      <c r="MR53" s="1305"/>
      <c r="MS53" s="1305"/>
      <c r="MT53" s="1305"/>
      <c r="MU53" s="1305"/>
      <c r="MV53" s="1305"/>
      <c r="MW53" s="1305"/>
      <c r="MX53" s="1305"/>
      <c r="MY53" s="1305"/>
      <c r="MZ53" s="1305"/>
      <c r="NA53" s="1305"/>
      <c r="NB53" s="1305"/>
      <c r="NC53" s="1305"/>
      <c r="ND53" s="1305"/>
      <c r="NE53" s="1305"/>
      <c r="NF53" s="1305"/>
      <c r="NG53" s="1305"/>
      <c r="NH53" s="1305"/>
      <c r="NI53" s="1305"/>
      <c r="NJ53" s="1305"/>
      <c r="NK53" s="1305"/>
      <c r="NL53" s="1305"/>
      <c r="NM53" s="1305"/>
      <c r="NN53" s="1305"/>
      <c r="NO53" s="1305"/>
      <c r="NP53" s="1305"/>
      <c r="NQ53" s="1305"/>
      <c r="NR53" s="1305"/>
      <c r="NS53" s="1305"/>
      <c r="NT53" s="1305"/>
      <c r="NU53" s="1305"/>
      <c r="NV53" s="1305"/>
      <c r="NW53" s="1305"/>
      <c r="NX53" s="1305"/>
      <c r="NY53" s="1305"/>
      <c r="NZ53" s="1305"/>
      <c r="OA53" s="1305"/>
      <c r="OB53" s="1305"/>
      <c r="OC53" s="1305"/>
      <c r="OD53" s="1305"/>
      <c r="OE53" s="1305"/>
      <c r="OF53" s="1305"/>
      <c r="OG53" s="1305"/>
      <c r="OH53" s="1305"/>
      <c r="OI53" s="1305"/>
      <c r="OJ53" s="1305"/>
      <c r="OK53" s="1305"/>
      <c r="OL53" s="1305"/>
      <c r="OM53" s="1305"/>
      <c r="ON53" s="1305"/>
      <c r="OO53" s="1305"/>
      <c r="OP53" s="1305"/>
      <c r="OQ53" s="1305"/>
      <c r="OR53" s="1305"/>
      <c r="OS53" s="1305"/>
      <c r="OT53" s="1305"/>
      <c r="OU53" s="1305"/>
      <c r="OV53" s="1305"/>
      <c r="OW53" s="1305"/>
      <c r="OX53" s="1305"/>
      <c r="OY53" s="1305"/>
      <c r="OZ53" s="1305"/>
      <c r="PA53" s="1305"/>
      <c r="PB53" s="1305"/>
      <c r="PC53" s="1305"/>
      <c r="PD53" s="1305"/>
      <c r="PE53" s="1305"/>
      <c r="PF53" s="1305"/>
      <c r="PG53" s="1305"/>
      <c r="PH53" s="1305"/>
      <c r="PI53" s="1305"/>
      <c r="PJ53" s="1305"/>
      <c r="PK53" s="1305"/>
      <c r="PL53" s="1305"/>
      <c r="PM53" s="1305"/>
      <c r="PN53" s="1305"/>
      <c r="PO53" s="1305"/>
      <c r="PP53" s="1305"/>
      <c r="PQ53" s="1305"/>
      <c r="PR53" s="1305"/>
      <c r="PS53" s="1305"/>
      <c r="PT53" s="1305"/>
      <c r="PU53" s="1305"/>
      <c r="PV53" s="1305"/>
      <c r="PW53" s="1305"/>
      <c r="PX53" s="1305"/>
      <c r="PY53" s="1305"/>
      <c r="PZ53" s="1305"/>
      <c r="QA53" s="1305"/>
      <c r="QB53" s="1305"/>
      <c r="QC53" s="1305"/>
      <c r="QD53" s="1305"/>
      <c r="QE53" s="1305"/>
      <c r="QF53" s="1305"/>
      <c r="QG53" s="1305"/>
      <c r="QH53" s="1305"/>
      <c r="QI53" s="1305"/>
      <c r="QJ53" s="1305"/>
      <c r="QK53" s="1305"/>
      <c r="QL53" s="1305"/>
      <c r="QM53" s="1305"/>
      <c r="QN53" s="1305"/>
      <c r="QO53" s="1305"/>
      <c r="QP53" s="1305"/>
      <c r="QQ53" s="1305"/>
      <c r="QR53" s="1305"/>
      <c r="QS53" s="1305"/>
      <c r="QT53" s="1305"/>
      <c r="QU53" s="1305"/>
      <c r="QV53" s="1305"/>
      <c r="QW53" s="1305"/>
      <c r="QX53" s="1305"/>
      <c r="QY53" s="1305"/>
      <c r="QZ53" s="1305"/>
      <c r="RA53" s="1305"/>
      <c r="RB53" s="1305"/>
      <c r="RC53" s="1305"/>
      <c r="RD53" s="1305"/>
      <c r="RE53" s="1305"/>
      <c r="RF53" s="1305"/>
      <c r="RG53" s="1305"/>
      <c r="RH53" s="1305"/>
      <c r="RI53" s="1305"/>
      <c r="RJ53" s="1305"/>
      <c r="RK53" s="1305"/>
      <c r="RL53" s="1305"/>
      <c r="RM53" s="1305"/>
      <c r="RN53" s="1305"/>
      <c r="RO53" s="1305"/>
      <c r="RP53" s="1305"/>
      <c r="RQ53" s="1305"/>
      <c r="RR53" s="1305"/>
      <c r="RS53" s="1305"/>
      <c r="RT53" s="1305"/>
      <c r="RU53" s="1305"/>
      <c r="RV53" s="1305"/>
      <c r="RW53" s="1305"/>
      <c r="RX53" s="1305"/>
      <c r="RY53" s="1305"/>
      <c r="RZ53" s="1305"/>
      <c r="SA53" s="1305"/>
      <c r="SB53" s="1305"/>
      <c r="SC53" s="1305"/>
      <c r="SD53" s="1305"/>
      <c r="SE53" s="1305"/>
      <c r="SF53" s="1305"/>
      <c r="SG53" s="1305"/>
      <c r="SH53" s="1305"/>
      <c r="SI53" s="1305"/>
      <c r="SJ53" s="1305"/>
      <c r="SK53" s="1305"/>
      <c r="SL53" s="1305"/>
      <c r="SM53" s="1305"/>
      <c r="SN53" s="1305"/>
      <c r="SO53" s="1305"/>
      <c r="SP53" s="1305"/>
      <c r="SQ53" s="1305"/>
      <c r="SR53" s="1305"/>
      <c r="SS53" s="1305"/>
      <c r="ST53" s="1305"/>
      <c r="SU53" s="1305"/>
      <c r="SV53" s="1305"/>
      <c r="SW53" s="1305"/>
      <c r="SX53" s="1305"/>
      <c r="SY53" s="1305"/>
      <c r="SZ53" s="1305"/>
      <c r="TA53" s="1305"/>
      <c r="TB53" s="1305"/>
      <c r="TC53" s="1305"/>
      <c r="TD53" s="1305"/>
      <c r="TE53" s="1305"/>
      <c r="TF53" s="1305"/>
      <c r="TG53" s="1305"/>
      <c r="TH53" s="1305"/>
      <c r="TI53" s="1305"/>
      <c r="TJ53" s="1305"/>
      <c r="TK53" s="1305"/>
      <c r="TL53" s="1305"/>
      <c r="TM53" s="1305"/>
      <c r="TN53" s="1305"/>
      <c r="TO53" s="1305"/>
      <c r="TP53" s="1305"/>
      <c r="TQ53" s="1305"/>
      <c r="TR53" s="1305"/>
      <c r="TS53" s="1305"/>
      <c r="TT53" s="1305"/>
      <c r="TU53" s="1305"/>
      <c r="TV53" s="1305"/>
      <c r="TW53" s="1305"/>
      <c r="TX53" s="1305"/>
      <c r="TY53" s="1305"/>
      <c r="TZ53" s="1305"/>
      <c r="UA53" s="1305"/>
      <c r="UB53" s="1305"/>
      <c r="UC53" s="1305"/>
      <c r="UD53" s="1305"/>
      <c r="UE53" s="1305"/>
      <c r="UF53" s="1305"/>
      <c r="UG53" s="1305"/>
      <c r="UH53" s="1305"/>
      <c r="UI53" s="1305"/>
      <c r="UJ53" s="1305"/>
      <c r="UK53" s="1305"/>
      <c r="UL53" s="1305"/>
      <c r="UM53" s="1305"/>
      <c r="UN53" s="1305"/>
      <c r="UO53" s="1305"/>
      <c r="UP53" s="1305"/>
      <c r="UQ53" s="1305"/>
      <c r="UR53" s="1305"/>
      <c r="US53" s="1305"/>
      <c r="UT53" s="1305"/>
      <c r="UU53" s="1305"/>
      <c r="UV53" s="1305"/>
      <c r="UW53" s="1305"/>
      <c r="UX53" s="1305"/>
      <c r="UY53" s="1305"/>
      <c r="UZ53" s="1305"/>
      <c r="VA53" s="1305"/>
      <c r="VB53" s="1305"/>
      <c r="VC53" s="1305"/>
      <c r="VD53" s="1305"/>
      <c r="VE53" s="1305"/>
      <c r="VF53" s="1305"/>
      <c r="VG53" s="1305"/>
      <c r="VH53" s="1305"/>
      <c r="VI53" s="1305"/>
      <c r="VJ53" s="1305"/>
      <c r="VK53" s="1305"/>
      <c r="VL53" s="1305"/>
      <c r="VM53" s="1305"/>
      <c r="VN53" s="1305"/>
      <c r="VO53" s="1305"/>
      <c r="VP53" s="1305"/>
      <c r="VQ53" s="1305"/>
      <c r="VR53" s="1305"/>
      <c r="VS53" s="1305"/>
      <c r="VT53" s="1305"/>
      <c r="VU53" s="1305"/>
      <c r="VV53" s="1305"/>
      <c r="VW53" s="1305"/>
      <c r="VX53" s="1305"/>
      <c r="VY53" s="1305"/>
      <c r="VZ53" s="1305"/>
      <c r="WA53" s="1305"/>
      <c r="WB53" s="1305"/>
      <c r="WC53" s="1305"/>
      <c r="WD53" s="1305"/>
      <c r="WE53" s="1305"/>
      <c r="WF53" s="1305"/>
      <c r="WG53" s="1305"/>
      <c r="WH53" s="1305"/>
      <c r="WI53" s="1305"/>
      <c r="WJ53" s="1305"/>
      <c r="WK53" s="1305"/>
      <c r="WL53" s="1305"/>
      <c r="WM53" s="1305"/>
      <c r="WN53" s="1305"/>
      <c r="WO53" s="1305"/>
      <c r="WP53" s="1305"/>
      <c r="WQ53" s="1305"/>
      <c r="WR53" s="1305"/>
      <c r="WS53" s="1305"/>
      <c r="WT53" s="1305"/>
      <c r="WU53" s="1305"/>
      <c r="WV53" s="1305"/>
      <c r="WW53" s="1305"/>
      <c r="WX53" s="1305"/>
      <c r="WY53" s="1305"/>
      <c r="WZ53" s="1305"/>
      <c r="XA53" s="1305"/>
      <c r="XB53" s="1305"/>
      <c r="XC53" s="1305"/>
      <c r="XD53" s="1305"/>
      <c r="XE53" s="1305"/>
      <c r="XF53" s="1305"/>
      <c r="XG53" s="1305"/>
      <c r="XH53" s="1305"/>
      <c r="XI53" s="1305"/>
      <c r="XJ53" s="1305"/>
      <c r="XK53" s="1305"/>
      <c r="XL53" s="1305"/>
      <c r="XM53" s="1305"/>
      <c r="XN53" s="1305"/>
      <c r="XO53" s="1305"/>
      <c r="XP53" s="1305"/>
      <c r="XQ53" s="1305"/>
      <c r="XR53" s="1305"/>
      <c r="XS53" s="1305"/>
      <c r="XT53" s="1305"/>
      <c r="XU53" s="1305"/>
      <c r="XV53" s="1305"/>
      <c r="XW53" s="1305"/>
      <c r="XX53" s="1305"/>
      <c r="XY53" s="1305"/>
      <c r="XZ53" s="1305"/>
      <c r="YA53" s="1305"/>
      <c r="YB53" s="1305"/>
      <c r="YC53" s="1305"/>
      <c r="YD53" s="1305"/>
      <c r="YE53" s="1305"/>
      <c r="YF53" s="1305"/>
      <c r="YG53" s="1305"/>
      <c r="YH53" s="1305"/>
      <c r="YI53" s="1305"/>
      <c r="YJ53" s="1305"/>
      <c r="YK53" s="1305"/>
      <c r="YL53" s="1305"/>
      <c r="YM53" s="1305"/>
      <c r="YN53" s="1305"/>
      <c r="YO53" s="1305"/>
      <c r="YP53" s="1305"/>
      <c r="YQ53" s="1305"/>
      <c r="YR53" s="1305"/>
      <c r="YS53" s="1305"/>
      <c r="YT53" s="1305"/>
      <c r="YU53" s="1305"/>
      <c r="YV53" s="1305"/>
      <c r="YW53" s="1305"/>
      <c r="YX53" s="1305"/>
      <c r="YY53" s="1305"/>
      <c r="YZ53" s="1305"/>
      <c r="ZA53" s="1305"/>
      <c r="ZB53" s="1305"/>
      <c r="ZC53" s="1305"/>
      <c r="ZD53" s="1305"/>
      <c r="ZE53" s="1305"/>
      <c r="ZF53" s="1305"/>
      <c r="ZG53" s="1305"/>
      <c r="ZH53" s="1305"/>
      <c r="ZI53" s="1305"/>
      <c r="ZJ53" s="1305"/>
      <c r="ZK53" s="1305"/>
      <c r="ZL53" s="1305"/>
      <c r="ZM53" s="1305"/>
      <c r="ZN53" s="1305"/>
      <c r="ZO53" s="1305"/>
      <c r="ZP53" s="1305"/>
      <c r="ZQ53" s="1305"/>
      <c r="ZR53" s="1305"/>
      <c r="ZS53" s="1305"/>
      <c r="ZT53" s="1305"/>
      <c r="ZU53" s="1305"/>
      <c r="ZV53" s="1305"/>
      <c r="ZW53" s="1305"/>
      <c r="ZX53" s="1305"/>
      <c r="ZY53" s="1305"/>
      <c r="ZZ53" s="1305"/>
      <c r="AAA53" s="1305"/>
      <c r="AAB53" s="1305"/>
      <c r="AAC53" s="1305"/>
      <c r="AAD53" s="1305"/>
      <c r="AAE53" s="1305"/>
      <c r="AAF53" s="1305"/>
      <c r="AAG53" s="1305"/>
      <c r="AAH53" s="1305"/>
      <c r="AAI53" s="1305"/>
      <c r="AAJ53" s="1305"/>
      <c r="AAK53" s="1305"/>
      <c r="AAL53" s="1305"/>
      <c r="AAM53" s="1305"/>
      <c r="AAN53" s="1305"/>
      <c r="AAO53" s="1305"/>
      <c r="AAP53" s="1305"/>
      <c r="AAQ53" s="1305"/>
      <c r="AAR53" s="1305"/>
      <c r="AAS53" s="1305"/>
      <c r="AAT53" s="1305"/>
      <c r="AAU53" s="1305"/>
      <c r="AAV53" s="1305"/>
      <c r="AAW53" s="1305"/>
      <c r="AAX53" s="1305"/>
      <c r="AAY53" s="1305"/>
      <c r="AAZ53" s="1305"/>
      <c r="ABA53" s="1305"/>
      <c r="ABB53" s="1305"/>
      <c r="ABC53" s="1305"/>
      <c r="ABD53" s="1305"/>
      <c r="ABE53" s="1305"/>
      <c r="ABF53" s="1305"/>
      <c r="ABG53" s="1305"/>
      <c r="ABH53" s="1305"/>
      <c r="ABI53" s="1305"/>
      <c r="ABJ53" s="1305"/>
      <c r="ABK53" s="1305"/>
      <c r="ABL53" s="1305"/>
      <c r="ABM53" s="1305"/>
      <c r="ABN53" s="1305"/>
      <c r="ABO53" s="1305"/>
      <c r="ABP53" s="1305"/>
      <c r="ABQ53" s="1305"/>
      <c r="ABR53" s="1305"/>
      <c r="ABS53" s="1305"/>
      <c r="ABT53" s="1305"/>
      <c r="ABU53" s="1305"/>
      <c r="ABV53" s="1305"/>
      <c r="ABW53" s="1305"/>
      <c r="ABX53" s="1305"/>
      <c r="ABY53" s="1305"/>
      <c r="ABZ53" s="1305"/>
      <c r="ACA53" s="1305"/>
      <c r="ACB53" s="1305"/>
      <c r="ACC53" s="1305"/>
      <c r="ACD53" s="1305"/>
      <c r="ACE53" s="1305"/>
      <c r="ACF53" s="1305"/>
      <c r="ACG53" s="1305"/>
      <c r="ACH53" s="1305"/>
      <c r="ACI53" s="1305"/>
      <c r="ACJ53" s="1305"/>
      <c r="ACK53" s="1305"/>
      <c r="ACL53" s="1305"/>
      <c r="ACM53" s="1305"/>
      <c r="ACN53" s="1305"/>
      <c r="ACO53" s="1305"/>
      <c r="ACP53" s="1305"/>
      <c r="ACQ53" s="1305"/>
      <c r="ACR53" s="1305"/>
      <c r="ACS53" s="1305"/>
      <c r="ACT53" s="1305"/>
      <c r="ACU53" s="1305"/>
      <c r="ACV53" s="1305"/>
      <c r="ACW53" s="1305"/>
      <c r="ACX53" s="1305"/>
      <c r="ACY53" s="1305"/>
      <c r="ACZ53" s="1305"/>
      <c r="ADA53" s="1305"/>
      <c r="ADB53" s="1305"/>
      <c r="ADC53" s="1305"/>
      <c r="ADD53" s="1305"/>
      <c r="ADE53" s="1305"/>
      <c r="ADF53" s="1305"/>
      <c r="ADG53" s="1305"/>
      <c r="ADH53" s="1305"/>
      <c r="ADI53" s="1305"/>
      <c r="ADJ53" s="1305"/>
      <c r="ADK53" s="1305"/>
      <c r="ADL53" s="1305"/>
      <c r="ADM53" s="1305"/>
      <c r="ADN53" s="1305"/>
      <c r="ADO53" s="1305"/>
      <c r="ADP53" s="1305"/>
      <c r="ADQ53" s="1305"/>
      <c r="ADR53" s="1305"/>
      <c r="ADS53" s="1305"/>
      <c r="ADT53" s="1305"/>
      <c r="ADU53" s="1305"/>
      <c r="ADV53" s="1305"/>
      <c r="ADW53" s="1305"/>
      <c r="ADX53" s="1305"/>
      <c r="ADY53" s="1305"/>
      <c r="ADZ53" s="1305"/>
      <c r="AEA53" s="1305"/>
      <c r="AEB53" s="1305"/>
      <c r="AEC53" s="1305"/>
      <c r="AED53" s="1305"/>
      <c r="AEE53" s="1305"/>
      <c r="AEF53" s="1305"/>
      <c r="AEG53" s="1305"/>
      <c r="AEH53" s="1305"/>
      <c r="AEI53" s="1305"/>
      <c r="AEJ53" s="1305"/>
      <c r="AEK53" s="1305"/>
      <c r="AEL53" s="1305"/>
      <c r="AEM53" s="1305"/>
      <c r="AEN53" s="1305"/>
      <c r="AEO53" s="1305"/>
      <c r="AEP53" s="1305"/>
      <c r="AEQ53" s="1305"/>
      <c r="AER53" s="1305"/>
      <c r="AES53" s="1305"/>
      <c r="AET53" s="1305"/>
      <c r="AEU53" s="1305"/>
      <c r="AEV53" s="1305"/>
      <c r="AEW53" s="1305"/>
      <c r="AEX53" s="1305"/>
      <c r="AEY53" s="1305"/>
      <c r="AEZ53" s="1305"/>
      <c r="AFA53" s="1305"/>
      <c r="AFB53" s="1305"/>
      <c r="AFC53" s="1305"/>
      <c r="AFD53" s="1305"/>
      <c r="AFE53" s="1305"/>
      <c r="AFF53" s="1305"/>
      <c r="AFG53" s="1305"/>
      <c r="AFH53" s="1305"/>
      <c r="AFI53" s="1305"/>
      <c r="AFJ53" s="1305"/>
      <c r="AFK53" s="1305"/>
      <c r="AFL53" s="1305"/>
      <c r="AFM53" s="1305"/>
      <c r="AFN53" s="1305"/>
      <c r="AFO53" s="1305"/>
      <c r="AFP53" s="1305"/>
      <c r="AFQ53" s="1305"/>
      <c r="AFR53" s="1305"/>
      <c r="AFS53" s="1305"/>
      <c r="AFT53" s="1305"/>
      <c r="AFU53" s="1305"/>
      <c r="AFV53" s="1305"/>
      <c r="AFW53" s="1305"/>
      <c r="AFX53" s="1305"/>
      <c r="AFY53" s="1305"/>
      <c r="AFZ53" s="1305"/>
      <c r="AGA53" s="1305"/>
      <c r="AGB53" s="1305"/>
      <c r="AGC53" s="1305"/>
      <c r="AGD53" s="1305"/>
      <c r="AGE53" s="1305"/>
      <c r="AGF53" s="1305"/>
      <c r="AGG53" s="1305"/>
      <c r="AGH53" s="1305"/>
      <c r="AGI53" s="1305"/>
      <c r="AGJ53" s="1305"/>
      <c r="AGK53" s="1305"/>
      <c r="AGL53" s="1305"/>
      <c r="AGM53" s="1305"/>
      <c r="AGN53" s="1305"/>
      <c r="AGO53" s="1305"/>
      <c r="AGP53" s="1305"/>
      <c r="AGQ53" s="1305"/>
      <c r="AGR53" s="1305"/>
      <c r="AGS53" s="1305"/>
      <c r="AGT53" s="1305"/>
      <c r="AGU53" s="1305"/>
      <c r="AGV53" s="1305"/>
      <c r="AGW53" s="1305"/>
      <c r="AGX53" s="1305"/>
      <c r="AGY53" s="1305"/>
      <c r="AGZ53" s="1305"/>
      <c r="AHA53" s="1305"/>
      <c r="AHB53" s="1305"/>
      <c r="AHC53" s="1305"/>
      <c r="AHD53" s="1305"/>
      <c r="AHE53" s="1305"/>
      <c r="AHF53" s="1305"/>
      <c r="AHG53" s="1305"/>
      <c r="AHH53" s="1305"/>
      <c r="AHI53" s="1305"/>
      <c r="AHJ53" s="1305"/>
      <c r="AHK53" s="1305"/>
      <c r="AHL53" s="1305"/>
      <c r="AHM53" s="1305"/>
      <c r="AHN53" s="1305"/>
      <c r="AHO53" s="1305"/>
      <c r="AHP53" s="1305"/>
      <c r="AHQ53" s="1305"/>
      <c r="AHR53" s="1305"/>
      <c r="AHS53" s="1305"/>
      <c r="AHT53" s="1305"/>
      <c r="AHU53" s="1305"/>
      <c r="AHV53" s="1305"/>
      <c r="AHW53" s="1305"/>
      <c r="AHX53" s="1305"/>
      <c r="AHY53" s="1305"/>
      <c r="AHZ53" s="1305"/>
      <c r="AIA53" s="1305"/>
      <c r="AIB53" s="1305"/>
      <c r="AIC53" s="1305"/>
      <c r="AID53" s="1305"/>
      <c r="AIE53" s="1305"/>
      <c r="AIF53" s="1305"/>
      <c r="AIG53" s="1305"/>
      <c r="AIH53" s="1305"/>
      <c r="AII53" s="1305"/>
      <c r="AIJ53" s="1305"/>
      <c r="AIK53" s="1305"/>
      <c r="AIL53" s="1305"/>
      <c r="AIM53" s="1305"/>
      <c r="AIN53" s="1305"/>
      <c r="AIO53" s="1305"/>
      <c r="AIP53" s="1305"/>
      <c r="AIQ53" s="1305"/>
      <c r="AIR53" s="1305"/>
      <c r="AIS53" s="1305"/>
      <c r="AIT53" s="1305"/>
      <c r="AIU53" s="1305"/>
      <c r="AIV53" s="1305"/>
      <c r="AIW53" s="1305"/>
      <c r="AIX53" s="1305"/>
      <c r="AIY53" s="1305"/>
      <c r="AIZ53" s="1305"/>
      <c r="AJA53" s="1305"/>
      <c r="AJB53" s="1305"/>
      <c r="AJC53" s="1305"/>
      <c r="AJD53" s="1305"/>
      <c r="AJE53" s="1305"/>
      <c r="AJF53" s="1305"/>
      <c r="AJG53" s="1305"/>
      <c r="AJH53" s="1305"/>
      <c r="AJI53" s="1305"/>
      <c r="AJJ53" s="1305"/>
      <c r="AJK53" s="1305"/>
      <c r="AJL53" s="1305"/>
      <c r="AJM53" s="1305"/>
      <c r="AJN53" s="1305"/>
      <c r="AJO53" s="1305"/>
      <c r="AJP53" s="1305"/>
      <c r="AJQ53" s="1305"/>
      <c r="AJR53" s="1305"/>
      <c r="AJS53" s="1305"/>
      <c r="AJT53" s="1305"/>
      <c r="AJU53" s="1305"/>
      <c r="AJV53" s="1305"/>
      <c r="AJW53" s="1305"/>
      <c r="AJX53" s="1305"/>
      <c r="AJY53" s="1305"/>
      <c r="AJZ53" s="1305"/>
      <c r="AKA53" s="1305"/>
      <c r="AKB53" s="1305"/>
      <c r="AKC53" s="1305"/>
      <c r="AKD53" s="1305"/>
      <c r="AKE53" s="1305"/>
      <c r="AKF53" s="1305"/>
      <c r="AKG53" s="1305"/>
      <c r="AKH53" s="1305"/>
      <c r="AKI53" s="1305"/>
      <c r="AKJ53" s="1305"/>
      <c r="AKK53" s="1305"/>
      <c r="AKL53" s="1305"/>
      <c r="AKM53" s="1305"/>
      <c r="AKN53" s="1305"/>
      <c r="AKO53" s="1305"/>
      <c r="AKP53" s="1305"/>
      <c r="AKQ53" s="1305"/>
      <c r="AKR53" s="1305"/>
      <c r="AKS53" s="1305"/>
      <c r="AKT53" s="1305"/>
      <c r="AKU53" s="1305"/>
      <c r="AKV53" s="1305"/>
      <c r="AKW53" s="1305"/>
      <c r="AKX53" s="1305"/>
      <c r="AKY53" s="1305"/>
      <c r="AKZ53" s="1305"/>
      <c r="ALA53" s="1305"/>
      <c r="ALB53" s="1305"/>
      <c r="ALC53" s="1305"/>
      <c r="ALD53" s="1305"/>
      <c r="ALE53" s="1305"/>
      <c r="ALF53" s="1305"/>
      <c r="ALG53" s="1305"/>
      <c r="ALH53" s="1305"/>
      <c r="ALI53" s="1305"/>
      <c r="ALJ53" s="1305"/>
      <c r="ALK53" s="1305"/>
      <c r="ALL53" s="1305"/>
      <c r="ALM53" s="1305"/>
      <c r="ALN53" s="1305"/>
      <c r="ALO53" s="1305"/>
      <c r="ALP53" s="1305"/>
      <c r="ALQ53" s="1305"/>
      <c r="ALR53" s="1305"/>
      <c r="ALS53" s="1305"/>
      <c r="ALT53" s="1305"/>
      <c r="ALU53" s="1305"/>
      <c r="ALV53" s="1305"/>
      <c r="ALW53" s="1305"/>
      <c r="ALX53" s="1305"/>
      <c r="ALY53" s="1305"/>
      <c r="ALZ53" s="1305"/>
      <c r="AMA53" s="1305"/>
      <c r="AMB53" s="1305"/>
      <c r="AMC53" s="1305"/>
      <c r="AMD53" s="1305"/>
      <c r="AME53" s="1305"/>
      <c r="AMF53" s="1305"/>
      <c r="AMG53" s="1305"/>
      <c r="AMH53" s="1305"/>
      <c r="AMI53" s="1305"/>
      <c r="AMJ53" s="1305"/>
      <c r="AMK53" s="1305"/>
      <c r="AML53" s="1305"/>
      <c r="AMM53" s="1305"/>
      <c r="AMN53" s="1305"/>
      <c r="AMO53" s="1305"/>
      <c r="AMP53" s="1305"/>
      <c r="AMQ53" s="1305"/>
      <c r="AMR53" s="1305"/>
      <c r="AMS53" s="1305"/>
      <c r="AMT53" s="1305"/>
      <c r="AMU53" s="1305"/>
      <c r="AMV53" s="1305"/>
      <c r="AMW53" s="1305"/>
      <c r="AMX53" s="1305"/>
      <c r="AMY53" s="1305"/>
      <c r="AMZ53" s="1305"/>
      <c r="ANA53" s="1305"/>
      <c r="ANB53" s="1305"/>
      <c r="ANC53" s="1305"/>
      <c r="AND53" s="1305"/>
      <c r="ANE53" s="1305"/>
      <c r="ANF53" s="1305"/>
      <c r="ANG53" s="1305"/>
      <c r="ANH53" s="1305"/>
      <c r="ANI53" s="1305"/>
      <c r="ANJ53" s="1305"/>
      <c r="ANK53" s="1305"/>
      <c r="ANL53" s="1305"/>
      <c r="ANM53" s="1305"/>
      <c r="ANN53" s="1305"/>
      <c r="ANO53" s="1305"/>
      <c r="ANP53" s="1305"/>
      <c r="ANQ53" s="1305"/>
      <c r="ANR53" s="1305"/>
      <c r="ANS53" s="1305"/>
      <c r="ANT53" s="1305"/>
      <c r="ANU53" s="1305"/>
      <c r="ANV53" s="1305"/>
      <c r="ANW53" s="1305"/>
      <c r="ANX53" s="1305"/>
      <c r="ANY53" s="1305"/>
      <c r="ANZ53" s="1305"/>
      <c r="AOA53" s="1305"/>
      <c r="AOB53" s="1305"/>
      <c r="AOC53" s="1305"/>
      <c r="AOD53" s="1305"/>
      <c r="AOE53" s="1305"/>
      <c r="AOF53" s="1305"/>
      <c r="AOG53" s="1305"/>
      <c r="AOH53" s="1305"/>
      <c r="AOI53" s="1305"/>
      <c r="AOJ53" s="1305"/>
      <c r="AOK53" s="1305"/>
      <c r="AOL53" s="1305"/>
      <c r="AOM53" s="1305"/>
      <c r="AON53" s="1305"/>
      <c r="AOO53" s="1305"/>
      <c r="AOP53" s="1305"/>
      <c r="AOQ53" s="1305"/>
      <c r="AOR53" s="1305"/>
      <c r="AOS53" s="1305"/>
      <c r="AOT53" s="1305"/>
      <c r="AOU53" s="1305"/>
      <c r="AOV53" s="1305"/>
      <c r="AOW53" s="1305"/>
      <c r="AOX53" s="1305"/>
      <c r="AOY53" s="1305"/>
      <c r="AOZ53" s="1305"/>
      <c r="APA53" s="1305"/>
      <c r="APB53" s="1305"/>
      <c r="APC53" s="1305"/>
      <c r="APD53" s="1305"/>
      <c r="APE53" s="1305"/>
      <c r="APF53" s="1305"/>
      <c r="APG53" s="1305"/>
      <c r="APH53" s="1305"/>
      <c r="API53" s="1305"/>
      <c r="APJ53" s="1305"/>
      <c r="APK53" s="1305"/>
      <c r="APL53" s="1305"/>
      <c r="APM53" s="1305"/>
      <c r="APN53" s="1305"/>
      <c r="APO53" s="1305"/>
      <c r="APP53" s="1305"/>
      <c r="APQ53" s="1305"/>
      <c r="APR53" s="1305"/>
      <c r="APS53" s="1305"/>
      <c r="APT53" s="1305"/>
      <c r="APU53" s="1305"/>
      <c r="APV53" s="1305"/>
      <c r="APW53" s="1305"/>
      <c r="APX53" s="1305"/>
      <c r="APY53" s="1305"/>
      <c r="APZ53" s="1305"/>
      <c r="AQA53" s="1305"/>
      <c r="AQB53" s="1305"/>
      <c r="AQC53" s="1305"/>
      <c r="AQD53" s="1305"/>
      <c r="AQE53" s="1305"/>
      <c r="AQF53" s="1305"/>
      <c r="AQG53" s="1305"/>
      <c r="AQH53" s="1305"/>
      <c r="AQI53" s="1305"/>
      <c r="AQJ53" s="1305"/>
      <c r="AQK53" s="1305"/>
      <c r="AQL53" s="1305"/>
      <c r="AQM53" s="1305"/>
      <c r="AQN53" s="1305"/>
      <c r="AQO53" s="1305"/>
      <c r="AQP53" s="1305"/>
      <c r="AQQ53" s="1305"/>
      <c r="AQR53" s="1305"/>
      <c r="AQS53" s="1305"/>
      <c r="AQT53" s="1305"/>
      <c r="AQU53" s="1305"/>
      <c r="AQV53" s="1305"/>
      <c r="AQW53" s="1305"/>
      <c r="AQX53" s="1305"/>
      <c r="AQY53" s="1305"/>
      <c r="AQZ53" s="1305"/>
      <c r="ARA53" s="1305"/>
      <c r="ARB53" s="1305"/>
      <c r="ARC53" s="1305"/>
      <c r="ARD53" s="1305"/>
      <c r="ARE53" s="1305"/>
      <c r="ARF53" s="1305"/>
      <c r="ARG53" s="1305"/>
      <c r="ARH53" s="1305"/>
      <c r="ARI53" s="1305"/>
      <c r="ARJ53" s="1305"/>
      <c r="ARK53" s="1305"/>
      <c r="ARL53" s="1305"/>
      <c r="ARM53" s="1305"/>
      <c r="ARN53" s="1305"/>
      <c r="ARO53" s="1305"/>
      <c r="ARP53" s="1305"/>
      <c r="ARQ53" s="1305"/>
      <c r="ARR53" s="1305"/>
      <c r="ARS53" s="1305"/>
      <c r="ART53" s="1305"/>
      <c r="ARU53" s="1305"/>
      <c r="ARV53" s="1305"/>
      <c r="ARW53" s="1305"/>
      <c r="ARX53" s="1305"/>
      <c r="ARY53" s="1305"/>
      <c r="ARZ53" s="1305"/>
      <c r="ASA53" s="1305"/>
      <c r="ASB53" s="1305"/>
      <c r="ASC53" s="1305"/>
      <c r="ASD53" s="1305"/>
      <c r="ASE53" s="1305"/>
      <c r="ASF53" s="1305"/>
      <c r="ASG53" s="1305"/>
      <c r="ASH53" s="1305"/>
      <c r="ASI53" s="1305"/>
      <c r="ASJ53" s="1305"/>
      <c r="ASK53" s="1305"/>
      <c r="ASL53" s="1305"/>
      <c r="ASM53" s="1305"/>
      <c r="ASN53" s="1305"/>
      <c r="ASO53" s="1305"/>
      <c r="ASP53" s="1305"/>
      <c r="ASQ53" s="1305"/>
      <c r="ASR53" s="1305"/>
      <c r="ASS53" s="1305"/>
      <c r="AST53" s="1305"/>
      <c r="ASU53" s="1305"/>
      <c r="ASV53" s="1305"/>
      <c r="ASW53" s="1305"/>
      <c r="ASX53" s="1305"/>
      <c r="ASY53" s="1305"/>
      <c r="ASZ53" s="1305"/>
      <c r="ATA53" s="1305"/>
      <c r="ATB53" s="1305"/>
      <c r="ATC53" s="1305"/>
      <c r="ATD53" s="1305"/>
      <c r="ATE53" s="1305"/>
      <c r="ATF53" s="1305"/>
      <c r="ATG53" s="1305"/>
      <c r="ATH53" s="1305"/>
      <c r="ATI53" s="1305"/>
      <c r="ATJ53" s="1305"/>
      <c r="ATK53" s="1305"/>
      <c r="ATL53" s="1305"/>
      <c r="ATM53" s="1305"/>
      <c r="ATN53" s="1305"/>
      <c r="ATO53" s="1305"/>
      <c r="ATP53" s="1305"/>
      <c r="ATQ53" s="1305"/>
      <c r="ATR53" s="1305"/>
      <c r="ATS53" s="1305"/>
      <c r="ATT53" s="1305"/>
      <c r="ATU53" s="1305"/>
      <c r="ATV53" s="1305"/>
      <c r="ATW53" s="1305"/>
      <c r="ATX53" s="1305"/>
      <c r="ATY53" s="1305"/>
      <c r="ATZ53" s="1305"/>
      <c r="AUA53" s="1305"/>
      <c r="AUB53" s="1305"/>
      <c r="AUC53" s="1305"/>
      <c r="AUD53" s="1305"/>
      <c r="AUE53" s="1305"/>
      <c r="AUF53" s="1305"/>
      <c r="AUG53" s="1305"/>
      <c r="AUH53" s="1305"/>
      <c r="AUI53" s="1305"/>
      <c r="AUJ53" s="1305"/>
      <c r="AUK53" s="1305"/>
      <c r="AUL53" s="1305"/>
      <c r="AUM53" s="1305"/>
      <c r="AUN53" s="1305"/>
      <c r="AUO53" s="1305"/>
      <c r="AUP53" s="1305"/>
      <c r="AUQ53" s="1305"/>
      <c r="AUR53" s="1305"/>
      <c r="AUS53" s="1305"/>
      <c r="AUT53" s="1305"/>
      <c r="AUU53" s="1305"/>
      <c r="AUV53" s="1305"/>
      <c r="AUW53" s="1305"/>
      <c r="AUX53" s="1305"/>
      <c r="AUY53" s="1305"/>
      <c r="AUZ53" s="1305"/>
      <c r="AVA53" s="1305"/>
      <c r="AVB53" s="1305"/>
      <c r="AVC53" s="1305"/>
      <c r="AVD53" s="1305"/>
      <c r="AVE53" s="1305"/>
      <c r="AVF53" s="1305"/>
      <c r="AVG53" s="1305"/>
      <c r="AVH53" s="1305"/>
      <c r="AVI53" s="1305"/>
      <c r="AVJ53" s="1305"/>
      <c r="AVK53" s="1305"/>
      <c r="AVL53" s="1305"/>
      <c r="AVM53" s="1305"/>
      <c r="AVN53" s="1305"/>
      <c r="AVO53" s="1305"/>
      <c r="AVP53" s="1305"/>
      <c r="AVQ53" s="1305"/>
      <c r="AVR53" s="1305"/>
      <c r="AVS53" s="1305"/>
      <c r="AVT53" s="1305"/>
      <c r="AVU53" s="1305"/>
      <c r="AVV53" s="1305"/>
      <c r="AVW53" s="1305"/>
      <c r="AVX53" s="1305"/>
      <c r="AVY53" s="1305"/>
      <c r="AVZ53" s="1305"/>
      <c r="AWA53" s="1305"/>
      <c r="AWB53" s="1305"/>
      <c r="AWC53" s="1305"/>
      <c r="AWD53" s="1305"/>
      <c r="AWE53" s="1305"/>
      <c r="AWF53" s="1305"/>
      <c r="AWG53" s="1305"/>
      <c r="AWH53" s="1305"/>
      <c r="AWI53" s="1305"/>
      <c r="AWJ53" s="1305"/>
      <c r="AWK53" s="1305"/>
      <c r="AWL53" s="1305"/>
      <c r="AWM53" s="1305"/>
      <c r="AWN53" s="1305"/>
      <c r="AWO53" s="1305"/>
      <c r="AWP53" s="1305"/>
      <c r="AWQ53" s="1305"/>
      <c r="AWR53" s="1305"/>
      <c r="AWS53" s="1305"/>
      <c r="AWT53" s="1305"/>
      <c r="AWU53" s="1305"/>
      <c r="AWV53" s="1305"/>
      <c r="AWW53" s="1305"/>
      <c r="AWX53" s="1305"/>
      <c r="AWY53" s="1305"/>
      <c r="AWZ53" s="1305"/>
      <c r="AXA53" s="1305"/>
      <c r="AXB53" s="1305"/>
      <c r="AXC53" s="1305"/>
      <c r="AXD53" s="1305"/>
      <c r="AXE53" s="1305"/>
      <c r="AXF53" s="1305"/>
      <c r="AXG53" s="1305"/>
      <c r="AXH53" s="1305"/>
      <c r="AXI53" s="1305"/>
      <c r="AXJ53" s="1305"/>
      <c r="AXK53" s="1305"/>
      <c r="AXL53" s="1305"/>
      <c r="AXM53" s="1305"/>
      <c r="AXN53" s="1305"/>
      <c r="AXO53" s="1305"/>
      <c r="AXP53" s="1305"/>
      <c r="AXQ53" s="1305"/>
      <c r="AXR53" s="1305"/>
      <c r="AXS53" s="1305"/>
      <c r="AXT53" s="1305"/>
      <c r="AXU53" s="1305"/>
      <c r="AXV53" s="1305"/>
      <c r="AXW53" s="1305"/>
      <c r="AXX53" s="1305"/>
      <c r="AXY53" s="1305"/>
      <c r="AXZ53" s="1305"/>
      <c r="AYA53" s="1305"/>
      <c r="AYB53" s="1305"/>
      <c r="AYC53" s="1305"/>
      <c r="AYD53" s="1305"/>
      <c r="AYE53" s="1305"/>
      <c r="AYF53" s="1305"/>
      <c r="AYG53" s="1305"/>
      <c r="AYH53" s="1305"/>
      <c r="AYI53" s="1305"/>
      <c r="AYJ53" s="1305"/>
      <c r="AYK53" s="1305"/>
      <c r="AYL53" s="1305"/>
      <c r="AYM53" s="1305"/>
      <c r="AYN53" s="1305"/>
      <c r="AYO53" s="1305"/>
      <c r="AYP53" s="1305"/>
      <c r="AYQ53" s="1305"/>
      <c r="AYR53" s="1305"/>
      <c r="AYS53" s="1305"/>
      <c r="AYT53" s="1305"/>
      <c r="AYU53" s="1305"/>
      <c r="AYV53" s="1305"/>
      <c r="AYW53" s="1305"/>
      <c r="AYX53" s="1305"/>
      <c r="AYY53" s="1305"/>
      <c r="AYZ53" s="1305"/>
      <c r="AZA53" s="1305"/>
      <c r="AZB53" s="1305"/>
      <c r="AZC53" s="1305"/>
      <c r="AZD53" s="1305"/>
      <c r="AZE53" s="1305"/>
      <c r="AZF53" s="1305"/>
      <c r="AZG53" s="1305"/>
      <c r="AZH53" s="1305"/>
      <c r="AZI53" s="1305"/>
      <c r="AZJ53" s="1305"/>
      <c r="AZK53" s="1305"/>
      <c r="AZL53" s="1305"/>
      <c r="AZM53" s="1305"/>
      <c r="AZN53" s="1305"/>
      <c r="AZO53" s="1305"/>
      <c r="AZP53" s="1305"/>
      <c r="AZQ53" s="1305"/>
      <c r="AZR53" s="1305"/>
      <c r="AZS53" s="1305"/>
      <c r="AZT53" s="1305"/>
      <c r="AZU53" s="1305"/>
      <c r="AZV53" s="1305"/>
      <c r="AZW53" s="1305"/>
      <c r="AZX53" s="1305"/>
      <c r="AZY53" s="1305"/>
      <c r="AZZ53" s="1305"/>
      <c r="BAA53" s="1305"/>
      <c r="BAB53" s="1305"/>
      <c r="BAC53" s="1305"/>
      <c r="BAD53" s="1305"/>
      <c r="BAE53" s="1305"/>
      <c r="BAF53" s="1305"/>
      <c r="BAG53" s="1305"/>
      <c r="BAH53" s="1305"/>
      <c r="BAI53" s="1305"/>
      <c r="BAJ53" s="1305"/>
      <c r="BAK53" s="1305"/>
      <c r="BAL53" s="1305"/>
      <c r="BAM53" s="1305"/>
      <c r="BAN53" s="1305"/>
      <c r="BAO53" s="1305"/>
      <c r="BAP53" s="1305"/>
      <c r="BAQ53" s="1305"/>
      <c r="BAR53" s="1305"/>
      <c r="BAS53" s="1305"/>
      <c r="BAT53" s="1305"/>
      <c r="BAU53" s="1305"/>
      <c r="BAV53" s="1305"/>
      <c r="BAW53" s="1305"/>
      <c r="BAX53" s="1305"/>
      <c r="BAY53" s="1305"/>
      <c r="BAZ53" s="1305"/>
      <c r="BBA53" s="1305"/>
      <c r="BBB53" s="1305"/>
      <c r="BBC53" s="1305"/>
      <c r="BBD53" s="1305"/>
      <c r="BBE53" s="1305"/>
      <c r="BBF53" s="1305"/>
      <c r="BBG53" s="1305"/>
      <c r="BBH53" s="1305"/>
      <c r="BBI53" s="1305"/>
      <c r="BBJ53" s="1305"/>
      <c r="BBK53" s="1305"/>
      <c r="BBL53" s="1305"/>
      <c r="BBM53" s="1305"/>
      <c r="BBN53" s="1305"/>
      <c r="BBO53" s="1305"/>
      <c r="BBP53" s="1305"/>
      <c r="BBQ53" s="1305"/>
      <c r="BBR53" s="1305"/>
      <c r="BBS53" s="1305"/>
      <c r="BBT53" s="1305"/>
      <c r="BBU53" s="1305"/>
      <c r="BBV53" s="1305"/>
      <c r="BBW53" s="1305"/>
      <c r="BBX53" s="1305"/>
      <c r="BBY53" s="1305"/>
      <c r="BBZ53" s="1305"/>
      <c r="BCA53" s="1305"/>
      <c r="BCB53" s="1305"/>
      <c r="BCC53" s="1305"/>
      <c r="BCD53" s="1305"/>
      <c r="BCE53" s="1305"/>
      <c r="BCF53" s="1305"/>
      <c r="BCG53" s="1305"/>
      <c r="BCH53" s="1305"/>
      <c r="BCI53" s="1305"/>
      <c r="BCJ53" s="1305"/>
      <c r="BCK53" s="1305"/>
      <c r="BCL53" s="1305"/>
      <c r="BCM53" s="1305"/>
      <c r="BCN53" s="1305"/>
      <c r="BCO53" s="1305"/>
      <c r="BCP53" s="1305"/>
      <c r="BCQ53" s="1305"/>
      <c r="BCR53" s="1305"/>
      <c r="BCS53" s="1305"/>
      <c r="BCT53" s="1305"/>
      <c r="BCU53" s="1305"/>
      <c r="BCV53" s="1305"/>
      <c r="BCW53" s="1305"/>
      <c r="BCX53" s="1305"/>
      <c r="BCY53" s="1305"/>
      <c r="BCZ53" s="1305"/>
      <c r="BDA53" s="1305"/>
      <c r="BDB53" s="1305"/>
      <c r="BDC53" s="1305"/>
      <c r="BDD53" s="1305"/>
      <c r="BDE53" s="1305"/>
      <c r="BDF53" s="1305"/>
      <c r="BDG53" s="1305"/>
      <c r="BDH53" s="1305"/>
      <c r="BDI53" s="1305"/>
      <c r="BDJ53" s="1305"/>
      <c r="BDK53" s="1305"/>
      <c r="BDL53" s="1305"/>
      <c r="BDM53" s="1305"/>
      <c r="BDN53" s="1305"/>
      <c r="BDO53" s="1305"/>
      <c r="BDP53" s="1305"/>
      <c r="BDQ53" s="1305"/>
      <c r="BDR53" s="1305"/>
      <c r="BDS53" s="1305"/>
      <c r="BDT53" s="1305"/>
      <c r="BDU53" s="1305"/>
      <c r="BDV53" s="1305"/>
      <c r="BDW53" s="1305"/>
      <c r="BDX53" s="1305"/>
      <c r="BDY53" s="1305"/>
      <c r="BDZ53" s="1305"/>
      <c r="BEA53" s="1305"/>
      <c r="BEB53" s="1305"/>
      <c r="BEC53" s="1305"/>
      <c r="BED53" s="1305"/>
      <c r="BEE53" s="1305"/>
      <c r="BEF53" s="1305"/>
      <c r="BEG53" s="1305"/>
      <c r="BEH53" s="1305"/>
      <c r="BEI53" s="1305"/>
      <c r="BEJ53" s="1305"/>
      <c r="BEK53" s="1305"/>
      <c r="BEL53" s="1305"/>
      <c r="BEM53" s="1305"/>
      <c r="BEN53" s="1305"/>
      <c r="BEO53" s="1305"/>
      <c r="BEP53" s="1305"/>
      <c r="BEQ53" s="1305"/>
      <c r="BER53" s="1305"/>
      <c r="BES53" s="1305"/>
      <c r="BET53" s="1305"/>
      <c r="BEU53" s="1305"/>
      <c r="BEV53" s="1305"/>
      <c r="BEW53" s="1305"/>
      <c r="BEX53" s="1305"/>
      <c r="BEY53" s="1305"/>
      <c r="BEZ53" s="1305"/>
      <c r="BFA53" s="1305"/>
      <c r="BFB53" s="1305"/>
      <c r="BFC53" s="1305"/>
      <c r="BFD53" s="1305"/>
      <c r="BFE53" s="1305"/>
      <c r="BFF53" s="1305"/>
      <c r="BFG53" s="1305"/>
      <c r="BFH53" s="1305"/>
      <c r="BFI53" s="1305"/>
      <c r="BFJ53" s="1305"/>
      <c r="BFK53" s="1305"/>
      <c r="BFL53" s="1305"/>
      <c r="BFM53" s="1305"/>
      <c r="BFN53" s="1305"/>
      <c r="BFO53" s="1305"/>
      <c r="BFP53" s="1305"/>
      <c r="BFQ53" s="1305"/>
      <c r="BFR53" s="1305"/>
      <c r="BFS53" s="1305"/>
      <c r="BFT53" s="1305"/>
      <c r="BFU53" s="1305"/>
      <c r="BFV53" s="1305"/>
      <c r="BFW53" s="1305"/>
      <c r="BFX53" s="1305"/>
      <c r="BFY53" s="1305"/>
      <c r="BFZ53" s="1305"/>
      <c r="BGA53" s="1305"/>
      <c r="BGB53" s="1305"/>
      <c r="BGC53" s="1305"/>
      <c r="BGD53" s="1305"/>
      <c r="BGE53" s="1305"/>
      <c r="BGF53" s="1305"/>
      <c r="BGG53" s="1305"/>
      <c r="BGH53" s="1305"/>
      <c r="BGI53" s="1305"/>
      <c r="BGJ53" s="1305"/>
      <c r="BGK53" s="1305"/>
      <c r="BGL53" s="1305"/>
      <c r="BGM53" s="1305"/>
      <c r="BGN53" s="1305"/>
      <c r="BGO53" s="1305"/>
      <c r="BGP53" s="1305"/>
      <c r="BGQ53" s="1305"/>
      <c r="BGR53" s="1305"/>
      <c r="BGS53" s="1305"/>
      <c r="BGT53" s="1305"/>
      <c r="BGU53" s="1305"/>
      <c r="BGV53" s="1305"/>
      <c r="BGW53" s="1305"/>
      <c r="BGX53" s="1305"/>
      <c r="BGY53" s="1305"/>
      <c r="BGZ53" s="1305"/>
      <c r="BHA53" s="1305"/>
      <c r="BHB53" s="1305"/>
      <c r="BHC53" s="1305"/>
      <c r="BHD53" s="1305"/>
      <c r="BHE53" s="1305"/>
      <c r="BHF53" s="1305"/>
      <c r="BHG53" s="1305"/>
      <c r="BHH53" s="1305"/>
      <c r="BHI53" s="1305"/>
      <c r="BHJ53" s="1305"/>
      <c r="BHK53" s="1305"/>
      <c r="BHL53" s="1305"/>
      <c r="BHM53" s="1305"/>
      <c r="BHN53" s="1305"/>
      <c r="BHO53" s="1305"/>
      <c r="BHP53" s="1305"/>
      <c r="BHQ53" s="1305"/>
      <c r="BHR53" s="1305"/>
      <c r="BHS53" s="1305"/>
      <c r="BHT53" s="1305"/>
      <c r="BHU53" s="1305"/>
      <c r="BHV53" s="1305"/>
      <c r="BHW53" s="1305"/>
      <c r="BHX53" s="1305"/>
      <c r="BHY53" s="1305"/>
      <c r="BHZ53" s="1305"/>
      <c r="BIA53" s="1305"/>
      <c r="BIB53" s="1305"/>
      <c r="BIC53" s="1305"/>
      <c r="BID53" s="1305"/>
      <c r="BIE53" s="1305"/>
      <c r="BIF53" s="1305"/>
      <c r="BIG53" s="1305"/>
      <c r="BIH53" s="1305"/>
      <c r="BII53" s="1305"/>
      <c r="BIJ53" s="1305"/>
      <c r="BIK53" s="1305"/>
      <c r="BIL53" s="1305"/>
      <c r="BIM53" s="1305"/>
      <c r="BIN53" s="1305"/>
      <c r="BIO53" s="1305"/>
      <c r="BIP53" s="1305"/>
      <c r="BIQ53" s="1305"/>
      <c r="BIR53" s="1305"/>
      <c r="BIS53" s="1305"/>
      <c r="BIT53" s="1305"/>
      <c r="BIU53" s="1305"/>
      <c r="BIV53" s="1305"/>
      <c r="BIW53" s="1305"/>
      <c r="BIX53" s="1305"/>
      <c r="BIY53" s="1305"/>
      <c r="BIZ53" s="1305"/>
      <c r="BJA53" s="1305"/>
      <c r="BJB53" s="1305"/>
      <c r="BJC53" s="1305"/>
      <c r="BJD53" s="1305"/>
      <c r="BJE53" s="1305"/>
      <c r="BJF53" s="1305"/>
      <c r="BJG53" s="1305"/>
      <c r="BJH53" s="1305"/>
      <c r="BJI53" s="1305"/>
      <c r="BJJ53" s="1305"/>
      <c r="BJK53" s="1305"/>
      <c r="BJL53" s="1305"/>
      <c r="BJM53" s="1305"/>
      <c r="BJN53" s="1305"/>
      <c r="BJO53" s="1305"/>
      <c r="BJP53" s="1305"/>
      <c r="BJQ53" s="1305"/>
      <c r="BJR53" s="1305"/>
      <c r="BJS53" s="1305"/>
      <c r="BJT53" s="1305"/>
      <c r="BJU53" s="1305"/>
      <c r="BJV53" s="1305"/>
      <c r="BJW53" s="1305"/>
      <c r="BJX53" s="1305"/>
      <c r="BJY53" s="1305"/>
      <c r="BJZ53" s="1305"/>
      <c r="BKA53" s="1305"/>
      <c r="BKB53" s="1305"/>
      <c r="BKC53" s="1305"/>
      <c r="BKD53" s="1305"/>
      <c r="BKE53" s="1305"/>
      <c r="BKF53" s="1305"/>
      <c r="BKG53" s="1305"/>
      <c r="BKH53" s="1305"/>
      <c r="BKI53" s="1305"/>
      <c r="BKJ53" s="1305"/>
      <c r="BKK53" s="1305"/>
      <c r="BKL53" s="1305"/>
      <c r="BKM53" s="1305"/>
      <c r="BKN53" s="1305"/>
      <c r="BKO53" s="1305"/>
      <c r="BKP53" s="1305"/>
      <c r="BKQ53" s="1305"/>
      <c r="BKR53" s="1305"/>
      <c r="BKS53" s="1305"/>
      <c r="BKT53" s="1305"/>
      <c r="BKU53" s="1305"/>
      <c r="BKV53" s="1305"/>
      <c r="BKW53" s="1305"/>
      <c r="BKX53" s="1305"/>
      <c r="BKY53" s="1305"/>
      <c r="BKZ53" s="1305"/>
      <c r="BLA53" s="1305"/>
      <c r="BLB53" s="1305"/>
      <c r="BLC53" s="1305"/>
      <c r="BLD53" s="1305"/>
      <c r="BLE53" s="1305"/>
      <c r="BLF53" s="1305"/>
      <c r="BLG53" s="1305"/>
      <c r="BLH53" s="1305"/>
      <c r="BLI53" s="1305"/>
      <c r="BLJ53" s="1305"/>
      <c r="BLK53" s="1305"/>
      <c r="BLL53" s="1305"/>
      <c r="BLM53" s="1305"/>
      <c r="BLN53" s="1305"/>
      <c r="BLO53" s="1305"/>
      <c r="BLP53" s="1305"/>
      <c r="BLQ53" s="1305"/>
      <c r="BLR53" s="1305"/>
      <c r="BLS53" s="1305"/>
      <c r="BLT53" s="1305"/>
      <c r="BLU53" s="1305"/>
      <c r="BLV53" s="1305"/>
      <c r="BLW53" s="1305"/>
      <c r="BLX53" s="1305"/>
      <c r="BLY53" s="1305"/>
      <c r="BLZ53" s="1305"/>
      <c r="BMA53" s="1305"/>
      <c r="BMB53" s="1305"/>
      <c r="BMC53" s="1305"/>
      <c r="BMD53" s="1305"/>
      <c r="BME53" s="1305"/>
      <c r="BMF53" s="1305"/>
      <c r="BMG53" s="1305"/>
      <c r="BMH53" s="1305"/>
      <c r="BMI53" s="1305"/>
      <c r="BMJ53" s="1305"/>
      <c r="BMK53" s="1305"/>
      <c r="BML53" s="1305"/>
      <c r="BMM53" s="1305"/>
      <c r="BMN53" s="1305"/>
      <c r="BMO53" s="1305"/>
      <c r="BMP53" s="1305"/>
      <c r="BMQ53" s="1305"/>
      <c r="BMR53" s="1305"/>
      <c r="BMS53" s="1305"/>
      <c r="BMT53" s="1305"/>
      <c r="BMU53" s="1305"/>
      <c r="BMV53" s="1305"/>
      <c r="BMW53" s="1305"/>
      <c r="BMX53" s="1305"/>
      <c r="BMY53" s="1305"/>
      <c r="BMZ53" s="1305"/>
      <c r="BNA53" s="1305"/>
      <c r="BNB53" s="1305"/>
      <c r="BNC53" s="1305"/>
      <c r="BND53" s="1305"/>
      <c r="BNE53" s="1305"/>
      <c r="BNF53" s="1305"/>
      <c r="BNG53" s="1305"/>
      <c r="BNH53" s="1305"/>
      <c r="BNI53" s="1305"/>
      <c r="BNJ53" s="1305"/>
      <c r="BNK53" s="1305"/>
      <c r="BNL53" s="1305"/>
      <c r="BNM53" s="1305"/>
      <c r="BNN53" s="1305"/>
      <c r="BNO53" s="1305"/>
      <c r="BNP53" s="1305"/>
      <c r="BNQ53" s="1305"/>
      <c r="BNR53" s="1305"/>
      <c r="BNS53" s="1305"/>
      <c r="BNT53" s="1305"/>
      <c r="BNU53" s="1305"/>
      <c r="BNV53" s="1305"/>
      <c r="BNW53" s="1305"/>
      <c r="BNX53" s="1305"/>
      <c r="BNY53" s="1305"/>
      <c r="BNZ53" s="1305"/>
      <c r="BOA53" s="1305"/>
      <c r="BOB53" s="1305"/>
      <c r="BOC53" s="1305"/>
      <c r="BOD53" s="1305"/>
      <c r="BOE53" s="1305"/>
      <c r="BOF53" s="1305"/>
      <c r="BOG53" s="1305"/>
      <c r="BOH53" s="1305"/>
      <c r="BOI53" s="1305"/>
      <c r="BOJ53" s="1305"/>
      <c r="BOK53" s="1305"/>
      <c r="BOL53" s="1305"/>
      <c r="BOM53" s="1305"/>
      <c r="BON53" s="1305"/>
      <c r="BOO53" s="1305"/>
      <c r="BOP53" s="1305"/>
      <c r="BOQ53" s="1305"/>
      <c r="BOR53" s="1305"/>
      <c r="BOS53" s="1305"/>
      <c r="BOT53" s="1305"/>
      <c r="BOU53" s="1305"/>
      <c r="BOV53" s="1305"/>
      <c r="BOW53" s="1305"/>
      <c r="BOX53" s="1305"/>
      <c r="BOY53" s="1305"/>
      <c r="BOZ53" s="1305"/>
      <c r="BPA53" s="1305"/>
      <c r="BPB53" s="1305"/>
      <c r="BPC53" s="1305"/>
      <c r="BPD53" s="1305"/>
      <c r="BPE53" s="1305"/>
      <c r="BPF53" s="1305"/>
      <c r="BPG53" s="1305"/>
      <c r="BPH53" s="1305"/>
      <c r="BPI53" s="1305"/>
      <c r="BPJ53" s="1305"/>
      <c r="BPK53" s="1305"/>
      <c r="BPL53" s="1305"/>
      <c r="BPM53" s="1305"/>
      <c r="BPN53" s="1305"/>
      <c r="BPO53" s="1305"/>
      <c r="BPP53" s="1305"/>
      <c r="BPQ53" s="1305"/>
      <c r="BPR53" s="1305"/>
      <c r="BPS53" s="1305"/>
      <c r="BPT53" s="1305"/>
      <c r="BPU53" s="1305"/>
      <c r="BPV53" s="1305"/>
      <c r="BPW53" s="1305"/>
      <c r="BPX53" s="1305"/>
      <c r="BPY53" s="1305"/>
      <c r="BPZ53" s="1305"/>
      <c r="BQA53" s="1305"/>
      <c r="BQB53" s="1305"/>
      <c r="BQC53" s="1305"/>
      <c r="BQD53" s="1305"/>
      <c r="BQE53" s="1305"/>
      <c r="BQF53" s="1305"/>
      <c r="BQG53" s="1305"/>
      <c r="BQH53" s="1305"/>
      <c r="BQI53" s="1305"/>
      <c r="BQJ53" s="1305"/>
      <c r="BQK53" s="1305"/>
      <c r="BQL53" s="1305"/>
      <c r="BQM53" s="1305"/>
      <c r="BQN53" s="1305"/>
      <c r="BQO53" s="1305"/>
      <c r="BQP53" s="1305"/>
      <c r="BQQ53" s="1305"/>
      <c r="BQR53" s="1305"/>
      <c r="BQS53" s="1305"/>
      <c r="BQT53" s="1305"/>
      <c r="BQU53" s="1305"/>
      <c r="BQV53" s="1305"/>
      <c r="BQW53" s="1305"/>
      <c r="BQX53" s="1305"/>
      <c r="BQY53" s="1305"/>
      <c r="BQZ53" s="1305"/>
      <c r="BRA53" s="1305"/>
      <c r="BRB53" s="1305"/>
      <c r="BRC53" s="1305"/>
      <c r="BRD53" s="1305"/>
      <c r="BRE53" s="1305"/>
      <c r="BRF53" s="1305"/>
      <c r="BRG53" s="1305"/>
      <c r="BRH53" s="1305"/>
      <c r="BRI53" s="1305"/>
      <c r="BRJ53" s="1305"/>
      <c r="BRK53" s="1305"/>
      <c r="BRL53" s="1305"/>
      <c r="BRM53" s="1305"/>
      <c r="BRN53" s="1305"/>
      <c r="BRO53" s="1305"/>
      <c r="BRP53" s="1305"/>
      <c r="BRQ53" s="1305"/>
      <c r="BRR53" s="1305"/>
      <c r="BRS53" s="1305"/>
      <c r="BRT53" s="1305"/>
      <c r="BRU53" s="1305"/>
      <c r="BRV53" s="1305"/>
      <c r="BRW53" s="1305"/>
      <c r="BRX53" s="1305"/>
      <c r="BRY53" s="1305"/>
      <c r="BRZ53" s="1305"/>
      <c r="BSA53" s="1305"/>
      <c r="BSB53" s="1305"/>
      <c r="BSC53" s="1305"/>
      <c r="BSD53" s="1305"/>
      <c r="BSE53" s="1305"/>
      <c r="BSF53" s="1305"/>
      <c r="BSG53" s="1305"/>
      <c r="BSH53" s="1305"/>
      <c r="BSI53" s="1305"/>
      <c r="BSJ53" s="1305"/>
      <c r="BSK53" s="1305"/>
      <c r="BSL53" s="1305"/>
      <c r="BSM53" s="1305"/>
      <c r="BSN53" s="1305"/>
      <c r="BSO53" s="1305"/>
      <c r="BSP53" s="1305"/>
      <c r="BSQ53" s="1305"/>
      <c r="BSR53" s="1305"/>
      <c r="BSS53" s="1305"/>
      <c r="BST53" s="1305"/>
      <c r="BSU53" s="1305"/>
      <c r="BSV53" s="1305"/>
      <c r="BSW53" s="1305"/>
      <c r="BSX53" s="1305"/>
      <c r="BSY53" s="1305"/>
      <c r="BSZ53" s="1305"/>
      <c r="BTA53" s="1305"/>
      <c r="BTB53" s="1305"/>
      <c r="BTC53" s="1305"/>
      <c r="BTD53" s="1305"/>
      <c r="BTE53" s="1305"/>
      <c r="BTF53" s="1305"/>
      <c r="BTG53" s="1305"/>
      <c r="BTH53" s="1305"/>
      <c r="BTI53" s="1305"/>
      <c r="BTJ53" s="1305"/>
      <c r="BTK53" s="1305"/>
      <c r="BTL53" s="1305"/>
      <c r="BTM53" s="1305"/>
      <c r="BTN53" s="1305"/>
      <c r="BTO53" s="1305"/>
      <c r="BTP53" s="1305"/>
      <c r="BTQ53" s="1305"/>
      <c r="BTR53" s="1305"/>
      <c r="BTS53" s="1305"/>
      <c r="BTT53" s="1305"/>
      <c r="BTU53" s="1305"/>
      <c r="BTV53" s="1305"/>
      <c r="BTW53" s="1305"/>
      <c r="BTX53" s="1305"/>
      <c r="BTY53" s="1305"/>
      <c r="BTZ53" s="1305"/>
      <c r="BUA53" s="1305"/>
      <c r="BUB53" s="1305"/>
      <c r="BUC53" s="1305"/>
      <c r="BUD53" s="1305"/>
      <c r="BUE53" s="1305"/>
      <c r="BUF53" s="1305"/>
      <c r="BUG53" s="1305"/>
      <c r="BUH53" s="1305"/>
      <c r="BUI53" s="1305"/>
      <c r="BUJ53" s="1305"/>
      <c r="BUK53" s="1305"/>
      <c r="BUL53" s="1305"/>
      <c r="BUM53" s="1305"/>
      <c r="BUN53" s="1305"/>
      <c r="BUO53" s="1305"/>
      <c r="BUP53" s="1305"/>
      <c r="BUQ53" s="1305"/>
      <c r="BUR53" s="1305"/>
      <c r="BUS53" s="1305"/>
      <c r="BUT53" s="1305"/>
      <c r="BUU53" s="1305"/>
      <c r="BUV53" s="1305"/>
      <c r="BUW53" s="1305"/>
      <c r="BUX53" s="1305"/>
      <c r="BUY53" s="1305"/>
      <c r="BUZ53" s="1305"/>
      <c r="BVA53" s="1305"/>
      <c r="BVB53" s="1305"/>
      <c r="BVC53" s="1305"/>
      <c r="BVD53" s="1305"/>
      <c r="BVE53" s="1305"/>
      <c r="BVF53" s="1305"/>
      <c r="BVG53" s="1305"/>
      <c r="BVH53" s="1305"/>
      <c r="BVI53" s="1305"/>
      <c r="BVJ53" s="1305"/>
      <c r="BVK53" s="1305"/>
      <c r="BVL53" s="1305"/>
      <c r="BVM53" s="1305"/>
      <c r="BVN53" s="1305"/>
      <c r="BVO53" s="1305"/>
      <c r="BVP53" s="1305"/>
      <c r="BVQ53" s="1305"/>
      <c r="BVR53" s="1305"/>
      <c r="BVS53" s="1305"/>
      <c r="BVT53" s="1305"/>
      <c r="BVU53" s="1305"/>
      <c r="BVV53" s="1305"/>
      <c r="BVW53" s="1305"/>
      <c r="BVX53" s="1305"/>
      <c r="BVY53" s="1305"/>
      <c r="BVZ53" s="1305"/>
      <c r="BWA53" s="1305"/>
      <c r="BWB53" s="1305"/>
      <c r="BWC53" s="1305"/>
      <c r="BWD53" s="1305"/>
      <c r="BWE53" s="1305"/>
      <c r="BWF53" s="1305"/>
      <c r="BWG53" s="1305"/>
      <c r="BWH53" s="1305"/>
      <c r="BWI53" s="1305"/>
      <c r="BWJ53" s="1305"/>
      <c r="BWK53" s="1305"/>
      <c r="BWL53" s="1305"/>
      <c r="BWM53" s="1305"/>
      <c r="BWN53" s="1305"/>
      <c r="BWO53" s="1305"/>
      <c r="BWP53" s="1305"/>
      <c r="BWQ53" s="1305"/>
      <c r="BWR53" s="1305"/>
      <c r="BWS53" s="1305"/>
      <c r="BWT53" s="1305"/>
      <c r="BWU53" s="1305"/>
      <c r="BWV53" s="1305"/>
      <c r="BWW53" s="1305"/>
      <c r="BWX53" s="1305"/>
      <c r="BWY53" s="1305"/>
      <c r="BWZ53" s="1305"/>
      <c r="BXA53" s="1305"/>
      <c r="BXB53" s="1305"/>
      <c r="BXC53" s="1305"/>
      <c r="BXD53" s="1305"/>
      <c r="BXE53" s="1305"/>
      <c r="BXF53" s="1305"/>
      <c r="BXG53" s="1305"/>
      <c r="BXH53" s="1305"/>
      <c r="BXI53" s="1305"/>
      <c r="BXJ53" s="1305"/>
      <c r="BXK53" s="1305"/>
      <c r="BXL53" s="1305"/>
      <c r="BXM53" s="1305"/>
      <c r="BXN53" s="1305"/>
      <c r="BXO53" s="1305"/>
      <c r="BXP53" s="1305"/>
      <c r="BXQ53" s="1305"/>
      <c r="BXR53" s="1305"/>
      <c r="BXS53" s="1305"/>
      <c r="BXT53" s="1305"/>
      <c r="BXU53" s="1305"/>
      <c r="BXV53" s="1305"/>
      <c r="BXW53" s="1305"/>
      <c r="BXX53" s="1305"/>
      <c r="BXY53" s="1305"/>
      <c r="BXZ53" s="1305"/>
      <c r="BYA53" s="1305"/>
      <c r="BYB53" s="1305"/>
      <c r="BYC53" s="1305"/>
      <c r="BYD53" s="1305"/>
      <c r="BYE53" s="1305"/>
      <c r="BYF53" s="1305"/>
      <c r="BYG53" s="1305"/>
      <c r="BYH53" s="1305"/>
      <c r="BYI53" s="1305"/>
      <c r="BYJ53" s="1305"/>
      <c r="BYK53" s="1305"/>
      <c r="BYL53" s="1305"/>
      <c r="BYM53" s="1305"/>
      <c r="BYN53" s="1305"/>
      <c r="BYO53" s="1305"/>
      <c r="BYP53" s="1305"/>
      <c r="BYQ53" s="1305"/>
      <c r="BYR53" s="1305"/>
      <c r="BYS53" s="1305"/>
      <c r="BYT53" s="1305"/>
      <c r="BYU53" s="1305"/>
      <c r="BYV53" s="1305"/>
      <c r="BYW53" s="1305"/>
      <c r="BYX53" s="1305"/>
      <c r="BYY53" s="1305"/>
      <c r="BYZ53" s="1305"/>
      <c r="BZA53" s="1305"/>
      <c r="BZB53" s="1305"/>
      <c r="BZC53" s="1305"/>
      <c r="BZD53" s="1305"/>
      <c r="BZE53" s="1305"/>
      <c r="BZF53" s="1305"/>
      <c r="BZG53" s="1305"/>
      <c r="BZH53" s="1305"/>
      <c r="BZI53" s="1305"/>
      <c r="BZJ53" s="1305"/>
      <c r="BZK53" s="1305"/>
      <c r="BZL53" s="1305"/>
      <c r="BZM53" s="1305"/>
      <c r="BZN53" s="1305"/>
      <c r="BZO53" s="1305"/>
      <c r="BZP53" s="1305"/>
      <c r="BZQ53" s="1305"/>
      <c r="BZR53" s="1305"/>
      <c r="BZS53" s="1305"/>
      <c r="BZT53" s="1305"/>
      <c r="BZU53" s="1305"/>
      <c r="BZV53" s="1305"/>
      <c r="BZW53" s="1305"/>
      <c r="BZX53" s="1305"/>
      <c r="BZY53" s="1305"/>
      <c r="BZZ53" s="1305"/>
      <c r="CAA53" s="1305"/>
      <c r="CAB53" s="1305"/>
      <c r="CAC53" s="1305"/>
      <c r="CAD53" s="1305"/>
      <c r="CAE53" s="1305"/>
      <c r="CAF53" s="1305"/>
      <c r="CAG53" s="1305"/>
      <c r="CAH53" s="1305"/>
      <c r="CAI53" s="1305"/>
      <c r="CAJ53" s="1305"/>
      <c r="CAK53" s="1305"/>
      <c r="CAL53" s="1305"/>
      <c r="CAM53" s="1305"/>
      <c r="CAN53" s="1305"/>
      <c r="CAO53" s="1305"/>
      <c r="CAP53" s="1305"/>
      <c r="CAQ53" s="1305"/>
      <c r="CAR53" s="1305"/>
      <c r="CAS53" s="1305"/>
      <c r="CAT53" s="1305"/>
      <c r="CAU53" s="1305"/>
      <c r="CAV53" s="1305"/>
      <c r="CAW53" s="1305"/>
      <c r="CAX53" s="1305"/>
      <c r="CAY53" s="1305"/>
      <c r="CAZ53" s="1305"/>
      <c r="CBA53" s="1305"/>
      <c r="CBB53" s="1305"/>
      <c r="CBC53" s="1305"/>
      <c r="CBD53" s="1305"/>
      <c r="CBE53" s="1305"/>
      <c r="CBF53" s="1305"/>
      <c r="CBG53" s="1305"/>
      <c r="CBH53" s="1305"/>
      <c r="CBI53" s="1305"/>
      <c r="CBJ53" s="1305"/>
      <c r="CBK53" s="1305"/>
      <c r="CBL53" s="1305"/>
      <c r="CBM53" s="1305"/>
      <c r="CBN53" s="1305"/>
      <c r="CBO53" s="1305"/>
      <c r="CBP53" s="1305"/>
      <c r="CBQ53" s="1305"/>
      <c r="CBR53" s="1305"/>
      <c r="CBS53" s="1305"/>
      <c r="CBT53" s="1305"/>
      <c r="CBU53" s="1305"/>
      <c r="CBV53" s="1305"/>
      <c r="CBW53" s="1305"/>
      <c r="CBX53" s="1305"/>
      <c r="CBY53" s="1305"/>
      <c r="CBZ53" s="1305"/>
      <c r="CCA53" s="1305"/>
      <c r="CCB53" s="1305"/>
      <c r="CCC53" s="1305"/>
      <c r="CCD53" s="1305"/>
      <c r="CCE53" s="1305"/>
      <c r="CCF53" s="1305"/>
      <c r="CCG53" s="1305"/>
      <c r="CCH53" s="1305"/>
      <c r="CCI53" s="1305"/>
      <c r="CCJ53" s="1305"/>
      <c r="CCK53" s="1305"/>
      <c r="CCL53" s="1305"/>
      <c r="CCM53" s="1305"/>
      <c r="CCN53" s="1305"/>
      <c r="CCO53" s="1305"/>
      <c r="CCP53" s="1305"/>
      <c r="CCQ53" s="1305"/>
      <c r="CCR53" s="1305"/>
      <c r="CCS53" s="1305"/>
      <c r="CCT53" s="1305"/>
      <c r="CCU53" s="1305"/>
      <c r="CCV53" s="1305"/>
      <c r="CCW53" s="1305"/>
      <c r="CCX53" s="1305"/>
      <c r="CCY53" s="1305"/>
      <c r="CCZ53" s="1305"/>
      <c r="CDA53" s="1305"/>
      <c r="CDB53" s="1305"/>
      <c r="CDC53" s="1305"/>
      <c r="CDD53" s="1305"/>
      <c r="CDE53" s="1305"/>
      <c r="CDF53" s="1305"/>
      <c r="CDG53" s="1305"/>
      <c r="CDH53" s="1305"/>
      <c r="CDI53" s="1305"/>
      <c r="CDJ53" s="1305"/>
      <c r="CDK53" s="1305"/>
      <c r="CDL53" s="1305"/>
      <c r="CDM53" s="1305"/>
      <c r="CDN53" s="1305"/>
      <c r="CDO53" s="1305"/>
      <c r="CDP53" s="1305"/>
      <c r="CDQ53" s="1305"/>
      <c r="CDR53" s="1305"/>
      <c r="CDS53" s="1305"/>
      <c r="CDT53" s="1305"/>
      <c r="CDU53" s="1305"/>
      <c r="CDV53" s="1305"/>
      <c r="CDW53" s="1305"/>
      <c r="CDX53" s="1305"/>
      <c r="CDY53" s="1305"/>
      <c r="CDZ53" s="1305"/>
      <c r="CEA53" s="1305"/>
      <c r="CEB53" s="1305"/>
      <c r="CEC53" s="1305"/>
      <c r="CED53" s="1305"/>
      <c r="CEE53" s="1305"/>
      <c r="CEF53" s="1305"/>
      <c r="CEG53" s="1305"/>
      <c r="CEH53" s="1305"/>
      <c r="CEI53" s="1305"/>
      <c r="CEJ53" s="1305"/>
      <c r="CEK53" s="1305"/>
      <c r="CEL53" s="1305"/>
      <c r="CEM53" s="1305"/>
      <c r="CEN53" s="1305"/>
      <c r="CEO53" s="1305"/>
      <c r="CEP53" s="1305"/>
      <c r="CEQ53" s="1305"/>
      <c r="CER53" s="1305"/>
      <c r="CES53" s="1305"/>
      <c r="CET53" s="1305"/>
      <c r="CEU53" s="1305"/>
      <c r="CEV53" s="1305"/>
      <c r="CEW53" s="1305"/>
      <c r="CEX53" s="1305"/>
      <c r="CEY53" s="1305"/>
      <c r="CEZ53" s="1305"/>
      <c r="CFA53" s="1305"/>
      <c r="CFB53" s="1305"/>
      <c r="CFC53" s="1305"/>
      <c r="CFD53" s="1305"/>
      <c r="CFE53" s="1305"/>
      <c r="CFF53" s="1305"/>
      <c r="CFG53" s="1305"/>
      <c r="CFH53" s="1305"/>
      <c r="CFI53" s="1305"/>
      <c r="CFJ53" s="1305"/>
      <c r="CFK53" s="1305"/>
      <c r="CFL53" s="1305"/>
      <c r="CFM53" s="1305"/>
      <c r="CFN53" s="1305"/>
      <c r="CFO53" s="1305"/>
      <c r="CFP53" s="1305"/>
      <c r="CFQ53" s="1305"/>
      <c r="CFR53" s="1305"/>
      <c r="CFS53" s="1305"/>
      <c r="CFT53" s="1305"/>
      <c r="CFU53" s="1305"/>
      <c r="CFV53" s="1305"/>
      <c r="CFW53" s="1305"/>
      <c r="CFX53" s="1305"/>
      <c r="CFY53" s="1305"/>
      <c r="CFZ53" s="1305"/>
      <c r="CGA53" s="1305"/>
      <c r="CGB53" s="1305"/>
      <c r="CGC53" s="1305"/>
      <c r="CGD53" s="1305"/>
      <c r="CGE53" s="1305"/>
      <c r="CGF53" s="1305"/>
      <c r="CGG53" s="1305"/>
      <c r="CGH53" s="1305"/>
      <c r="CGI53" s="1305"/>
      <c r="CGJ53" s="1305"/>
      <c r="CGK53" s="1305"/>
      <c r="CGL53" s="1305"/>
      <c r="CGM53" s="1305"/>
      <c r="CGN53" s="1305"/>
      <c r="CGO53" s="1305"/>
      <c r="CGP53" s="1305"/>
      <c r="CGQ53" s="1305"/>
      <c r="CGR53" s="1305"/>
      <c r="CGS53" s="1305"/>
      <c r="CGT53" s="1305"/>
      <c r="CGU53" s="1305"/>
      <c r="CGV53" s="1305"/>
      <c r="CGW53" s="1305"/>
      <c r="CGX53" s="1305"/>
      <c r="CGY53" s="1305"/>
      <c r="CGZ53" s="1305"/>
      <c r="CHA53" s="1305"/>
      <c r="CHB53" s="1305"/>
      <c r="CHC53" s="1305"/>
      <c r="CHD53" s="1305"/>
      <c r="CHE53" s="1305"/>
      <c r="CHF53" s="1305"/>
      <c r="CHG53" s="1305"/>
      <c r="CHH53" s="1305"/>
      <c r="CHI53" s="1305"/>
      <c r="CHJ53" s="1305"/>
      <c r="CHK53" s="1305"/>
      <c r="CHL53" s="1305"/>
      <c r="CHM53" s="1305"/>
      <c r="CHN53" s="1305"/>
      <c r="CHO53" s="1305"/>
      <c r="CHP53" s="1305"/>
      <c r="CHQ53" s="1305"/>
      <c r="CHR53" s="1305"/>
      <c r="CHS53" s="1305"/>
      <c r="CHT53" s="1305"/>
      <c r="CHU53" s="1305"/>
      <c r="CHV53" s="1305"/>
      <c r="CHW53" s="1305"/>
      <c r="CHX53" s="1305"/>
      <c r="CHY53" s="1305"/>
      <c r="CHZ53" s="1305"/>
      <c r="CIA53" s="1305"/>
      <c r="CIB53" s="1305"/>
      <c r="CIC53" s="1305"/>
      <c r="CID53" s="1305"/>
      <c r="CIE53" s="1305"/>
      <c r="CIF53" s="1305"/>
      <c r="CIG53" s="1305"/>
      <c r="CIH53" s="1305"/>
      <c r="CII53" s="1305"/>
      <c r="CIJ53" s="1305"/>
      <c r="CIK53" s="1305"/>
      <c r="CIL53" s="1305"/>
      <c r="CIM53" s="1305"/>
      <c r="CIN53" s="1305"/>
      <c r="CIO53" s="1305"/>
      <c r="CIP53" s="1305"/>
      <c r="CIQ53" s="1305"/>
      <c r="CIR53" s="1305"/>
      <c r="CIS53" s="1305"/>
      <c r="CIT53" s="1305"/>
      <c r="CIU53" s="1305"/>
      <c r="CIV53" s="1305"/>
      <c r="CIW53" s="1305"/>
      <c r="CIX53" s="1305"/>
      <c r="CIY53" s="1305"/>
      <c r="CIZ53" s="1305"/>
      <c r="CJA53" s="1305"/>
      <c r="CJB53" s="1305"/>
      <c r="CJC53" s="1305"/>
      <c r="CJD53" s="1305"/>
      <c r="CJE53" s="1305"/>
      <c r="CJF53" s="1305"/>
      <c r="CJG53" s="1305"/>
      <c r="CJH53" s="1305"/>
      <c r="CJI53" s="1305"/>
      <c r="CJJ53" s="1305"/>
      <c r="CJK53" s="1305"/>
      <c r="CJL53" s="1305"/>
      <c r="CJM53" s="1305"/>
      <c r="CJN53" s="1305"/>
      <c r="CJO53" s="1305"/>
      <c r="CJP53" s="1305"/>
      <c r="CJQ53" s="1305"/>
      <c r="CJR53" s="1305"/>
      <c r="CJS53" s="1305"/>
      <c r="CJT53" s="1305"/>
      <c r="CJU53" s="1305"/>
      <c r="CJV53" s="1305"/>
      <c r="CJW53" s="1305"/>
      <c r="CJX53" s="1305"/>
      <c r="CJY53" s="1305"/>
      <c r="CJZ53" s="1305"/>
      <c r="CKA53" s="1305"/>
      <c r="CKB53" s="1305"/>
      <c r="CKC53" s="1305"/>
      <c r="CKD53" s="1305"/>
      <c r="CKE53" s="1305"/>
      <c r="CKF53" s="1305"/>
      <c r="CKG53" s="1305"/>
      <c r="CKH53" s="1305"/>
      <c r="CKI53" s="1305"/>
      <c r="CKJ53" s="1305"/>
      <c r="CKK53" s="1305"/>
      <c r="CKL53" s="1305"/>
      <c r="CKM53" s="1305"/>
      <c r="CKN53" s="1305"/>
      <c r="CKO53" s="1305"/>
      <c r="CKP53" s="1305"/>
      <c r="CKQ53" s="1305"/>
      <c r="CKR53" s="1305"/>
      <c r="CKS53" s="1305"/>
      <c r="CKT53" s="1305"/>
      <c r="CKU53" s="1305"/>
      <c r="CKV53" s="1305"/>
      <c r="CKW53" s="1305"/>
      <c r="CKX53" s="1305"/>
      <c r="CKY53" s="1305"/>
      <c r="CKZ53" s="1305"/>
      <c r="CLA53" s="1305"/>
      <c r="CLB53" s="1305"/>
      <c r="CLC53" s="1305"/>
      <c r="CLD53" s="1305"/>
      <c r="CLE53" s="1305"/>
      <c r="CLF53" s="1305"/>
      <c r="CLG53" s="1305"/>
      <c r="CLH53" s="1305"/>
      <c r="CLI53" s="1305"/>
      <c r="CLJ53" s="1305"/>
      <c r="CLK53" s="1305"/>
      <c r="CLL53" s="1305"/>
      <c r="CLM53" s="1305"/>
      <c r="CLN53" s="1305"/>
      <c r="CLO53" s="1305"/>
      <c r="CLP53" s="1305"/>
      <c r="CLQ53" s="1305"/>
      <c r="CLR53" s="1305"/>
      <c r="CLS53" s="1305"/>
      <c r="CLT53" s="1305"/>
      <c r="CLU53" s="1305"/>
      <c r="CLV53" s="1305"/>
      <c r="CLW53" s="1305"/>
      <c r="CLX53" s="1305"/>
      <c r="CLY53" s="1305"/>
      <c r="CLZ53" s="1305"/>
      <c r="CMA53" s="1305"/>
      <c r="CMB53" s="1305"/>
      <c r="CMC53" s="1305"/>
      <c r="CMD53" s="1305"/>
      <c r="CME53" s="1305"/>
      <c r="CMF53" s="1305"/>
      <c r="CMG53" s="1305"/>
      <c r="CMH53" s="1305"/>
      <c r="CMI53" s="1305"/>
      <c r="CMJ53" s="1305"/>
      <c r="CMK53" s="1305"/>
      <c r="CML53" s="1305"/>
      <c r="CMM53" s="1305"/>
      <c r="CMN53" s="1305"/>
      <c r="CMO53" s="1305"/>
      <c r="CMP53" s="1305"/>
      <c r="CMQ53" s="1305"/>
      <c r="CMR53" s="1305"/>
      <c r="CMS53" s="1305"/>
      <c r="CMT53" s="1305"/>
      <c r="CMU53" s="1305"/>
      <c r="CMV53" s="1305"/>
      <c r="CMW53" s="1305"/>
      <c r="CMX53" s="1305"/>
      <c r="CMY53" s="1305"/>
      <c r="CMZ53" s="1305"/>
      <c r="CNA53" s="1305"/>
      <c r="CNB53" s="1305"/>
      <c r="CNC53" s="1305"/>
      <c r="CND53" s="1305"/>
      <c r="CNE53" s="1305"/>
      <c r="CNF53" s="1305"/>
      <c r="CNG53" s="1305"/>
      <c r="CNH53" s="1305"/>
      <c r="CNI53" s="1305"/>
      <c r="CNJ53" s="1305"/>
      <c r="CNK53" s="1305"/>
      <c r="CNL53" s="1305"/>
      <c r="CNM53" s="1305"/>
      <c r="CNN53" s="1305"/>
      <c r="CNO53" s="1305"/>
      <c r="CNP53" s="1305"/>
      <c r="CNQ53" s="1305"/>
      <c r="CNR53" s="1305"/>
      <c r="CNS53" s="1305"/>
      <c r="CNT53" s="1305"/>
      <c r="CNU53" s="1305"/>
      <c r="CNV53" s="1305"/>
      <c r="CNW53" s="1305"/>
      <c r="CNX53" s="1305"/>
      <c r="CNY53" s="1305"/>
      <c r="CNZ53" s="1305"/>
      <c r="COA53" s="1305"/>
      <c r="COB53" s="1305"/>
      <c r="COC53" s="1305"/>
      <c r="COD53" s="1305"/>
      <c r="COE53" s="1305"/>
      <c r="COF53" s="1305"/>
      <c r="COG53" s="1305"/>
      <c r="COH53" s="1305"/>
      <c r="COI53" s="1305"/>
      <c r="COJ53" s="1305"/>
      <c r="COK53" s="1305"/>
      <c r="COL53" s="1305"/>
      <c r="COM53" s="1305"/>
      <c r="CON53" s="1305"/>
      <c r="COO53" s="1305"/>
      <c r="COP53" s="1305"/>
      <c r="COQ53" s="1305"/>
      <c r="COR53" s="1305"/>
      <c r="COS53" s="1305"/>
      <c r="COT53" s="1305"/>
      <c r="COU53" s="1305"/>
      <c r="COV53" s="1305"/>
      <c r="COW53" s="1305"/>
      <c r="COX53" s="1305"/>
      <c r="COY53" s="1305"/>
      <c r="COZ53" s="1305"/>
      <c r="CPA53" s="1305"/>
      <c r="CPB53" s="1305"/>
      <c r="CPC53" s="1305"/>
      <c r="CPD53" s="1305"/>
      <c r="CPE53" s="1305"/>
      <c r="CPF53" s="1305"/>
      <c r="CPG53" s="1305"/>
      <c r="CPH53" s="1305"/>
      <c r="CPI53" s="1305"/>
      <c r="CPJ53" s="1305"/>
      <c r="CPK53" s="1305"/>
      <c r="CPL53" s="1305"/>
      <c r="CPM53" s="1305"/>
      <c r="CPN53" s="1305"/>
      <c r="CPO53" s="1305"/>
      <c r="CPP53" s="1305"/>
      <c r="CPQ53" s="1305"/>
      <c r="CPR53" s="1305"/>
      <c r="CPS53" s="1305"/>
      <c r="CPT53" s="1305"/>
      <c r="CPU53" s="1305"/>
      <c r="CPV53" s="1305"/>
      <c r="CPW53" s="1305"/>
      <c r="CPX53" s="1305"/>
      <c r="CPY53" s="1305"/>
      <c r="CPZ53" s="1305"/>
      <c r="CQA53" s="1305"/>
      <c r="CQB53" s="1305"/>
      <c r="CQC53" s="1305"/>
      <c r="CQD53" s="1305"/>
      <c r="CQE53" s="1305"/>
      <c r="CQF53" s="1305"/>
      <c r="CQG53" s="1305"/>
      <c r="CQH53" s="1305"/>
      <c r="CQI53" s="1305"/>
      <c r="CQJ53" s="1305"/>
      <c r="CQK53" s="1305"/>
      <c r="CQL53" s="1305"/>
      <c r="CQM53" s="1305"/>
      <c r="CQN53" s="1305"/>
      <c r="CQO53" s="1305"/>
      <c r="CQP53" s="1305"/>
      <c r="CQQ53" s="1305"/>
      <c r="CQR53" s="1305"/>
      <c r="CQS53" s="1305"/>
      <c r="CQT53" s="1305"/>
      <c r="CQU53" s="1305"/>
      <c r="CQV53" s="1305"/>
      <c r="CQW53" s="1305"/>
      <c r="CQX53" s="1305"/>
      <c r="CQY53" s="1305"/>
      <c r="CQZ53" s="1305"/>
      <c r="CRA53" s="1305"/>
      <c r="CRB53" s="1305"/>
      <c r="CRC53" s="1305"/>
      <c r="CRD53" s="1305"/>
      <c r="CRE53" s="1305"/>
      <c r="CRF53" s="1305"/>
      <c r="CRG53" s="1305"/>
      <c r="CRH53" s="1305"/>
      <c r="CRI53" s="1305"/>
      <c r="CRJ53" s="1305"/>
      <c r="CRK53" s="1305"/>
      <c r="CRL53" s="1305"/>
      <c r="CRM53" s="1305"/>
      <c r="CRN53" s="1305"/>
      <c r="CRO53" s="1305"/>
      <c r="CRP53" s="1305"/>
      <c r="CRQ53" s="1305"/>
      <c r="CRR53" s="1305"/>
      <c r="CRS53" s="1305"/>
      <c r="CRT53" s="1305"/>
      <c r="CRU53" s="1305"/>
      <c r="CRV53" s="1305"/>
      <c r="CRW53" s="1305"/>
      <c r="CRX53" s="1305"/>
      <c r="CRY53" s="1305"/>
      <c r="CRZ53" s="1305"/>
      <c r="CSA53" s="1305"/>
      <c r="CSB53" s="1305"/>
      <c r="CSC53" s="1305"/>
      <c r="CSD53" s="1305"/>
      <c r="CSE53" s="1305"/>
      <c r="CSF53" s="1305"/>
      <c r="CSG53" s="1305"/>
      <c r="CSH53" s="1305"/>
      <c r="CSI53" s="1305"/>
      <c r="CSJ53" s="1305"/>
      <c r="CSK53" s="1305"/>
      <c r="CSL53" s="1305"/>
      <c r="CSM53" s="1305"/>
      <c r="CSN53" s="1305"/>
      <c r="CSO53" s="1305"/>
      <c r="CSP53" s="1305"/>
      <c r="CSQ53" s="1305"/>
      <c r="CSR53" s="1305"/>
      <c r="CSS53" s="1305"/>
      <c r="CST53" s="1305"/>
      <c r="CSU53" s="1305"/>
      <c r="CSV53" s="1305"/>
      <c r="CSW53" s="1305"/>
      <c r="CSX53" s="1305"/>
      <c r="CSY53" s="1305"/>
      <c r="CSZ53" s="1305"/>
      <c r="CTA53" s="1305"/>
      <c r="CTB53" s="1305"/>
      <c r="CTC53" s="1305"/>
      <c r="CTD53" s="1305"/>
      <c r="CTE53" s="1305"/>
      <c r="CTF53" s="1305"/>
      <c r="CTG53" s="1305"/>
      <c r="CTH53" s="1305"/>
      <c r="CTI53" s="1305"/>
      <c r="CTJ53" s="1305"/>
      <c r="CTK53" s="1305"/>
      <c r="CTL53" s="1305"/>
      <c r="CTM53" s="1305"/>
      <c r="CTN53" s="1305"/>
      <c r="CTO53" s="1305"/>
      <c r="CTP53" s="1305"/>
      <c r="CTQ53" s="1305"/>
      <c r="CTR53" s="1305"/>
      <c r="CTS53" s="1305"/>
      <c r="CTT53" s="1305"/>
      <c r="CTU53" s="1305"/>
      <c r="CTV53" s="1305"/>
      <c r="CTW53" s="1305"/>
      <c r="CTX53" s="1305"/>
      <c r="CTY53" s="1305"/>
      <c r="CTZ53" s="1305"/>
      <c r="CUA53" s="1305"/>
      <c r="CUB53" s="1305"/>
      <c r="CUC53" s="1305"/>
      <c r="CUD53" s="1305"/>
      <c r="CUE53" s="1305"/>
      <c r="CUF53" s="1305"/>
      <c r="CUG53" s="1305"/>
      <c r="CUH53" s="1305"/>
      <c r="CUI53" s="1305"/>
      <c r="CUJ53" s="1305"/>
      <c r="CUK53" s="1305"/>
      <c r="CUL53" s="1305"/>
      <c r="CUM53" s="1305"/>
      <c r="CUN53" s="1305"/>
      <c r="CUO53" s="1305"/>
      <c r="CUP53" s="1305"/>
      <c r="CUQ53" s="1305"/>
      <c r="CUR53" s="1305"/>
      <c r="CUS53" s="1305"/>
      <c r="CUT53" s="1305"/>
      <c r="CUU53" s="1305"/>
      <c r="CUV53" s="1305"/>
      <c r="CUW53" s="1305"/>
      <c r="CUX53" s="1305"/>
      <c r="CUY53" s="1305"/>
      <c r="CUZ53" s="1305"/>
      <c r="CVA53" s="1305"/>
      <c r="CVB53" s="1305"/>
      <c r="CVC53" s="1305"/>
      <c r="CVD53" s="1305"/>
      <c r="CVE53" s="1305"/>
      <c r="CVF53" s="1305"/>
      <c r="CVG53" s="1305"/>
      <c r="CVH53" s="1305"/>
      <c r="CVI53" s="1305"/>
      <c r="CVJ53" s="1305"/>
      <c r="CVK53" s="1305"/>
      <c r="CVL53" s="1305"/>
      <c r="CVM53" s="1305"/>
      <c r="CVN53" s="1305"/>
      <c r="CVO53" s="1305"/>
      <c r="CVP53" s="1305"/>
      <c r="CVQ53" s="1305"/>
      <c r="CVR53" s="1305"/>
      <c r="CVS53" s="1305"/>
      <c r="CVT53" s="1305"/>
      <c r="CVU53" s="1305"/>
      <c r="CVV53" s="1305"/>
      <c r="CVW53" s="1305"/>
      <c r="CVX53" s="1305"/>
      <c r="CVY53" s="1305"/>
      <c r="CVZ53" s="1305"/>
      <c r="CWA53" s="1305"/>
      <c r="CWB53" s="1305"/>
      <c r="CWC53" s="1305"/>
      <c r="CWD53" s="1305"/>
      <c r="CWE53" s="1305"/>
      <c r="CWF53" s="1305"/>
      <c r="CWG53" s="1305"/>
      <c r="CWH53" s="1305"/>
      <c r="CWI53" s="1305"/>
      <c r="CWJ53" s="1305"/>
      <c r="CWK53" s="1305"/>
      <c r="CWL53" s="1305"/>
      <c r="CWM53" s="1305"/>
      <c r="CWN53" s="1305"/>
      <c r="CWO53" s="1305"/>
      <c r="CWP53" s="1305"/>
      <c r="CWQ53" s="1305"/>
      <c r="CWR53" s="1305"/>
      <c r="CWS53" s="1305"/>
      <c r="CWT53" s="1305"/>
      <c r="CWU53" s="1305"/>
      <c r="CWV53" s="1305"/>
      <c r="CWW53" s="1305"/>
      <c r="CWX53" s="1305"/>
      <c r="CWY53" s="1305"/>
      <c r="CWZ53" s="1305"/>
      <c r="CXA53" s="1305"/>
      <c r="CXB53" s="1305"/>
      <c r="CXC53" s="1305"/>
      <c r="CXD53" s="1305"/>
      <c r="CXE53" s="1305"/>
      <c r="CXF53" s="1305"/>
      <c r="CXG53" s="1305"/>
      <c r="CXH53" s="1305"/>
      <c r="CXI53" s="1305"/>
      <c r="CXJ53" s="1305"/>
      <c r="CXK53" s="1305"/>
      <c r="CXL53" s="1305"/>
      <c r="CXM53" s="1305"/>
      <c r="CXN53" s="1305"/>
      <c r="CXO53" s="1305"/>
      <c r="CXP53" s="1305"/>
      <c r="CXQ53" s="1305"/>
      <c r="CXR53" s="1305"/>
      <c r="CXS53" s="1305"/>
      <c r="CXT53" s="1305"/>
      <c r="CXU53" s="1305"/>
      <c r="CXV53" s="1305"/>
      <c r="CXW53" s="1305"/>
      <c r="CXX53" s="1305"/>
      <c r="CXY53" s="1305"/>
      <c r="CXZ53" s="1305"/>
      <c r="CYA53" s="1305"/>
      <c r="CYB53" s="1305"/>
      <c r="CYC53" s="1305"/>
      <c r="CYD53" s="1305"/>
      <c r="CYE53" s="1305"/>
      <c r="CYF53" s="1305"/>
      <c r="CYG53" s="1305"/>
      <c r="CYH53" s="1305"/>
      <c r="CYI53" s="1305"/>
      <c r="CYJ53" s="1305"/>
      <c r="CYK53" s="1305"/>
      <c r="CYL53" s="1305"/>
      <c r="CYM53" s="1305"/>
      <c r="CYN53" s="1305"/>
      <c r="CYO53" s="1305"/>
      <c r="CYP53" s="1305"/>
      <c r="CYQ53" s="1305"/>
      <c r="CYR53" s="1305"/>
      <c r="CYS53" s="1305"/>
      <c r="CYT53" s="1305"/>
      <c r="CYU53" s="1305"/>
      <c r="CYV53" s="1305"/>
      <c r="CYW53" s="1305"/>
      <c r="CYX53" s="1305"/>
      <c r="CYY53" s="1305"/>
      <c r="CYZ53" s="1305"/>
      <c r="CZA53" s="1305"/>
      <c r="CZB53" s="1305"/>
      <c r="CZC53" s="1305"/>
      <c r="CZD53" s="1305"/>
      <c r="CZE53" s="1305"/>
      <c r="CZF53" s="1305"/>
      <c r="CZG53" s="1305"/>
      <c r="CZH53" s="1305"/>
      <c r="CZI53" s="1305"/>
      <c r="CZJ53" s="1305"/>
      <c r="CZK53" s="1305"/>
      <c r="CZL53" s="1305"/>
      <c r="CZM53" s="1305"/>
      <c r="CZN53" s="1305"/>
      <c r="CZO53" s="1305"/>
      <c r="CZP53" s="1305"/>
      <c r="CZQ53" s="1305"/>
      <c r="CZR53" s="1305"/>
      <c r="CZS53" s="1305"/>
      <c r="CZT53" s="1305"/>
      <c r="CZU53" s="1305"/>
      <c r="CZV53" s="1305"/>
      <c r="CZW53" s="1305"/>
      <c r="CZX53" s="1305"/>
      <c r="CZY53" s="1305"/>
      <c r="CZZ53" s="1305"/>
      <c r="DAA53" s="1305"/>
      <c r="DAB53" s="1305"/>
      <c r="DAC53" s="1305"/>
      <c r="DAD53" s="1305"/>
      <c r="DAE53" s="1305"/>
      <c r="DAF53" s="1305"/>
      <c r="DAG53" s="1305"/>
      <c r="DAH53" s="1305"/>
      <c r="DAI53" s="1305"/>
      <c r="DAJ53" s="1305"/>
      <c r="DAK53" s="1305"/>
      <c r="DAL53" s="1305"/>
      <c r="DAM53" s="1305"/>
      <c r="DAN53" s="1305"/>
      <c r="DAO53" s="1305"/>
      <c r="DAP53" s="1305"/>
      <c r="DAQ53" s="1305"/>
      <c r="DAR53" s="1305"/>
      <c r="DAS53" s="1305"/>
      <c r="DAT53" s="1305"/>
      <c r="DAU53" s="1305"/>
      <c r="DAV53" s="1305"/>
      <c r="DAW53" s="1305"/>
      <c r="DAX53" s="1305"/>
      <c r="DAY53" s="1305"/>
      <c r="DAZ53" s="1305"/>
      <c r="DBA53" s="1305"/>
      <c r="DBB53" s="1305"/>
      <c r="DBC53" s="1305"/>
      <c r="DBD53" s="1305"/>
      <c r="DBE53" s="1305"/>
      <c r="DBF53" s="1305"/>
      <c r="DBG53" s="1305"/>
      <c r="DBH53" s="1305"/>
      <c r="DBI53" s="1305"/>
      <c r="DBJ53" s="1305"/>
      <c r="DBK53" s="1305"/>
      <c r="DBL53" s="1305"/>
      <c r="DBM53" s="1305"/>
      <c r="DBN53" s="1305"/>
      <c r="DBO53" s="1305"/>
      <c r="DBP53" s="1305"/>
      <c r="DBQ53" s="1305"/>
      <c r="DBR53" s="1305"/>
      <c r="DBS53" s="1305"/>
      <c r="DBT53" s="1305"/>
      <c r="DBU53" s="1305"/>
      <c r="DBV53" s="1305"/>
      <c r="DBW53" s="1305"/>
      <c r="DBX53" s="1305"/>
      <c r="DBY53" s="1305"/>
      <c r="DBZ53" s="1305"/>
      <c r="DCA53" s="1305"/>
      <c r="DCB53" s="1305"/>
      <c r="DCC53" s="1305"/>
      <c r="DCD53" s="1305"/>
      <c r="DCE53" s="1305"/>
      <c r="DCF53" s="1305"/>
      <c r="DCG53" s="1305"/>
      <c r="DCH53" s="1305"/>
      <c r="DCI53" s="1305"/>
      <c r="DCJ53" s="1305"/>
      <c r="DCK53" s="1305"/>
      <c r="DCL53" s="1305"/>
      <c r="DCM53" s="1305"/>
      <c r="DCN53" s="1305"/>
      <c r="DCO53" s="1305"/>
      <c r="DCP53" s="1305"/>
      <c r="DCQ53" s="1305"/>
      <c r="DCR53" s="1305"/>
      <c r="DCS53" s="1305"/>
      <c r="DCT53" s="1305"/>
      <c r="DCU53" s="1305"/>
      <c r="DCV53" s="1305"/>
      <c r="DCW53" s="1305"/>
      <c r="DCX53" s="1305"/>
      <c r="DCY53" s="1305"/>
      <c r="DCZ53" s="1305"/>
      <c r="DDA53" s="1305"/>
      <c r="DDB53" s="1305"/>
      <c r="DDC53" s="1305"/>
      <c r="DDD53" s="1305"/>
      <c r="DDE53" s="1305"/>
      <c r="DDF53" s="1305"/>
      <c r="DDG53" s="1305"/>
      <c r="DDH53" s="1305"/>
      <c r="DDI53" s="1305"/>
      <c r="DDJ53" s="1305"/>
      <c r="DDK53" s="1305"/>
      <c r="DDL53" s="1305"/>
      <c r="DDM53" s="1305"/>
      <c r="DDN53" s="1305"/>
      <c r="DDO53" s="1305"/>
      <c r="DDP53" s="1305"/>
      <c r="DDQ53" s="1305"/>
      <c r="DDR53" s="1305"/>
      <c r="DDS53" s="1305"/>
      <c r="DDT53" s="1305"/>
      <c r="DDU53" s="1305"/>
      <c r="DDV53" s="1305"/>
      <c r="DDW53" s="1305"/>
      <c r="DDX53" s="1305"/>
      <c r="DDY53" s="1305"/>
      <c r="DDZ53" s="1305"/>
      <c r="DEA53" s="1305"/>
      <c r="DEB53" s="1305"/>
      <c r="DEC53" s="1305"/>
      <c r="DED53" s="1305"/>
      <c r="DEE53" s="1305"/>
      <c r="DEF53" s="1305"/>
      <c r="DEG53" s="1305"/>
      <c r="DEH53" s="1305"/>
      <c r="DEI53" s="1305"/>
      <c r="DEJ53" s="1305"/>
      <c r="DEK53" s="1305"/>
      <c r="DEL53" s="1305"/>
      <c r="DEM53" s="1305"/>
      <c r="DEN53" s="1305"/>
      <c r="DEO53" s="1305"/>
      <c r="DEP53" s="1305"/>
      <c r="DEQ53" s="1305"/>
      <c r="DER53" s="1305"/>
      <c r="DES53" s="1305"/>
      <c r="DET53" s="1305"/>
      <c r="DEU53" s="1305"/>
      <c r="DEV53" s="1305"/>
      <c r="DEW53" s="1305"/>
      <c r="DEX53" s="1305"/>
      <c r="DEY53" s="1305"/>
      <c r="DEZ53" s="1305"/>
      <c r="DFA53" s="1305"/>
      <c r="DFB53" s="1305"/>
      <c r="DFC53" s="1305"/>
      <c r="DFD53" s="1305"/>
      <c r="DFE53" s="1305"/>
      <c r="DFF53" s="1305"/>
      <c r="DFG53" s="1305"/>
      <c r="DFH53" s="1305"/>
      <c r="DFI53" s="1305"/>
      <c r="DFJ53" s="1305"/>
      <c r="DFK53" s="1305"/>
      <c r="DFL53" s="1305"/>
      <c r="DFM53" s="1305"/>
      <c r="DFN53" s="1305"/>
      <c r="DFO53" s="1305"/>
      <c r="DFP53" s="1305"/>
      <c r="DFQ53" s="1305"/>
      <c r="DFR53" s="1305"/>
      <c r="DFS53" s="1305"/>
      <c r="DFT53" s="1305"/>
      <c r="DFU53" s="1305"/>
      <c r="DFV53" s="1305"/>
      <c r="DFW53" s="1305"/>
      <c r="DFX53" s="1305"/>
      <c r="DFY53" s="1305"/>
      <c r="DFZ53" s="1305"/>
      <c r="DGA53" s="1305"/>
      <c r="DGB53" s="1305"/>
      <c r="DGC53" s="1305"/>
      <c r="DGD53" s="1305"/>
      <c r="DGE53" s="1305"/>
      <c r="DGF53" s="1305"/>
      <c r="DGG53" s="1305"/>
      <c r="DGH53" s="1305"/>
      <c r="DGI53" s="1305"/>
      <c r="DGJ53" s="1305"/>
      <c r="DGK53" s="1305"/>
      <c r="DGL53" s="1305"/>
      <c r="DGM53" s="1305"/>
      <c r="DGN53" s="1305"/>
      <c r="DGO53" s="1305"/>
      <c r="DGP53" s="1305"/>
      <c r="DGQ53" s="1305"/>
      <c r="DGR53" s="1305"/>
      <c r="DGS53" s="1305"/>
      <c r="DGT53" s="1305"/>
      <c r="DGU53" s="1305"/>
      <c r="DGV53" s="1305"/>
      <c r="DGW53" s="1305"/>
      <c r="DGX53" s="1305"/>
      <c r="DGY53" s="1305"/>
      <c r="DGZ53" s="1305"/>
      <c r="DHA53" s="1305"/>
      <c r="DHB53" s="1305"/>
      <c r="DHC53" s="1305"/>
      <c r="DHD53" s="1305"/>
      <c r="DHE53" s="1305"/>
      <c r="DHF53" s="1305"/>
      <c r="DHG53" s="1305"/>
      <c r="DHH53" s="1305"/>
      <c r="DHI53" s="1305"/>
      <c r="DHJ53" s="1305"/>
      <c r="DHK53" s="1305"/>
      <c r="DHL53" s="1305"/>
      <c r="DHM53" s="1305"/>
      <c r="DHN53" s="1305"/>
      <c r="DHO53" s="1305"/>
      <c r="DHP53" s="1305"/>
      <c r="DHQ53" s="1305"/>
      <c r="DHR53" s="1305"/>
      <c r="DHS53" s="1305"/>
      <c r="DHT53" s="1305"/>
      <c r="DHU53" s="1305"/>
      <c r="DHV53" s="1305"/>
      <c r="DHW53" s="1305"/>
      <c r="DHX53" s="1305"/>
      <c r="DHY53" s="1305"/>
      <c r="DHZ53" s="1305"/>
      <c r="DIA53" s="1305"/>
      <c r="DIB53" s="1305"/>
      <c r="DIC53" s="1305"/>
      <c r="DID53" s="1305"/>
      <c r="DIE53" s="1305"/>
      <c r="DIF53" s="1305"/>
      <c r="DIG53" s="1305"/>
      <c r="DIH53" s="1305"/>
      <c r="DII53" s="1305"/>
      <c r="DIJ53" s="1305"/>
      <c r="DIK53" s="1305"/>
      <c r="DIL53" s="1305"/>
      <c r="DIM53" s="1305"/>
      <c r="DIN53" s="1305"/>
      <c r="DIO53" s="1305"/>
      <c r="DIP53" s="1305"/>
      <c r="DIQ53" s="1305"/>
      <c r="DIR53" s="1305"/>
      <c r="DIS53" s="1305"/>
      <c r="DIT53" s="1305"/>
      <c r="DIU53" s="1305"/>
      <c r="DIV53" s="1305"/>
      <c r="DIW53" s="1305"/>
      <c r="DIX53" s="1305"/>
      <c r="DIY53" s="1305"/>
      <c r="DIZ53" s="1305"/>
      <c r="DJA53" s="1305"/>
      <c r="DJB53" s="1305"/>
      <c r="DJC53" s="1305"/>
      <c r="DJD53" s="1305"/>
      <c r="DJE53" s="1305"/>
      <c r="DJF53" s="1305"/>
      <c r="DJG53" s="1305"/>
      <c r="DJH53" s="1305"/>
      <c r="DJI53" s="1305"/>
      <c r="DJJ53" s="1305"/>
      <c r="DJK53" s="1305"/>
      <c r="DJL53" s="1305"/>
      <c r="DJM53" s="1305"/>
      <c r="DJN53" s="1305"/>
      <c r="DJO53" s="1305"/>
      <c r="DJP53" s="1305"/>
      <c r="DJQ53" s="1305"/>
      <c r="DJR53" s="1305"/>
      <c r="DJS53" s="1305"/>
      <c r="DJT53" s="1305"/>
      <c r="DJU53" s="1305"/>
      <c r="DJV53" s="1305"/>
      <c r="DJW53" s="1305"/>
      <c r="DJX53" s="1305"/>
      <c r="DJY53" s="1305"/>
      <c r="DJZ53" s="1305"/>
      <c r="DKA53" s="1305"/>
      <c r="DKB53" s="1305"/>
      <c r="DKC53" s="1305"/>
      <c r="DKD53" s="1305"/>
      <c r="DKE53" s="1305"/>
      <c r="DKF53" s="1305"/>
      <c r="DKG53" s="1305"/>
      <c r="DKH53" s="1305"/>
      <c r="DKI53" s="1305"/>
      <c r="DKJ53" s="1305"/>
      <c r="DKK53" s="1305"/>
      <c r="DKL53" s="1305"/>
      <c r="DKM53" s="1305"/>
      <c r="DKN53" s="1305"/>
      <c r="DKO53" s="1305"/>
      <c r="DKP53" s="1305"/>
      <c r="DKQ53" s="1305"/>
      <c r="DKR53" s="1305"/>
      <c r="DKS53" s="1305"/>
      <c r="DKT53" s="1305"/>
      <c r="DKU53" s="1305"/>
      <c r="DKV53" s="1305"/>
      <c r="DKW53" s="1305"/>
      <c r="DKX53" s="1305"/>
      <c r="DKY53" s="1305"/>
      <c r="DKZ53" s="1305"/>
      <c r="DLA53" s="1305"/>
      <c r="DLB53" s="1305"/>
      <c r="DLC53" s="1305"/>
      <c r="DLD53" s="1305"/>
      <c r="DLE53" s="1305"/>
      <c r="DLF53" s="1305"/>
      <c r="DLG53" s="1305"/>
      <c r="DLH53" s="1305"/>
      <c r="DLI53" s="1305"/>
      <c r="DLJ53" s="1305"/>
      <c r="DLK53" s="1305"/>
      <c r="DLL53" s="1305"/>
      <c r="DLM53" s="1305"/>
      <c r="DLN53" s="1305"/>
      <c r="DLO53" s="1305"/>
      <c r="DLP53" s="1305"/>
      <c r="DLQ53" s="1305"/>
      <c r="DLR53" s="1305"/>
      <c r="DLS53" s="1305"/>
      <c r="DLT53" s="1305"/>
      <c r="DLU53" s="1305"/>
      <c r="DLV53" s="1305"/>
      <c r="DLW53" s="1305"/>
      <c r="DLX53" s="1305"/>
      <c r="DLY53" s="1305"/>
      <c r="DLZ53" s="1305"/>
      <c r="DMA53" s="1305"/>
      <c r="DMB53" s="1305"/>
      <c r="DMC53" s="1305"/>
      <c r="DMD53" s="1305"/>
      <c r="DME53" s="1305"/>
      <c r="DMF53" s="1305"/>
      <c r="DMG53" s="1305"/>
      <c r="DMH53" s="1305"/>
      <c r="DMI53" s="1305"/>
      <c r="DMJ53" s="1305"/>
      <c r="DMK53" s="1305"/>
      <c r="DML53" s="1305"/>
      <c r="DMM53" s="1305"/>
      <c r="DMN53" s="1305"/>
      <c r="DMO53" s="1305"/>
      <c r="DMP53" s="1305"/>
      <c r="DMQ53" s="1305"/>
      <c r="DMR53" s="1305"/>
      <c r="DMS53" s="1305"/>
      <c r="DMT53" s="1305"/>
      <c r="DMU53" s="1305"/>
      <c r="DMV53" s="1305"/>
      <c r="DMW53" s="1305"/>
      <c r="DMX53" s="1305"/>
      <c r="DMY53" s="1305"/>
      <c r="DMZ53" s="1305"/>
      <c r="DNA53" s="1305"/>
      <c r="DNB53" s="1305"/>
      <c r="DNC53" s="1305"/>
      <c r="DND53" s="1305"/>
      <c r="DNE53" s="1305"/>
      <c r="DNF53" s="1305"/>
      <c r="DNG53" s="1305"/>
      <c r="DNH53" s="1305"/>
      <c r="DNI53" s="1305"/>
      <c r="DNJ53" s="1305"/>
      <c r="DNK53" s="1305"/>
      <c r="DNL53" s="1305"/>
      <c r="DNM53" s="1305"/>
      <c r="DNN53" s="1305"/>
      <c r="DNO53" s="1305"/>
      <c r="DNP53" s="1305"/>
      <c r="DNQ53" s="1305"/>
      <c r="DNR53" s="1305"/>
      <c r="DNS53" s="1305"/>
      <c r="DNT53" s="1305"/>
      <c r="DNU53" s="1305"/>
      <c r="DNV53" s="1305"/>
      <c r="DNW53" s="1305"/>
      <c r="DNX53" s="1305"/>
      <c r="DNY53" s="1305"/>
      <c r="DNZ53" s="1305"/>
      <c r="DOA53" s="1305"/>
      <c r="DOB53" s="1305"/>
      <c r="DOC53" s="1305"/>
      <c r="DOD53" s="1305"/>
      <c r="DOE53" s="1305"/>
      <c r="DOF53" s="1305"/>
      <c r="DOG53" s="1305"/>
      <c r="DOH53" s="1305"/>
      <c r="DOI53" s="1305"/>
      <c r="DOJ53" s="1305"/>
      <c r="DOK53" s="1305"/>
      <c r="DOL53" s="1305"/>
      <c r="DOM53" s="1305"/>
      <c r="DON53" s="1305"/>
      <c r="DOO53" s="1305"/>
      <c r="DOP53" s="1305"/>
      <c r="DOQ53" s="1305"/>
      <c r="DOR53" s="1305"/>
      <c r="DOS53" s="1305"/>
      <c r="DOT53" s="1305"/>
      <c r="DOU53" s="1305"/>
      <c r="DOV53" s="1305"/>
      <c r="DOW53" s="1305"/>
      <c r="DOX53" s="1305"/>
      <c r="DOY53" s="1305"/>
      <c r="DOZ53" s="1305"/>
      <c r="DPA53" s="1305"/>
      <c r="DPB53" s="1305"/>
      <c r="DPC53" s="1305"/>
      <c r="DPD53" s="1305"/>
      <c r="DPE53" s="1305"/>
      <c r="DPF53" s="1305"/>
      <c r="DPG53" s="1305"/>
      <c r="DPH53" s="1305"/>
      <c r="DPI53" s="1305"/>
      <c r="DPJ53" s="1305"/>
      <c r="DPK53" s="1305"/>
      <c r="DPL53" s="1305"/>
      <c r="DPM53" s="1305"/>
      <c r="DPN53" s="1305"/>
      <c r="DPO53" s="1305"/>
      <c r="DPP53" s="1305"/>
      <c r="DPQ53" s="1305"/>
      <c r="DPR53" s="1305"/>
      <c r="DPS53" s="1305"/>
      <c r="DPT53" s="1305"/>
      <c r="DPU53" s="1305"/>
      <c r="DPV53" s="1305"/>
      <c r="DPW53" s="1305"/>
      <c r="DPX53" s="1305"/>
      <c r="DPY53" s="1305"/>
      <c r="DPZ53" s="1305"/>
      <c r="DQA53" s="1305"/>
      <c r="DQB53" s="1305"/>
      <c r="DQC53" s="1305"/>
      <c r="DQD53" s="1305"/>
      <c r="DQE53" s="1305"/>
      <c r="DQF53" s="1305"/>
      <c r="DQG53" s="1305"/>
      <c r="DQH53" s="1305"/>
      <c r="DQI53" s="1305"/>
      <c r="DQJ53" s="1305"/>
      <c r="DQK53" s="1305"/>
      <c r="DQL53" s="1305"/>
      <c r="DQM53" s="1305"/>
      <c r="DQN53" s="1305"/>
      <c r="DQO53" s="1305"/>
      <c r="DQP53" s="1305"/>
      <c r="DQQ53" s="1305"/>
      <c r="DQR53" s="1305"/>
      <c r="DQS53" s="1305"/>
      <c r="DQT53" s="1305"/>
      <c r="DQU53" s="1305"/>
      <c r="DQV53" s="1305"/>
      <c r="DQW53" s="1305"/>
      <c r="DQX53" s="1305"/>
      <c r="DQY53" s="1305"/>
      <c r="DQZ53" s="1305"/>
      <c r="DRA53" s="1305"/>
      <c r="DRB53" s="1305"/>
      <c r="DRC53" s="1305"/>
      <c r="DRD53" s="1305"/>
      <c r="DRE53" s="1305"/>
      <c r="DRF53" s="1305"/>
      <c r="DRG53" s="1305"/>
      <c r="DRH53" s="1305"/>
      <c r="DRI53" s="1305"/>
      <c r="DRJ53" s="1305"/>
      <c r="DRK53" s="1305"/>
      <c r="DRL53" s="1305"/>
      <c r="DRM53" s="1305"/>
      <c r="DRN53" s="1305"/>
      <c r="DRO53" s="1305"/>
      <c r="DRP53" s="1305"/>
      <c r="DRQ53" s="1305"/>
      <c r="DRR53" s="1305"/>
      <c r="DRS53" s="1305"/>
      <c r="DRT53" s="1305"/>
      <c r="DRU53" s="1305"/>
      <c r="DRV53" s="1305"/>
      <c r="DRW53" s="1305"/>
      <c r="DRX53" s="1305"/>
      <c r="DRY53" s="1305"/>
      <c r="DRZ53" s="1305"/>
      <c r="DSA53" s="1305"/>
      <c r="DSB53" s="1305"/>
      <c r="DSC53" s="1305"/>
      <c r="DSD53" s="1305"/>
      <c r="DSE53" s="1305"/>
      <c r="DSF53" s="1305"/>
      <c r="DSG53" s="1305"/>
      <c r="DSH53" s="1305"/>
      <c r="DSI53" s="1305"/>
      <c r="DSJ53" s="1305"/>
      <c r="DSK53" s="1305"/>
      <c r="DSL53" s="1305"/>
      <c r="DSM53" s="1305"/>
      <c r="DSN53" s="1305"/>
      <c r="DSO53" s="1305"/>
      <c r="DSP53" s="1305"/>
      <c r="DSQ53" s="1305"/>
      <c r="DSR53" s="1305"/>
      <c r="DSS53" s="1305"/>
      <c r="DST53" s="1305"/>
      <c r="DSU53" s="1305"/>
      <c r="DSV53" s="1305"/>
      <c r="DSW53" s="1305"/>
      <c r="DSX53" s="1305"/>
      <c r="DSY53" s="1305"/>
      <c r="DSZ53" s="1305"/>
      <c r="DTA53" s="1305"/>
      <c r="DTB53" s="1305"/>
      <c r="DTC53" s="1305"/>
      <c r="DTD53" s="1305"/>
      <c r="DTE53" s="1305"/>
      <c r="DTF53" s="1305"/>
      <c r="DTG53" s="1305"/>
      <c r="DTH53" s="1305"/>
      <c r="DTI53" s="1305"/>
      <c r="DTJ53" s="1305"/>
      <c r="DTK53" s="1305"/>
      <c r="DTL53" s="1305"/>
      <c r="DTM53" s="1305"/>
      <c r="DTN53" s="1305"/>
      <c r="DTO53" s="1305"/>
      <c r="DTP53" s="1305"/>
      <c r="DTQ53" s="1305"/>
      <c r="DTR53" s="1305"/>
      <c r="DTS53" s="1305"/>
      <c r="DTT53" s="1305"/>
      <c r="DTU53" s="1305"/>
      <c r="DTV53" s="1305"/>
      <c r="DTW53" s="1305"/>
      <c r="DTX53" s="1305"/>
      <c r="DTY53" s="1305"/>
      <c r="DTZ53" s="1305"/>
      <c r="DUA53" s="1305"/>
      <c r="DUB53" s="1305"/>
      <c r="DUC53" s="1305"/>
      <c r="DUD53" s="1305"/>
      <c r="DUE53" s="1305"/>
      <c r="DUF53" s="1305"/>
      <c r="DUG53" s="1305"/>
      <c r="DUH53" s="1305"/>
      <c r="DUI53" s="1305"/>
      <c r="DUJ53" s="1305"/>
      <c r="DUK53" s="1305"/>
      <c r="DUL53" s="1305"/>
      <c r="DUM53" s="1305"/>
      <c r="DUN53" s="1305"/>
      <c r="DUO53" s="1305"/>
      <c r="DUP53" s="1305"/>
      <c r="DUQ53" s="1305"/>
      <c r="DUR53" s="1305"/>
      <c r="DUS53" s="1305"/>
      <c r="DUT53" s="1305"/>
      <c r="DUU53" s="1305"/>
      <c r="DUV53" s="1305"/>
      <c r="DUW53" s="1305"/>
      <c r="DUX53" s="1305"/>
      <c r="DUY53" s="1305"/>
      <c r="DUZ53" s="1305"/>
      <c r="DVA53" s="1305"/>
      <c r="DVB53" s="1305"/>
      <c r="DVC53" s="1305"/>
      <c r="DVD53" s="1305"/>
      <c r="DVE53" s="1305"/>
      <c r="DVF53" s="1305"/>
      <c r="DVG53" s="1305"/>
      <c r="DVH53" s="1305"/>
      <c r="DVI53" s="1305"/>
      <c r="DVJ53" s="1305"/>
      <c r="DVK53" s="1305"/>
      <c r="DVL53" s="1305"/>
      <c r="DVM53" s="1305"/>
      <c r="DVN53" s="1305"/>
      <c r="DVO53" s="1305"/>
      <c r="DVP53" s="1305"/>
      <c r="DVQ53" s="1305"/>
      <c r="DVR53" s="1305"/>
      <c r="DVS53" s="1305"/>
      <c r="DVT53" s="1305"/>
      <c r="DVU53" s="1305"/>
      <c r="DVV53" s="1305"/>
      <c r="DVW53" s="1305"/>
      <c r="DVX53" s="1305"/>
      <c r="DVY53" s="1305"/>
      <c r="DVZ53" s="1305"/>
      <c r="DWA53" s="1305"/>
      <c r="DWB53" s="1305"/>
      <c r="DWC53" s="1305"/>
      <c r="DWD53" s="1305"/>
      <c r="DWE53" s="1305"/>
      <c r="DWF53" s="1305"/>
      <c r="DWG53" s="1305"/>
      <c r="DWH53" s="1305"/>
      <c r="DWI53" s="1305"/>
      <c r="DWJ53" s="1305"/>
      <c r="DWK53" s="1305"/>
      <c r="DWL53" s="1305"/>
      <c r="DWM53" s="1305"/>
      <c r="DWN53" s="1305"/>
      <c r="DWO53" s="1305"/>
      <c r="DWP53" s="1305"/>
      <c r="DWQ53" s="1305"/>
      <c r="DWR53" s="1305"/>
      <c r="DWS53" s="1305"/>
      <c r="DWT53" s="1305"/>
      <c r="DWU53" s="1305"/>
      <c r="DWV53" s="1305"/>
      <c r="DWW53" s="1305"/>
      <c r="DWX53" s="1305"/>
      <c r="DWY53" s="1305"/>
      <c r="DWZ53" s="1305"/>
      <c r="DXA53" s="1305"/>
      <c r="DXB53" s="1305"/>
      <c r="DXC53" s="1305"/>
      <c r="DXD53" s="1305"/>
      <c r="DXE53" s="1305"/>
      <c r="DXF53" s="1305"/>
      <c r="DXG53" s="1305"/>
      <c r="DXH53" s="1305"/>
      <c r="DXI53" s="1305"/>
      <c r="DXJ53" s="1305"/>
      <c r="DXK53" s="1305"/>
      <c r="DXL53" s="1305"/>
      <c r="DXM53" s="1305"/>
      <c r="DXN53" s="1305"/>
      <c r="DXO53" s="1305"/>
      <c r="DXP53" s="1305"/>
      <c r="DXQ53" s="1305"/>
      <c r="DXR53" s="1305"/>
      <c r="DXS53" s="1305"/>
      <c r="DXT53" s="1305"/>
      <c r="DXU53" s="1305"/>
      <c r="DXV53" s="1305"/>
      <c r="DXW53" s="1305"/>
      <c r="DXX53" s="1305"/>
      <c r="DXY53" s="1305"/>
      <c r="DXZ53" s="1305"/>
      <c r="DYA53" s="1305"/>
      <c r="DYB53" s="1305"/>
      <c r="DYC53" s="1305"/>
      <c r="DYD53" s="1305"/>
      <c r="DYE53" s="1305"/>
      <c r="DYF53" s="1305"/>
      <c r="DYG53" s="1305"/>
      <c r="DYH53" s="1305"/>
      <c r="DYI53" s="1305"/>
      <c r="DYJ53" s="1305"/>
      <c r="DYK53" s="1305"/>
      <c r="DYL53" s="1305"/>
      <c r="DYM53" s="1305"/>
      <c r="DYN53" s="1305"/>
      <c r="DYO53" s="1305"/>
      <c r="DYP53" s="1305"/>
      <c r="DYQ53" s="1305"/>
      <c r="DYR53" s="1305"/>
      <c r="DYS53" s="1305"/>
      <c r="DYT53" s="1305"/>
      <c r="DYU53" s="1305"/>
      <c r="DYV53" s="1305"/>
      <c r="DYW53" s="1305"/>
      <c r="DYX53" s="1305"/>
      <c r="DYY53" s="1305"/>
      <c r="DYZ53" s="1305"/>
      <c r="DZA53" s="1305"/>
      <c r="DZB53" s="1305"/>
      <c r="DZC53" s="1305"/>
      <c r="DZD53" s="1305"/>
      <c r="DZE53" s="1305"/>
      <c r="DZF53" s="1305"/>
      <c r="DZG53" s="1305"/>
      <c r="DZH53" s="1305"/>
      <c r="DZI53" s="1305"/>
      <c r="DZJ53" s="1305"/>
      <c r="DZK53" s="1305"/>
      <c r="DZL53" s="1305"/>
      <c r="DZM53" s="1305"/>
      <c r="DZN53" s="1305"/>
      <c r="DZO53" s="1305"/>
      <c r="DZP53" s="1305"/>
      <c r="DZQ53" s="1305"/>
      <c r="DZR53" s="1305"/>
      <c r="DZS53" s="1305"/>
      <c r="DZT53" s="1305"/>
      <c r="DZU53" s="1305"/>
      <c r="DZV53" s="1305"/>
      <c r="DZW53" s="1305"/>
      <c r="DZX53" s="1305"/>
      <c r="DZY53" s="1305"/>
      <c r="DZZ53" s="1305"/>
      <c r="EAA53" s="1305"/>
      <c r="EAB53" s="1305"/>
      <c r="EAC53" s="1305"/>
      <c r="EAD53" s="1305"/>
      <c r="EAE53" s="1305"/>
      <c r="EAF53" s="1305"/>
      <c r="EAG53" s="1305"/>
      <c r="EAH53" s="1305"/>
      <c r="EAI53" s="1305"/>
      <c r="EAJ53" s="1305"/>
      <c r="EAK53" s="1305"/>
      <c r="EAL53" s="1305"/>
      <c r="EAM53" s="1305"/>
      <c r="EAN53" s="1305"/>
      <c r="EAO53" s="1305"/>
      <c r="EAP53" s="1305"/>
      <c r="EAQ53" s="1305"/>
      <c r="EAR53" s="1305"/>
      <c r="EAS53" s="1305"/>
      <c r="EAT53" s="1305"/>
      <c r="EAU53" s="1305"/>
      <c r="EAV53" s="1305"/>
      <c r="EAW53" s="1305"/>
      <c r="EAX53" s="1305"/>
      <c r="EAY53" s="1305"/>
      <c r="EAZ53" s="1305"/>
      <c r="EBA53" s="1305"/>
      <c r="EBB53" s="1305"/>
      <c r="EBC53" s="1305"/>
      <c r="EBD53" s="1305"/>
      <c r="EBE53" s="1305"/>
      <c r="EBF53" s="1305"/>
      <c r="EBG53" s="1305"/>
      <c r="EBH53" s="1305"/>
      <c r="EBI53" s="1305"/>
      <c r="EBJ53" s="1305"/>
      <c r="EBK53" s="1305"/>
      <c r="EBL53" s="1305"/>
      <c r="EBM53" s="1305"/>
      <c r="EBN53" s="1305"/>
      <c r="EBO53" s="1305"/>
      <c r="EBP53" s="1305"/>
      <c r="EBQ53" s="1305"/>
      <c r="EBR53" s="1305"/>
      <c r="EBS53" s="1305"/>
      <c r="EBT53" s="1305"/>
      <c r="EBU53" s="1305"/>
      <c r="EBV53" s="1305"/>
      <c r="EBW53" s="1305"/>
      <c r="EBX53" s="1305"/>
      <c r="EBY53" s="1305"/>
      <c r="EBZ53" s="1305"/>
      <c r="ECA53" s="1305"/>
      <c r="ECB53" s="1305"/>
      <c r="ECC53" s="1305"/>
      <c r="ECD53" s="1305"/>
      <c r="ECE53" s="1305"/>
      <c r="ECF53" s="1305"/>
      <c r="ECG53" s="1305"/>
      <c r="ECH53" s="1305"/>
      <c r="ECI53" s="1305"/>
      <c r="ECJ53" s="1305"/>
      <c r="ECK53" s="1305"/>
      <c r="ECL53" s="1305"/>
      <c r="ECM53" s="1305"/>
      <c r="ECN53" s="1305"/>
      <c r="ECO53" s="1305"/>
      <c r="ECP53" s="1305"/>
      <c r="ECQ53" s="1305"/>
      <c r="ECR53" s="1305"/>
      <c r="ECS53" s="1305"/>
      <c r="ECT53" s="1305"/>
      <c r="ECU53" s="1305"/>
      <c r="ECV53" s="1305"/>
      <c r="ECW53" s="1305"/>
      <c r="ECX53" s="1305"/>
      <c r="ECY53" s="1305"/>
      <c r="ECZ53" s="1305"/>
      <c r="EDA53" s="1305"/>
      <c r="EDB53" s="1305"/>
      <c r="EDC53" s="1305"/>
      <c r="EDD53" s="1305"/>
      <c r="EDE53" s="1305"/>
      <c r="EDF53" s="1305"/>
      <c r="EDG53" s="1305"/>
      <c r="EDH53" s="1305"/>
      <c r="EDI53" s="1305"/>
      <c r="EDJ53" s="1305"/>
      <c r="EDK53" s="1305"/>
      <c r="EDL53" s="1305"/>
      <c r="EDM53" s="1305"/>
      <c r="EDN53" s="1305"/>
      <c r="EDO53" s="1305"/>
      <c r="EDP53" s="1305"/>
      <c r="EDQ53" s="1305"/>
      <c r="EDR53" s="1305"/>
      <c r="EDS53" s="1305"/>
      <c r="EDT53" s="1305"/>
      <c r="EDU53" s="1305"/>
      <c r="EDV53" s="1305"/>
      <c r="EDW53" s="1305"/>
      <c r="EDX53" s="1305"/>
      <c r="EDY53" s="1305"/>
      <c r="EDZ53" s="1305"/>
      <c r="EEA53" s="1305"/>
      <c r="EEB53" s="1305"/>
      <c r="EEC53" s="1305"/>
      <c r="EED53" s="1305"/>
      <c r="EEE53" s="1305"/>
      <c r="EEF53" s="1305"/>
      <c r="EEG53" s="1305"/>
      <c r="EEH53" s="1305"/>
      <c r="EEI53" s="1305"/>
      <c r="EEJ53" s="1305"/>
      <c r="EEK53" s="1305"/>
      <c r="EEL53" s="1305"/>
      <c r="EEM53" s="1305"/>
      <c r="EEN53" s="1305"/>
      <c r="EEO53" s="1305"/>
      <c r="EEP53" s="1305"/>
      <c r="EEQ53" s="1305"/>
      <c r="EER53" s="1305"/>
      <c r="EES53" s="1305"/>
      <c r="EET53" s="1305"/>
      <c r="EEU53" s="1305"/>
      <c r="EEV53" s="1305"/>
      <c r="EEW53" s="1305"/>
      <c r="EEX53" s="1305"/>
      <c r="EEY53" s="1305"/>
      <c r="EEZ53" s="1305"/>
      <c r="EFA53" s="1305"/>
      <c r="EFB53" s="1305"/>
      <c r="EFC53" s="1305"/>
      <c r="EFD53" s="1305"/>
      <c r="EFE53" s="1305"/>
      <c r="EFF53" s="1305"/>
      <c r="EFG53" s="1305"/>
      <c r="EFH53" s="1305"/>
      <c r="EFI53" s="1305"/>
      <c r="EFJ53" s="1305"/>
      <c r="EFK53" s="1305"/>
      <c r="EFL53" s="1305"/>
      <c r="EFM53" s="1305"/>
      <c r="EFN53" s="1305"/>
      <c r="EFO53" s="1305"/>
      <c r="EFP53" s="1305"/>
      <c r="EFQ53" s="1305"/>
      <c r="EFR53" s="1305"/>
      <c r="EFS53" s="1305"/>
      <c r="EFT53" s="1305"/>
      <c r="EFU53" s="1305"/>
      <c r="EFV53" s="1305"/>
      <c r="EFW53" s="1305"/>
      <c r="EFX53" s="1305"/>
      <c r="EFY53" s="1305"/>
      <c r="EFZ53" s="1305"/>
      <c r="EGA53" s="1305"/>
      <c r="EGB53" s="1305"/>
      <c r="EGC53" s="1305"/>
      <c r="EGD53" s="1305"/>
      <c r="EGE53" s="1305"/>
      <c r="EGF53" s="1305"/>
      <c r="EGG53" s="1305"/>
      <c r="EGH53" s="1305"/>
      <c r="EGI53" s="1305"/>
      <c r="EGJ53" s="1305"/>
      <c r="EGK53" s="1305"/>
      <c r="EGL53" s="1305"/>
      <c r="EGM53" s="1305"/>
      <c r="EGN53" s="1305"/>
      <c r="EGO53" s="1305"/>
      <c r="EGP53" s="1305"/>
      <c r="EGQ53" s="1305"/>
      <c r="EGR53" s="1305"/>
      <c r="EGS53" s="1305"/>
      <c r="EGT53" s="1305"/>
      <c r="EGU53" s="1305"/>
      <c r="EGV53" s="1305"/>
      <c r="EGW53" s="1305"/>
      <c r="EGX53" s="1305"/>
      <c r="EGY53" s="1305"/>
      <c r="EGZ53" s="1305"/>
      <c r="EHA53" s="1305"/>
      <c r="EHB53" s="1305"/>
      <c r="EHC53" s="1305"/>
      <c r="EHD53" s="1305"/>
      <c r="EHE53" s="1305"/>
      <c r="EHF53" s="1305"/>
      <c r="EHG53" s="1305"/>
      <c r="EHH53" s="1305"/>
      <c r="EHI53" s="1305"/>
      <c r="EHJ53" s="1305"/>
      <c r="EHK53" s="1305"/>
      <c r="EHL53" s="1305"/>
      <c r="EHM53" s="1305"/>
      <c r="EHN53" s="1305"/>
      <c r="EHO53" s="1305"/>
      <c r="EHP53" s="1305"/>
      <c r="EHQ53" s="1305"/>
      <c r="EHR53" s="1305"/>
      <c r="EHS53" s="1305"/>
      <c r="EHT53" s="1305"/>
      <c r="EHU53" s="1305"/>
      <c r="EHV53" s="1305"/>
      <c r="EHW53" s="1305"/>
      <c r="EHX53" s="1305"/>
      <c r="EHY53" s="1305"/>
      <c r="EHZ53" s="1305"/>
      <c r="EIA53" s="1305"/>
      <c r="EIB53" s="1305"/>
      <c r="EIC53" s="1305"/>
      <c r="EID53" s="1305"/>
      <c r="EIE53" s="1305"/>
      <c r="EIF53" s="1305"/>
      <c r="EIG53" s="1305"/>
      <c r="EIH53" s="1305"/>
      <c r="EII53" s="1305"/>
      <c r="EIJ53" s="1305"/>
      <c r="EIK53" s="1305"/>
      <c r="EIL53" s="1305"/>
      <c r="EIM53" s="1305"/>
      <c r="EIN53" s="1305"/>
      <c r="EIO53" s="1305"/>
      <c r="EIP53" s="1305"/>
      <c r="EIQ53" s="1305"/>
      <c r="EIR53" s="1305"/>
      <c r="EIS53" s="1305"/>
      <c r="EIT53" s="1305"/>
      <c r="EIU53" s="1305"/>
      <c r="EIV53" s="1305"/>
      <c r="EIW53" s="1305"/>
      <c r="EIX53" s="1305"/>
      <c r="EIY53" s="1305"/>
      <c r="EIZ53" s="1305"/>
      <c r="EJA53" s="1305"/>
      <c r="EJB53" s="1305"/>
      <c r="EJC53" s="1305"/>
      <c r="EJD53" s="1305"/>
      <c r="EJE53" s="1305"/>
      <c r="EJF53" s="1305"/>
      <c r="EJG53" s="1305"/>
      <c r="EJH53" s="1305"/>
      <c r="EJI53" s="1305"/>
      <c r="EJJ53" s="1305"/>
      <c r="EJK53" s="1305"/>
      <c r="EJL53" s="1305"/>
      <c r="EJM53" s="1305"/>
      <c r="EJN53" s="1305"/>
      <c r="EJO53" s="1305"/>
      <c r="EJP53" s="1305"/>
      <c r="EJQ53" s="1305"/>
      <c r="EJR53" s="1305"/>
      <c r="EJS53" s="1305"/>
      <c r="EJT53" s="1305"/>
      <c r="EJU53" s="1305"/>
      <c r="EJV53" s="1305"/>
      <c r="EJW53" s="1305"/>
      <c r="EJX53" s="1305"/>
      <c r="EJY53" s="1305"/>
      <c r="EJZ53" s="1305"/>
      <c r="EKA53" s="1305"/>
      <c r="EKB53" s="1305"/>
      <c r="EKC53" s="1305"/>
      <c r="EKD53" s="1305"/>
      <c r="EKE53" s="1305"/>
      <c r="EKF53" s="1305"/>
      <c r="EKG53" s="1305"/>
      <c r="EKH53" s="1305"/>
      <c r="EKI53" s="1305"/>
      <c r="EKJ53" s="1305"/>
      <c r="EKK53" s="1305"/>
      <c r="EKL53" s="1305"/>
      <c r="EKM53" s="1305"/>
      <c r="EKN53" s="1305"/>
      <c r="EKO53" s="1305"/>
      <c r="EKP53" s="1305"/>
      <c r="EKQ53" s="1305"/>
      <c r="EKR53" s="1305"/>
      <c r="EKS53" s="1305"/>
      <c r="EKT53" s="1305"/>
      <c r="EKU53" s="1305"/>
      <c r="EKV53" s="1305"/>
      <c r="EKW53" s="1305"/>
      <c r="EKX53" s="1305"/>
      <c r="EKY53" s="1305"/>
      <c r="EKZ53" s="1305"/>
      <c r="ELA53" s="1305"/>
      <c r="ELB53" s="1305"/>
      <c r="ELC53" s="1305"/>
      <c r="ELD53" s="1305"/>
      <c r="ELE53" s="1305"/>
      <c r="ELF53" s="1305"/>
      <c r="ELG53" s="1305"/>
      <c r="ELH53" s="1305"/>
      <c r="ELI53" s="1305"/>
      <c r="ELJ53" s="1305"/>
      <c r="ELK53" s="1305"/>
      <c r="ELL53" s="1305"/>
      <c r="ELM53" s="1305"/>
      <c r="ELN53" s="1305"/>
      <c r="ELO53" s="1305"/>
      <c r="ELP53" s="1305"/>
      <c r="ELQ53" s="1305"/>
      <c r="ELR53" s="1305"/>
      <c r="ELS53" s="1305"/>
      <c r="ELT53" s="1305"/>
      <c r="ELU53" s="1305"/>
      <c r="ELV53" s="1305"/>
      <c r="ELW53" s="1305"/>
      <c r="ELX53" s="1305"/>
      <c r="ELY53" s="1305"/>
      <c r="ELZ53" s="1305"/>
      <c r="EMA53" s="1305"/>
      <c r="EMB53" s="1305"/>
      <c r="EMC53" s="1305"/>
      <c r="EMD53" s="1305"/>
      <c r="EME53" s="1305"/>
      <c r="EMF53" s="1305"/>
      <c r="EMG53" s="1305"/>
      <c r="EMH53" s="1305"/>
      <c r="EMI53" s="1305"/>
      <c r="EMJ53" s="1305"/>
      <c r="EMK53" s="1305"/>
      <c r="EML53" s="1305"/>
      <c r="EMM53" s="1305"/>
      <c r="EMN53" s="1305"/>
      <c r="EMO53" s="1305"/>
      <c r="EMP53" s="1305"/>
      <c r="EMQ53" s="1305"/>
      <c r="EMR53" s="1305"/>
      <c r="EMS53" s="1305"/>
      <c r="EMT53" s="1305"/>
      <c r="EMU53" s="1305"/>
      <c r="EMV53" s="1305"/>
      <c r="EMW53" s="1305"/>
      <c r="EMX53" s="1305"/>
      <c r="EMY53" s="1305"/>
      <c r="EMZ53" s="1305"/>
      <c r="ENA53" s="1305"/>
      <c r="ENB53" s="1305"/>
      <c r="ENC53" s="1305"/>
      <c r="END53" s="1305"/>
      <c r="ENE53" s="1305"/>
      <c r="ENF53" s="1305"/>
      <c r="ENG53" s="1305"/>
      <c r="ENH53" s="1305"/>
      <c r="ENI53" s="1305"/>
      <c r="ENJ53" s="1305"/>
      <c r="ENK53" s="1305"/>
      <c r="ENL53" s="1305"/>
      <c r="ENM53" s="1305"/>
      <c r="ENN53" s="1305"/>
      <c r="ENO53" s="1305"/>
      <c r="ENP53" s="1305"/>
      <c r="ENQ53" s="1305"/>
      <c r="ENR53" s="1305"/>
      <c r="ENS53" s="1305"/>
      <c r="ENT53" s="1305"/>
      <c r="ENU53" s="1305"/>
      <c r="ENV53" s="1305"/>
      <c r="ENW53" s="1305"/>
      <c r="ENX53" s="1305"/>
      <c r="ENY53" s="1305"/>
      <c r="ENZ53" s="1305"/>
      <c r="EOA53" s="1305"/>
      <c r="EOB53" s="1305"/>
      <c r="EOC53" s="1305"/>
      <c r="EOD53" s="1305"/>
      <c r="EOE53" s="1305"/>
      <c r="EOF53" s="1305"/>
      <c r="EOG53" s="1305"/>
      <c r="EOH53" s="1305"/>
      <c r="EOI53" s="1305"/>
      <c r="EOJ53" s="1305"/>
      <c r="EOK53" s="1305"/>
      <c r="EOL53" s="1305"/>
      <c r="EOM53" s="1305"/>
      <c r="EON53" s="1305"/>
      <c r="EOO53" s="1305"/>
      <c r="EOP53" s="1305"/>
      <c r="EOQ53" s="1305"/>
      <c r="EOR53" s="1305"/>
      <c r="EOS53" s="1305"/>
      <c r="EOT53" s="1305"/>
      <c r="EOU53" s="1305"/>
      <c r="EOV53" s="1305"/>
      <c r="EOW53" s="1305"/>
      <c r="EOX53" s="1305"/>
      <c r="EOY53" s="1305"/>
      <c r="EOZ53" s="1305"/>
      <c r="EPA53" s="1305"/>
      <c r="EPB53" s="1305"/>
      <c r="EPC53" s="1305"/>
      <c r="EPD53" s="1305"/>
      <c r="EPE53" s="1305"/>
      <c r="EPF53" s="1305"/>
      <c r="EPG53" s="1305"/>
      <c r="EPH53" s="1305"/>
      <c r="EPI53" s="1305"/>
      <c r="EPJ53" s="1305"/>
      <c r="EPK53" s="1305"/>
      <c r="EPL53" s="1305"/>
      <c r="EPM53" s="1305"/>
      <c r="EPN53" s="1305"/>
      <c r="EPO53" s="1305"/>
      <c r="EPP53" s="1305"/>
      <c r="EPQ53" s="1305"/>
      <c r="EPR53" s="1305"/>
      <c r="EPS53" s="1305"/>
      <c r="EPT53" s="1305"/>
      <c r="EPU53" s="1305"/>
      <c r="EPV53" s="1305"/>
      <c r="EPW53" s="1305"/>
      <c r="EPX53" s="1305"/>
      <c r="EPY53" s="1305"/>
      <c r="EPZ53" s="1305"/>
      <c r="EQA53" s="1305"/>
      <c r="EQB53" s="1305"/>
      <c r="EQC53" s="1305"/>
      <c r="EQD53" s="1305"/>
      <c r="EQE53" s="1305"/>
      <c r="EQF53" s="1305"/>
      <c r="EQG53" s="1305"/>
      <c r="EQH53" s="1305"/>
      <c r="EQI53" s="1305"/>
      <c r="EQJ53" s="1305"/>
      <c r="EQK53" s="1305"/>
      <c r="EQL53" s="1305"/>
      <c r="EQM53" s="1305"/>
      <c r="EQN53" s="1305"/>
      <c r="EQO53" s="1305"/>
      <c r="EQP53" s="1305"/>
      <c r="EQQ53" s="1305"/>
      <c r="EQR53" s="1305"/>
      <c r="EQS53" s="1305"/>
      <c r="EQT53" s="1305"/>
      <c r="EQU53" s="1305"/>
      <c r="EQV53" s="1305"/>
      <c r="EQW53" s="1305"/>
      <c r="EQX53" s="1305"/>
      <c r="EQY53" s="1305"/>
      <c r="EQZ53" s="1305"/>
      <c r="ERA53" s="1305"/>
      <c r="ERB53" s="1305"/>
      <c r="ERC53" s="1305"/>
      <c r="ERD53" s="1305"/>
      <c r="ERE53" s="1305"/>
      <c r="ERF53" s="1305"/>
      <c r="ERG53" s="1305"/>
      <c r="ERH53" s="1305"/>
      <c r="ERI53" s="1305"/>
      <c r="ERJ53" s="1305"/>
      <c r="ERK53" s="1305"/>
      <c r="ERL53" s="1305"/>
      <c r="ERM53" s="1305"/>
      <c r="ERN53" s="1305"/>
      <c r="ERO53" s="1305"/>
      <c r="ERP53" s="1305"/>
      <c r="ERQ53" s="1305"/>
      <c r="ERR53" s="1305"/>
      <c r="ERS53" s="1305"/>
      <c r="ERT53" s="1305"/>
      <c r="ERU53" s="1305"/>
      <c r="ERV53" s="1305"/>
      <c r="ERW53" s="1305"/>
      <c r="ERX53" s="1305"/>
      <c r="ERY53" s="1305"/>
      <c r="ERZ53" s="1305"/>
      <c r="ESA53" s="1305"/>
      <c r="ESB53" s="1305"/>
      <c r="ESC53" s="1305"/>
      <c r="ESD53" s="1305"/>
      <c r="ESE53" s="1305"/>
      <c r="ESF53" s="1305"/>
      <c r="ESG53" s="1305"/>
      <c r="ESH53" s="1305"/>
      <c r="ESI53" s="1305"/>
      <c r="ESJ53" s="1305"/>
      <c r="ESK53" s="1305"/>
      <c r="ESL53" s="1305"/>
      <c r="ESM53" s="1305"/>
      <c r="ESN53" s="1305"/>
      <c r="ESO53" s="1305"/>
      <c r="ESP53" s="1305"/>
      <c r="ESQ53" s="1305"/>
      <c r="ESR53" s="1305"/>
      <c r="ESS53" s="1305"/>
      <c r="EST53" s="1305"/>
      <c r="ESU53" s="1305"/>
      <c r="ESV53" s="1305"/>
      <c r="ESW53" s="1305"/>
      <c r="ESX53" s="1305"/>
      <c r="ESY53" s="1305"/>
      <c r="ESZ53" s="1305"/>
      <c r="ETA53" s="1305"/>
      <c r="ETB53" s="1305"/>
      <c r="ETC53" s="1305"/>
      <c r="ETD53" s="1305"/>
      <c r="ETE53" s="1305"/>
      <c r="ETF53" s="1305"/>
      <c r="ETG53" s="1305"/>
      <c r="ETH53" s="1305"/>
      <c r="ETI53" s="1305"/>
      <c r="ETJ53" s="1305"/>
      <c r="ETK53" s="1305"/>
      <c r="ETL53" s="1305"/>
      <c r="ETM53" s="1305"/>
      <c r="ETN53" s="1305"/>
      <c r="ETO53" s="1305"/>
      <c r="ETP53" s="1305"/>
      <c r="ETQ53" s="1305"/>
      <c r="ETR53" s="1305"/>
      <c r="ETS53" s="1305"/>
      <c r="ETT53" s="1305"/>
      <c r="ETU53" s="1305"/>
      <c r="ETV53" s="1305"/>
      <c r="ETW53" s="1305"/>
      <c r="ETX53" s="1305"/>
      <c r="ETY53" s="1305"/>
      <c r="ETZ53" s="1305"/>
      <c r="EUA53" s="1305"/>
      <c r="EUB53" s="1305"/>
      <c r="EUC53" s="1305"/>
      <c r="EUD53" s="1305"/>
      <c r="EUE53" s="1305"/>
      <c r="EUF53" s="1305"/>
      <c r="EUG53" s="1305"/>
      <c r="EUH53" s="1305"/>
      <c r="EUI53" s="1305"/>
      <c r="EUJ53" s="1305"/>
      <c r="EUK53" s="1305"/>
      <c r="EUL53" s="1305"/>
      <c r="EUM53" s="1305"/>
      <c r="EUN53" s="1305"/>
      <c r="EUO53" s="1305"/>
      <c r="EUP53" s="1305"/>
      <c r="EUQ53" s="1305"/>
      <c r="EUR53" s="1305"/>
      <c r="EUS53" s="1305"/>
      <c r="EUT53" s="1305"/>
      <c r="EUU53" s="1305"/>
      <c r="EUV53" s="1305"/>
      <c r="EUW53" s="1305"/>
      <c r="EUX53" s="1305"/>
      <c r="EUY53" s="1305"/>
      <c r="EUZ53" s="1305"/>
      <c r="EVA53" s="1305"/>
      <c r="EVB53" s="1305"/>
      <c r="EVC53" s="1305"/>
      <c r="EVD53" s="1305"/>
      <c r="EVE53" s="1305"/>
      <c r="EVF53" s="1305"/>
      <c r="EVG53" s="1305"/>
      <c r="EVH53" s="1305"/>
      <c r="EVI53" s="1305"/>
      <c r="EVJ53" s="1305"/>
      <c r="EVK53" s="1305"/>
      <c r="EVL53" s="1305"/>
      <c r="EVM53" s="1305"/>
      <c r="EVN53" s="1305"/>
      <c r="EVO53" s="1305"/>
      <c r="EVP53" s="1305"/>
      <c r="EVQ53" s="1305"/>
      <c r="EVR53" s="1305"/>
      <c r="EVS53" s="1305"/>
      <c r="EVT53" s="1305"/>
      <c r="EVU53" s="1305"/>
      <c r="EVV53" s="1305"/>
      <c r="EVW53" s="1305"/>
      <c r="EVX53" s="1305"/>
      <c r="EVY53" s="1305"/>
      <c r="EVZ53" s="1305"/>
      <c r="EWA53" s="1305"/>
      <c r="EWB53" s="1305"/>
      <c r="EWC53" s="1305"/>
      <c r="EWD53" s="1305"/>
      <c r="EWE53" s="1305"/>
      <c r="EWF53" s="1305"/>
      <c r="EWG53" s="1305"/>
      <c r="EWH53" s="1305"/>
      <c r="EWI53" s="1305"/>
      <c r="EWJ53" s="1305"/>
      <c r="EWK53" s="1305"/>
      <c r="EWL53" s="1305"/>
      <c r="EWM53" s="1305"/>
      <c r="EWN53" s="1305"/>
      <c r="EWO53" s="1305"/>
      <c r="EWP53" s="1305"/>
      <c r="EWQ53" s="1305"/>
      <c r="EWR53" s="1305"/>
      <c r="EWS53" s="1305"/>
      <c r="EWT53" s="1305"/>
      <c r="EWU53" s="1305"/>
      <c r="EWV53" s="1305"/>
      <c r="EWW53" s="1305"/>
      <c r="EWX53" s="1305"/>
      <c r="EWY53" s="1305"/>
      <c r="EWZ53" s="1305"/>
      <c r="EXA53" s="1305"/>
      <c r="EXB53" s="1305"/>
      <c r="EXC53" s="1305"/>
      <c r="EXD53" s="1305"/>
      <c r="EXE53" s="1305"/>
      <c r="EXF53" s="1305"/>
      <c r="EXG53" s="1305"/>
      <c r="EXH53" s="1305"/>
      <c r="EXI53" s="1305"/>
      <c r="EXJ53" s="1305"/>
      <c r="EXK53" s="1305"/>
      <c r="EXL53" s="1305"/>
      <c r="EXM53" s="1305"/>
      <c r="EXN53" s="1305"/>
      <c r="EXO53" s="1305"/>
      <c r="EXP53" s="1305"/>
      <c r="EXQ53" s="1305"/>
      <c r="EXR53" s="1305"/>
      <c r="EXS53" s="1305"/>
      <c r="EXT53" s="1305"/>
      <c r="EXU53" s="1305"/>
      <c r="EXV53" s="1305"/>
      <c r="EXW53" s="1305"/>
      <c r="EXX53" s="1305"/>
      <c r="EXY53" s="1305"/>
      <c r="EXZ53" s="1305"/>
      <c r="EYA53" s="1305"/>
      <c r="EYB53" s="1305"/>
      <c r="EYC53" s="1305"/>
      <c r="EYD53" s="1305"/>
      <c r="EYE53" s="1305"/>
      <c r="EYF53" s="1305"/>
      <c r="EYG53" s="1305"/>
      <c r="EYH53" s="1305"/>
      <c r="EYI53" s="1305"/>
      <c r="EYJ53" s="1305"/>
      <c r="EYK53" s="1305"/>
      <c r="EYL53" s="1305"/>
      <c r="EYM53" s="1305"/>
      <c r="EYN53" s="1305"/>
      <c r="EYO53" s="1305"/>
      <c r="EYP53" s="1305"/>
      <c r="EYQ53" s="1305"/>
      <c r="EYR53" s="1305"/>
      <c r="EYS53" s="1305"/>
      <c r="EYT53" s="1305"/>
      <c r="EYU53" s="1305"/>
      <c r="EYV53" s="1305"/>
      <c r="EYW53" s="1305"/>
      <c r="EYX53" s="1305"/>
      <c r="EYY53" s="1305"/>
      <c r="EYZ53" s="1305"/>
      <c r="EZA53" s="1305"/>
      <c r="EZB53" s="1305"/>
      <c r="EZC53" s="1305"/>
      <c r="EZD53" s="1305"/>
      <c r="EZE53" s="1305"/>
      <c r="EZF53" s="1305"/>
      <c r="EZG53" s="1305"/>
      <c r="EZH53" s="1305"/>
      <c r="EZI53" s="1305"/>
      <c r="EZJ53" s="1305"/>
      <c r="EZK53" s="1305"/>
      <c r="EZL53" s="1305"/>
      <c r="EZM53" s="1305"/>
      <c r="EZN53" s="1305"/>
      <c r="EZO53" s="1305"/>
      <c r="EZP53" s="1305"/>
      <c r="EZQ53" s="1305"/>
      <c r="EZR53" s="1305"/>
      <c r="EZS53" s="1305"/>
      <c r="EZT53" s="1305"/>
      <c r="EZU53" s="1305"/>
      <c r="EZV53" s="1305"/>
      <c r="EZW53" s="1305"/>
      <c r="EZX53" s="1305"/>
      <c r="EZY53" s="1305"/>
      <c r="EZZ53" s="1305"/>
      <c r="FAA53" s="1305"/>
      <c r="FAB53" s="1305"/>
      <c r="FAC53" s="1305"/>
      <c r="FAD53" s="1305"/>
      <c r="FAE53" s="1305"/>
      <c r="FAF53" s="1305"/>
      <c r="FAG53" s="1305"/>
      <c r="FAH53" s="1305"/>
      <c r="FAI53" s="1305"/>
      <c r="FAJ53" s="1305"/>
      <c r="FAK53" s="1305"/>
      <c r="FAL53" s="1305"/>
      <c r="FAM53" s="1305"/>
      <c r="FAN53" s="1305"/>
      <c r="FAO53" s="1305"/>
      <c r="FAP53" s="1305"/>
      <c r="FAQ53" s="1305"/>
      <c r="FAR53" s="1305"/>
      <c r="FAS53" s="1305"/>
      <c r="FAT53" s="1305"/>
      <c r="FAU53" s="1305"/>
      <c r="FAV53" s="1305"/>
      <c r="FAW53" s="1305"/>
      <c r="FAX53" s="1305"/>
      <c r="FAY53" s="1305"/>
      <c r="FAZ53" s="1305"/>
      <c r="FBA53" s="1305"/>
      <c r="FBB53" s="1305"/>
      <c r="FBC53" s="1305"/>
      <c r="FBD53" s="1305"/>
      <c r="FBE53" s="1305"/>
      <c r="FBF53" s="1305"/>
      <c r="FBG53" s="1305"/>
      <c r="FBH53" s="1305"/>
      <c r="FBI53" s="1305"/>
      <c r="FBJ53" s="1305"/>
      <c r="FBK53" s="1305"/>
      <c r="FBL53" s="1305"/>
      <c r="FBM53" s="1305"/>
      <c r="FBN53" s="1305"/>
      <c r="FBO53" s="1305"/>
      <c r="FBP53" s="1305"/>
      <c r="FBQ53" s="1305"/>
      <c r="FBR53" s="1305"/>
      <c r="FBS53" s="1305"/>
      <c r="FBT53" s="1305"/>
      <c r="FBU53" s="1305"/>
      <c r="FBV53" s="1305"/>
      <c r="FBW53" s="1305"/>
      <c r="FBX53" s="1305"/>
      <c r="FBY53" s="1305"/>
      <c r="FBZ53" s="1305"/>
      <c r="FCA53" s="1305"/>
      <c r="FCB53" s="1305"/>
      <c r="FCC53" s="1305"/>
      <c r="FCD53" s="1305"/>
      <c r="FCE53" s="1305"/>
      <c r="FCF53" s="1305"/>
      <c r="FCG53" s="1305"/>
      <c r="FCH53" s="1305"/>
      <c r="FCI53" s="1305"/>
      <c r="FCJ53" s="1305"/>
      <c r="FCK53" s="1305"/>
      <c r="FCL53" s="1305"/>
      <c r="FCM53" s="1305"/>
      <c r="FCN53" s="1305"/>
      <c r="FCO53" s="1305"/>
      <c r="FCP53" s="1305"/>
      <c r="FCQ53" s="1305"/>
      <c r="FCR53" s="1305"/>
      <c r="FCS53" s="1305"/>
      <c r="FCT53" s="1305"/>
      <c r="FCU53" s="1305"/>
      <c r="FCV53" s="1305"/>
      <c r="FCW53" s="1305"/>
      <c r="FCX53" s="1305"/>
      <c r="FCY53" s="1305"/>
      <c r="FCZ53" s="1305"/>
      <c r="FDA53" s="1305"/>
      <c r="FDB53" s="1305"/>
      <c r="FDC53" s="1305"/>
      <c r="FDD53" s="1305"/>
      <c r="FDE53" s="1305"/>
      <c r="FDF53" s="1305"/>
      <c r="FDG53" s="1305"/>
      <c r="FDH53" s="1305"/>
      <c r="FDI53" s="1305"/>
      <c r="FDJ53" s="1305"/>
      <c r="FDK53" s="1305"/>
      <c r="FDL53" s="1305"/>
      <c r="FDM53" s="1305"/>
      <c r="FDN53" s="1305"/>
      <c r="FDO53" s="1305"/>
      <c r="FDP53" s="1305"/>
      <c r="FDQ53" s="1305"/>
      <c r="FDR53" s="1305"/>
      <c r="FDS53" s="1305"/>
      <c r="FDT53" s="1305"/>
      <c r="FDU53" s="1305"/>
      <c r="FDV53" s="1305"/>
      <c r="FDW53" s="1305"/>
      <c r="FDX53" s="1305"/>
      <c r="FDY53" s="1305"/>
      <c r="FDZ53" s="1305"/>
      <c r="FEA53" s="1305"/>
      <c r="FEB53" s="1305"/>
      <c r="FEC53" s="1305"/>
      <c r="FED53" s="1305"/>
      <c r="FEE53" s="1305"/>
      <c r="FEF53" s="1305"/>
      <c r="FEG53" s="1305"/>
      <c r="FEH53" s="1305"/>
      <c r="FEI53" s="1305"/>
      <c r="FEJ53" s="1305"/>
      <c r="FEK53" s="1305"/>
      <c r="FEL53" s="1305"/>
      <c r="FEM53" s="1305"/>
      <c r="FEN53" s="1305"/>
      <c r="FEO53" s="1305"/>
      <c r="FEP53" s="1305"/>
      <c r="FEQ53" s="1305"/>
      <c r="FER53" s="1305"/>
      <c r="FES53" s="1305"/>
      <c r="FET53" s="1305"/>
      <c r="FEU53" s="1305"/>
      <c r="FEV53" s="1305"/>
      <c r="FEW53" s="1305"/>
      <c r="FEX53" s="1305"/>
      <c r="FEY53" s="1305"/>
      <c r="FEZ53" s="1305"/>
      <c r="FFA53" s="1305"/>
      <c r="FFB53" s="1305"/>
      <c r="FFC53" s="1305"/>
      <c r="FFD53" s="1305"/>
      <c r="FFE53" s="1305"/>
      <c r="FFF53" s="1305"/>
      <c r="FFG53" s="1305"/>
      <c r="FFH53" s="1305"/>
      <c r="FFI53" s="1305"/>
      <c r="FFJ53" s="1305"/>
      <c r="FFK53" s="1305"/>
      <c r="FFL53" s="1305"/>
      <c r="FFM53" s="1305"/>
      <c r="FFN53" s="1305"/>
      <c r="FFO53" s="1305"/>
      <c r="FFP53" s="1305"/>
      <c r="FFQ53" s="1305"/>
      <c r="FFR53" s="1305"/>
      <c r="FFS53" s="1305"/>
      <c r="FFT53" s="1305"/>
      <c r="FFU53" s="1305"/>
      <c r="FFV53" s="1305"/>
      <c r="FFW53" s="1305"/>
      <c r="FFX53" s="1305"/>
      <c r="FFY53" s="1305"/>
      <c r="FFZ53" s="1305"/>
      <c r="FGA53" s="1305"/>
      <c r="FGB53" s="1305"/>
      <c r="FGC53" s="1305"/>
      <c r="FGD53" s="1305"/>
      <c r="FGE53" s="1305"/>
      <c r="FGF53" s="1305"/>
      <c r="FGG53" s="1305"/>
      <c r="FGH53" s="1305"/>
      <c r="FGI53" s="1305"/>
      <c r="FGJ53" s="1305"/>
      <c r="FGK53" s="1305"/>
      <c r="FGL53" s="1305"/>
      <c r="FGM53" s="1305"/>
      <c r="FGN53" s="1305"/>
      <c r="FGO53" s="1305"/>
      <c r="FGP53" s="1305"/>
      <c r="FGQ53" s="1305"/>
      <c r="FGR53" s="1305"/>
      <c r="FGS53" s="1305"/>
      <c r="FGT53" s="1305"/>
      <c r="FGU53" s="1305"/>
      <c r="FGV53" s="1305"/>
      <c r="FGW53" s="1305"/>
      <c r="FGX53" s="1305"/>
      <c r="FGY53" s="1305"/>
      <c r="FGZ53" s="1305"/>
      <c r="FHA53" s="1305"/>
      <c r="FHB53" s="1305"/>
      <c r="FHC53" s="1305"/>
      <c r="FHD53" s="1305"/>
      <c r="FHE53" s="1305"/>
      <c r="FHF53" s="1305"/>
      <c r="FHG53" s="1305"/>
      <c r="FHH53" s="1305"/>
      <c r="FHI53" s="1305"/>
      <c r="FHJ53" s="1305"/>
      <c r="FHK53" s="1305"/>
      <c r="FHL53" s="1305"/>
      <c r="FHM53" s="1305"/>
      <c r="FHN53" s="1305"/>
      <c r="FHO53" s="1305"/>
      <c r="FHP53" s="1305"/>
      <c r="FHQ53" s="1305"/>
      <c r="FHR53" s="1305"/>
      <c r="FHS53" s="1305"/>
      <c r="FHT53" s="1305"/>
      <c r="FHU53" s="1305"/>
      <c r="FHV53" s="1305"/>
      <c r="FHW53" s="1305"/>
      <c r="FHX53" s="1305"/>
      <c r="FHY53" s="1305"/>
      <c r="FHZ53" s="1305"/>
      <c r="FIA53" s="1305"/>
      <c r="FIB53" s="1305"/>
      <c r="FIC53" s="1305"/>
      <c r="FID53" s="1305"/>
      <c r="FIE53" s="1305"/>
      <c r="FIF53" s="1305"/>
      <c r="FIG53" s="1305"/>
      <c r="FIH53" s="1305"/>
      <c r="FII53" s="1305"/>
      <c r="FIJ53" s="1305"/>
      <c r="FIK53" s="1305"/>
      <c r="FIL53" s="1305"/>
      <c r="FIM53" s="1305"/>
      <c r="FIN53" s="1305"/>
      <c r="FIO53" s="1305"/>
      <c r="FIP53" s="1305"/>
      <c r="FIQ53" s="1305"/>
      <c r="FIR53" s="1305"/>
      <c r="FIS53" s="1305"/>
      <c r="FIT53" s="1305"/>
      <c r="FIU53" s="1305"/>
      <c r="FIV53" s="1305"/>
      <c r="FIW53" s="1305"/>
      <c r="FIX53" s="1305"/>
      <c r="FIY53" s="1305"/>
      <c r="FIZ53" s="1305"/>
      <c r="FJA53" s="1305"/>
      <c r="FJB53" s="1305"/>
      <c r="FJC53" s="1305"/>
      <c r="FJD53" s="1305"/>
      <c r="FJE53" s="1305"/>
      <c r="FJF53" s="1305"/>
      <c r="FJG53" s="1305"/>
      <c r="FJH53" s="1305"/>
      <c r="FJI53" s="1305"/>
      <c r="FJJ53" s="1305"/>
      <c r="FJK53" s="1305"/>
      <c r="FJL53" s="1305"/>
      <c r="FJM53" s="1305"/>
      <c r="FJN53" s="1305"/>
      <c r="FJO53" s="1305"/>
      <c r="FJP53" s="1305"/>
      <c r="FJQ53" s="1305"/>
      <c r="FJR53" s="1305"/>
      <c r="FJS53" s="1305"/>
      <c r="FJT53" s="1305"/>
      <c r="FJU53" s="1305"/>
      <c r="FJV53" s="1305"/>
      <c r="FJW53" s="1305"/>
      <c r="FJX53" s="1305"/>
      <c r="FJY53" s="1305"/>
      <c r="FJZ53" s="1305"/>
      <c r="FKA53" s="1305"/>
      <c r="FKB53" s="1305"/>
      <c r="FKC53" s="1305"/>
      <c r="FKD53" s="1305"/>
      <c r="FKE53" s="1305"/>
      <c r="FKF53" s="1305"/>
      <c r="FKG53" s="1305"/>
      <c r="FKH53" s="1305"/>
      <c r="FKI53" s="1305"/>
      <c r="FKJ53" s="1305"/>
      <c r="FKK53" s="1305"/>
      <c r="FKL53" s="1305"/>
      <c r="FKM53" s="1305"/>
      <c r="FKN53" s="1305"/>
      <c r="FKO53" s="1305"/>
      <c r="FKP53" s="1305"/>
      <c r="FKQ53" s="1305"/>
      <c r="FKR53" s="1305"/>
      <c r="FKS53" s="1305"/>
      <c r="FKT53" s="1305"/>
      <c r="FKU53" s="1305"/>
      <c r="FKV53" s="1305"/>
      <c r="FKW53" s="1305"/>
      <c r="FKX53" s="1305"/>
      <c r="FKY53" s="1305"/>
      <c r="FKZ53" s="1305"/>
      <c r="FLA53" s="1305"/>
      <c r="FLB53" s="1305"/>
      <c r="FLC53" s="1305"/>
      <c r="FLD53" s="1305"/>
      <c r="FLE53" s="1305"/>
      <c r="FLF53" s="1305"/>
      <c r="FLG53" s="1305"/>
      <c r="FLH53" s="1305"/>
      <c r="FLI53" s="1305"/>
      <c r="FLJ53" s="1305"/>
      <c r="FLK53" s="1305"/>
      <c r="FLL53" s="1305"/>
      <c r="FLM53" s="1305"/>
      <c r="FLN53" s="1305"/>
      <c r="FLO53" s="1305"/>
      <c r="FLP53" s="1305"/>
      <c r="FLQ53" s="1305"/>
      <c r="FLR53" s="1305"/>
      <c r="FLS53" s="1305"/>
      <c r="FLT53" s="1305"/>
      <c r="FLU53" s="1305"/>
      <c r="FLV53" s="1305"/>
      <c r="FLW53" s="1305"/>
      <c r="FLX53" s="1305"/>
      <c r="FLY53" s="1305"/>
      <c r="FLZ53" s="1305"/>
      <c r="FMA53" s="1305"/>
      <c r="FMB53" s="1305"/>
      <c r="FMC53" s="1305"/>
      <c r="FMD53" s="1305"/>
      <c r="FME53" s="1305"/>
      <c r="FMF53" s="1305"/>
      <c r="FMG53" s="1305"/>
      <c r="FMH53" s="1305"/>
      <c r="FMI53" s="1305"/>
      <c r="FMJ53" s="1305"/>
      <c r="FMK53" s="1305"/>
      <c r="FML53" s="1305"/>
      <c r="FMM53" s="1305"/>
      <c r="FMN53" s="1305"/>
      <c r="FMO53" s="1305"/>
      <c r="FMP53" s="1305"/>
      <c r="FMQ53" s="1305"/>
      <c r="FMR53" s="1305"/>
      <c r="FMS53" s="1305"/>
      <c r="FMT53" s="1305"/>
      <c r="FMU53" s="1305"/>
      <c r="FMV53" s="1305"/>
      <c r="FMW53" s="1305"/>
      <c r="FMX53" s="1305"/>
      <c r="FMY53" s="1305"/>
      <c r="FMZ53" s="1305"/>
      <c r="FNA53" s="1305"/>
      <c r="FNB53" s="1305"/>
      <c r="FNC53" s="1305"/>
      <c r="FND53" s="1305"/>
      <c r="FNE53" s="1305"/>
      <c r="FNF53" s="1305"/>
      <c r="FNG53" s="1305"/>
      <c r="FNH53" s="1305"/>
      <c r="FNI53" s="1305"/>
      <c r="FNJ53" s="1305"/>
      <c r="FNK53" s="1305"/>
      <c r="FNL53" s="1305"/>
      <c r="FNM53" s="1305"/>
      <c r="FNN53" s="1305"/>
      <c r="FNO53" s="1305"/>
      <c r="FNP53" s="1305"/>
      <c r="FNQ53" s="1305"/>
      <c r="FNR53" s="1305"/>
      <c r="FNS53" s="1305"/>
      <c r="FNT53" s="1305"/>
      <c r="FNU53" s="1305"/>
      <c r="FNV53" s="1305"/>
      <c r="FNW53" s="1305"/>
      <c r="FNX53" s="1305"/>
      <c r="FNY53" s="1305"/>
      <c r="FNZ53" s="1305"/>
      <c r="FOA53" s="1305"/>
      <c r="FOB53" s="1305"/>
      <c r="FOC53" s="1305"/>
      <c r="FOD53" s="1305"/>
      <c r="FOE53" s="1305"/>
      <c r="FOF53" s="1305"/>
      <c r="FOG53" s="1305"/>
      <c r="FOH53" s="1305"/>
      <c r="FOI53" s="1305"/>
      <c r="FOJ53" s="1305"/>
      <c r="FOK53" s="1305"/>
      <c r="FOL53" s="1305"/>
      <c r="FOM53" s="1305"/>
      <c r="FON53" s="1305"/>
      <c r="FOO53" s="1305"/>
      <c r="FOP53" s="1305"/>
      <c r="FOQ53" s="1305"/>
      <c r="FOR53" s="1305"/>
      <c r="FOS53" s="1305"/>
      <c r="FOT53" s="1305"/>
      <c r="FOU53" s="1305"/>
      <c r="FOV53" s="1305"/>
      <c r="FOW53" s="1305"/>
      <c r="FOX53" s="1305"/>
      <c r="FOY53" s="1305"/>
      <c r="FOZ53" s="1305"/>
      <c r="FPA53" s="1305"/>
      <c r="FPB53" s="1305"/>
      <c r="FPC53" s="1305"/>
      <c r="FPD53" s="1305"/>
      <c r="FPE53" s="1305"/>
      <c r="FPF53" s="1305"/>
      <c r="FPG53" s="1305"/>
      <c r="FPH53" s="1305"/>
      <c r="FPI53" s="1305"/>
      <c r="FPJ53" s="1305"/>
      <c r="FPK53" s="1305"/>
      <c r="FPL53" s="1305"/>
      <c r="FPM53" s="1305"/>
      <c r="FPN53" s="1305"/>
      <c r="FPO53" s="1305"/>
      <c r="FPP53" s="1305"/>
      <c r="FPQ53" s="1305"/>
      <c r="FPR53" s="1305"/>
      <c r="FPS53" s="1305"/>
      <c r="FPT53" s="1305"/>
      <c r="FPU53" s="1305"/>
      <c r="FPV53" s="1305"/>
      <c r="FPW53" s="1305"/>
      <c r="FPX53" s="1305"/>
      <c r="FPY53" s="1305"/>
      <c r="FPZ53" s="1305"/>
      <c r="FQA53" s="1305"/>
      <c r="FQB53" s="1305"/>
      <c r="FQC53" s="1305"/>
      <c r="FQD53" s="1305"/>
      <c r="FQE53" s="1305"/>
      <c r="FQF53" s="1305"/>
      <c r="FQG53" s="1305"/>
      <c r="FQH53" s="1305"/>
      <c r="FQI53" s="1305"/>
      <c r="FQJ53" s="1305"/>
      <c r="FQK53" s="1305"/>
      <c r="FQL53" s="1305"/>
      <c r="FQM53" s="1305"/>
      <c r="FQN53" s="1305"/>
      <c r="FQO53" s="1305"/>
      <c r="FQP53" s="1305"/>
      <c r="FQQ53" s="1305"/>
      <c r="FQR53" s="1305"/>
      <c r="FQS53" s="1305"/>
      <c r="FQT53" s="1305"/>
      <c r="FQU53" s="1305"/>
      <c r="FQV53" s="1305"/>
      <c r="FQW53" s="1305"/>
      <c r="FQX53" s="1305"/>
      <c r="FQY53" s="1305"/>
      <c r="FQZ53" s="1305"/>
      <c r="FRA53" s="1305"/>
      <c r="FRB53" s="1305"/>
      <c r="FRC53" s="1305"/>
      <c r="FRD53" s="1305"/>
      <c r="FRE53" s="1305"/>
      <c r="FRF53" s="1305"/>
      <c r="FRG53" s="1305"/>
      <c r="FRH53" s="1305"/>
      <c r="FRI53" s="1305"/>
      <c r="FRJ53" s="1305"/>
      <c r="FRK53" s="1305"/>
      <c r="FRL53" s="1305"/>
      <c r="FRM53" s="1305"/>
      <c r="FRN53" s="1305"/>
      <c r="FRO53" s="1305"/>
      <c r="FRP53" s="1305"/>
      <c r="FRQ53" s="1305"/>
      <c r="FRR53" s="1305"/>
      <c r="FRS53" s="1305"/>
      <c r="FRT53" s="1305"/>
      <c r="FRU53" s="1305"/>
      <c r="FRV53" s="1305"/>
      <c r="FRW53" s="1305"/>
      <c r="FRX53" s="1305"/>
      <c r="FRY53" s="1305"/>
      <c r="FRZ53" s="1305"/>
      <c r="FSA53" s="1305"/>
      <c r="FSB53" s="1305"/>
      <c r="FSC53" s="1305"/>
      <c r="FSD53" s="1305"/>
      <c r="FSE53" s="1305"/>
      <c r="FSF53" s="1305"/>
      <c r="FSG53" s="1305"/>
      <c r="FSH53" s="1305"/>
      <c r="FSI53" s="1305"/>
      <c r="FSJ53" s="1305"/>
      <c r="FSK53" s="1305"/>
      <c r="FSL53" s="1305"/>
      <c r="FSM53" s="1305"/>
      <c r="FSN53" s="1305"/>
      <c r="FSO53" s="1305"/>
      <c r="FSP53" s="1305"/>
      <c r="FSQ53" s="1305"/>
      <c r="FSR53" s="1305"/>
      <c r="FSS53" s="1305"/>
      <c r="FST53" s="1305"/>
      <c r="FSU53" s="1305"/>
      <c r="FSV53" s="1305"/>
      <c r="FSW53" s="1305"/>
      <c r="FSX53" s="1305"/>
      <c r="FSY53" s="1305"/>
      <c r="FSZ53" s="1305"/>
      <c r="FTA53" s="1305"/>
      <c r="FTB53" s="1305"/>
      <c r="FTC53" s="1305"/>
      <c r="FTD53" s="1305"/>
      <c r="FTE53" s="1305"/>
      <c r="FTF53" s="1305"/>
      <c r="FTG53" s="1305"/>
      <c r="FTH53" s="1305"/>
      <c r="FTI53" s="1305"/>
      <c r="FTJ53" s="1305"/>
      <c r="FTK53" s="1305"/>
      <c r="FTL53" s="1305"/>
      <c r="FTM53" s="1305"/>
      <c r="FTN53" s="1305"/>
      <c r="FTO53" s="1305"/>
      <c r="FTP53" s="1305"/>
      <c r="FTQ53" s="1305"/>
      <c r="FTR53" s="1305"/>
      <c r="FTS53" s="1305"/>
      <c r="FTT53" s="1305"/>
      <c r="FTU53" s="1305"/>
      <c r="FTV53" s="1305"/>
      <c r="FTW53" s="1305"/>
      <c r="FTX53" s="1305"/>
      <c r="FTY53" s="1305"/>
      <c r="FTZ53" s="1305"/>
      <c r="FUA53" s="1305"/>
      <c r="FUB53" s="1305"/>
      <c r="FUC53" s="1305"/>
      <c r="FUD53" s="1305"/>
      <c r="FUE53" s="1305"/>
      <c r="FUF53" s="1305"/>
      <c r="FUG53" s="1305"/>
      <c r="FUH53" s="1305"/>
      <c r="FUI53" s="1305"/>
      <c r="FUJ53" s="1305"/>
      <c r="FUK53" s="1305"/>
      <c r="FUL53" s="1305"/>
      <c r="FUM53" s="1305"/>
      <c r="FUN53" s="1305"/>
      <c r="FUO53" s="1305"/>
      <c r="FUP53" s="1305"/>
      <c r="FUQ53" s="1305"/>
      <c r="FUR53" s="1305"/>
      <c r="FUS53" s="1305"/>
      <c r="FUT53" s="1305"/>
      <c r="FUU53" s="1305"/>
      <c r="FUV53" s="1305"/>
      <c r="FUW53" s="1305"/>
      <c r="FUX53" s="1305"/>
      <c r="FUY53" s="1305"/>
      <c r="FUZ53" s="1305"/>
      <c r="FVA53" s="1305"/>
      <c r="FVB53" s="1305"/>
      <c r="FVC53" s="1305"/>
      <c r="FVD53" s="1305"/>
      <c r="FVE53" s="1305"/>
      <c r="FVF53" s="1305"/>
      <c r="FVG53" s="1305"/>
      <c r="FVH53" s="1305"/>
      <c r="FVI53" s="1305"/>
      <c r="FVJ53" s="1305"/>
      <c r="FVK53" s="1305"/>
      <c r="FVL53" s="1305"/>
      <c r="FVM53" s="1305"/>
      <c r="FVN53" s="1305"/>
      <c r="FVO53" s="1305"/>
      <c r="FVP53" s="1305"/>
      <c r="FVQ53" s="1305"/>
      <c r="FVR53" s="1305"/>
      <c r="FVS53" s="1305"/>
      <c r="FVT53" s="1305"/>
      <c r="FVU53" s="1305"/>
      <c r="FVV53" s="1305"/>
      <c r="FVW53" s="1305"/>
      <c r="FVX53" s="1305"/>
      <c r="FVY53" s="1305"/>
      <c r="FVZ53" s="1305"/>
      <c r="FWA53" s="1305"/>
      <c r="FWB53" s="1305"/>
      <c r="FWC53" s="1305"/>
      <c r="FWD53" s="1305"/>
      <c r="FWE53" s="1305"/>
      <c r="FWF53" s="1305"/>
      <c r="FWG53" s="1305"/>
      <c r="FWH53" s="1305"/>
      <c r="FWI53" s="1305"/>
      <c r="FWJ53" s="1305"/>
      <c r="FWK53" s="1305"/>
      <c r="FWL53" s="1305"/>
      <c r="FWM53" s="1305"/>
      <c r="FWN53" s="1305"/>
      <c r="FWO53" s="1305"/>
      <c r="FWP53" s="1305"/>
      <c r="FWQ53" s="1305"/>
      <c r="FWR53" s="1305"/>
      <c r="FWS53" s="1305"/>
      <c r="FWT53" s="1305"/>
      <c r="FWU53" s="1305"/>
      <c r="FWV53" s="1305"/>
      <c r="FWW53" s="1305"/>
      <c r="FWX53" s="1305"/>
      <c r="FWY53" s="1305"/>
      <c r="FWZ53" s="1305"/>
      <c r="FXA53" s="1305"/>
      <c r="FXB53" s="1305"/>
      <c r="FXC53" s="1305"/>
      <c r="FXD53" s="1305"/>
      <c r="FXE53" s="1305"/>
      <c r="FXF53" s="1305"/>
      <c r="FXG53" s="1305"/>
      <c r="FXH53" s="1305"/>
      <c r="FXI53" s="1305"/>
      <c r="FXJ53" s="1305"/>
      <c r="FXK53" s="1305"/>
      <c r="FXL53" s="1305"/>
      <c r="FXM53" s="1305"/>
      <c r="FXN53" s="1305"/>
      <c r="FXO53" s="1305"/>
      <c r="FXP53" s="1305"/>
      <c r="FXQ53" s="1305"/>
      <c r="FXR53" s="1305"/>
      <c r="FXS53" s="1305"/>
      <c r="FXT53" s="1305"/>
      <c r="FXU53" s="1305"/>
      <c r="FXV53" s="1305"/>
      <c r="FXW53" s="1305"/>
      <c r="FXX53" s="1305"/>
      <c r="FXY53" s="1305"/>
      <c r="FXZ53" s="1305"/>
      <c r="FYA53" s="1305"/>
      <c r="FYB53" s="1305"/>
      <c r="FYC53" s="1305"/>
      <c r="FYD53" s="1305"/>
      <c r="FYE53" s="1305"/>
      <c r="FYF53" s="1305"/>
      <c r="FYG53" s="1305"/>
      <c r="FYH53" s="1305"/>
      <c r="FYI53" s="1305"/>
      <c r="FYJ53" s="1305"/>
      <c r="FYK53" s="1305"/>
      <c r="FYL53" s="1305"/>
      <c r="FYM53" s="1305"/>
      <c r="FYN53" s="1305"/>
      <c r="FYO53" s="1305"/>
      <c r="FYP53" s="1305"/>
      <c r="FYQ53" s="1305"/>
      <c r="FYR53" s="1305"/>
      <c r="FYS53" s="1305"/>
      <c r="FYT53" s="1305"/>
      <c r="FYU53" s="1305"/>
      <c r="FYV53" s="1305"/>
      <c r="FYW53" s="1305"/>
      <c r="FYX53" s="1305"/>
      <c r="FYY53" s="1305"/>
      <c r="FYZ53" s="1305"/>
      <c r="FZA53" s="1305"/>
      <c r="FZB53" s="1305"/>
      <c r="FZC53" s="1305"/>
      <c r="FZD53" s="1305"/>
      <c r="FZE53" s="1305"/>
      <c r="FZF53" s="1305"/>
      <c r="FZG53" s="1305"/>
      <c r="FZH53" s="1305"/>
      <c r="FZI53" s="1305"/>
      <c r="FZJ53" s="1305"/>
      <c r="FZK53" s="1305"/>
      <c r="FZL53" s="1305"/>
      <c r="FZM53" s="1305"/>
      <c r="FZN53" s="1305"/>
      <c r="FZO53" s="1305"/>
      <c r="FZP53" s="1305"/>
      <c r="FZQ53" s="1305"/>
      <c r="FZR53" s="1305"/>
      <c r="FZS53" s="1305"/>
      <c r="FZT53" s="1305"/>
      <c r="FZU53" s="1305"/>
      <c r="FZV53" s="1305"/>
      <c r="FZW53" s="1305"/>
      <c r="FZX53" s="1305"/>
      <c r="FZY53" s="1305"/>
      <c r="FZZ53" s="1305"/>
      <c r="GAA53" s="1305"/>
      <c r="GAB53" s="1305"/>
      <c r="GAC53" s="1305"/>
      <c r="GAD53" s="1305"/>
      <c r="GAE53" s="1305"/>
      <c r="GAF53" s="1305"/>
      <c r="GAG53" s="1305"/>
      <c r="GAH53" s="1305"/>
      <c r="GAI53" s="1305"/>
      <c r="GAJ53" s="1305"/>
      <c r="GAK53" s="1305"/>
      <c r="GAL53" s="1305"/>
      <c r="GAM53" s="1305"/>
      <c r="GAN53" s="1305"/>
      <c r="GAO53" s="1305"/>
      <c r="GAP53" s="1305"/>
      <c r="GAQ53" s="1305"/>
      <c r="GAR53" s="1305"/>
      <c r="GAS53" s="1305"/>
      <c r="GAT53" s="1305"/>
      <c r="GAU53" s="1305"/>
      <c r="GAV53" s="1305"/>
      <c r="GAW53" s="1305"/>
      <c r="GAX53" s="1305"/>
      <c r="GAY53" s="1305"/>
      <c r="GAZ53" s="1305"/>
      <c r="GBA53" s="1305"/>
      <c r="GBB53" s="1305"/>
      <c r="GBC53" s="1305"/>
      <c r="GBD53" s="1305"/>
      <c r="GBE53" s="1305"/>
      <c r="GBF53" s="1305"/>
      <c r="GBG53" s="1305"/>
      <c r="GBH53" s="1305"/>
      <c r="GBI53" s="1305"/>
      <c r="GBJ53" s="1305"/>
      <c r="GBK53" s="1305"/>
      <c r="GBL53" s="1305"/>
      <c r="GBM53" s="1305"/>
      <c r="GBN53" s="1305"/>
      <c r="GBO53" s="1305"/>
      <c r="GBP53" s="1305"/>
      <c r="GBQ53" s="1305"/>
      <c r="GBR53" s="1305"/>
      <c r="GBS53" s="1305"/>
      <c r="GBT53" s="1305"/>
      <c r="GBU53" s="1305"/>
      <c r="GBV53" s="1305"/>
      <c r="GBW53" s="1305"/>
      <c r="GBX53" s="1305"/>
      <c r="GBY53" s="1305"/>
      <c r="GBZ53" s="1305"/>
      <c r="GCA53" s="1305"/>
      <c r="GCB53" s="1305"/>
      <c r="GCC53" s="1305"/>
      <c r="GCD53" s="1305"/>
      <c r="GCE53" s="1305"/>
      <c r="GCF53" s="1305"/>
      <c r="GCG53" s="1305"/>
      <c r="GCH53" s="1305"/>
      <c r="GCI53" s="1305"/>
      <c r="GCJ53" s="1305"/>
      <c r="GCK53" s="1305"/>
      <c r="GCL53" s="1305"/>
      <c r="GCM53" s="1305"/>
      <c r="GCN53" s="1305"/>
      <c r="GCO53" s="1305"/>
      <c r="GCP53" s="1305"/>
      <c r="GCQ53" s="1305"/>
      <c r="GCR53" s="1305"/>
      <c r="GCS53" s="1305"/>
      <c r="GCT53" s="1305"/>
      <c r="GCU53" s="1305"/>
      <c r="GCV53" s="1305"/>
      <c r="GCW53" s="1305"/>
      <c r="GCX53" s="1305"/>
      <c r="GCY53" s="1305"/>
      <c r="GCZ53" s="1305"/>
      <c r="GDA53" s="1305"/>
      <c r="GDB53" s="1305"/>
      <c r="GDC53" s="1305"/>
      <c r="GDD53" s="1305"/>
      <c r="GDE53" s="1305"/>
      <c r="GDF53" s="1305"/>
      <c r="GDG53" s="1305"/>
      <c r="GDH53" s="1305"/>
      <c r="GDI53" s="1305"/>
      <c r="GDJ53" s="1305"/>
      <c r="GDK53" s="1305"/>
      <c r="GDL53" s="1305"/>
      <c r="GDM53" s="1305"/>
      <c r="GDN53" s="1305"/>
      <c r="GDO53" s="1305"/>
      <c r="GDP53" s="1305"/>
      <c r="GDQ53" s="1305"/>
      <c r="GDR53" s="1305"/>
      <c r="GDS53" s="1305"/>
      <c r="GDT53" s="1305"/>
      <c r="GDU53" s="1305"/>
      <c r="GDV53" s="1305"/>
      <c r="GDW53" s="1305"/>
      <c r="GDX53" s="1305"/>
      <c r="GDY53" s="1305"/>
      <c r="GDZ53" s="1305"/>
      <c r="GEA53" s="1305"/>
      <c r="GEB53" s="1305"/>
      <c r="GEC53" s="1305"/>
      <c r="GED53" s="1305"/>
      <c r="GEE53" s="1305"/>
      <c r="GEF53" s="1305"/>
      <c r="GEG53" s="1305"/>
      <c r="GEH53" s="1305"/>
      <c r="GEI53" s="1305"/>
      <c r="GEJ53" s="1305"/>
      <c r="GEK53" s="1305"/>
      <c r="GEL53" s="1305"/>
      <c r="GEM53" s="1305"/>
      <c r="GEN53" s="1305"/>
      <c r="GEO53" s="1305"/>
      <c r="GEP53" s="1305"/>
      <c r="GEQ53" s="1305"/>
      <c r="GER53" s="1305"/>
      <c r="GES53" s="1305"/>
      <c r="GET53" s="1305"/>
      <c r="GEU53" s="1305"/>
      <c r="GEV53" s="1305"/>
      <c r="GEW53" s="1305"/>
      <c r="GEX53" s="1305"/>
      <c r="GEY53" s="1305"/>
      <c r="GEZ53" s="1305"/>
      <c r="GFA53" s="1305"/>
      <c r="GFB53" s="1305"/>
      <c r="GFC53" s="1305"/>
      <c r="GFD53" s="1305"/>
      <c r="GFE53" s="1305"/>
      <c r="GFF53" s="1305"/>
      <c r="GFG53" s="1305"/>
      <c r="GFH53" s="1305"/>
      <c r="GFI53" s="1305"/>
      <c r="GFJ53" s="1305"/>
      <c r="GFK53" s="1305"/>
      <c r="GFL53" s="1305"/>
      <c r="GFM53" s="1305"/>
      <c r="GFN53" s="1305"/>
      <c r="GFO53" s="1305"/>
      <c r="GFP53" s="1305"/>
      <c r="GFQ53" s="1305"/>
      <c r="GFR53" s="1305"/>
      <c r="GFS53" s="1305"/>
      <c r="GFT53" s="1305"/>
      <c r="GFU53" s="1305"/>
      <c r="GFV53" s="1305"/>
      <c r="GFW53" s="1305"/>
      <c r="GFX53" s="1305"/>
      <c r="GFY53" s="1305"/>
      <c r="GFZ53" s="1305"/>
      <c r="GGA53" s="1305"/>
      <c r="GGB53" s="1305"/>
      <c r="GGC53" s="1305"/>
      <c r="GGD53" s="1305"/>
      <c r="GGE53" s="1305"/>
      <c r="GGF53" s="1305"/>
      <c r="GGG53" s="1305"/>
      <c r="GGH53" s="1305"/>
      <c r="GGI53" s="1305"/>
      <c r="GGJ53" s="1305"/>
      <c r="GGK53" s="1305"/>
      <c r="GGL53" s="1305"/>
      <c r="GGM53" s="1305"/>
      <c r="GGN53" s="1305"/>
      <c r="GGO53" s="1305"/>
      <c r="GGP53" s="1305"/>
      <c r="GGQ53" s="1305"/>
      <c r="GGR53" s="1305"/>
      <c r="GGS53" s="1305"/>
      <c r="GGT53" s="1305"/>
      <c r="GGU53" s="1305"/>
      <c r="GGV53" s="1305"/>
      <c r="GGW53" s="1305"/>
      <c r="GGX53" s="1305"/>
      <c r="GGY53" s="1305"/>
      <c r="GGZ53" s="1305"/>
      <c r="GHA53" s="1305"/>
      <c r="GHB53" s="1305"/>
      <c r="GHC53" s="1305"/>
      <c r="GHD53" s="1305"/>
      <c r="GHE53" s="1305"/>
      <c r="GHF53" s="1305"/>
      <c r="GHG53" s="1305"/>
      <c r="GHH53" s="1305"/>
      <c r="GHI53" s="1305"/>
      <c r="GHJ53" s="1305"/>
      <c r="GHK53" s="1305"/>
      <c r="GHL53" s="1305"/>
      <c r="GHM53" s="1305"/>
      <c r="GHN53" s="1305"/>
      <c r="GHO53" s="1305"/>
      <c r="GHP53" s="1305"/>
      <c r="GHQ53" s="1305"/>
      <c r="GHR53" s="1305"/>
      <c r="GHS53" s="1305"/>
      <c r="GHT53" s="1305"/>
      <c r="GHU53" s="1305"/>
      <c r="GHV53" s="1305"/>
      <c r="GHW53" s="1305"/>
      <c r="GHX53" s="1305"/>
      <c r="GHY53" s="1305"/>
      <c r="GHZ53" s="1305"/>
      <c r="GIA53" s="1305"/>
      <c r="GIB53" s="1305"/>
      <c r="GIC53" s="1305"/>
      <c r="GID53" s="1305"/>
      <c r="GIE53" s="1305"/>
      <c r="GIF53" s="1305"/>
      <c r="GIG53" s="1305"/>
      <c r="GIH53" s="1305"/>
      <c r="GII53" s="1305"/>
      <c r="GIJ53" s="1305"/>
      <c r="GIK53" s="1305"/>
      <c r="GIL53" s="1305"/>
      <c r="GIM53" s="1305"/>
      <c r="GIN53" s="1305"/>
      <c r="GIO53" s="1305"/>
      <c r="GIP53" s="1305"/>
      <c r="GIQ53" s="1305"/>
      <c r="GIR53" s="1305"/>
      <c r="GIS53" s="1305"/>
      <c r="GIT53" s="1305"/>
      <c r="GIU53" s="1305"/>
      <c r="GIV53" s="1305"/>
      <c r="GIW53" s="1305"/>
      <c r="GIX53" s="1305"/>
      <c r="GIY53" s="1305"/>
      <c r="GIZ53" s="1305"/>
      <c r="GJA53" s="1305"/>
      <c r="GJB53" s="1305"/>
      <c r="GJC53" s="1305"/>
      <c r="GJD53" s="1305"/>
      <c r="GJE53" s="1305"/>
      <c r="GJF53" s="1305"/>
      <c r="GJG53" s="1305"/>
      <c r="GJH53" s="1305"/>
      <c r="GJI53" s="1305"/>
      <c r="GJJ53" s="1305"/>
      <c r="GJK53" s="1305"/>
      <c r="GJL53" s="1305"/>
      <c r="GJM53" s="1305"/>
      <c r="GJN53" s="1305"/>
      <c r="GJO53" s="1305"/>
      <c r="GJP53" s="1305"/>
      <c r="GJQ53" s="1305"/>
      <c r="GJR53" s="1305"/>
      <c r="GJS53" s="1305"/>
      <c r="GJT53" s="1305"/>
      <c r="GJU53" s="1305"/>
      <c r="GJV53" s="1305"/>
      <c r="GJW53" s="1305"/>
      <c r="GJX53" s="1305"/>
      <c r="GJY53" s="1305"/>
      <c r="GJZ53" s="1305"/>
      <c r="GKA53" s="1305"/>
      <c r="GKB53" s="1305"/>
      <c r="GKC53" s="1305"/>
      <c r="GKD53" s="1305"/>
      <c r="GKE53" s="1305"/>
      <c r="GKF53" s="1305"/>
      <c r="GKG53" s="1305"/>
      <c r="GKH53" s="1305"/>
      <c r="GKI53" s="1305"/>
      <c r="GKJ53" s="1305"/>
      <c r="GKK53" s="1305"/>
      <c r="GKL53" s="1305"/>
      <c r="GKM53" s="1305"/>
      <c r="GKN53" s="1305"/>
      <c r="GKO53" s="1305"/>
      <c r="GKP53" s="1305"/>
      <c r="GKQ53" s="1305"/>
      <c r="GKR53" s="1305"/>
      <c r="GKS53" s="1305"/>
      <c r="GKT53" s="1305"/>
      <c r="GKU53" s="1305"/>
      <c r="GKV53" s="1305"/>
      <c r="GKW53" s="1305"/>
      <c r="GKX53" s="1305"/>
      <c r="GKY53" s="1305"/>
      <c r="GKZ53" s="1305"/>
      <c r="GLA53" s="1305"/>
      <c r="GLB53" s="1305"/>
      <c r="GLC53" s="1305"/>
      <c r="GLD53" s="1305"/>
      <c r="GLE53" s="1305"/>
      <c r="GLF53" s="1305"/>
      <c r="GLG53" s="1305"/>
      <c r="GLH53" s="1305"/>
      <c r="GLI53" s="1305"/>
      <c r="GLJ53" s="1305"/>
      <c r="GLK53" s="1305"/>
      <c r="GLL53" s="1305"/>
      <c r="GLM53" s="1305"/>
      <c r="GLN53" s="1305"/>
      <c r="GLO53" s="1305"/>
      <c r="GLP53" s="1305"/>
      <c r="GLQ53" s="1305"/>
      <c r="GLR53" s="1305"/>
      <c r="GLS53" s="1305"/>
      <c r="GLT53" s="1305"/>
      <c r="GLU53" s="1305"/>
      <c r="GLV53" s="1305"/>
      <c r="GLW53" s="1305"/>
      <c r="GLX53" s="1305"/>
      <c r="GLY53" s="1305"/>
      <c r="GLZ53" s="1305"/>
      <c r="GMA53" s="1305"/>
      <c r="GMB53" s="1305"/>
      <c r="GMC53" s="1305"/>
      <c r="GMD53" s="1305"/>
      <c r="GME53" s="1305"/>
      <c r="GMF53" s="1305"/>
      <c r="GMG53" s="1305"/>
      <c r="GMH53" s="1305"/>
      <c r="GMI53" s="1305"/>
      <c r="GMJ53" s="1305"/>
      <c r="GMK53" s="1305"/>
      <c r="GML53" s="1305"/>
      <c r="GMM53" s="1305"/>
      <c r="GMN53" s="1305"/>
      <c r="GMO53" s="1305"/>
      <c r="GMP53" s="1305"/>
      <c r="GMQ53" s="1305"/>
      <c r="GMR53" s="1305"/>
      <c r="GMS53" s="1305"/>
      <c r="GMT53" s="1305"/>
      <c r="GMU53" s="1305"/>
      <c r="GMV53" s="1305"/>
      <c r="GMW53" s="1305"/>
      <c r="GMX53" s="1305"/>
      <c r="GMY53" s="1305"/>
      <c r="GMZ53" s="1305"/>
      <c r="GNA53" s="1305"/>
      <c r="GNB53" s="1305"/>
      <c r="GNC53" s="1305"/>
      <c r="GND53" s="1305"/>
      <c r="GNE53" s="1305"/>
      <c r="GNF53" s="1305"/>
      <c r="GNG53" s="1305"/>
      <c r="GNH53" s="1305"/>
      <c r="GNI53" s="1305"/>
      <c r="GNJ53" s="1305"/>
      <c r="GNK53" s="1305"/>
      <c r="GNL53" s="1305"/>
      <c r="GNM53" s="1305"/>
      <c r="GNN53" s="1305"/>
      <c r="GNO53" s="1305"/>
      <c r="GNP53" s="1305"/>
      <c r="GNQ53" s="1305"/>
      <c r="GNR53" s="1305"/>
      <c r="GNS53" s="1305"/>
      <c r="GNT53" s="1305"/>
      <c r="GNU53" s="1305"/>
      <c r="GNV53" s="1305"/>
      <c r="GNW53" s="1305"/>
      <c r="GNX53" s="1305"/>
      <c r="GNY53" s="1305"/>
      <c r="GNZ53" s="1305"/>
      <c r="GOA53" s="1305"/>
      <c r="GOB53" s="1305"/>
      <c r="GOC53" s="1305"/>
      <c r="GOD53" s="1305"/>
      <c r="GOE53" s="1305"/>
      <c r="GOF53" s="1305"/>
      <c r="GOG53" s="1305"/>
      <c r="GOH53" s="1305"/>
      <c r="GOI53" s="1305"/>
      <c r="GOJ53" s="1305"/>
      <c r="GOK53" s="1305"/>
      <c r="GOL53" s="1305"/>
      <c r="GOM53" s="1305"/>
      <c r="GON53" s="1305"/>
      <c r="GOO53" s="1305"/>
      <c r="GOP53" s="1305"/>
      <c r="GOQ53" s="1305"/>
      <c r="GOR53" s="1305"/>
      <c r="GOS53" s="1305"/>
      <c r="GOT53" s="1305"/>
      <c r="GOU53" s="1305"/>
      <c r="GOV53" s="1305"/>
      <c r="GOW53" s="1305"/>
      <c r="GOX53" s="1305"/>
      <c r="GOY53" s="1305"/>
      <c r="GOZ53" s="1305"/>
      <c r="GPA53" s="1305"/>
      <c r="GPB53" s="1305"/>
      <c r="GPC53" s="1305"/>
      <c r="GPD53" s="1305"/>
      <c r="GPE53" s="1305"/>
      <c r="GPF53" s="1305"/>
      <c r="GPG53" s="1305"/>
      <c r="GPH53" s="1305"/>
      <c r="GPI53" s="1305"/>
      <c r="GPJ53" s="1305"/>
      <c r="GPK53" s="1305"/>
      <c r="GPL53" s="1305"/>
      <c r="GPM53" s="1305"/>
      <c r="GPN53" s="1305"/>
      <c r="GPO53" s="1305"/>
      <c r="GPP53" s="1305"/>
      <c r="GPQ53" s="1305"/>
      <c r="GPR53" s="1305"/>
      <c r="GPS53" s="1305"/>
      <c r="GPT53" s="1305"/>
      <c r="GPU53" s="1305"/>
      <c r="GPV53" s="1305"/>
      <c r="GPW53" s="1305"/>
      <c r="GPX53" s="1305"/>
      <c r="GPY53" s="1305"/>
      <c r="GPZ53" s="1305"/>
      <c r="GQA53" s="1305"/>
      <c r="GQB53" s="1305"/>
      <c r="GQC53" s="1305"/>
      <c r="GQD53" s="1305"/>
      <c r="GQE53" s="1305"/>
      <c r="GQF53" s="1305"/>
      <c r="GQG53" s="1305"/>
      <c r="GQH53" s="1305"/>
      <c r="GQI53" s="1305"/>
      <c r="GQJ53" s="1305"/>
      <c r="GQK53" s="1305"/>
      <c r="GQL53" s="1305"/>
      <c r="GQM53" s="1305"/>
      <c r="GQN53" s="1305"/>
      <c r="GQO53" s="1305"/>
      <c r="GQP53" s="1305"/>
      <c r="GQQ53" s="1305"/>
      <c r="GQR53" s="1305"/>
      <c r="GQS53" s="1305"/>
      <c r="GQT53" s="1305"/>
      <c r="GQU53" s="1305"/>
      <c r="GQV53" s="1305"/>
      <c r="GQW53" s="1305"/>
      <c r="GQX53" s="1305"/>
      <c r="GQY53" s="1305"/>
      <c r="GQZ53" s="1305"/>
      <c r="GRA53" s="1305"/>
      <c r="GRB53" s="1305"/>
      <c r="GRC53" s="1305"/>
      <c r="GRD53" s="1305"/>
      <c r="GRE53" s="1305"/>
      <c r="GRF53" s="1305"/>
      <c r="GRG53" s="1305"/>
      <c r="GRH53" s="1305"/>
      <c r="GRI53" s="1305"/>
      <c r="GRJ53" s="1305"/>
      <c r="GRK53" s="1305"/>
      <c r="GRL53" s="1305"/>
      <c r="GRM53" s="1305"/>
      <c r="GRN53" s="1305"/>
      <c r="GRO53" s="1305"/>
      <c r="GRP53" s="1305"/>
      <c r="GRQ53" s="1305"/>
      <c r="GRR53" s="1305"/>
      <c r="GRS53" s="1305"/>
      <c r="GRT53" s="1305"/>
      <c r="GRU53" s="1305"/>
      <c r="GRV53" s="1305"/>
      <c r="GRW53" s="1305"/>
      <c r="GRX53" s="1305"/>
      <c r="GRY53" s="1305"/>
      <c r="GRZ53" s="1305"/>
      <c r="GSA53" s="1305"/>
      <c r="GSB53" s="1305"/>
      <c r="GSC53" s="1305"/>
      <c r="GSD53" s="1305"/>
      <c r="GSE53" s="1305"/>
      <c r="GSF53" s="1305"/>
      <c r="GSG53" s="1305"/>
      <c r="GSH53" s="1305"/>
      <c r="GSI53" s="1305"/>
      <c r="GSJ53" s="1305"/>
      <c r="GSK53" s="1305"/>
      <c r="GSL53" s="1305"/>
      <c r="GSM53" s="1305"/>
      <c r="GSN53" s="1305"/>
      <c r="GSO53" s="1305"/>
      <c r="GSP53" s="1305"/>
      <c r="GSQ53" s="1305"/>
      <c r="GSR53" s="1305"/>
      <c r="GSS53" s="1305"/>
      <c r="GST53" s="1305"/>
      <c r="GSU53" s="1305"/>
      <c r="GSV53" s="1305"/>
      <c r="GSW53" s="1305"/>
      <c r="GSX53" s="1305"/>
      <c r="GSY53" s="1305"/>
      <c r="GSZ53" s="1305"/>
      <c r="GTA53" s="1305"/>
      <c r="GTB53" s="1305"/>
      <c r="GTC53" s="1305"/>
      <c r="GTD53" s="1305"/>
      <c r="GTE53" s="1305"/>
      <c r="GTF53" s="1305"/>
      <c r="GTG53" s="1305"/>
      <c r="GTH53" s="1305"/>
      <c r="GTI53" s="1305"/>
      <c r="GTJ53" s="1305"/>
      <c r="GTK53" s="1305"/>
      <c r="GTL53" s="1305"/>
      <c r="GTM53" s="1305"/>
      <c r="GTN53" s="1305"/>
      <c r="GTO53" s="1305"/>
      <c r="GTP53" s="1305"/>
      <c r="GTQ53" s="1305"/>
      <c r="GTR53" s="1305"/>
      <c r="GTS53" s="1305"/>
      <c r="GTT53" s="1305"/>
      <c r="GTU53" s="1305"/>
      <c r="GTV53" s="1305"/>
      <c r="GTW53" s="1305"/>
      <c r="GTX53" s="1305"/>
      <c r="GTY53" s="1305"/>
      <c r="GTZ53" s="1305"/>
      <c r="GUA53" s="1305"/>
      <c r="GUB53" s="1305"/>
      <c r="GUC53" s="1305"/>
      <c r="GUD53" s="1305"/>
      <c r="GUE53" s="1305"/>
      <c r="GUF53" s="1305"/>
      <c r="GUG53" s="1305"/>
      <c r="GUH53" s="1305"/>
      <c r="GUI53" s="1305"/>
      <c r="GUJ53" s="1305"/>
      <c r="GUK53" s="1305"/>
      <c r="GUL53" s="1305"/>
      <c r="GUM53" s="1305"/>
      <c r="GUN53" s="1305"/>
      <c r="GUO53" s="1305"/>
      <c r="GUP53" s="1305"/>
      <c r="GUQ53" s="1305"/>
      <c r="GUR53" s="1305"/>
      <c r="GUS53" s="1305"/>
      <c r="GUT53" s="1305"/>
      <c r="GUU53" s="1305"/>
      <c r="GUV53" s="1305"/>
      <c r="GUW53" s="1305"/>
      <c r="GUX53" s="1305"/>
      <c r="GUY53" s="1305"/>
      <c r="GUZ53" s="1305"/>
      <c r="GVA53" s="1305"/>
      <c r="GVB53" s="1305"/>
      <c r="GVC53" s="1305"/>
      <c r="GVD53" s="1305"/>
      <c r="GVE53" s="1305"/>
      <c r="GVF53" s="1305"/>
      <c r="GVG53" s="1305"/>
      <c r="GVH53" s="1305"/>
      <c r="GVI53" s="1305"/>
      <c r="GVJ53" s="1305"/>
      <c r="GVK53" s="1305"/>
      <c r="GVL53" s="1305"/>
      <c r="GVM53" s="1305"/>
      <c r="GVN53" s="1305"/>
      <c r="GVO53" s="1305"/>
      <c r="GVP53" s="1305"/>
      <c r="GVQ53" s="1305"/>
      <c r="GVR53" s="1305"/>
      <c r="GVS53" s="1305"/>
      <c r="GVT53" s="1305"/>
      <c r="GVU53" s="1305"/>
      <c r="GVV53" s="1305"/>
      <c r="GVW53" s="1305"/>
      <c r="GVX53" s="1305"/>
      <c r="GVY53" s="1305"/>
      <c r="GVZ53" s="1305"/>
      <c r="GWA53" s="1305"/>
      <c r="GWB53" s="1305"/>
      <c r="GWC53" s="1305"/>
      <c r="GWD53" s="1305"/>
      <c r="GWE53" s="1305"/>
      <c r="GWF53" s="1305"/>
      <c r="GWG53" s="1305"/>
      <c r="GWH53" s="1305"/>
      <c r="GWI53" s="1305"/>
      <c r="GWJ53" s="1305"/>
      <c r="GWK53" s="1305"/>
      <c r="GWL53" s="1305"/>
      <c r="GWM53" s="1305"/>
      <c r="GWN53" s="1305"/>
      <c r="GWO53" s="1305"/>
      <c r="GWP53" s="1305"/>
      <c r="GWQ53" s="1305"/>
      <c r="GWR53" s="1305"/>
      <c r="GWS53" s="1305"/>
      <c r="GWT53" s="1305"/>
      <c r="GWU53" s="1305"/>
      <c r="GWV53" s="1305"/>
      <c r="GWW53" s="1305"/>
      <c r="GWX53" s="1305"/>
      <c r="GWY53" s="1305"/>
      <c r="GWZ53" s="1305"/>
      <c r="GXA53" s="1305"/>
      <c r="GXB53" s="1305"/>
      <c r="GXC53" s="1305"/>
      <c r="GXD53" s="1305"/>
      <c r="GXE53" s="1305"/>
      <c r="GXF53" s="1305"/>
      <c r="GXG53" s="1305"/>
      <c r="GXH53" s="1305"/>
      <c r="GXI53" s="1305"/>
      <c r="GXJ53" s="1305"/>
      <c r="GXK53" s="1305"/>
      <c r="GXL53" s="1305"/>
      <c r="GXM53" s="1305"/>
      <c r="GXN53" s="1305"/>
      <c r="GXO53" s="1305"/>
      <c r="GXP53" s="1305"/>
      <c r="GXQ53" s="1305"/>
      <c r="GXR53" s="1305"/>
      <c r="GXS53" s="1305"/>
      <c r="GXT53" s="1305"/>
      <c r="GXU53" s="1305"/>
      <c r="GXV53" s="1305"/>
      <c r="GXW53" s="1305"/>
      <c r="GXX53" s="1305"/>
      <c r="GXY53" s="1305"/>
      <c r="GXZ53" s="1305"/>
      <c r="GYA53" s="1305"/>
      <c r="GYB53" s="1305"/>
      <c r="GYC53" s="1305"/>
      <c r="GYD53" s="1305"/>
      <c r="GYE53" s="1305"/>
      <c r="GYF53" s="1305"/>
      <c r="GYG53" s="1305"/>
      <c r="GYH53" s="1305"/>
      <c r="GYI53" s="1305"/>
      <c r="GYJ53" s="1305"/>
      <c r="GYK53" s="1305"/>
      <c r="GYL53" s="1305"/>
      <c r="GYM53" s="1305"/>
      <c r="GYN53" s="1305"/>
      <c r="GYO53" s="1305"/>
      <c r="GYP53" s="1305"/>
      <c r="GYQ53" s="1305"/>
      <c r="GYR53" s="1305"/>
      <c r="GYS53" s="1305"/>
      <c r="GYT53" s="1305"/>
      <c r="GYU53" s="1305"/>
      <c r="GYV53" s="1305"/>
      <c r="GYW53" s="1305"/>
      <c r="GYX53" s="1305"/>
      <c r="GYY53" s="1305"/>
      <c r="GYZ53" s="1305"/>
      <c r="GZA53" s="1305"/>
      <c r="GZB53" s="1305"/>
      <c r="GZC53" s="1305"/>
      <c r="GZD53" s="1305"/>
      <c r="GZE53" s="1305"/>
      <c r="GZF53" s="1305"/>
      <c r="GZG53" s="1305"/>
      <c r="GZH53" s="1305"/>
      <c r="GZI53" s="1305"/>
      <c r="GZJ53" s="1305"/>
      <c r="GZK53" s="1305"/>
      <c r="GZL53" s="1305"/>
      <c r="GZM53" s="1305"/>
      <c r="GZN53" s="1305"/>
      <c r="GZO53" s="1305"/>
      <c r="GZP53" s="1305"/>
      <c r="GZQ53" s="1305"/>
      <c r="GZR53" s="1305"/>
      <c r="GZS53" s="1305"/>
      <c r="GZT53" s="1305"/>
      <c r="GZU53" s="1305"/>
      <c r="GZV53" s="1305"/>
      <c r="GZW53" s="1305"/>
      <c r="GZX53" s="1305"/>
      <c r="GZY53" s="1305"/>
      <c r="GZZ53" s="1305"/>
      <c r="HAA53" s="1305"/>
      <c r="HAB53" s="1305"/>
      <c r="HAC53" s="1305"/>
      <c r="HAD53" s="1305"/>
      <c r="HAE53" s="1305"/>
      <c r="HAF53" s="1305"/>
      <c r="HAG53" s="1305"/>
      <c r="HAH53" s="1305"/>
      <c r="HAI53" s="1305"/>
      <c r="HAJ53" s="1305"/>
      <c r="HAK53" s="1305"/>
      <c r="HAL53" s="1305"/>
      <c r="HAM53" s="1305"/>
      <c r="HAN53" s="1305"/>
      <c r="HAO53" s="1305"/>
      <c r="HAP53" s="1305"/>
      <c r="HAQ53" s="1305"/>
      <c r="HAR53" s="1305"/>
      <c r="HAS53" s="1305"/>
      <c r="HAT53" s="1305"/>
      <c r="HAU53" s="1305"/>
      <c r="HAV53" s="1305"/>
      <c r="HAW53" s="1305"/>
      <c r="HAX53" s="1305"/>
      <c r="HAY53" s="1305"/>
      <c r="HAZ53" s="1305"/>
      <c r="HBA53" s="1305"/>
      <c r="HBB53" s="1305"/>
      <c r="HBC53" s="1305"/>
      <c r="HBD53" s="1305"/>
      <c r="HBE53" s="1305"/>
      <c r="HBF53" s="1305"/>
      <c r="HBG53" s="1305"/>
      <c r="HBH53" s="1305"/>
      <c r="HBI53" s="1305"/>
      <c r="HBJ53" s="1305"/>
      <c r="HBK53" s="1305"/>
      <c r="HBL53" s="1305"/>
      <c r="HBM53" s="1305"/>
      <c r="HBN53" s="1305"/>
      <c r="HBO53" s="1305"/>
      <c r="HBP53" s="1305"/>
      <c r="HBQ53" s="1305"/>
      <c r="HBR53" s="1305"/>
      <c r="HBS53" s="1305"/>
      <c r="HBT53" s="1305"/>
      <c r="HBU53" s="1305"/>
      <c r="HBV53" s="1305"/>
      <c r="HBW53" s="1305"/>
      <c r="HBX53" s="1305"/>
      <c r="HBY53" s="1305"/>
      <c r="HBZ53" s="1305"/>
      <c r="HCA53" s="1305"/>
      <c r="HCB53" s="1305"/>
      <c r="HCC53" s="1305"/>
      <c r="HCD53" s="1305"/>
      <c r="HCE53" s="1305"/>
      <c r="HCF53" s="1305"/>
      <c r="HCG53" s="1305"/>
      <c r="HCH53" s="1305"/>
      <c r="HCI53" s="1305"/>
      <c r="HCJ53" s="1305"/>
      <c r="HCK53" s="1305"/>
      <c r="HCL53" s="1305"/>
      <c r="HCM53" s="1305"/>
      <c r="HCN53" s="1305"/>
      <c r="HCO53" s="1305"/>
      <c r="HCP53" s="1305"/>
      <c r="HCQ53" s="1305"/>
      <c r="HCR53" s="1305"/>
      <c r="HCS53" s="1305"/>
      <c r="HCT53" s="1305"/>
      <c r="HCU53" s="1305"/>
      <c r="HCV53" s="1305"/>
      <c r="HCW53" s="1305"/>
      <c r="HCX53" s="1305"/>
      <c r="HCY53" s="1305"/>
      <c r="HCZ53" s="1305"/>
      <c r="HDA53" s="1305"/>
      <c r="HDB53" s="1305"/>
      <c r="HDC53" s="1305"/>
      <c r="HDD53" s="1305"/>
      <c r="HDE53" s="1305"/>
      <c r="HDF53" s="1305"/>
      <c r="HDG53" s="1305"/>
      <c r="HDH53" s="1305"/>
      <c r="HDI53" s="1305"/>
      <c r="HDJ53" s="1305"/>
      <c r="HDK53" s="1305"/>
      <c r="HDL53" s="1305"/>
      <c r="HDM53" s="1305"/>
      <c r="HDN53" s="1305"/>
      <c r="HDO53" s="1305"/>
      <c r="HDP53" s="1305"/>
      <c r="HDQ53" s="1305"/>
      <c r="HDR53" s="1305"/>
      <c r="HDS53" s="1305"/>
      <c r="HDT53" s="1305"/>
      <c r="HDU53" s="1305"/>
      <c r="HDV53" s="1305"/>
      <c r="HDW53" s="1305"/>
      <c r="HDX53" s="1305"/>
      <c r="HDY53" s="1305"/>
      <c r="HDZ53" s="1305"/>
      <c r="HEA53" s="1305"/>
      <c r="HEB53" s="1305"/>
      <c r="HEC53" s="1305"/>
      <c r="HED53" s="1305"/>
      <c r="HEE53" s="1305"/>
      <c r="HEF53" s="1305"/>
      <c r="HEG53" s="1305"/>
      <c r="HEH53" s="1305"/>
      <c r="HEI53" s="1305"/>
      <c r="HEJ53" s="1305"/>
      <c r="HEK53" s="1305"/>
      <c r="HEL53" s="1305"/>
      <c r="HEM53" s="1305"/>
      <c r="HEN53" s="1305"/>
      <c r="HEO53" s="1305"/>
      <c r="HEP53" s="1305"/>
      <c r="HEQ53" s="1305"/>
      <c r="HER53" s="1305"/>
      <c r="HES53" s="1305"/>
      <c r="HET53" s="1305"/>
      <c r="HEU53" s="1305"/>
      <c r="HEV53" s="1305"/>
      <c r="HEW53" s="1305"/>
      <c r="HEX53" s="1305"/>
      <c r="HEY53" s="1305"/>
      <c r="HEZ53" s="1305"/>
      <c r="HFA53" s="1305"/>
      <c r="HFB53" s="1305"/>
      <c r="HFC53" s="1305"/>
      <c r="HFD53" s="1305"/>
      <c r="HFE53" s="1305"/>
      <c r="HFF53" s="1305"/>
      <c r="HFG53" s="1305"/>
      <c r="HFH53" s="1305"/>
      <c r="HFI53" s="1305"/>
      <c r="HFJ53" s="1305"/>
      <c r="HFK53" s="1305"/>
      <c r="HFL53" s="1305"/>
      <c r="HFM53" s="1305"/>
      <c r="HFN53" s="1305"/>
      <c r="HFO53" s="1305"/>
      <c r="HFP53" s="1305"/>
      <c r="HFQ53" s="1305"/>
      <c r="HFR53" s="1305"/>
      <c r="HFS53" s="1305"/>
      <c r="HFT53" s="1305"/>
      <c r="HFU53" s="1305"/>
      <c r="HFV53" s="1305"/>
      <c r="HFW53" s="1305"/>
      <c r="HFX53" s="1305"/>
      <c r="HFY53" s="1305"/>
      <c r="HFZ53" s="1305"/>
      <c r="HGA53" s="1305"/>
      <c r="HGB53" s="1305"/>
      <c r="HGC53" s="1305"/>
      <c r="HGD53" s="1305"/>
      <c r="HGE53" s="1305"/>
      <c r="HGF53" s="1305"/>
      <c r="HGG53" s="1305"/>
      <c r="HGH53" s="1305"/>
      <c r="HGI53" s="1305"/>
      <c r="HGJ53" s="1305"/>
      <c r="HGK53" s="1305"/>
      <c r="HGL53" s="1305"/>
      <c r="HGM53" s="1305"/>
      <c r="HGN53" s="1305"/>
      <c r="HGO53" s="1305"/>
      <c r="HGP53" s="1305"/>
      <c r="HGQ53" s="1305"/>
      <c r="HGR53" s="1305"/>
      <c r="HGS53" s="1305"/>
      <c r="HGT53" s="1305"/>
      <c r="HGU53" s="1305"/>
      <c r="HGV53" s="1305"/>
      <c r="HGW53" s="1305"/>
      <c r="HGX53" s="1305"/>
      <c r="HGY53" s="1305"/>
      <c r="HGZ53" s="1305"/>
      <c r="HHA53" s="1305"/>
      <c r="HHB53" s="1305"/>
      <c r="HHC53" s="1305"/>
      <c r="HHD53" s="1305"/>
      <c r="HHE53" s="1305"/>
      <c r="HHF53" s="1305"/>
      <c r="HHG53" s="1305"/>
      <c r="HHH53" s="1305"/>
      <c r="HHI53" s="1305"/>
      <c r="HHJ53" s="1305"/>
      <c r="HHK53" s="1305"/>
      <c r="HHL53" s="1305"/>
      <c r="HHM53" s="1305"/>
      <c r="HHN53" s="1305"/>
      <c r="HHO53" s="1305"/>
      <c r="HHP53" s="1305"/>
      <c r="HHQ53" s="1305"/>
      <c r="HHR53" s="1305"/>
      <c r="HHS53" s="1305"/>
      <c r="HHT53" s="1305"/>
      <c r="HHU53" s="1305"/>
      <c r="HHV53" s="1305"/>
      <c r="HHW53" s="1305"/>
      <c r="HHX53" s="1305"/>
      <c r="HHY53" s="1305"/>
      <c r="HHZ53" s="1305"/>
      <c r="HIA53" s="1305"/>
      <c r="HIB53" s="1305"/>
      <c r="HIC53" s="1305"/>
      <c r="HID53" s="1305"/>
      <c r="HIE53" s="1305"/>
      <c r="HIF53" s="1305"/>
      <c r="HIG53" s="1305"/>
      <c r="HIH53" s="1305"/>
      <c r="HII53" s="1305"/>
      <c r="HIJ53" s="1305"/>
      <c r="HIK53" s="1305"/>
      <c r="HIL53" s="1305"/>
      <c r="HIM53" s="1305"/>
      <c r="HIN53" s="1305"/>
      <c r="HIO53" s="1305"/>
      <c r="HIP53" s="1305"/>
      <c r="HIQ53" s="1305"/>
      <c r="HIR53" s="1305"/>
      <c r="HIS53" s="1305"/>
      <c r="HIT53" s="1305"/>
      <c r="HIU53" s="1305"/>
      <c r="HIV53" s="1305"/>
      <c r="HIW53" s="1305"/>
      <c r="HIX53" s="1305"/>
      <c r="HIY53" s="1305"/>
      <c r="HIZ53" s="1305"/>
      <c r="HJA53" s="1305"/>
      <c r="HJB53" s="1305"/>
      <c r="HJC53" s="1305"/>
      <c r="HJD53" s="1305"/>
      <c r="HJE53" s="1305"/>
      <c r="HJF53" s="1305"/>
      <c r="HJG53" s="1305"/>
      <c r="HJH53" s="1305"/>
      <c r="HJI53" s="1305"/>
      <c r="HJJ53" s="1305"/>
      <c r="HJK53" s="1305"/>
      <c r="HJL53" s="1305"/>
      <c r="HJM53" s="1305"/>
      <c r="HJN53" s="1305"/>
      <c r="HJO53" s="1305"/>
      <c r="HJP53" s="1305"/>
      <c r="HJQ53" s="1305"/>
      <c r="HJR53" s="1305"/>
      <c r="HJS53" s="1305"/>
      <c r="HJT53" s="1305"/>
      <c r="HJU53" s="1305"/>
      <c r="HJV53" s="1305"/>
      <c r="HJW53" s="1305"/>
      <c r="HJX53" s="1305"/>
      <c r="HJY53" s="1305"/>
      <c r="HJZ53" s="1305"/>
      <c r="HKA53" s="1305"/>
      <c r="HKB53" s="1305"/>
      <c r="HKC53" s="1305"/>
      <c r="HKD53" s="1305"/>
      <c r="HKE53" s="1305"/>
      <c r="HKF53" s="1305"/>
      <c r="HKG53" s="1305"/>
      <c r="HKH53" s="1305"/>
      <c r="HKI53" s="1305"/>
      <c r="HKJ53" s="1305"/>
      <c r="HKK53" s="1305"/>
      <c r="HKL53" s="1305"/>
      <c r="HKM53" s="1305"/>
      <c r="HKN53" s="1305"/>
      <c r="HKO53" s="1305"/>
      <c r="HKP53" s="1305"/>
      <c r="HKQ53" s="1305"/>
      <c r="HKR53" s="1305"/>
      <c r="HKS53" s="1305"/>
      <c r="HKT53" s="1305"/>
      <c r="HKU53" s="1305"/>
      <c r="HKV53" s="1305"/>
      <c r="HKW53" s="1305"/>
      <c r="HKX53" s="1305"/>
      <c r="HKY53" s="1305"/>
      <c r="HKZ53" s="1305"/>
      <c r="HLA53" s="1305"/>
      <c r="HLB53" s="1305"/>
      <c r="HLC53" s="1305"/>
      <c r="HLD53" s="1305"/>
      <c r="HLE53" s="1305"/>
      <c r="HLF53" s="1305"/>
      <c r="HLG53" s="1305"/>
      <c r="HLH53" s="1305"/>
      <c r="HLI53" s="1305"/>
      <c r="HLJ53" s="1305"/>
      <c r="HLK53" s="1305"/>
      <c r="HLL53" s="1305"/>
      <c r="HLM53" s="1305"/>
      <c r="HLN53" s="1305"/>
      <c r="HLO53" s="1305"/>
      <c r="HLP53" s="1305"/>
      <c r="HLQ53" s="1305"/>
      <c r="HLR53" s="1305"/>
      <c r="HLS53" s="1305"/>
      <c r="HLT53" s="1305"/>
      <c r="HLU53" s="1305"/>
      <c r="HLV53" s="1305"/>
      <c r="HLW53" s="1305"/>
      <c r="HLX53" s="1305"/>
      <c r="HLY53" s="1305"/>
      <c r="HLZ53" s="1305"/>
      <c r="HMA53" s="1305"/>
      <c r="HMB53" s="1305"/>
      <c r="HMC53" s="1305"/>
      <c r="HMD53" s="1305"/>
      <c r="HME53" s="1305"/>
      <c r="HMF53" s="1305"/>
      <c r="HMG53" s="1305"/>
      <c r="HMH53" s="1305"/>
      <c r="HMI53" s="1305"/>
      <c r="HMJ53" s="1305"/>
      <c r="HMK53" s="1305"/>
      <c r="HML53" s="1305"/>
      <c r="HMM53" s="1305"/>
      <c r="HMN53" s="1305"/>
      <c r="HMO53" s="1305"/>
      <c r="HMP53" s="1305"/>
      <c r="HMQ53" s="1305"/>
      <c r="HMR53" s="1305"/>
      <c r="HMS53" s="1305"/>
      <c r="HMT53" s="1305"/>
      <c r="HMU53" s="1305"/>
      <c r="HMV53" s="1305"/>
      <c r="HMW53" s="1305"/>
      <c r="HMX53" s="1305"/>
      <c r="HMY53" s="1305"/>
      <c r="HMZ53" s="1305"/>
      <c r="HNA53" s="1305"/>
      <c r="HNB53" s="1305"/>
      <c r="HNC53" s="1305"/>
      <c r="HND53" s="1305"/>
      <c r="HNE53" s="1305"/>
      <c r="HNF53" s="1305"/>
      <c r="HNG53" s="1305"/>
      <c r="HNH53" s="1305"/>
      <c r="HNI53" s="1305"/>
      <c r="HNJ53" s="1305"/>
      <c r="HNK53" s="1305"/>
      <c r="HNL53" s="1305"/>
      <c r="HNM53" s="1305"/>
      <c r="HNN53" s="1305"/>
      <c r="HNO53" s="1305"/>
      <c r="HNP53" s="1305"/>
      <c r="HNQ53" s="1305"/>
      <c r="HNR53" s="1305"/>
      <c r="HNS53" s="1305"/>
      <c r="HNT53" s="1305"/>
      <c r="HNU53" s="1305"/>
      <c r="HNV53" s="1305"/>
      <c r="HNW53" s="1305"/>
      <c r="HNX53" s="1305"/>
      <c r="HNY53" s="1305"/>
      <c r="HNZ53" s="1305"/>
      <c r="HOA53" s="1305"/>
      <c r="HOB53" s="1305"/>
      <c r="HOC53" s="1305"/>
      <c r="HOD53" s="1305"/>
      <c r="HOE53" s="1305"/>
      <c r="HOF53" s="1305"/>
      <c r="HOG53" s="1305"/>
      <c r="HOH53" s="1305"/>
      <c r="HOI53" s="1305"/>
      <c r="HOJ53" s="1305"/>
      <c r="HOK53" s="1305"/>
      <c r="HOL53" s="1305"/>
      <c r="HOM53" s="1305"/>
      <c r="HON53" s="1305"/>
      <c r="HOO53" s="1305"/>
      <c r="HOP53" s="1305"/>
      <c r="HOQ53" s="1305"/>
      <c r="HOR53" s="1305"/>
      <c r="HOS53" s="1305"/>
      <c r="HOT53" s="1305"/>
      <c r="HOU53" s="1305"/>
      <c r="HOV53" s="1305"/>
      <c r="HOW53" s="1305"/>
      <c r="HOX53" s="1305"/>
      <c r="HOY53" s="1305"/>
      <c r="HOZ53" s="1305"/>
      <c r="HPA53" s="1305"/>
      <c r="HPB53" s="1305"/>
      <c r="HPC53" s="1305"/>
      <c r="HPD53" s="1305"/>
      <c r="HPE53" s="1305"/>
      <c r="HPF53" s="1305"/>
      <c r="HPG53" s="1305"/>
      <c r="HPH53" s="1305"/>
      <c r="HPI53" s="1305"/>
      <c r="HPJ53" s="1305"/>
      <c r="HPK53" s="1305"/>
      <c r="HPL53" s="1305"/>
      <c r="HPM53" s="1305"/>
      <c r="HPN53" s="1305"/>
      <c r="HPO53" s="1305"/>
      <c r="HPP53" s="1305"/>
      <c r="HPQ53" s="1305"/>
      <c r="HPR53" s="1305"/>
      <c r="HPS53" s="1305"/>
      <c r="HPT53" s="1305"/>
      <c r="HPU53" s="1305"/>
      <c r="HPV53" s="1305"/>
      <c r="HPW53" s="1305"/>
      <c r="HPX53" s="1305"/>
      <c r="HPY53" s="1305"/>
      <c r="HPZ53" s="1305"/>
      <c r="HQA53" s="1305"/>
      <c r="HQB53" s="1305"/>
      <c r="HQC53" s="1305"/>
      <c r="HQD53" s="1305"/>
      <c r="HQE53" s="1305"/>
      <c r="HQF53" s="1305"/>
      <c r="HQG53" s="1305"/>
      <c r="HQH53" s="1305"/>
      <c r="HQI53" s="1305"/>
      <c r="HQJ53" s="1305"/>
      <c r="HQK53" s="1305"/>
      <c r="HQL53" s="1305"/>
      <c r="HQM53" s="1305"/>
      <c r="HQN53" s="1305"/>
      <c r="HQO53" s="1305"/>
      <c r="HQP53" s="1305"/>
      <c r="HQQ53" s="1305"/>
      <c r="HQR53" s="1305"/>
      <c r="HQS53" s="1305"/>
      <c r="HQT53" s="1305"/>
      <c r="HQU53" s="1305"/>
      <c r="HQV53" s="1305"/>
      <c r="HQW53" s="1305"/>
      <c r="HQX53" s="1305"/>
      <c r="HQY53" s="1305"/>
      <c r="HQZ53" s="1305"/>
      <c r="HRA53" s="1305"/>
      <c r="HRB53" s="1305"/>
      <c r="HRC53" s="1305"/>
      <c r="HRD53" s="1305"/>
      <c r="HRE53" s="1305"/>
      <c r="HRF53" s="1305"/>
      <c r="HRG53" s="1305"/>
      <c r="HRH53" s="1305"/>
      <c r="HRI53" s="1305"/>
      <c r="HRJ53" s="1305"/>
      <c r="HRK53" s="1305"/>
      <c r="HRL53" s="1305"/>
      <c r="HRM53" s="1305"/>
      <c r="HRN53" s="1305"/>
      <c r="HRO53" s="1305"/>
      <c r="HRP53" s="1305"/>
      <c r="HRQ53" s="1305"/>
      <c r="HRR53" s="1305"/>
      <c r="HRS53" s="1305"/>
      <c r="HRT53" s="1305"/>
      <c r="HRU53" s="1305"/>
      <c r="HRV53" s="1305"/>
      <c r="HRW53" s="1305"/>
      <c r="HRX53" s="1305"/>
      <c r="HRY53" s="1305"/>
      <c r="HRZ53" s="1305"/>
      <c r="HSA53" s="1305"/>
      <c r="HSB53" s="1305"/>
      <c r="HSC53" s="1305"/>
      <c r="HSD53" s="1305"/>
      <c r="HSE53" s="1305"/>
      <c r="HSF53" s="1305"/>
      <c r="HSG53" s="1305"/>
      <c r="HSH53" s="1305"/>
      <c r="HSI53" s="1305"/>
      <c r="HSJ53" s="1305"/>
      <c r="HSK53" s="1305"/>
      <c r="HSL53" s="1305"/>
      <c r="HSM53" s="1305"/>
      <c r="HSN53" s="1305"/>
      <c r="HSO53" s="1305"/>
      <c r="HSP53" s="1305"/>
      <c r="HSQ53" s="1305"/>
      <c r="HSR53" s="1305"/>
      <c r="HSS53" s="1305"/>
      <c r="HST53" s="1305"/>
      <c r="HSU53" s="1305"/>
      <c r="HSV53" s="1305"/>
      <c r="HSW53" s="1305"/>
      <c r="HSX53" s="1305"/>
      <c r="HSY53" s="1305"/>
      <c r="HSZ53" s="1305"/>
      <c r="HTA53" s="1305"/>
      <c r="HTB53" s="1305"/>
      <c r="HTC53" s="1305"/>
      <c r="HTD53" s="1305"/>
      <c r="HTE53" s="1305"/>
      <c r="HTF53" s="1305"/>
      <c r="HTG53" s="1305"/>
      <c r="HTH53" s="1305"/>
      <c r="HTI53" s="1305"/>
      <c r="HTJ53" s="1305"/>
      <c r="HTK53" s="1305"/>
      <c r="HTL53" s="1305"/>
      <c r="HTM53" s="1305"/>
      <c r="HTN53" s="1305"/>
      <c r="HTO53" s="1305"/>
      <c r="HTP53" s="1305"/>
      <c r="HTQ53" s="1305"/>
      <c r="HTR53" s="1305"/>
      <c r="HTS53" s="1305"/>
      <c r="HTT53" s="1305"/>
      <c r="HTU53" s="1305"/>
      <c r="HTV53" s="1305"/>
      <c r="HTW53" s="1305"/>
      <c r="HTX53" s="1305"/>
      <c r="HTY53" s="1305"/>
      <c r="HTZ53" s="1305"/>
      <c r="HUA53" s="1305"/>
      <c r="HUB53" s="1305"/>
      <c r="HUC53" s="1305"/>
      <c r="HUD53" s="1305"/>
      <c r="HUE53" s="1305"/>
      <c r="HUF53" s="1305"/>
      <c r="HUG53" s="1305"/>
      <c r="HUH53" s="1305"/>
      <c r="HUI53" s="1305"/>
      <c r="HUJ53" s="1305"/>
      <c r="HUK53" s="1305"/>
      <c r="HUL53" s="1305"/>
      <c r="HUM53" s="1305"/>
      <c r="HUN53" s="1305"/>
      <c r="HUO53" s="1305"/>
      <c r="HUP53" s="1305"/>
      <c r="HUQ53" s="1305"/>
      <c r="HUR53" s="1305"/>
      <c r="HUS53" s="1305"/>
      <c r="HUT53" s="1305"/>
      <c r="HUU53" s="1305"/>
      <c r="HUV53" s="1305"/>
      <c r="HUW53" s="1305"/>
      <c r="HUX53" s="1305"/>
      <c r="HUY53" s="1305"/>
      <c r="HUZ53" s="1305"/>
      <c r="HVA53" s="1305"/>
      <c r="HVB53" s="1305"/>
      <c r="HVC53" s="1305"/>
      <c r="HVD53" s="1305"/>
      <c r="HVE53" s="1305"/>
      <c r="HVF53" s="1305"/>
      <c r="HVG53" s="1305"/>
      <c r="HVH53" s="1305"/>
      <c r="HVI53" s="1305"/>
      <c r="HVJ53" s="1305"/>
      <c r="HVK53" s="1305"/>
      <c r="HVL53" s="1305"/>
      <c r="HVM53" s="1305"/>
      <c r="HVN53" s="1305"/>
      <c r="HVO53" s="1305"/>
      <c r="HVP53" s="1305"/>
      <c r="HVQ53" s="1305"/>
      <c r="HVR53" s="1305"/>
      <c r="HVS53" s="1305"/>
      <c r="HVT53" s="1305"/>
      <c r="HVU53" s="1305"/>
      <c r="HVV53" s="1305"/>
      <c r="HVW53" s="1305"/>
      <c r="HVX53" s="1305"/>
      <c r="HVY53" s="1305"/>
      <c r="HVZ53" s="1305"/>
      <c r="HWA53" s="1305"/>
      <c r="HWB53" s="1305"/>
      <c r="HWC53" s="1305"/>
      <c r="HWD53" s="1305"/>
      <c r="HWE53" s="1305"/>
      <c r="HWF53" s="1305"/>
      <c r="HWG53" s="1305"/>
      <c r="HWH53" s="1305"/>
      <c r="HWI53" s="1305"/>
      <c r="HWJ53" s="1305"/>
      <c r="HWK53" s="1305"/>
      <c r="HWL53" s="1305"/>
      <c r="HWM53" s="1305"/>
      <c r="HWN53" s="1305"/>
      <c r="HWO53" s="1305"/>
      <c r="HWP53" s="1305"/>
      <c r="HWQ53" s="1305"/>
      <c r="HWR53" s="1305"/>
      <c r="HWS53" s="1305"/>
      <c r="HWT53" s="1305"/>
      <c r="HWU53" s="1305"/>
      <c r="HWV53" s="1305"/>
      <c r="HWW53" s="1305"/>
      <c r="HWX53" s="1305"/>
      <c r="HWY53" s="1305"/>
      <c r="HWZ53" s="1305"/>
      <c r="HXA53" s="1305"/>
      <c r="HXB53" s="1305"/>
      <c r="HXC53" s="1305"/>
      <c r="HXD53" s="1305"/>
      <c r="HXE53" s="1305"/>
      <c r="HXF53" s="1305"/>
      <c r="HXG53" s="1305"/>
      <c r="HXH53" s="1305"/>
      <c r="HXI53" s="1305"/>
      <c r="HXJ53" s="1305"/>
      <c r="HXK53" s="1305"/>
      <c r="HXL53" s="1305"/>
      <c r="HXM53" s="1305"/>
      <c r="HXN53" s="1305"/>
      <c r="HXO53" s="1305"/>
      <c r="HXP53" s="1305"/>
      <c r="HXQ53" s="1305"/>
      <c r="HXR53" s="1305"/>
      <c r="HXS53" s="1305"/>
      <c r="HXT53" s="1305"/>
      <c r="HXU53" s="1305"/>
      <c r="HXV53" s="1305"/>
      <c r="HXW53" s="1305"/>
      <c r="HXX53" s="1305"/>
      <c r="HXY53" s="1305"/>
      <c r="HXZ53" s="1305"/>
      <c r="HYA53" s="1305"/>
      <c r="HYB53" s="1305"/>
      <c r="HYC53" s="1305"/>
      <c r="HYD53" s="1305"/>
      <c r="HYE53" s="1305"/>
      <c r="HYF53" s="1305"/>
      <c r="HYG53" s="1305"/>
      <c r="HYH53" s="1305"/>
      <c r="HYI53" s="1305"/>
      <c r="HYJ53" s="1305"/>
      <c r="HYK53" s="1305"/>
      <c r="HYL53" s="1305"/>
      <c r="HYM53" s="1305"/>
      <c r="HYN53" s="1305"/>
      <c r="HYO53" s="1305"/>
      <c r="HYP53" s="1305"/>
      <c r="HYQ53" s="1305"/>
      <c r="HYR53" s="1305"/>
      <c r="HYS53" s="1305"/>
      <c r="HYT53" s="1305"/>
      <c r="HYU53" s="1305"/>
      <c r="HYV53" s="1305"/>
      <c r="HYW53" s="1305"/>
      <c r="HYX53" s="1305"/>
      <c r="HYY53" s="1305"/>
      <c r="HYZ53" s="1305"/>
      <c r="HZA53" s="1305"/>
      <c r="HZB53" s="1305"/>
      <c r="HZC53" s="1305"/>
      <c r="HZD53" s="1305"/>
      <c r="HZE53" s="1305"/>
      <c r="HZF53" s="1305"/>
      <c r="HZG53" s="1305"/>
      <c r="HZH53" s="1305"/>
      <c r="HZI53" s="1305"/>
      <c r="HZJ53" s="1305"/>
      <c r="HZK53" s="1305"/>
      <c r="HZL53" s="1305"/>
      <c r="HZM53" s="1305"/>
      <c r="HZN53" s="1305"/>
      <c r="HZO53" s="1305"/>
      <c r="HZP53" s="1305"/>
      <c r="HZQ53" s="1305"/>
      <c r="HZR53" s="1305"/>
      <c r="HZS53" s="1305"/>
      <c r="HZT53" s="1305"/>
      <c r="HZU53" s="1305"/>
      <c r="HZV53" s="1305"/>
      <c r="HZW53" s="1305"/>
      <c r="HZX53" s="1305"/>
      <c r="HZY53" s="1305"/>
      <c r="HZZ53" s="1305"/>
      <c r="IAA53" s="1305"/>
      <c r="IAB53" s="1305"/>
      <c r="IAC53" s="1305"/>
      <c r="IAD53" s="1305"/>
      <c r="IAE53" s="1305"/>
      <c r="IAF53" s="1305"/>
      <c r="IAG53" s="1305"/>
      <c r="IAH53" s="1305"/>
      <c r="IAI53" s="1305"/>
      <c r="IAJ53" s="1305"/>
      <c r="IAK53" s="1305"/>
      <c r="IAL53" s="1305"/>
      <c r="IAM53" s="1305"/>
      <c r="IAN53" s="1305"/>
      <c r="IAO53" s="1305"/>
      <c r="IAP53" s="1305"/>
      <c r="IAQ53" s="1305"/>
      <c r="IAR53" s="1305"/>
      <c r="IAS53" s="1305"/>
      <c r="IAT53" s="1305"/>
      <c r="IAU53" s="1305"/>
      <c r="IAV53" s="1305"/>
      <c r="IAW53" s="1305"/>
      <c r="IAX53" s="1305"/>
      <c r="IAY53" s="1305"/>
      <c r="IAZ53" s="1305"/>
      <c r="IBA53" s="1305"/>
      <c r="IBB53" s="1305"/>
      <c r="IBC53" s="1305"/>
      <c r="IBD53" s="1305"/>
      <c r="IBE53" s="1305"/>
      <c r="IBF53" s="1305"/>
      <c r="IBG53" s="1305"/>
      <c r="IBH53" s="1305"/>
      <c r="IBI53" s="1305"/>
      <c r="IBJ53" s="1305"/>
      <c r="IBK53" s="1305"/>
      <c r="IBL53" s="1305"/>
      <c r="IBM53" s="1305"/>
      <c r="IBN53" s="1305"/>
      <c r="IBO53" s="1305"/>
      <c r="IBP53" s="1305"/>
      <c r="IBQ53" s="1305"/>
      <c r="IBR53" s="1305"/>
      <c r="IBS53" s="1305"/>
      <c r="IBT53" s="1305"/>
      <c r="IBU53" s="1305"/>
      <c r="IBV53" s="1305"/>
      <c r="IBW53" s="1305"/>
      <c r="IBX53" s="1305"/>
      <c r="IBY53" s="1305"/>
      <c r="IBZ53" s="1305"/>
      <c r="ICA53" s="1305"/>
      <c r="ICB53" s="1305"/>
      <c r="ICC53" s="1305"/>
      <c r="ICD53" s="1305"/>
      <c r="ICE53" s="1305"/>
      <c r="ICF53" s="1305"/>
      <c r="ICG53" s="1305"/>
      <c r="ICH53" s="1305"/>
      <c r="ICI53" s="1305"/>
      <c r="ICJ53" s="1305"/>
      <c r="ICK53" s="1305"/>
      <c r="ICL53" s="1305"/>
      <c r="ICM53" s="1305"/>
      <c r="ICN53" s="1305"/>
      <c r="ICO53" s="1305"/>
      <c r="ICP53" s="1305"/>
      <c r="ICQ53" s="1305"/>
      <c r="ICR53" s="1305"/>
      <c r="ICS53" s="1305"/>
      <c r="ICT53" s="1305"/>
      <c r="ICU53" s="1305"/>
      <c r="ICV53" s="1305"/>
      <c r="ICW53" s="1305"/>
      <c r="ICX53" s="1305"/>
      <c r="ICY53" s="1305"/>
      <c r="ICZ53" s="1305"/>
      <c r="IDA53" s="1305"/>
      <c r="IDB53" s="1305"/>
      <c r="IDC53" s="1305"/>
      <c r="IDD53" s="1305"/>
      <c r="IDE53" s="1305"/>
      <c r="IDF53" s="1305"/>
      <c r="IDG53" s="1305"/>
      <c r="IDH53" s="1305"/>
      <c r="IDI53" s="1305"/>
      <c r="IDJ53" s="1305"/>
      <c r="IDK53" s="1305"/>
      <c r="IDL53" s="1305"/>
      <c r="IDM53" s="1305"/>
      <c r="IDN53" s="1305"/>
      <c r="IDO53" s="1305"/>
      <c r="IDP53" s="1305"/>
      <c r="IDQ53" s="1305"/>
      <c r="IDR53" s="1305"/>
      <c r="IDS53" s="1305"/>
      <c r="IDT53" s="1305"/>
      <c r="IDU53" s="1305"/>
      <c r="IDV53" s="1305"/>
      <c r="IDW53" s="1305"/>
      <c r="IDX53" s="1305"/>
      <c r="IDY53" s="1305"/>
      <c r="IDZ53" s="1305"/>
      <c r="IEA53" s="1305"/>
      <c r="IEB53" s="1305"/>
      <c r="IEC53" s="1305"/>
      <c r="IED53" s="1305"/>
      <c r="IEE53" s="1305"/>
      <c r="IEF53" s="1305"/>
      <c r="IEG53" s="1305"/>
      <c r="IEH53" s="1305"/>
      <c r="IEI53" s="1305"/>
      <c r="IEJ53" s="1305"/>
      <c r="IEK53" s="1305"/>
      <c r="IEL53" s="1305"/>
      <c r="IEM53" s="1305"/>
      <c r="IEN53" s="1305"/>
      <c r="IEO53" s="1305"/>
      <c r="IEP53" s="1305"/>
      <c r="IEQ53" s="1305"/>
      <c r="IER53" s="1305"/>
      <c r="IES53" s="1305"/>
      <c r="IET53" s="1305"/>
      <c r="IEU53" s="1305"/>
      <c r="IEV53" s="1305"/>
      <c r="IEW53" s="1305"/>
      <c r="IEX53" s="1305"/>
      <c r="IEY53" s="1305"/>
      <c r="IEZ53" s="1305"/>
      <c r="IFA53" s="1305"/>
      <c r="IFB53" s="1305"/>
      <c r="IFC53" s="1305"/>
      <c r="IFD53" s="1305"/>
      <c r="IFE53" s="1305"/>
      <c r="IFF53" s="1305"/>
      <c r="IFG53" s="1305"/>
      <c r="IFH53" s="1305"/>
      <c r="IFI53" s="1305"/>
      <c r="IFJ53" s="1305"/>
      <c r="IFK53" s="1305"/>
      <c r="IFL53" s="1305"/>
      <c r="IFM53" s="1305"/>
      <c r="IFN53" s="1305"/>
      <c r="IFO53" s="1305"/>
      <c r="IFP53" s="1305"/>
      <c r="IFQ53" s="1305"/>
      <c r="IFR53" s="1305"/>
      <c r="IFS53" s="1305"/>
      <c r="IFT53" s="1305"/>
      <c r="IFU53" s="1305"/>
      <c r="IFV53" s="1305"/>
      <c r="IFW53" s="1305"/>
      <c r="IFX53" s="1305"/>
      <c r="IFY53" s="1305"/>
      <c r="IFZ53" s="1305"/>
      <c r="IGA53" s="1305"/>
      <c r="IGB53" s="1305"/>
      <c r="IGC53" s="1305"/>
      <c r="IGD53" s="1305"/>
      <c r="IGE53" s="1305"/>
      <c r="IGF53" s="1305"/>
      <c r="IGG53" s="1305"/>
      <c r="IGH53" s="1305"/>
      <c r="IGI53" s="1305"/>
      <c r="IGJ53" s="1305"/>
      <c r="IGK53" s="1305"/>
      <c r="IGL53" s="1305"/>
      <c r="IGM53" s="1305"/>
      <c r="IGN53" s="1305"/>
      <c r="IGO53" s="1305"/>
      <c r="IGP53" s="1305"/>
      <c r="IGQ53" s="1305"/>
      <c r="IGR53" s="1305"/>
      <c r="IGS53" s="1305"/>
      <c r="IGT53" s="1305"/>
      <c r="IGU53" s="1305"/>
      <c r="IGV53" s="1305"/>
      <c r="IGW53" s="1305"/>
      <c r="IGX53" s="1305"/>
      <c r="IGY53" s="1305"/>
      <c r="IGZ53" s="1305"/>
      <c r="IHA53" s="1305"/>
      <c r="IHB53" s="1305"/>
      <c r="IHC53" s="1305"/>
      <c r="IHD53" s="1305"/>
      <c r="IHE53" s="1305"/>
      <c r="IHF53" s="1305"/>
      <c r="IHG53" s="1305"/>
      <c r="IHH53" s="1305"/>
      <c r="IHI53" s="1305"/>
      <c r="IHJ53" s="1305"/>
      <c r="IHK53" s="1305"/>
      <c r="IHL53" s="1305"/>
      <c r="IHM53" s="1305"/>
      <c r="IHN53" s="1305"/>
      <c r="IHO53" s="1305"/>
      <c r="IHP53" s="1305"/>
      <c r="IHQ53" s="1305"/>
      <c r="IHR53" s="1305"/>
      <c r="IHS53" s="1305"/>
      <c r="IHT53" s="1305"/>
      <c r="IHU53" s="1305"/>
      <c r="IHV53" s="1305"/>
      <c r="IHW53" s="1305"/>
      <c r="IHX53" s="1305"/>
      <c r="IHY53" s="1305"/>
      <c r="IHZ53" s="1305"/>
      <c r="IIA53" s="1305"/>
      <c r="IIB53" s="1305"/>
      <c r="IIC53" s="1305"/>
      <c r="IID53" s="1305"/>
      <c r="IIE53" s="1305"/>
      <c r="IIF53" s="1305"/>
      <c r="IIG53" s="1305"/>
      <c r="IIH53" s="1305"/>
      <c r="III53" s="1305"/>
      <c r="IIJ53" s="1305"/>
      <c r="IIK53" s="1305"/>
      <c r="IIL53" s="1305"/>
      <c r="IIM53" s="1305"/>
      <c r="IIN53" s="1305"/>
      <c r="IIO53" s="1305"/>
      <c r="IIP53" s="1305"/>
      <c r="IIQ53" s="1305"/>
      <c r="IIR53" s="1305"/>
      <c r="IIS53" s="1305"/>
      <c r="IIT53" s="1305"/>
      <c r="IIU53" s="1305"/>
      <c r="IIV53" s="1305"/>
      <c r="IIW53" s="1305"/>
      <c r="IIX53" s="1305"/>
      <c r="IIY53" s="1305"/>
      <c r="IIZ53" s="1305"/>
      <c r="IJA53" s="1305"/>
      <c r="IJB53" s="1305"/>
      <c r="IJC53" s="1305"/>
      <c r="IJD53" s="1305"/>
      <c r="IJE53" s="1305"/>
      <c r="IJF53" s="1305"/>
      <c r="IJG53" s="1305"/>
      <c r="IJH53" s="1305"/>
      <c r="IJI53" s="1305"/>
      <c r="IJJ53" s="1305"/>
      <c r="IJK53" s="1305"/>
      <c r="IJL53" s="1305"/>
      <c r="IJM53" s="1305"/>
      <c r="IJN53" s="1305"/>
      <c r="IJO53" s="1305"/>
      <c r="IJP53" s="1305"/>
      <c r="IJQ53" s="1305"/>
      <c r="IJR53" s="1305"/>
      <c r="IJS53" s="1305"/>
      <c r="IJT53" s="1305"/>
      <c r="IJU53" s="1305"/>
      <c r="IJV53" s="1305"/>
      <c r="IJW53" s="1305"/>
      <c r="IJX53" s="1305"/>
      <c r="IJY53" s="1305"/>
      <c r="IJZ53" s="1305"/>
      <c r="IKA53" s="1305"/>
      <c r="IKB53" s="1305"/>
      <c r="IKC53" s="1305"/>
      <c r="IKD53" s="1305"/>
      <c r="IKE53" s="1305"/>
      <c r="IKF53" s="1305"/>
      <c r="IKG53" s="1305"/>
      <c r="IKH53" s="1305"/>
      <c r="IKI53" s="1305"/>
      <c r="IKJ53" s="1305"/>
      <c r="IKK53" s="1305"/>
      <c r="IKL53" s="1305"/>
      <c r="IKM53" s="1305"/>
      <c r="IKN53" s="1305"/>
      <c r="IKO53" s="1305"/>
      <c r="IKP53" s="1305"/>
      <c r="IKQ53" s="1305"/>
      <c r="IKR53" s="1305"/>
      <c r="IKS53" s="1305"/>
      <c r="IKT53" s="1305"/>
      <c r="IKU53" s="1305"/>
      <c r="IKV53" s="1305"/>
      <c r="IKW53" s="1305"/>
      <c r="IKX53" s="1305"/>
      <c r="IKY53" s="1305"/>
      <c r="IKZ53" s="1305"/>
      <c r="ILA53" s="1305"/>
      <c r="ILB53" s="1305"/>
      <c r="ILC53" s="1305"/>
      <c r="ILD53" s="1305"/>
      <c r="ILE53" s="1305"/>
      <c r="ILF53" s="1305"/>
      <c r="ILG53" s="1305"/>
      <c r="ILH53" s="1305"/>
      <c r="ILI53" s="1305"/>
      <c r="ILJ53" s="1305"/>
      <c r="ILK53" s="1305"/>
      <c r="ILL53" s="1305"/>
      <c r="ILM53" s="1305"/>
      <c r="ILN53" s="1305"/>
      <c r="ILO53" s="1305"/>
      <c r="ILP53" s="1305"/>
      <c r="ILQ53" s="1305"/>
      <c r="ILR53" s="1305"/>
      <c r="ILS53" s="1305"/>
      <c r="ILT53" s="1305"/>
      <c r="ILU53" s="1305"/>
      <c r="ILV53" s="1305"/>
      <c r="ILW53" s="1305"/>
      <c r="ILX53" s="1305"/>
      <c r="ILY53" s="1305"/>
      <c r="ILZ53" s="1305"/>
      <c r="IMA53" s="1305"/>
      <c r="IMB53" s="1305"/>
      <c r="IMC53" s="1305"/>
      <c r="IMD53" s="1305"/>
      <c r="IME53" s="1305"/>
      <c r="IMF53" s="1305"/>
      <c r="IMG53" s="1305"/>
      <c r="IMH53" s="1305"/>
      <c r="IMI53" s="1305"/>
      <c r="IMJ53" s="1305"/>
      <c r="IMK53" s="1305"/>
      <c r="IML53" s="1305"/>
      <c r="IMM53" s="1305"/>
      <c r="IMN53" s="1305"/>
      <c r="IMO53" s="1305"/>
      <c r="IMP53" s="1305"/>
      <c r="IMQ53" s="1305"/>
      <c r="IMR53" s="1305"/>
      <c r="IMS53" s="1305"/>
      <c r="IMT53" s="1305"/>
      <c r="IMU53" s="1305"/>
      <c r="IMV53" s="1305"/>
      <c r="IMW53" s="1305"/>
      <c r="IMX53" s="1305"/>
      <c r="IMY53" s="1305"/>
      <c r="IMZ53" s="1305"/>
      <c r="INA53" s="1305"/>
      <c r="INB53" s="1305"/>
      <c r="INC53" s="1305"/>
      <c r="IND53" s="1305"/>
      <c r="INE53" s="1305"/>
      <c r="INF53" s="1305"/>
      <c r="ING53" s="1305"/>
      <c r="INH53" s="1305"/>
      <c r="INI53" s="1305"/>
      <c r="INJ53" s="1305"/>
      <c r="INK53" s="1305"/>
      <c r="INL53" s="1305"/>
      <c r="INM53" s="1305"/>
      <c r="INN53" s="1305"/>
      <c r="INO53" s="1305"/>
      <c r="INP53" s="1305"/>
      <c r="INQ53" s="1305"/>
      <c r="INR53" s="1305"/>
      <c r="INS53" s="1305"/>
      <c r="INT53" s="1305"/>
      <c r="INU53" s="1305"/>
      <c r="INV53" s="1305"/>
      <c r="INW53" s="1305"/>
      <c r="INX53" s="1305"/>
      <c r="INY53" s="1305"/>
      <c r="INZ53" s="1305"/>
      <c r="IOA53" s="1305"/>
      <c r="IOB53" s="1305"/>
      <c r="IOC53" s="1305"/>
      <c r="IOD53" s="1305"/>
      <c r="IOE53" s="1305"/>
      <c r="IOF53" s="1305"/>
      <c r="IOG53" s="1305"/>
      <c r="IOH53" s="1305"/>
      <c r="IOI53" s="1305"/>
      <c r="IOJ53" s="1305"/>
      <c r="IOK53" s="1305"/>
      <c r="IOL53" s="1305"/>
      <c r="IOM53" s="1305"/>
      <c r="ION53" s="1305"/>
      <c r="IOO53" s="1305"/>
      <c r="IOP53" s="1305"/>
      <c r="IOQ53" s="1305"/>
      <c r="IOR53" s="1305"/>
      <c r="IOS53" s="1305"/>
      <c r="IOT53" s="1305"/>
      <c r="IOU53" s="1305"/>
      <c r="IOV53" s="1305"/>
      <c r="IOW53" s="1305"/>
      <c r="IOX53" s="1305"/>
      <c r="IOY53" s="1305"/>
      <c r="IOZ53" s="1305"/>
      <c r="IPA53" s="1305"/>
      <c r="IPB53" s="1305"/>
      <c r="IPC53" s="1305"/>
      <c r="IPD53" s="1305"/>
      <c r="IPE53" s="1305"/>
      <c r="IPF53" s="1305"/>
      <c r="IPG53" s="1305"/>
      <c r="IPH53" s="1305"/>
      <c r="IPI53" s="1305"/>
      <c r="IPJ53" s="1305"/>
      <c r="IPK53" s="1305"/>
      <c r="IPL53" s="1305"/>
      <c r="IPM53" s="1305"/>
      <c r="IPN53" s="1305"/>
      <c r="IPO53" s="1305"/>
      <c r="IPP53" s="1305"/>
      <c r="IPQ53" s="1305"/>
      <c r="IPR53" s="1305"/>
      <c r="IPS53" s="1305"/>
      <c r="IPT53" s="1305"/>
      <c r="IPU53" s="1305"/>
      <c r="IPV53" s="1305"/>
      <c r="IPW53" s="1305"/>
      <c r="IPX53" s="1305"/>
      <c r="IPY53" s="1305"/>
      <c r="IPZ53" s="1305"/>
      <c r="IQA53" s="1305"/>
      <c r="IQB53" s="1305"/>
      <c r="IQC53" s="1305"/>
      <c r="IQD53" s="1305"/>
      <c r="IQE53" s="1305"/>
      <c r="IQF53" s="1305"/>
      <c r="IQG53" s="1305"/>
      <c r="IQH53" s="1305"/>
      <c r="IQI53" s="1305"/>
      <c r="IQJ53" s="1305"/>
      <c r="IQK53" s="1305"/>
      <c r="IQL53" s="1305"/>
      <c r="IQM53" s="1305"/>
      <c r="IQN53" s="1305"/>
      <c r="IQO53" s="1305"/>
      <c r="IQP53" s="1305"/>
      <c r="IQQ53" s="1305"/>
      <c r="IQR53" s="1305"/>
      <c r="IQS53" s="1305"/>
      <c r="IQT53" s="1305"/>
      <c r="IQU53" s="1305"/>
      <c r="IQV53" s="1305"/>
      <c r="IQW53" s="1305"/>
      <c r="IQX53" s="1305"/>
      <c r="IQY53" s="1305"/>
      <c r="IQZ53" s="1305"/>
      <c r="IRA53" s="1305"/>
      <c r="IRB53" s="1305"/>
      <c r="IRC53" s="1305"/>
      <c r="IRD53" s="1305"/>
      <c r="IRE53" s="1305"/>
      <c r="IRF53" s="1305"/>
      <c r="IRG53" s="1305"/>
      <c r="IRH53" s="1305"/>
      <c r="IRI53" s="1305"/>
      <c r="IRJ53" s="1305"/>
      <c r="IRK53" s="1305"/>
      <c r="IRL53" s="1305"/>
      <c r="IRM53" s="1305"/>
      <c r="IRN53" s="1305"/>
      <c r="IRO53" s="1305"/>
      <c r="IRP53" s="1305"/>
      <c r="IRQ53" s="1305"/>
      <c r="IRR53" s="1305"/>
      <c r="IRS53" s="1305"/>
      <c r="IRT53" s="1305"/>
      <c r="IRU53" s="1305"/>
      <c r="IRV53" s="1305"/>
      <c r="IRW53" s="1305"/>
      <c r="IRX53" s="1305"/>
      <c r="IRY53" s="1305"/>
      <c r="IRZ53" s="1305"/>
      <c r="ISA53" s="1305"/>
      <c r="ISB53" s="1305"/>
      <c r="ISC53" s="1305"/>
      <c r="ISD53" s="1305"/>
      <c r="ISE53" s="1305"/>
      <c r="ISF53" s="1305"/>
      <c r="ISG53" s="1305"/>
      <c r="ISH53" s="1305"/>
      <c r="ISI53" s="1305"/>
      <c r="ISJ53" s="1305"/>
      <c r="ISK53" s="1305"/>
      <c r="ISL53" s="1305"/>
      <c r="ISM53" s="1305"/>
      <c r="ISN53" s="1305"/>
      <c r="ISO53" s="1305"/>
      <c r="ISP53" s="1305"/>
      <c r="ISQ53" s="1305"/>
      <c r="ISR53" s="1305"/>
      <c r="ISS53" s="1305"/>
      <c r="IST53" s="1305"/>
      <c r="ISU53" s="1305"/>
      <c r="ISV53" s="1305"/>
      <c r="ISW53" s="1305"/>
      <c r="ISX53" s="1305"/>
      <c r="ISY53" s="1305"/>
      <c r="ISZ53" s="1305"/>
      <c r="ITA53" s="1305"/>
      <c r="ITB53" s="1305"/>
      <c r="ITC53" s="1305"/>
      <c r="ITD53" s="1305"/>
      <c r="ITE53" s="1305"/>
      <c r="ITF53" s="1305"/>
      <c r="ITG53" s="1305"/>
      <c r="ITH53" s="1305"/>
      <c r="ITI53" s="1305"/>
      <c r="ITJ53" s="1305"/>
      <c r="ITK53" s="1305"/>
      <c r="ITL53" s="1305"/>
      <c r="ITM53" s="1305"/>
      <c r="ITN53" s="1305"/>
      <c r="ITO53" s="1305"/>
      <c r="ITP53" s="1305"/>
      <c r="ITQ53" s="1305"/>
      <c r="ITR53" s="1305"/>
      <c r="ITS53" s="1305"/>
      <c r="ITT53" s="1305"/>
      <c r="ITU53" s="1305"/>
      <c r="ITV53" s="1305"/>
      <c r="ITW53" s="1305"/>
      <c r="ITX53" s="1305"/>
      <c r="ITY53" s="1305"/>
      <c r="ITZ53" s="1305"/>
      <c r="IUA53" s="1305"/>
      <c r="IUB53" s="1305"/>
      <c r="IUC53" s="1305"/>
      <c r="IUD53" s="1305"/>
      <c r="IUE53" s="1305"/>
      <c r="IUF53" s="1305"/>
      <c r="IUG53" s="1305"/>
      <c r="IUH53" s="1305"/>
      <c r="IUI53" s="1305"/>
      <c r="IUJ53" s="1305"/>
      <c r="IUK53" s="1305"/>
      <c r="IUL53" s="1305"/>
      <c r="IUM53" s="1305"/>
      <c r="IUN53" s="1305"/>
      <c r="IUO53" s="1305"/>
      <c r="IUP53" s="1305"/>
      <c r="IUQ53" s="1305"/>
      <c r="IUR53" s="1305"/>
      <c r="IUS53" s="1305"/>
      <c r="IUT53" s="1305"/>
      <c r="IUU53" s="1305"/>
      <c r="IUV53" s="1305"/>
      <c r="IUW53" s="1305"/>
      <c r="IUX53" s="1305"/>
      <c r="IUY53" s="1305"/>
      <c r="IUZ53" s="1305"/>
      <c r="IVA53" s="1305"/>
      <c r="IVB53" s="1305"/>
      <c r="IVC53" s="1305"/>
      <c r="IVD53" s="1305"/>
      <c r="IVE53" s="1305"/>
      <c r="IVF53" s="1305"/>
      <c r="IVG53" s="1305"/>
      <c r="IVH53" s="1305"/>
      <c r="IVI53" s="1305"/>
      <c r="IVJ53" s="1305"/>
      <c r="IVK53" s="1305"/>
      <c r="IVL53" s="1305"/>
      <c r="IVM53" s="1305"/>
      <c r="IVN53" s="1305"/>
      <c r="IVO53" s="1305"/>
      <c r="IVP53" s="1305"/>
      <c r="IVQ53" s="1305"/>
      <c r="IVR53" s="1305"/>
      <c r="IVS53" s="1305"/>
      <c r="IVT53" s="1305"/>
      <c r="IVU53" s="1305"/>
      <c r="IVV53" s="1305"/>
      <c r="IVW53" s="1305"/>
      <c r="IVX53" s="1305"/>
      <c r="IVY53" s="1305"/>
      <c r="IVZ53" s="1305"/>
      <c r="IWA53" s="1305"/>
      <c r="IWB53" s="1305"/>
      <c r="IWC53" s="1305"/>
      <c r="IWD53" s="1305"/>
      <c r="IWE53" s="1305"/>
      <c r="IWF53" s="1305"/>
      <c r="IWG53" s="1305"/>
      <c r="IWH53" s="1305"/>
      <c r="IWI53" s="1305"/>
      <c r="IWJ53" s="1305"/>
      <c r="IWK53" s="1305"/>
      <c r="IWL53" s="1305"/>
      <c r="IWM53" s="1305"/>
      <c r="IWN53" s="1305"/>
      <c r="IWO53" s="1305"/>
      <c r="IWP53" s="1305"/>
      <c r="IWQ53" s="1305"/>
      <c r="IWR53" s="1305"/>
      <c r="IWS53" s="1305"/>
      <c r="IWT53" s="1305"/>
      <c r="IWU53" s="1305"/>
      <c r="IWV53" s="1305"/>
      <c r="IWW53" s="1305"/>
      <c r="IWX53" s="1305"/>
      <c r="IWY53" s="1305"/>
      <c r="IWZ53" s="1305"/>
      <c r="IXA53" s="1305"/>
      <c r="IXB53" s="1305"/>
      <c r="IXC53" s="1305"/>
      <c r="IXD53" s="1305"/>
      <c r="IXE53" s="1305"/>
      <c r="IXF53" s="1305"/>
      <c r="IXG53" s="1305"/>
      <c r="IXH53" s="1305"/>
      <c r="IXI53" s="1305"/>
      <c r="IXJ53" s="1305"/>
      <c r="IXK53" s="1305"/>
      <c r="IXL53" s="1305"/>
      <c r="IXM53" s="1305"/>
      <c r="IXN53" s="1305"/>
      <c r="IXO53" s="1305"/>
      <c r="IXP53" s="1305"/>
      <c r="IXQ53" s="1305"/>
      <c r="IXR53" s="1305"/>
      <c r="IXS53" s="1305"/>
      <c r="IXT53" s="1305"/>
      <c r="IXU53" s="1305"/>
      <c r="IXV53" s="1305"/>
      <c r="IXW53" s="1305"/>
      <c r="IXX53" s="1305"/>
      <c r="IXY53" s="1305"/>
      <c r="IXZ53" s="1305"/>
      <c r="IYA53" s="1305"/>
      <c r="IYB53" s="1305"/>
      <c r="IYC53" s="1305"/>
      <c r="IYD53" s="1305"/>
      <c r="IYE53" s="1305"/>
      <c r="IYF53" s="1305"/>
      <c r="IYG53" s="1305"/>
      <c r="IYH53" s="1305"/>
      <c r="IYI53" s="1305"/>
      <c r="IYJ53" s="1305"/>
      <c r="IYK53" s="1305"/>
      <c r="IYL53" s="1305"/>
      <c r="IYM53" s="1305"/>
      <c r="IYN53" s="1305"/>
      <c r="IYO53" s="1305"/>
      <c r="IYP53" s="1305"/>
      <c r="IYQ53" s="1305"/>
      <c r="IYR53" s="1305"/>
      <c r="IYS53" s="1305"/>
      <c r="IYT53" s="1305"/>
      <c r="IYU53" s="1305"/>
      <c r="IYV53" s="1305"/>
      <c r="IYW53" s="1305"/>
      <c r="IYX53" s="1305"/>
      <c r="IYY53" s="1305"/>
      <c r="IYZ53" s="1305"/>
      <c r="IZA53" s="1305"/>
      <c r="IZB53" s="1305"/>
      <c r="IZC53" s="1305"/>
      <c r="IZD53" s="1305"/>
      <c r="IZE53" s="1305"/>
      <c r="IZF53" s="1305"/>
      <c r="IZG53" s="1305"/>
      <c r="IZH53" s="1305"/>
      <c r="IZI53" s="1305"/>
      <c r="IZJ53" s="1305"/>
      <c r="IZK53" s="1305"/>
      <c r="IZL53" s="1305"/>
      <c r="IZM53" s="1305"/>
      <c r="IZN53" s="1305"/>
      <c r="IZO53" s="1305"/>
      <c r="IZP53" s="1305"/>
      <c r="IZQ53" s="1305"/>
      <c r="IZR53" s="1305"/>
      <c r="IZS53" s="1305"/>
      <c r="IZT53" s="1305"/>
      <c r="IZU53" s="1305"/>
      <c r="IZV53" s="1305"/>
      <c r="IZW53" s="1305"/>
      <c r="IZX53" s="1305"/>
      <c r="IZY53" s="1305"/>
      <c r="IZZ53" s="1305"/>
      <c r="JAA53" s="1305"/>
      <c r="JAB53" s="1305"/>
      <c r="JAC53" s="1305"/>
      <c r="JAD53" s="1305"/>
      <c r="JAE53" s="1305"/>
      <c r="JAF53" s="1305"/>
      <c r="JAG53" s="1305"/>
      <c r="JAH53" s="1305"/>
      <c r="JAI53" s="1305"/>
      <c r="JAJ53" s="1305"/>
      <c r="JAK53" s="1305"/>
      <c r="JAL53" s="1305"/>
      <c r="JAM53" s="1305"/>
      <c r="JAN53" s="1305"/>
      <c r="JAO53" s="1305"/>
      <c r="JAP53" s="1305"/>
      <c r="JAQ53" s="1305"/>
      <c r="JAR53" s="1305"/>
      <c r="JAS53" s="1305"/>
      <c r="JAT53" s="1305"/>
      <c r="JAU53" s="1305"/>
      <c r="JAV53" s="1305"/>
      <c r="JAW53" s="1305"/>
      <c r="JAX53" s="1305"/>
      <c r="JAY53" s="1305"/>
      <c r="JAZ53" s="1305"/>
      <c r="JBA53" s="1305"/>
      <c r="JBB53" s="1305"/>
      <c r="JBC53" s="1305"/>
      <c r="JBD53" s="1305"/>
      <c r="JBE53" s="1305"/>
      <c r="JBF53" s="1305"/>
      <c r="JBG53" s="1305"/>
      <c r="JBH53" s="1305"/>
      <c r="JBI53" s="1305"/>
      <c r="JBJ53" s="1305"/>
      <c r="JBK53" s="1305"/>
      <c r="JBL53" s="1305"/>
      <c r="JBM53" s="1305"/>
      <c r="JBN53" s="1305"/>
      <c r="JBO53" s="1305"/>
      <c r="JBP53" s="1305"/>
      <c r="JBQ53" s="1305"/>
      <c r="JBR53" s="1305"/>
      <c r="JBS53" s="1305"/>
      <c r="JBT53" s="1305"/>
      <c r="JBU53" s="1305"/>
      <c r="JBV53" s="1305"/>
      <c r="JBW53" s="1305"/>
      <c r="JBX53" s="1305"/>
      <c r="JBY53" s="1305"/>
      <c r="JBZ53" s="1305"/>
      <c r="JCA53" s="1305"/>
      <c r="JCB53" s="1305"/>
      <c r="JCC53" s="1305"/>
      <c r="JCD53" s="1305"/>
      <c r="JCE53" s="1305"/>
      <c r="JCF53" s="1305"/>
      <c r="JCG53" s="1305"/>
      <c r="JCH53" s="1305"/>
      <c r="JCI53" s="1305"/>
      <c r="JCJ53" s="1305"/>
      <c r="JCK53" s="1305"/>
      <c r="JCL53" s="1305"/>
      <c r="JCM53" s="1305"/>
      <c r="JCN53" s="1305"/>
      <c r="JCO53" s="1305"/>
      <c r="JCP53" s="1305"/>
      <c r="JCQ53" s="1305"/>
      <c r="JCR53" s="1305"/>
      <c r="JCS53" s="1305"/>
      <c r="JCT53" s="1305"/>
      <c r="JCU53" s="1305"/>
      <c r="JCV53" s="1305"/>
      <c r="JCW53" s="1305"/>
      <c r="JCX53" s="1305"/>
      <c r="JCY53" s="1305"/>
      <c r="JCZ53" s="1305"/>
      <c r="JDA53" s="1305"/>
      <c r="JDB53" s="1305"/>
      <c r="JDC53" s="1305"/>
      <c r="JDD53" s="1305"/>
      <c r="JDE53" s="1305"/>
      <c r="JDF53" s="1305"/>
      <c r="JDG53" s="1305"/>
      <c r="JDH53" s="1305"/>
      <c r="JDI53" s="1305"/>
      <c r="JDJ53" s="1305"/>
      <c r="JDK53" s="1305"/>
      <c r="JDL53" s="1305"/>
      <c r="JDM53" s="1305"/>
      <c r="JDN53" s="1305"/>
      <c r="JDO53" s="1305"/>
      <c r="JDP53" s="1305"/>
      <c r="JDQ53" s="1305"/>
      <c r="JDR53" s="1305"/>
      <c r="JDS53" s="1305"/>
      <c r="JDT53" s="1305"/>
      <c r="JDU53" s="1305"/>
      <c r="JDV53" s="1305"/>
      <c r="JDW53" s="1305"/>
      <c r="JDX53" s="1305"/>
      <c r="JDY53" s="1305"/>
      <c r="JDZ53" s="1305"/>
      <c r="JEA53" s="1305"/>
      <c r="JEB53" s="1305"/>
      <c r="JEC53" s="1305"/>
      <c r="JED53" s="1305"/>
      <c r="JEE53" s="1305"/>
      <c r="JEF53" s="1305"/>
      <c r="JEG53" s="1305"/>
      <c r="JEH53" s="1305"/>
      <c r="JEI53" s="1305"/>
      <c r="JEJ53" s="1305"/>
      <c r="JEK53" s="1305"/>
      <c r="JEL53" s="1305"/>
      <c r="JEM53" s="1305"/>
      <c r="JEN53" s="1305"/>
      <c r="JEO53" s="1305"/>
      <c r="JEP53" s="1305"/>
      <c r="JEQ53" s="1305"/>
      <c r="JER53" s="1305"/>
      <c r="JES53" s="1305"/>
      <c r="JET53" s="1305"/>
      <c r="JEU53" s="1305"/>
      <c r="JEV53" s="1305"/>
      <c r="JEW53" s="1305"/>
      <c r="JEX53" s="1305"/>
      <c r="JEY53" s="1305"/>
      <c r="JEZ53" s="1305"/>
      <c r="JFA53" s="1305"/>
      <c r="JFB53" s="1305"/>
      <c r="JFC53" s="1305"/>
      <c r="JFD53" s="1305"/>
      <c r="JFE53" s="1305"/>
      <c r="JFF53" s="1305"/>
      <c r="JFG53" s="1305"/>
      <c r="JFH53" s="1305"/>
      <c r="JFI53" s="1305"/>
      <c r="JFJ53" s="1305"/>
      <c r="JFK53" s="1305"/>
      <c r="JFL53" s="1305"/>
      <c r="JFM53" s="1305"/>
      <c r="JFN53" s="1305"/>
      <c r="JFO53" s="1305"/>
      <c r="JFP53" s="1305"/>
      <c r="JFQ53" s="1305"/>
      <c r="JFR53" s="1305"/>
      <c r="JFS53" s="1305"/>
      <c r="JFT53" s="1305"/>
      <c r="JFU53" s="1305"/>
      <c r="JFV53" s="1305"/>
      <c r="JFW53" s="1305"/>
      <c r="JFX53" s="1305"/>
      <c r="JFY53" s="1305"/>
      <c r="JFZ53" s="1305"/>
      <c r="JGA53" s="1305"/>
      <c r="JGB53" s="1305"/>
      <c r="JGC53" s="1305"/>
      <c r="JGD53" s="1305"/>
      <c r="JGE53" s="1305"/>
      <c r="JGF53" s="1305"/>
      <c r="JGG53" s="1305"/>
      <c r="JGH53" s="1305"/>
      <c r="JGI53" s="1305"/>
      <c r="JGJ53" s="1305"/>
      <c r="JGK53" s="1305"/>
      <c r="JGL53" s="1305"/>
      <c r="JGM53" s="1305"/>
      <c r="JGN53" s="1305"/>
      <c r="JGO53" s="1305"/>
      <c r="JGP53" s="1305"/>
      <c r="JGQ53" s="1305"/>
      <c r="JGR53" s="1305"/>
      <c r="JGS53" s="1305"/>
      <c r="JGT53" s="1305"/>
      <c r="JGU53" s="1305"/>
      <c r="JGV53" s="1305"/>
      <c r="JGW53" s="1305"/>
      <c r="JGX53" s="1305"/>
      <c r="JGY53" s="1305"/>
      <c r="JGZ53" s="1305"/>
      <c r="JHA53" s="1305"/>
      <c r="JHB53" s="1305"/>
      <c r="JHC53" s="1305"/>
      <c r="JHD53" s="1305"/>
      <c r="JHE53" s="1305"/>
      <c r="JHF53" s="1305"/>
      <c r="JHG53" s="1305"/>
      <c r="JHH53" s="1305"/>
      <c r="JHI53" s="1305"/>
      <c r="JHJ53" s="1305"/>
      <c r="JHK53" s="1305"/>
      <c r="JHL53" s="1305"/>
      <c r="JHM53" s="1305"/>
      <c r="JHN53" s="1305"/>
      <c r="JHO53" s="1305"/>
      <c r="JHP53" s="1305"/>
      <c r="JHQ53" s="1305"/>
      <c r="JHR53" s="1305"/>
      <c r="JHS53" s="1305"/>
      <c r="JHT53" s="1305"/>
      <c r="JHU53" s="1305"/>
      <c r="JHV53" s="1305"/>
      <c r="JHW53" s="1305"/>
      <c r="JHX53" s="1305"/>
      <c r="JHY53" s="1305"/>
      <c r="JHZ53" s="1305"/>
      <c r="JIA53" s="1305"/>
      <c r="JIB53" s="1305"/>
      <c r="JIC53" s="1305"/>
      <c r="JID53" s="1305"/>
      <c r="JIE53" s="1305"/>
      <c r="JIF53" s="1305"/>
      <c r="JIG53" s="1305"/>
      <c r="JIH53" s="1305"/>
      <c r="JII53" s="1305"/>
      <c r="JIJ53" s="1305"/>
      <c r="JIK53" s="1305"/>
      <c r="JIL53" s="1305"/>
      <c r="JIM53" s="1305"/>
      <c r="JIN53" s="1305"/>
      <c r="JIO53" s="1305"/>
      <c r="JIP53" s="1305"/>
      <c r="JIQ53" s="1305"/>
      <c r="JIR53" s="1305"/>
      <c r="JIS53" s="1305"/>
      <c r="JIT53" s="1305"/>
      <c r="JIU53" s="1305"/>
      <c r="JIV53" s="1305"/>
      <c r="JIW53" s="1305"/>
      <c r="JIX53" s="1305"/>
      <c r="JIY53" s="1305"/>
      <c r="JIZ53" s="1305"/>
      <c r="JJA53" s="1305"/>
      <c r="JJB53" s="1305"/>
      <c r="JJC53" s="1305"/>
      <c r="JJD53" s="1305"/>
      <c r="JJE53" s="1305"/>
      <c r="JJF53" s="1305"/>
      <c r="JJG53" s="1305"/>
      <c r="JJH53" s="1305"/>
      <c r="JJI53" s="1305"/>
      <c r="JJJ53" s="1305"/>
      <c r="JJK53" s="1305"/>
      <c r="JJL53" s="1305"/>
      <c r="JJM53" s="1305"/>
      <c r="JJN53" s="1305"/>
      <c r="JJO53" s="1305"/>
      <c r="JJP53" s="1305"/>
      <c r="JJQ53" s="1305"/>
      <c r="JJR53" s="1305"/>
      <c r="JJS53" s="1305"/>
      <c r="JJT53" s="1305"/>
      <c r="JJU53" s="1305"/>
      <c r="JJV53" s="1305"/>
      <c r="JJW53" s="1305"/>
      <c r="JJX53" s="1305"/>
      <c r="JJY53" s="1305"/>
      <c r="JJZ53" s="1305"/>
      <c r="JKA53" s="1305"/>
      <c r="JKB53" s="1305"/>
      <c r="JKC53" s="1305"/>
      <c r="JKD53" s="1305"/>
      <c r="JKE53" s="1305"/>
      <c r="JKF53" s="1305"/>
      <c r="JKG53" s="1305"/>
      <c r="JKH53" s="1305"/>
      <c r="JKI53" s="1305"/>
      <c r="JKJ53" s="1305"/>
      <c r="JKK53" s="1305"/>
      <c r="JKL53" s="1305"/>
      <c r="JKM53" s="1305"/>
      <c r="JKN53" s="1305"/>
      <c r="JKO53" s="1305"/>
      <c r="JKP53" s="1305"/>
      <c r="JKQ53" s="1305"/>
      <c r="JKR53" s="1305"/>
      <c r="JKS53" s="1305"/>
      <c r="JKT53" s="1305"/>
      <c r="JKU53" s="1305"/>
      <c r="JKV53" s="1305"/>
      <c r="JKW53" s="1305"/>
      <c r="JKX53" s="1305"/>
      <c r="JKY53" s="1305"/>
      <c r="JKZ53" s="1305"/>
      <c r="JLA53" s="1305"/>
      <c r="JLB53" s="1305"/>
      <c r="JLC53" s="1305"/>
      <c r="JLD53" s="1305"/>
      <c r="JLE53" s="1305"/>
      <c r="JLF53" s="1305"/>
      <c r="JLG53" s="1305"/>
      <c r="JLH53" s="1305"/>
      <c r="JLI53" s="1305"/>
      <c r="JLJ53" s="1305"/>
      <c r="JLK53" s="1305"/>
      <c r="JLL53" s="1305"/>
      <c r="JLM53" s="1305"/>
      <c r="JLN53" s="1305"/>
      <c r="JLO53" s="1305"/>
      <c r="JLP53" s="1305"/>
      <c r="JLQ53" s="1305"/>
      <c r="JLR53" s="1305"/>
      <c r="JLS53" s="1305"/>
      <c r="JLT53" s="1305"/>
      <c r="JLU53" s="1305"/>
      <c r="JLV53" s="1305"/>
      <c r="JLW53" s="1305"/>
      <c r="JLX53" s="1305"/>
      <c r="JLY53" s="1305"/>
      <c r="JLZ53" s="1305"/>
      <c r="JMA53" s="1305"/>
      <c r="JMB53" s="1305"/>
      <c r="JMC53" s="1305"/>
      <c r="JMD53" s="1305"/>
      <c r="JME53" s="1305"/>
      <c r="JMF53" s="1305"/>
      <c r="JMG53" s="1305"/>
      <c r="JMH53" s="1305"/>
      <c r="JMI53" s="1305"/>
      <c r="JMJ53" s="1305"/>
      <c r="JMK53" s="1305"/>
      <c r="JML53" s="1305"/>
      <c r="JMM53" s="1305"/>
      <c r="JMN53" s="1305"/>
      <c r="JMO53" s="1305"/>
      <c r="JMP53" s="1305"/>
      <c r="JMQ53" s="1305"/>
      <c r="JMR53" s="1305"/>
      <c r="JMS53" s="1305"/>
      <c r="JMT53" s="1305"/>
      <c r="JMU53" s="1305"/>
      <c r="JMV53" s="1305"/>
      <c r="JMW53" s="1305"/>
      <c r="JMX53" s="1305"/>
      <c r="JMY53" s="1305"/>
      <c r="JMZ53" s="1305"/>
      <c r="JNA53" s="1305"/>
      <c r="JNB53" s="1305"/>
      <c r="JNC53" s="1305"/>
      <c r="JND53" s="1305"/>
      <c r="JNE53" s="1305"/>
      <c r="JNF53" s="1305"/>
      <c r="JNG53" s="1305"/>
      <c r="JNH53" s="1305"/>
      <c r="JNI53" s="1305"/>
      <c r="JNJ53" s="1305"/>
      <c r="JNK53" s="1305"/>
      <c r="JNL53" s="1305"/>
      <c r="JNM53" s="1305"/>
      <c r="JNN53" s="1305"/>
      <c r="JNO53" s="1305"/>
      <c r="JNP53" s="1305"/>
      <c r="JNQ53" s="1305"/>
      <c r="JNR53" s="1305"/>
      <c r="JNS53" s="1305"/>
      <c r="JNT53" s="1305"/>
      <c r="JNU53" s="1305"/>
      <c r="JNV53" s="1305"/>
      <c r="JNW53" s="1305"/>
      <c r="JNX53" s="1305"/>
      <c r="JNY53" s="1305"/>
      <c r="JNZ53" s="1305"/>
      <c r="JOA53" s="1305"/>
      <c r="JOB53" s="1305"/>
      <c r="JOC53" s="1305"/>
      <c r="JOD53" s="1305"/>
      <c r="JOE53" s="1305"/>
      <c r="JOF53" s="1305"/>
      <c r="JOG53" s="1305"/>
      <c r="JOH53" s="1305"/>
      <c r="JOI53" s="1305"/>
      <c r="JOJ53" s="1305"/>
      <c r="JOK53" s="1305"/>
      <c r="JOL53" s="1305"/>
      <c r="JOM53" s="1305"/>
      <c r="JON53" s="1305"/>
      <c r="JOO53" s="1305"/>
      <c r="JOP53" s="1305"/>
      <c r="JOQ53" s="1305"/>
      <c r="JOR53" s="1305"/>
      <c r="JOS53" s="1305"/>
      <c r="JOT53" s="1305"/>
      <c r="JOU53" s="1305"/>
      <c r="JOV53" s="1305"/>
      <c r="JOW53" s="1305"/>
      <c r="JOX53" s="1305"/>
      <c r="JOY53" s="1305"/>
      <c r="JOZ53" s="1305"/>
      <c r="JPA53" s="1305"/>
      <c r="JPB53" s="1305"/>
      <c r="JPC53" s="1305"/>
      <c r="JPD53" s="1305"/>
      <c r="JPE53" s="1305"/>
      <c r="JPF53" s="1305"/>
      <c r="JPG53" s="1305"/>
      <c r="JPH53" s="1305"/>
      <c r="JPI53" s="1305"/>
      <c r="JPJ53" s="1305"/>
      <c r="JPK53" s="1305"/>
      <c r="JPL53" s="1305"/>
      <c r="JPM53" s="1305"/>
      <c r="JPN53" s="1305"/>
      <c r="JPO53" s="1305"/>
      <c r="JPP53" s="1305"/>
      <c r="JPQ53" s="1305"/>
      <c r="JPR53" s="1305"/>
      <c r="JPS53" s="1305"/>
      <c r="JPT53" s="1305"/>
      <c r="JPU53" s="1305"/>
      <c r="JPV53" s="1305"/>
      <c r="JPW53" s="1305"/>
      <c r="JPX53" s="1305"/>
      <c r="JPY53" s="1305"/>
      <c r="JPZ53" s="1305"/>
      <c r="JQA53" s="1305"/>
      <c r="JQB53" s="1305"/>
      <c r="JQC53" s="1305"/>
      <c r="JQD53" s="1305"/>
      <c r="JQE53" s="1305"/>
      <c r="JQF53" s="1305"/>
      <c r="JQG53" s="1305"/>
      <c r="JQH53" s="1305"/>
      <c r="JQI53" s="1305"/>
      <c r="JQJ53" s="1305"/>
      <c r="JQK53" s="1305"/>
      <c r="JQL53" s="1305"/>
      <c r="JQM53" s="1305"/>
      <c r="JQN53" s="1305"/>
      <c r="JQO53" s="1305"/>
      <c r="JQP53" s="1305"/>
      <c r="JQQ53" s="1305"/>
      <c r="JQR53" s="1305"/>
      <c r="JQS53" s="1305"/>
      <c r="JQT53" s="1305"/>
      <c r="JQU53" s="1305"/>
      <c r="JQV53" s="1305"/>
      <c r="JQW53" s="1305"/>
      <c r="JQX53" s="1305"/>
      <c r="JQY53" s="1305"/>
      <c r="JQZ53" s="1305"/>
      <c r="JRA53" s="1305"/>
      <c r="JRB53" s="1305"/>
      <c r="JRC53" s="1305"/>
      <c r="JRD53" s="1305"/>
      <c r="JRE53" s="1305"/>
      <c r="JRF53" s="1305"/>
      <c r="JRG53" s="1305"/>
      <c r="JRH53" s="1305"/>
      <c r="JRI53" s="1305"/>
      <c r="JRJ53" s="1305"/>
      <c r="JRK53" s="1305"/>
      <c r="JRL53" s="1305"/>
      <c r="JRM53" s="1305"/>
      <c r="JRN53" s="1305"/>
      <c r="JRO53" s="1305"/>
      <c r="JRP53" s="1305"/>
      <c r="JRQ53" s="1305"/>
      <c r="JRR53" s="1305"/>
      <c r="JRS53" s="1305"/>
      <c r="JRT53" s="1305"/>
      <c r="JRU53" s="1305"/>
      <c r="JRV53" s="1305"/>
      <c r="JRW53" s="1305"/>
      <c r="JRX53" s="1305"/>
      <c r="JRY53" s="1305"/>
      <c r="JRZ53" s="1305"/>
      <c r="JSA53" s="1305"/>
      <c r="JSB53" s="1305"/>
      <c r="JSC53" s="1305"/>
      <c r="JSD53" s="1305"/>
      <c r="JSE53" s="1305"/>
      <c r="JSF53" s="1305"/>
      <c r="JSG53" s="1305"/>
      <c r="JSH53" s="1305"/>
      <c r="JSI53" s="1305"/>
      <c r="JSJ53" s="1305"/>
      <c r="JSK53" s="1305"/>
      <c r="JSL53" s="1305"/>
      <c r="JSM53" s="1305"/>
      <c r="JSN53" s="1305"/>
      <c r="JSO53" s="1305"/>
      <c r="JSP53" s="1305"/>
      <c r="JSQ53" s="1305"/>
      <c r="JSR53" s="1305"/>
      <c r="JSS53" s="1305"/>
      <c r="JST53" s="1305"/>
      <c r="JSU53" s="1305"/>
      <c r="JSV53" s="1305"/>
      <c r="JSW53" s="1305"/>
      <c r="JSX53" s="1305"/>
      <c r="JSY53" s="1305"/>
      <c r="JSZ53" s="1305"/>
      <c r="JTA53" s="1305"/>
      <c r="JTB53" s="1305"/>
      <c r="JTC53" s="1305"/>
      <c r="JTD53" s="1305"/>
      <c r="JTE53" s="1305"/>
      <c r="JTF53" s="1305"/>
      <c r="JTG53" s="1305"/>
      <c r="JTH53" s="1305"/>
      <c r="JTI53" s="1305"/>
      <c r="JTJ53" s="1305"/>
      <c r="JTK53" s="1305"/>
      <c r="JTL53" s="1305"/>
      <c r="JTM53" s="1305"/>
      <c r="JTN53" s="1305"/>
      <c r="JTO53" s="1305"/>
      <c r="JTP53" s="1305"/>
      <c r="JTQ53" s="1305"/>
      <c r="JTR53" s="1305"/>
      <c r="JTS53" s="1305"/>
      <c r="JTT53" s="1305"/>
      <c r="JTU53" s="1305"/>
      <c r="JTV53" s="1305"/>
      <c r="JTW53" s="1305"/>
      <c r="JTX53" s="1305"/>
      <c r="JTY53" s="1305"/>
      <c r="JTZ53" s="1305"/>
      <c r="JUA53" s="1305"/>
      <c r="JUB53" s="1305"/>
      <c r="JUC53" s="1305"/>
      <c r="JUD53" s="1305"/>
      <c r="JUE53" s="1305"/>
      <c r="JUF53" s="1305"/>
      <c r="JUG53" s="1305"/>
      <c r="JUH53" s="1305"/>
      <c r="JUI53" s="1305"/>
      <c r="JUJ53" s="1305"/>
      <c r="JUK53" s="1305"/>
      <c r="JUL53" s="1305"/>
      <c r="JUM53" s="1305"/>
      <c r="JUN53" s="1305"/>
      <c r="JUO53" s="1305"/>
      <c r="JUP53" s="1305"/>
      <c r="JUQ53" s="1305"/>
      <c r="JUR53" s="1305"/>
      <c r="JUS53" s="1305"/>
      <c r="JUT53" s="1305"/>
      <c r="JUU53" s="1305"/>
      <c r="JUV53" s="1305"/>
      <c r="JUW53" s="1305"/>
      <c r="JUX53" s="1305"/>
      <c r="JUY53" s="1305"/>
      <c r="JUZ53" s="1305"/>
      <c r="JVA53" s="1305"/>
      <c r="JVB53" s="1305"/>
      <c r="JVC53" s="1305"/>
      <c r="JVD53" s="1305"/>
      <c r="JVE53" s="1305"/>
      <c r="JVF53" s="1305"/>
      <c r="JVG53" s="1305"/>
      <c r="JVH53" s="1305"/>
      <c r="JVI53" s="1305"/>
      <c r="JVJ53" s="1305"/>
      <c r="JVK53" s="1305"/>
      <c r="JVL53" s="1305"/>
      <c r="JVM53" s="1305"/>
      <c r="JVN53" s="1305"/>
      <c r="JVO53" s="1305"/>
      <c r="JVP53" s="1305"/>
      <c r="JVQ53" s="1305"/>
      <c r="JVR53" s="1305"/>
      <c r="JVS53" s="1305"/>
      <c r="JVT53" s="1305"/>
      <c r="JVU53" s="1305"/>
      <c r="JVV53" s="1305"/>
      <c r="JVW53" s="1305"/>
      <c r="JVX53" s="1305"/>
      <c r="JVY53" s="1305"/>
      <c r="JVZ53" s="1305"/>
      <c r="JWA53" s="1305"/>
      <c r="JWB53" s="1305"/>
      <c r="JWC53" s="1305"/>
      <c r="JWD53" s="1305"/>
      <c r="JWE53" s="1305"/>
      <c r="JWF53" s="1305"/>
      <c r="JWG53" s="1305"/>
      <c r="JWH53" s="1305"/>
      <c r="JWI53" s="1305"/>
      <c r="JWJ53" s="1305"/>
      <c r="JWK53" s="1305"/>
      <c r="JWL53" s="1305"/>
      <c r="JWM53" s="1305"/>
      <c r="JWN53" s="1305"/>
      <c r="JWO53" s="1305"/>
      <c r="JWP53" s="1305"/>
      <c r="JWQ53" s="1305"/>
      <c r="JWR53" s="1305"/>
      <c r="JWS53" s="1305"/>
      <c r="JWT53" s="1305"/>
      <c r="JWU53" s="1305"/>
      <c r="JWV53" s="1305"/>
      <c r="JWW53" s="1305"/>
      <c r="JWX53" s="1305"/>
      <c r="JWY53" s="1305"/>
      <c r="JWZ53" s="1305"/>
      <c r="JXA53" s="1305"/>
      <c r="JXB53" s="1305"/>
      <c r="JXC53" s="1305"/>
      <c r="JXD53" s="1305"/>
      <c r="JXE53" s="1305"/>
      <c r="JXF53" s="1305"/>
      <c r="JXG53" s="1305"/>
      <c r="JXH53" s="1305"/>
      <c r="JXI53" s="1305"/>
      <c r="JXJ53" s="1305"/>
      <c r="JXK53" s="1305"/>
      <c r="JXL53" s="1305"/>
      <c r="JXM53" s="1305"/>
      <c r="JXN53" s="1305"/>
      <c r="JXO53" s="1305"/>
      <c r="JXP53" s="1305"/>
      <c r="JXQ53" s="1305"/>
      <c r="JXR53" s="1305"/>
      <c r="JXS53" s="1305"/>
      <c r="JXT53" s="1305"/>
      <c r="JXU53" s="1305"/>
      <c r="JXV53" s="1305"/>
      <c r="JXW53" s="1305"/>
      <c r="JXX53" s="1305"/>
      <c r="JXY53" s="1305"/>
      <c r="JXZ53" s="1305"/>
      <c r="JYA53" s="1305"/>
      <c r="JYB53" s="1305"/>
      <c r="JYC53" s="1305"/>
      <c r="JYD53" s="1305"/>
      <c r="JYE53" s="1305"/>
      <c r="JYF53" s="1305"/>
      <c r="JYG53" s="1305"/>
      <c r="JYH53" s="1305"/>
      <c r="JYI53" s="1305"/>
      <c r="JYJ53" s="1305"/>
      <c r="JYK53" s="1305"/>
      <c r="JYL53" s="1305"/>
      <c r="JYM53" s="1305"/>
      <c r="JYN53" s="1305"/>
      <c r="JYO53" s="1305"/>
      <c r="JYP53" s="1305"/>
      <c r="JYQ53" s="1305"/>
      <c r="JYR53" s="1305"/>
      <c r="JYS53" s="1305"/>
      <c r="JYT53" s="1305"/>
      <c r="JYU53" s="1305"/>
      <c r="JYV53" s="1305"/>
      <c r="JYW53" s="1305"/>
      <c r="JYX53" s="1305"/>
      <c r="JYY53" s="1305"/>
      <c r="JYZ53" s="1305"/>
      <c r="JZA53" s="1305"/>
      <c r="JZB53" s="1305"/>
      <c r="JZC53" s="1305"/>
      <c r="JZD53" s="1305"/>
      <c r="JZE53" s="1305"/>
      <c r="JZF53" s="1305"/>
      <c r="JZG53" s="1305"/>
      <c r="JZH53" s="1305"/>
      <c r="JZI53" s="1305"/>
      <c r="JZJ53" s="1305"/>
      <c r="JZK53" s="1305"/>
      <c r="JZL53" s="1305"/>
      <c r="JZM53" s="1305"/>
      <c r="JZN53" s="1305"/>
      <c r="JZO53" s="1305"/>
      <c r="JZP53" s="1305"/>
      <c r="JZQ53" s="1305"/>
      <c r="JZR53" s="1305"/>
      <c r="JZS53" s="1305"/>
      <c r="JZT53" s="1305"/>
      <c r="JZU53" s="1305"/>
      <c r="JZV53" s="1305"/>
      <c r="JZW53" s="1305"/>
      <c r="JZX53" s="1305"/>
      <c r="JZY53" s="1305"/>
      <c r="JZZ53" s="1305"/>
      <c r="KAA53" s="1305"/>
      <c r="KAB53" s="1305"/>
      <c r="KAC53" s="1305"/>
      <c r="KAD53" s="1305"/>
      <c r="KAE53" s="1305"/>
      <c r="KAF53" s="1305"/>
      <c r="KAG53" s="1305"/>
      <c r="KAH53" s="1305"/>
      <c r="KAI53" s="1305"/>
      <c r="KAJ53" s="1305"/>
      <c r="KAK53" s="1305"/>
      <c r="KAL53" s="1305"/>
      <c r="KAM53" s="1305"/>
      <c r="KAN53" s="1305"/>
      <c r="KAO53" s="1305"/>
      <c r="KAP53" s="1305"/>
      <c r="KAQ53" s="1305"/>
      <c r="KAR53" s="1305"/>
      <c r="KAS53" s="1305"/>
      <c r="KAT53" s="1305"/>
      <c r="KAU53" s="1305"/>
      <c r="KAV53" s="1305"/>
      <c r="KAW53" s="1305"/>
      <c r="KAX53" s="1305"/>
      <c r="KAY53" s="1305"/>
      <c r="KAZ53" s="1305"/>
      <c r="KBA53" s="1305"/>
      <c r="KBB53" s="1305"/>
      <c r="KBC53" s="1305"/>
      <c r="KBD53" s="1305"/>
      <c r="KBE53" s="1305"/>
      <c r="KBF53" s="1305"/>
      <c r="KBG53" s="1305"/>
      <c r="KBH53" s="1305"/>
      <c r="KBI53" s="1305"/>
      <c r="KBJ53" s="1305"/>
      <c r="KBK53" s="1305"/>
      <c r="KBL53" s="1305"/>
      <c r="KBM53" s="1305"/>
      <c r="KBN53" s="1305"/>
      <c r="KBO53" s="1305"/>
      <c r="KBP53" s="1305"/>
      <c r="KBQ53" s="1305"/>
      <c r="KBR53" s="1305"/>
      <c r="KBS53" s="1305"/>
      <c r="KBT53" s="1305"/>
      <c r="KBU53" s="1305"/>
      <c r="KBV53" s="1305"/>
      <c r="KBW53" s="1305"/>
      <c r="KBX53" s="1305"/>
      <c r="KBY53" s="1305"/>
      <c r="KBZ53" s="1305"/>
      <c r="KCA53" s="1305"/>
      <c r="KCB53" s="1305"/>
      <c r="KCC53" s="1305"/>
      <c r="KCD53" s="1305"/>
      <c r="KCE53" s="1305"/>
      <c r="KCF53" s="1305"/>
      <c r="KCG53" s="1305"/>
      <c r="KCH53" s="1305"/>
      <c r="KCI53" s="1305"/>
      <c r="KCJ53" s="1305"/>
      <c r="KCK53" s="1305"/>
      <c r="KCL53" s="1305"/>
      <c r="KCM53" s="1305"/>
      <c r="KCN53" s="1305"/>
      <c r="KCO53" s="1305"/>
      <c r="KCP53" s="1305"/>
      <c r="KCQ53" s="1305"/>
      <c r="KCR53" s="1305"/>
      <c r="KCS53" s="1305"/>
      <c r="KCT53" s="1305"/>
      <c r="KCU53" s="1305"/>
      <c r="KCV53" s="1305"/>
      <c r="KCW53" s="1305"/>
      <c r="KCX53" s="1305"/>
      <c r="KCY53" s="1305"/>
      <c r="KCZ53" s="1305"/>
      <c r="KDA53" s="1305"/>
      <c r="KDB53" s="1305"/>
      <c r="KDC53" s="1305"/>
      <c r="KDD53" s="1305"/>
      <c r="KDE53" s="1305"/>
      <c r="KDF53" s="1305"/>
      <c r="KDG53" s="1305"/>
      <c r="KDH53" s="1305"/>
      <c r="KDI53" s="1305"/>
      <c r="KDJ53" s="1305"/>
      <c r="KDK53" s="1305"/>
      <c r="KDL53" s="1305"/>
      <c r="KDM53" s="1305"/>
      <c r="KDN53" s="1305"/>
      <c r="KDO53" s="1305"/>
      <c r="KDP53" s="1305"/>
      <c r="KDQ53" s="1305"/>
      <c r="KDR53" s="1305"/>
      <c r="KDS53" s="1305"/>
      <c r="KDT53" s="1305"/>
      <c r="KDU53" s="1305"/>
      <c r="KDV53" s="1305"/>
      <c r="KDW53" s="1305"/>
      <c r="KDX53" s="1305"/>
      <c r="KDY53" s="1305"/>
      <c r="KDZ53" s="1305"/>
      <c r="KEA53" s="1305"/>
      <c r="KEB53" s="1305"/>
      <c r="KEC53" s="1305"/>
      <c r="KED53" s="1305"/>
      <c r="KEE53" s="1305"/>
      <c r="KEF53" s="1305"/>
      <c r="KEG53" s="1305"/>
      <c r="KEH53" s="1305"/>
      <c r="KEI53" s="1305"/>
      <c r="KEJ53" s="1305"/>
      <c r="KEK53" s="1305"/>
      <c r="KEL53" s="1305"/>
      <c r="KEM53" s="1305"/>
      <c r="KEN53" s="1305"/>
      <c r="KEO53" s="1305"/>
      <c r="KEP53" s="1305"/>
      <c r="KEQ53" s="1305"/>
      <c r="KER53" s="1305"/>
      <c r="KES53" s="1305"/>
      <c r="KET53" s="1305"/>
      <c r="KEU53" s="1305"/>
      <c r="KEV53" s="1305"/>
      <c r="KEW53" s="1305"/>
      <c r="KEX53" s="1305"/>
      <c r="KEY53" s="1305"/>
      <c r="KEZ53" s="1305"/>
      <c r="KFA53" s="1305"/>
      <c r="KFB53" s="1305"/>
      <c r="KFC53" s="1305"/>
      <c r="KFD53" s="1305"/>
      <c r="KFE53" s="1305"/>
      <c r="KFF53" s="1305"/>
      <c r="KFG53" s="1305"/>
      <c r="KFH53" s="1305"/>
      <c r="KFI53" s="1305"/>
      <c r="KFJ53" s="1305"/>
      <c r="KFK53" s="1305"/>
      <c r="KFL53" s="1305"/>
      <c r="KFM53" s="1305"/>
      <c r="KFN53" s="1305"/>
      <c r="KFO53" s="1305"/>
      <c r="KFP53" s="1305"/>
      <c r="KFQ53" s="1305"/>
      <c r="KFR53" s="1305"/>
      <c r="KFS53" s="1305"/>
      <c r="KFT53" s="1305"/>
      <c r="KFU53" s="1305"/>
      <c r="KFV53" s="1305"/>
      <c r="KFW53" s="1305"/>
      <c r="KFX53" s="1305"/>
      <c r="KFY53" s="1305"/>
      <c r="KFZ53" s="1305"/>
      <c r="KGA53" s="1305"/>
      <c r="KGB53" s="1305"/>
      <c r="KGC53" s="1305"/>
      <c r="KGD53" s="1305"/>
      <c r="KGE53" s="1305"/>
      <c r="KGF53" s="1305"/>
      <c r="KGG53" s="1305"/>
      <c r="KGH53" s="1305"/>
      <c r="KGI53" s="1305"/>
      <c r="KGJ53" s="1305"/>
      <c r="KGK53" s="1305"/>
      <c r="KGL53" s="1305"/>
      <c r="KGM53" s="1305"/>
      <c r="KGN53" s="1305"/>
      <c r="KGO53" s="1305"/>
      <c r="KGP53" s="1305"/>
      <c r="KGQ53" s="1305"/>
      <c r="KGR53" s="1305"/>
      <c r="KGS53" s="1305"/>
      <c r="KGT53" s="1305"/>
      <c r="KGU53" s="1305"/>
      <c r="KGV53" s="1305"/>
      <c r="KGW53" s="1305"/>
      <c r="KGX53" s="1305"/>
      <c r="KGY53" s="1305"/>
      <c r="KGZ53" s="1305"/>
      <c r="KHA53" s="1305"/>
      <c r="KHB53" s="1305"/>
      <c r="KHC53" s="1305"/>
      <c r="KHD53" s="1305"/>
      <c r="KHE53" s="1305"/>
      <c r="KHF53" s="1305"/>
      <c r="KHG53" s="1305"/>
      <c r="KHH53" s="1305"/>
      <c r="KHI53" s="1305"/>
      <c r="KHJ53" s="1305"/>
      <c r="KHK53" s="1305"/>
      <c r="KHL53" s="1305"/>
      <c r="KHM53" s="1305"/>
      <c r="KHN53" s="1305"/>
      <c r="KHO53" s="1305"/>
      <c r="KHP53" s="1305"/>
      <c r="KHQ53" s="1305"/>
      <c r="KHR53" s="1305"/>
      <c r="KHS53" s="1305"/>
      <c r="KHT53" s="1305"/>
      <c r="KHU53" s="1305"/>
      <c r="KHV53" s="1305"/>
      <c r="KHW53" s="1305"/>
      <c r="KHX53" s="1305"/>
      <c r="KHY53" s="1305"/>
      <c r="KHZ53" s="1305"/>
      <c r="KIA53" s="1305"/>
      <c r="KIB53" s="1305"/>
      <c r="KIC53" s="1305"/>
      <c r="KID53" s="1305"/>
      <c r="KIE53" s="1305"/>
      <c r="KIF53" s="1305"/>
      <c r="KIG53" s="1305"/>
      <c r="KIH53" s="1305"/>
      <c r="KII53" s="1305"/>
      <c r="KIJ53" s="1305"/>
      <c r="KIK53" s="1305"/>
      <c r="KIL53" s="1305"/>
      <c r="KIM53" s="1305"/>
      <c r="KIN53" s="1305"/>
      <c r="KIO53" s="1305"/>
      <c r="KIP53" s="1305"/>
      <c r="KIQ53" s="1305"/>
      <c r="KIR53" s="1305"/>
      <c r="KIS53" s="1305"/>
      <c r="KIT53" s="1305"/>
      <c r="KIU53" s="1305"/>
      <c r="KIV53" s="1305"/>
      <c r="KIW53" s="1305"/>
      <c r="KIX53" s="1305"/>
      <c r="KIY53" s="1305"/>
      <c r="KIZ53" s="1305"/>
      <c r="KJA53" s="1305"/>
      <c r="KJB53" s="1305"/>
      <c r="KJC53" s="1305"/>
      <c r="KJD53" s="1305"/>
      <c r="KJE53" s="1305"/>
      <c r="KJF53" s="1305"/>
      <c r="KJG53" s="1305"/>
      <c r="KJH53" s="1305"/>
      <c r="KJI53" s="1305"/>
      <c r="KJJ53" s="1305"/>
      <c r="KJK53" s="1305"/>
      <c r="KJL53" s="1305"/>
      <c r="KJM53" s="1305"/>
      <c r="KJN53" s="1305"/>
      <c r="KJO53" s="1305"/>
      <c r="KJP53" s="1305"/>
      <c r="KJQ53" s="1305"/>
      <c r="KJR53" s="1305"/>
      <c r="KJS53" s="1305"/>
      <c r="KJT53" s="1305"/>
      <c r="KJU53" s="1305"/>
      <c r="KJV53" s="1305"/>
      <c r="KJW53" s="1305"/>
      <c r="KJX53" s="1305"/>
      <c r="KJY53" s="1305"/>
      <c r="KJZ53" s="1305"/>
      <c r="KKA53" s="1305"/>
      <c r="KKB53" s="1305"/>
      <c r="KKC53" s="1305"/>
      <c r="KKD53" s="1305"/>
      <c r="KKE53" s="1305"/>
      <c r="KKF53" s="1305"/>
      <c r="KKG53" s="1305"/>
      <c r="KKH53" s="1305"/>
      <c r="KKI53" s="1305"/>
      <c r="KKJ53" s="1305"/>
      <c r="KKK53" s="1305"/>
      <c r="KKL53" s="1305"/>
      <c r="KKM53" s="1305"/>
      <c r="KKN53" s="1305"/>
      <c r="KKO53" s="1305"/>
      <c r="KKP53" s="1305"/>
      <c r="KKQ53" s="1305"/>
      <c r="KKR53" s="1305"/>
      <c r="KKS53" s="1305"/>
      <c r="KKT53" s="1305"/>
      <c r="KKU53" s="1305"/>
      <c r="KKV53" s="1305"/>
      <c r="KKW53" s="1305"/>
      <c r="KKX53" s="1305"/>
      <c r="KKY53" s="1305"/>
      <c r="KKZ53" s="1305"/>
      <c r="KLA53" s="1305"/>
      <c r="KLB53" s="1305"/>
      <c r="KLC53" s="1305"/>
      <c r="KLD53" s="1305"/>
      <c r="KLE53" s="1305"/>
      <c r="KLF53" s="1305"/>
      <c r="KLG53" s="1305"/>
      <c r="KLH53" s="1305"/>
      <c r="KLI53" s="1305"/>
      <c r="KLJ53" s="1305"/>
      <c r="KLK53" s="1305"/>
      <c r="KLL53" s="1305"/>
      <c r="KLM53" s="1305"/>
      <c r="KLN53" s="1305"/>
      <c r="KLO53" s="1305"/>
      <c r="KLP53" s="1305"/>
      <c r="KLQ53" s="1305"/>
      <c r="KLR53" s="1305"/>
      <c r="KLS53" s="1305"/>
      <c r="KLT53" s="1305"/>
      <c r="KLU53" s="1305"/>
      <c r="KLV53" s="1305"/>
      <c r="KLW53" s="1305"/>
      <c r="KLX53" s="1305"/>
      <c r="KLY53" s="1305"/>
      <c r="KLZ53" s="1305"/>
      <c r="KMA53" s="1305"/>
      <c r="KMB53" s="1305"/>
      <c r="KMC53" s="1305"/>
      <c r="KMD53" s="1305"/>
      <c r="KME53" s="1305"/>
      <c r="KMF53" s="1305"/>
      <c r="KMG53" s="1305"/>
      <c r="KMH53" s="1305"/>
      <c r="KMI53" s="1305"/>
      <c r="KMJ53" s="1305"/>
      <c r="KMK53" s="1305"/>
      <c r="KML53" s="1305"/>
      <c r="KMM53" s="1305"/>
      <c r="KMN53" s="1305"/>
      <c r="KMO53" s="1305"/>
      <c r="KMP53" s="1305"/>
      <c r="KMQ53" s="1305"/>
      <c r="KMR53" s="1305"/>
      <c r="KMS53" s="1305"/>
      <c r="KMT53" s="1305"/>
      <c r="KMU53" s="1305"/>
      <c r="KMV53" s="1305"/>
      <c r="KMW53" s="1305"/>
      <c r="KMX53" s="1305"/>
      <c r="KMY53" s="1305"/>
      <c r="KMZ53" s="1305"/>
      <c r="KNA53" s="1305"/>
      <c r="KNB53" s="1305"/>
      <c r="KNC53" s="1305"/>
      <c r="KND53" s="1305"/>
      <c r="KNE53" s="1305"/>
      <c r="KNF53" s="1305"/>
      <c r="KNG53" s="1305"/>
      <c r="KNH53" s="1305"/>
      <c r="KNI53" s="1305"/>
      <c r="KNJ53" s="1305"/>
      <c r="KNK53" s="1305"/>
      <c r="KNL53" s="1305"/>
      <c r="KNM53" s="1305"/>
      <c r="KNN53" s="1305"/>
      <c r="KNO53" s="1305"/>
      <c r="KNP53" s="1305"/>
      <c r="KNQ53" s="1305"/>
      <c r="KNR53" s="1305"/>
      <c r="KNS53" s="1305"/>
      <c r="KNT53" s="1305"/>
      <c r="KNU53" s="1305"/>
      <c r="KNV53" s="1305"/>
      <c r="KNW53" s="1305"/>
      <c r="KNX53" s="1305"/>
      <c r="KNY53" s="1305"/>
      <c r="KNZ53" s="1305"/>
      <c r="KOA53" s="1305"/>
      <c r="KOB53" s="1305"/>
      <c r="KOC53" s="1305"/>
      <c r="KOD53" s="1305"/>
      <c r="KOE53" s="1305"/>
      <c r="KOF53" s="1305"/>
      <c r="KOG53" s="1305"/>
      <c r="KOH53" s="1305"/>
      <c r="KOI53" s="1305"/>
      <c r="KOJ53" s="1305"/>
      <c r="KOK53" s="1305"/>
      <c r="KOL53" s="1305"/>
      <c r="KOM53" s="1305"/>
      <c r="KON53" s="1305"/>
      <c r="KOO53" s="1305"/>
      <c r="KOP53" s="1305"/>
      <c r="KOQ53" s="1305"/>
      <c r="KOR53" s="1305"/>
      <c r="KOS53" s="1305"/>
      <c r="KOT53" s="1305"/>
      <c r="KOU53" s="1305"/>
      <c r="KOV53" s="1305"/>
      <c r="KOW53" s="1305"/>
      <c r="KOX53" s="1305"/>
      <c r="KOY53" s="1305"/>
      <c r="KOZ53" s="1305"/>
      <c r="KPA53" s="1305"/>
      <c r="KPB53" s="1305"/>
      <c r="KPC53" s="1305"/>
      <c r="KPD53" s="1305"/>
      <c r="KPE53" s="1305"/>
      <c r="KPF53" s="1305"/>
      <c r="KPG53" s="1305"/>
      <c r="KPH53" s="1305"/>
      <c r="KPI53" s="1305"/>
      <c r="KPJ53" s="1305"/>
      <c r="KPK53" s="1305"/>
      <c r="KPL53" s="1305"/>
      <c r="KPM53" s="1305"/>
      <c r="KPN53" s="1305"/>
      <c r="KPO53" s="1305"/>
      <c r="KPP53" s="1305"/>
      <c r="KPQ53" s="1305"/>
      <c r="KPR53" s="1305"/>
      <c r="KPS53" s="1305"/>
      <c r="KPT53" s="1305"/>
      <c r="KPU53" s="1305"/>
      <c r="KPV53" s="1305"/>
      <c r="KPW53" s="1305"/>
      <c r="KPX53" s="1305"/>
      <c r="KPY53" s="1305"/>
      <c r="KPZ53" s="1305"/>
      <c r="KQA53" s="1305"/>
      <c r="KQB53" s="1305"/>
      <c r="KQC53" s="1305"/>
      <c r="KQD53" s="1305"/>
      <c r="KQE53" s="1305"/>
      <c r="KQF53" s="1305"/>
      <c r="KQG53" s="1305"/>
      <c r="KQH53" s="1305"/>
      <c r="KQI53" s="1305"/>
      <c r="KQJ53" s="1305"/>
      <c r="KQK53" s="1305"/>
      <c r="KQL53" s="1305"/>
      <c r="KQM53" s="1305"/>
      <c r="KQN53" s="1305"/>
      <c r="KQO53" s="1305"/>
      <c r="KQP53" s="1305"/>
      <c r="KQQ53" s="1305"/>
      <c r="KQR53" s="1305"/>
      <c r="KQS53" s="1305"/>
      <c r="KQT53" s="1305"/>
      <c r="KQU53" s="1305"/>
      <c r="KQV53" s="1305"/>
      <c r="KQW53" s="1305"/>
      <c r="KQX53" s="1305"/>
      <c r="KQY53" s="1305"/>
      <c r="KQZ53" s="1305"/>
      <c r="KRA53" s="1305"/>
      <c r="KRB53" s="1305"/>
      <c r="KRC53" s="1305"/>
      <c r="KRD53" s="1305"/>
      <c r="KRE53" s="1305"/>
      <c r="KRF53" s="1305"/>
      <c r="KRG53" s="1305"/>
      <c r="KRH53" s="1305"/>
      <c r="KRI53" s="1305"/>
      <c r="KRJ53" s="1305"/>
      <c r="KRK53" s="1305"/>
      <c r="KRL53" s="1305"/>
      <c r="KRM53" s="1305"/>
      <c r="KRN53" s="1305"/>
      <c r="KRO53" s="1305"/>
      <c r="KRP53" s="1305"/>
      <c r="KRQ53" s="1305"/>
      <c r="KRR53" s="1305"/>
      <c r="KRS53" s="1305"/>
      <c r="KRT53" s="1305"/>
      <c r="KRU53" s="1305"/>
      <c r="KRV53" s="1305"/>
      <c r="KRW53" s="1305"/>
      <c r="KRX53" s="1305"/>
      <c r="KRY53" s="1305"/>
      <c r="KRZ53" s="1305"/>
      <c r="KSA53" s="1305"/>
      <c r="KSB53" s="1305"/>
      <c r="KSC53" s="1305"/>
      <c r="KSD53" s="1305"/>
      <c r="KSE53" s="1305"/>
      <c r="KSF53" s="1305"/>
      <c r="KSG53" s="1305"/>
      <c r="KSH53" s="1305"/>
      <c r="KSI53" s="1305"/>
      <c r="KSJ53" s="1305"/>
      <c r="KSK53" s="1305"/>
      <c r="KSL53" s="1305"/>
      <c r="KSM53" s="1305"/>
      <c r="KSN53" s="1305"/>
      <c r="KSO53" s="1305"/>
      <c r="KSP53" s="1305"/>
      <c r="KSQ53" s="1305"/>
      <c r="KSR53" s="1305"/>
      <c r="KSS53" s="1305"/>
      <c r="KST53" s="1305"/>
      <c r="KSU53" s="1305"/>
      <c r="KSV53" s="1305"/>
      <c r="KSW53" s="1305"/>
      <c r="KSX53" s="1305"/>
      <c r="KSY53" s="1305"/>
      <c r="KSZ53" s="1305"/>
      <c r="KTA53" s="1305"/>
      <c r="KTB53" s="1305"/>
      <c r="KTC53" s="1305"/>
      <c r="KTD53" s="1305"/>
      <c r="KTE53" s="1305"/>
      <c r="KTF53" s="1305"/>
      <c r="KTG53" s="1305"/>
      <c r="KTH53" s="1305"/>
      <c r="KTI53" s="1305"/>
      <c r="KTJ53" s="1305"/>
      <c r="KTK53" s="1305"/>
      <c r="KTL53" s="1305"/>
      <c r="KTM53" s="1305"/>
      <c r="KTN53" s="1305"/>
      <c r="KTO53" s="1305"/>
      <c r="KTP53" s="1305"/>
      <c r="KTQ53" s="1305"/>
      <c r="KTR53" s="1305"/>
      <c r="KTS53" s="1305"/>
      <c r="KTT53" s="1305"/>
      <c r="KTU53" s="1305"/>
      <c r="KTV53" s="1305"/>
      <c r="KTW53" s="1305"/>
      <c r="KTX53" s="1305"/>
      <c r="KTY53" s="1305"/>
      <c r="KTZ53" s="1305"/>
      <c r="KUA53" s="1305"/>
      <c r="KUB53" s="1305"/>
      <c r="KUC53" s="1305"/>
      <c r="KUD53" s="1305"/>
      <c r="KUE53" s="1305"/>
      <c r="KUF53" s="1305"/>
      <c r="KUG53" s="1305"/>
      <c r="KUH53" s="1305"/>
      <c r="KUI53" s="1305"/>
      <c r="KUJ53" s="1305"/>
      <c r="KUK53" s="1305"/>
      <c r="KUL53" s="1305"/>
      <c r="KUM53" s="1305"/>
      <c r="KUN53" s="1305"/>
      <c r="KUO53" s="1305"/>
      <c r="KUP53" s="1305"/>
      <c r="KUQ53" s="1305"/>
      <c r="KUR53" s="1305"/>
      <c r="KUS53" s="1305"/>
      <c r="KUT53" s="1305"/>
      <c r="KUU53" s="1305"/>
      <c r="KUV53" s="1305"/>
      <c r="KUW53" s="1305"/>
      <c r="KUX53" s="1305"/>
      <c r="KUY53" s="1305"/>
      <c r="KUZ53" s="1305"/>
      <c r="KVA53" s="1305"/>
      <c r="KVB53" s="1305"/>
      <c r="KVC53" s="1305"/>
      <c r="KVD53" s="1305"/>
      <c r="KVE53" s="1305"/>
      <c r="KVF53" s="1305"/>
      <c r="KVG53" s="1305"/>
      <c r="KVH53" s="1305"/>
      <c r="KVI53" s="1305"/>
      <c r="KVJ53" s="1305"/>
      <c r="KVK53" s="1305"/>
      <c r="KVL53" s="1305"/>
      <c r="KVM53" s="1305"/>
      <c r="KVN53" s="1305"/>
      <c r="KVO53" s="1305"/>
      <c r="KVP53" s="1305"/>
      <c r="KVQ53" s="1305"/>
      <c r="KVR53" s="1305"/>
      <c r="KVS53" s="1305"/>
      <c r="KVT53" s="1305"/>
      <c r="KVU53" s="1305"/>
      <c r="KVV53" s="1305"/>
      <c r="KVW53" s="1305"/>
      <c r="KVX53" s="1305"/>
      <c r="KVY53" s="1305"/>
      <c r="KVZ53" s="1305"/>
      <c r="KWA53" s="1305"/>
      <c r="KWB53" s="1305"/>
      <c r="KWC53" s="1305"/>
      <c r="KWD53" s="1305"/>
      <c r="KWE53" s="1305"/>
      <c r="KWF53" s="1305"/>
      <c r="KWG53" s="1305"/>
      <c r="KWH53" s="1305"/>
      <c r="KWI53" s="1305"/>
      <c r="KWJ53" s="1305"/>
      <c r="KWK53" s="1305"/>
      <c r="KWL53" s="1305"/>
      <c r="KWM53" s="1305"/>
      <c r="KWN53" s="1305"/>
      <c r="KWO53" s="1305"/>
      <c r="KWP53" s="1305"/>
      <c r="KWQ53" s="1305"/>
      <c r="KWR53" s="1305"/>
      <c r="KWS53" s="1305"/>
      <c r="KWT53" s="1305"/>
      <c r="KWU53" s="1305"/>
      <c r="KWV53" s="1305"/>
      <c r="KWW53" s="1305"/>
      <c r="KWX53" s="1305"/>
      <c r="KWY53" s="1305"/>
      <c r="KWZ53" s="1305"/>
      <c r="KXA53" s="1305"/>
      <c r="KXB53" s="1305"/>
      <c r="KXC53" s="1305"/>
      <c r="KXD53" s="1305"/>
      <c r="KXE53" s="1305"/>
      <c r="KXF53" s="1305"/>
      <c r="KXG53" s="1305"/>
      <c r="KXH53" s="1305"/>
      <c r="KXI53" s="1305"/>
      <c r="KXJ53" s="1305"/>
      <c r="KXK53" s="1305"/>
      <c r="KXL53" s="1305"/>
      <c r="KXM53" s="1305"/>
      <c r="KXN53" s="1305"/>
      <c r="KXO53" s="1305"/>
      <c r="KXP53" s="1305"/>
      <c r="KXQ53" s="1305"/>
      <c r="KXR53" s="1305"/>
      <c r="KXS53" s="1305"/>
      <c r="KXT53" s="1305"/>
      <c r="KXU53" s="1305"/>
      <c r="KXV53" s="1305"/>
      <c r="KXW53" s="1305"/>
      <c r="KXX53" s="1305"/>
      <c r="KXY53" s="1305"/>
      <c r="KXZ53" s="1305"/>
      <c r="KYA53" s="1305"/>
      <c r="KYB53" s="1305"/>
      <c r="KYC53" s="1305"/>
      <c r="KYD53" s="1305"/>
      <c r="KYE53" s="1305"/>
      <c r="KYF53" s="1305"/>
      <c r="KYG53" s="1305"/>
      <c r="KYH53" s="1305"/>
      <c r="KYI53" s="1305"/>
      <c r="KYJ53" s="1305"/>
      <c r="KYK53" s="1305"/>
      <c r="KYL53" s="1305"/>
      <c r="KYM53" s="1305"/>
      <c r="KYN53" s="1305"/>
      <c r="KYO53" s="1305"/>
      <c r="KYP53" s="1305"/>
      <c r="KYQ53" s="1305"/>
      <c r="KYR53" s="1305"/>
      <c r="KYS53" s="1305"/>
      <c r="KYT53" s="1305"/>
      <c r="KYU53" s="1305"/>
      <c r="KYV53" s="1305"/>
      <c r="KYW53" s="1305"/>
      <c r="KYX53" s="1305"/>
      <c r="KYY53" s="1305"/>
      <c r="KYZ53" s="1305"/>
      <c r="KZA53" s="1305"/>
      <c r="KZB53" s="1305"/>
      <c r="KZC53" s="1305"/>
      <c r="KZD53" s="1305"/>
      <c r="KZE53" s="1305"/>
      <c r="KZF53" s="1305"/>
      <c r="KZG53" s="1305"/>
      <c r="KZH53" s="1305"/>
      <c r="KZI53" s="1305"/>
      <c r="KZJ53" s="1305"/>
      <c r="KZK53" s="1305"/>
      <c r="KZL53" s="1305"/>
      <c r="KZM53" s="1305"/>
      <c r="KZN53" s="1305"/>
      <c r="KZO53" s="1305"/>
      <c r="KZP53" s="1305"/>
      <c r="KZQ53" s="1305"/>
      <c r="KZR53" s="1305"/>
      <c r="KZS53" s="1305"/>
      <c r="KZT53" s="1305"/>
      <c r="KZU53" s="1305"/>
      <c r="KZV53" s="1305"/>
      <c r="KZW53" s="1305"/>
      <c r="KZX53" s="1305"/>
      <c r="KZY53" s="1305"/>
      <c r="KZZ53" s="1305"/>
      <c r="LAA53" s="1305"/>
      <c r="LAB53" s="1305"/>
      <c r="LAC53" s="1305"/>
      <c r="LAD53" s="1305"/>
      <c r="LAE53" s="1305"/>
      <c r="LAF53" s="1305"/>
      <c r="LAG53" s="1305"/>
      <c r="LAH53" s="1305"/>
      <c r="LAI53" s="1305"/>
      <c r="LAJ53" s="1305"/>
      <c r="LAK53" s="1305"/>
      <c r="LAL53" s="1305"/>
      <c r="LAM53" s="1305"/>
      <c r="LAN53" s="1305"/>
      <c r="LAO53" s="1305"/>
      <c r="LAP53" s="1305"/>
      <c r="LAQ53" s="1305"/>
      <c r="LAR53" s="1305"/>
      <c r="LAS53" s="1305"/>
      <c r="LAT53" s="1305"/>
      <c r="LAU53" s="1305"/>
      <c r="LAV53" s="1305"/>
      <c r="LAW53" s="1305"/>
      <c r="LAX53" s="1305"/>
      <c r="LAY53" s="1305"/>
      <c r="LAZ53" s="1305"/>
      <c r="LBA53" s="1305"/>
      <c r="LBB53" s="1305"/>
      <c r="LBC53" s="1305"/>
      <c r="LBD53" s="1305"/>
      <c r="LBE53" s="1305"/>
      <c r="LBF53" s="1305"/>
      <c r="LBG53" s="1305"/>
      <c r="LBH53" s="1305"/>
      <c r="LBI53" s="1305"/>
      <c r="LBJ53" s="1305"/>
      <c r="LBK53" s="1305"/>
      <c r="LBL53" s="1305"/>
      <c r="LBM53" s="1305"/>
      <c r="LBN53" s="1305"/>
      <c r="LBO53" s="1305"/>
      <c r="LBP53" s="1305"/>
      <c r="LBQ53" s="1305"/>
      <c r="LBR53" s="1305"/>
      <c r="LBS53" s="1305"/>
      <c r="LBT53" s="1305"/>
      <c r="LBU53" s="1305"/>
      <c r="LBV53" s="1305"/>
      <c r="LBW53" s="1305"/>
      <c r="LBX53" s="1305"/>
      <c r="LBY53" s="1305"/>
      <c r="LBZ53" s="1305"/>
      <c r="LCA53" s="1305"/>
      <c r="LCB53" s="1305"/>
      <c r="LCC53" s="1305"/>
      <c r="LCD53" s="1305"/>
      <c r="LCE53" s="1305"/>
      <c r="LCF53" s="1305"/>
      <c r="LCG53" s="1305"/>
      <c r="LCH53" s="1305"/>
      <c r="LCI53" s="1305"/>
      <c r="LCJ53" s="1305"/>
      <c r="LCK53" s="1305"/>
      <c r="LCL53" s="1305"/>
      <c r="LCM53" s="1305"/>
      <c r="LCN53" s="1305"/>
      <c r="LCO53" s="1305"/>
      <c r="LCP53" s="1305"/>
      <c r="LCQ53" s="1305"/>
      <c r="LCR53" s="1305"/>
      <c r="LCS53" s="1305"/>
      <c r="LCT53" s="1305"/>
      <c r="LCU53" s="1305"/>
      <c r="LCV53" s="1305"/>
      <c r="LCW53" s="1305"/>
      <c r="LCX53" s="1305"/>
      <c r="LCY53" s="1305"/>
      <c r="LCZ53" s="1305"/>
      <c r="LDA53" s="1305"/>
      <c r="LDB53" s="1305"/>
      <c r="LDC53" s="1305"/>
      <c r="LDD53" s="1305"/>
      <c r="LDE53" s="1305"/>
      <c r="LDF53" s="1305"/>
      <c r="LDG53" s="1305"/>
      <c r="LDH53" s="1305"/>
      <c r="LDI53" s="1305"/>
      <c r="LDJ53" s="1305"/>
      <c r="LDK53" s="1305"/>
      <c r="LDL53" s="1305"/>
      <c r="LDM53" s="1305"/>
      <c r="LDN53" s="1305"/>
      <c r="LDO53" s="1305"/>
      <c r="LDP53" s="1305"/>
      <c r="LDQ53" s="1305"/>
      <c r="LDR53" s="1305"/>
      <c r="LDS53" s="1305"/>
      <c r="LDT53" s="1305"/>
      <c r="LDU53" s="1305"/>
      <c r="LDV53" s="1305"/>
      <c r="LDW53" s="1305"/>
      <c r="LDX53" s="1305"/>
      <c r="LDY53" s="1305"/>
      <c r="LDZ53" s="1305"/>
      <c r="LEA53" s="1305"/>
      <c r="LEB53" s="1305"/>
      <c r="LEC53" s="1305"/>
      <c r="LED53" s="1305"/>
      <c r="LEE53" s="1305"/>
      <c r="LEF53" s="1305"/>
      <c r="LEG53" s="1305"/>
      <c r="LEH53" s="1305"/>
      <c r="LEI53" s="1305"/>
      <c r="LEJ53" s="1305"/>
      <c r="LEK53" s="1305"/>
      <c r="LEL53" s="1305"/>
      <c r="LEM53" s="1305"/>
      <c r="LEN53" s="1305"/>
      <c r="LEO53" s="1305"/>
      <c r="LEP53" s="1305"/>
      <c r="LEQ53" s="1305"/>
      <c r="LER53" s="1305"/>
      <c r="LES53" s="1305"/>
      <c r="LET53" s="1305"/>
      <c r="LEU53" s="1305"/>
      <c r="LEV53" s="1305"/>
      <c r="LEW53" s="1305"/>
      <c r="LEX53" s="1305"/>
      <c r="LEY53" s="1305"/>
      <c r="LEZ53" s="1305"/>
      <c r="LFA53" s="1305"/>
      <c r="LFB53" s="1305"/>
      <c r="LFC53" s="1305"/>
      <c r="LFD53" s="1305"/>
      <c r="LFE53" s="1305"/>
      <c r="LFF53" s="1305"/>
      <c r="LFG53" s="1305"/>
      <c r="LFH53" s="1305"/>
      <c r="LFI53" s="1305"/>
      <c r="LFJ53" s="1305"/>
      <c r="LFK53" s="1305"/>
      <c r="LFL53" s="1305"/>
      <c r="LFM53" s="1305"/>
      <c r="LFN53" s="1305"/>
      <c r="LFO53" s="1305"/>
      <c r="LFP53" s="1305"/>
      <c r="LFQ53" s="1305"/>
      <c r="LFR53" s="1305"/>
      <c r="LFS53" s="1305"/>
      <c r="LFT53" s="1305"/>
      <c r="LFU53" s="1305"/>
      <c r="LFV53" s="1305"/>
      <c r="LFW53" s="1305"/>
      <c r="LFX53" s="1305"/>
      <c r="LFY53" s="1305"/>
      <c r="LFZ53" s="1305"/>
      <c r="LGA53" s="1305"/>
      <c r="LGB53" s="1305"/>
      <c r="LGC53" s="1305"/>
      <c r="LGD53" s="1305"/>
      <c r="LGE53" s="1305"/>
      <c r="LGF53" s="1305"/>
      <c r="LGG53" s="1305"/>
      <c r="LGH53" s="1305"/>
      <c r="LGI53" s="1305"/>
      <c r="LGJ53" s="1305"/>
      <c r="LGK53" s="1305"/>
      <c r="LGL53" s="1305"/>
      <c r="LGM53" s="1305"/>
      <c r="LGN53" s="1305"/>
      <c r="LGO53" s="1305"/>
      <c r="LGP53" s="1305"/>
      <c r="LGQ53" s="1305"/>
      <c r="LGR53" s="1305"/>
      <c r="LGS53" s="1305"/>
      <c r="LGT53" s="1305"/>
      <c r="LGU53" s="1305"/>
      <c r="LGV53" s="1305"/>
      <c r="LGW53" s="1305"/>
      <c r="LGX53" s="1305"/>
      <c r="LGY53" s="1305"/>
      <c r="LGZ53" s="1305"/>
      <c r="LHA53" s="1305"/>
      <c r="LHB53" s="1305"/>
      <c r="LHC53" s="1305"/>
      <c r="LHD53" s="1305"/>
      <c r="LHE53" s="1305"/>
      <c r="LHF53" s="1305"/>
      <c r="LHG53" s="1305"/>
      <c r="LHH53" s="1305"/>
      <c r="LHI53" s="1305"/>
      <c r="LHJ53" s="1305"/>
      <c r="LHK53" s="1305"/>
      <c r="LHL53" s="1305"/>
      <c r="LHM53" s="1305"/>
      <c r="LHN53" s="1305"/>
      <c r="LHO53" s="1305"/>
      <c r="LHP53" s="1305"/>
      <c r="LHQ53" s="1305"/>
      <c r="LHR53" s="1305"/>
      <c r="LHS53" s="1305"/>
      <c r="LHT53" s="1305"/>
      <c r="LHU53" s="1305"/>
      <c r="LHV53" s="1305"/>
      <c r="LHW53" s="1305"/>
      <c r="LHX53" s="1305"/>
      <c r="LHY53" s="1305"/>
      <c r="LHZ53" s="1305"/>
      <c r="LIA53" s="1305"/>
      <c r="LIB53" s="1305"/>
      <c r="LIC53" s="1305"/>
      <c r="LID53" s="1305"/>
      <c r="LIE53" s="1305"/>
      <c r="LIF53" s="1305"/>
      <c r="LIG53" s="1305"/>
      <c r="LIH53" s="1305"/>
      <c r="LII53" s="1305"/>
      <c r="LIJ53" s="1305"/>
      <c r="LIK53" s="1305"/>
      <c r="LIL53" s="1305"/>
      <c r="LIM53" s="1305"/>
      <c r="LIN53" s="1305"/>
      <c r="LIO53" s="1305"/>
      <c r="LIP53" s="1305"/>
      <c r="LIQ53" s="1305"/>
      <c r="LIR53" s="1305"/>
      <c r="LIS53" s="1305"/>
      <c r="LIT53" s="1305"/>
      <c r="LIU53" s="1305"/>
      <c r="LIV53" s="1305"/>
      <c r="LIW53" s="1305"/>
      <c r="LIX53" s="1305"/>
      <c r="LIY53" s="1305"/>
      <c r="LIZ53" s="1305"/>
      <c r="LJA53" s="1305"/>
      <c r="LJB53" s="1305"/>
      <c r="LJC53" s="1305"/>
      <c r="LJD53" s="1305"/>
      <c r="LJE53" s="1305"/>
      <c r="LJF53" s="1305"/>
      <c r="LJG53" s="1305"/>
      <c r="LJH53" s="1305"/>
      <c r="LJI53" s="1305"/>
      <c r="LJJ53" s="1305"/>
      <c r="LJK53" s="1305"/>
      <c r="LJL53" s="1305"/>
      <c r="LJM53" s="1305"/>
      <c r="LJN53" s="1305"/>
      <c r="LJO53" s="1305"/>
      <c r="LJP53" s="1305"/>
      <c r="LJQ53" s="1305"/>
      <c r="LJR53" s="1305"/>
      <c r="LJS53" s="1305"/>
      <c r="LJT53" s="1305"/>
      <c r="LJU53" s="1305"/>
      <c r="LJV53" s="1305"/>
      <c r="LJW53" s="1305"/>
      <c r="LJX53" s="1305"/>
      <c r="LJY53" s="1305"/>
      <c r="LJZ53" s="1305"/>
      <c r="LKA53" s="1305"/>
      <c r="LKB53" s="1305"/>
      <c r="LKC53" s="1305"/>
      <c r="LKD53" s="1305"/>
      <c r="LKE53" s="1305"/>
      <c r="LKF53" s="1305"/>
      <c r="LKG53" s="1305"/>
      <c r="LKH53" s="1305"/>
      <c r="LKI53" s="1305"/>
      <c r="LKJ53" s="1305"/>
      <c r="LKK53" s="1305"/>
      <c r="LKL53" s="1305"/>
      <c r="LKM53" s="1305"/>
      <c r="LKN53" s="1305"/>
      <c r="LKO53" s="1305"/>
      <c r="LKP53" s="1305"/>
      <c r="LKQ53" s="1305"/>
      <c r="LKR53" s="1305"/>
      <c r="LKS53" s="1305"/>
      <c r="LKT53" s="1305"/>
      <c r="LKU53" s="1305"/>
      <c r="LKV53" s="1305"/>
      <c r="LKW53" s="1305"/>
      <c r="LKX53" s="1305"/>
      <c r="LKY53" s="1305"/>
      <c r="LKZ53" s="1305"/>
      <c r="LLA53" s="1305"/>
      <c r="LLB53" s="1305"/>
      <c r="LLC53" s="1305"/>
      <c r="LLD53" s="1305"/>
      <c r="LLE53" s="1305"/>
      <c r="LLF53" s="1305"/>
      <c r="LLG53" s="1305"/>
      <c r="LLH53" s="1305"/>
      <c r="LLI53" s="1305"/>
      <c r="LLJ53" s="1305"/>
      <c r="LLK53" s="1305"/>
      <c r="LLL53" s="1305"/>
      <c r="LLM53" s="1305"/>
      <c r="LLN53" s="1305"/>
      <c r="LLO53" s="1305"/>
      <c r="LLP53" s="1305"/>
      <c r="LLQ53" s="1305"/>
      <c r="LLR53" s="1305"/>
      <c r="LLS53" s="1305"/>
      <c r="LLT53" s="1305"/>
      <c r="LLU53" s="1305"/>
      <c r="LLV53" s="1305"/>
      <c r="LLW53" s="1305"/>
      <c r="LLX53" s="1305"/>
      <c r="LLY53" s="1305"/>
      <c r="LLZ53" s="1305"/>
      <c r="LMA53" s="1305"/>
      <c r="LMB53" s="1305"/>
      <c r="LMC53" s="1305"/>
      <c r="LMD53" s="1305"/>
      <c r="LME53" s="1305"/>
      <c r="LMF53" s="1305"/>
      <c r="LMG53" s="1305"/>
      <c r="LMH53" s="1305"/>
      <c r="LMI53" s="1305"/>
      <c r="LMJ53" s="1305"/>
      <c r="LMK53" s="1305"/>
      <c r="LML53" s="1305"/>
      <c r="LMM53" s="1305"/>
      <c r="LMN53" s="1305"/>
      <c r="LMO53" s="1305"/>
      <c r="LMP53" s="1305"/>
      <c r="LMQ53" s="1305"/>
      <c r="LMR53" s="1305"/>
      <c r="LMS53" s="1305"/>
      <c r="LMT53" s="1305"/>
      <c r="LMU53" s="1305"/>
      <c r="LMV53" s="1305"/>
      <c r="LMW53" s="1305"/>
      <c r="LMX53" s="1305"/>
      <c r="LMY53" s="1305"/>
      <c r="LMZ53" s="1305"/>
      <c r="LNA53" s="1305"/>
      <c r="LNB53" s="1305"/>
      <c r="LNC53" s="1305"/>
      <c r="LND53" s="1305"/>
      <c r="LNE53" s="1305"/>
      <c r="LNF53" s="1305"/>
      <c r="LNG53" s="1305"/>
      <c r="LNH53" s="1305"/>
      <c r="LNI53" s="1305"/>
      <c r="LNJ53" s="1305"/>
      <c r="LNK53" s="1305"/>
      <c r="LNL53" s="1305"/>
      <c r="LNM53" s="1305"/>
      <c r="LNN53" s="1305"/>
      <c r="LNO53" s="1305"/>
      <c r="LNP53" s="1305"/>
      <c r="LNQ53" s="1305"/>
      <c r="LNR53" s="1305"/>
      <c r="LNS53" s="1305"/>
      <c r="LNT53" s="1305"/>
      <c r="LNU53" s="1305"/>
      <c r="LNV53" s="1305"/>
      <c r="LNW53" s="1305"/>
      <c r="LNX53" s="1305"/>
      <c r="LNY53" s="1305"/>
      <c r="LNZ53" s="1305"/>
      <c r="LOA53" s="1305"/>
      <c r="LOB53" s="1305"/>
      <c r="LOC53" s="1305"/>
      <c r="LOD53" s="1305"/>
      <c r="LOE53" s="1305"/>
      <c r="LOF53" s="1305"/>
      <c r="LOG53" s="1305"/>
      <c r="LOH53" s="1305"/>
      <c r="LOI53" s="1305"/>
      <c r="LOJ53" s="1305"/>
      <c r="LOK53" s="1305"/>
      <c r="LOL53" s="1305"/>
      <c r="LOM53" s="1305"/>
      <c r="LON53" s="1305"/>
      <c r="LOO53" s="1305"/>
      <c r="LOP53" s="1305"/>
      <c r="LOQ53" s="1305"/>
      <c r="LOR53" s="1305"/>
      <c r="LOS53" s="1305"/>
      <c r="LOT53" s="1305"/>
      <c r="LOU53" s="1305"/>
      <c r="LOV53" s="1305"/>
      <c r="LOW53" s="1305"/>
      <c r="LOX53" s="1305"/>
      <c r="LOY53" s="1305"/>
      <c r="LOZ53" s="1305"/>
      <c r="LPA53" s="1305"/>
      <c r="LPB53" s="1305"/>
      <c r="LPC53" s="1305"/>
      <c r="LPD53" s="1305"/>
      <c r="LPE53" s="1305"/>
      <c r="LPF53" s="1305"/>
      <c r="LPG53" s="1305"/>
      <c r="LPH53" s="1305"/>
      <c r="LPI53" s="1305"/>
      <c r="LPJ53" s="1305"/>
      <c r="LPK53" s="1305"/>
      <c r="LPL53" s="1305"/>
      <c r="LPM53" s="1305"/>
      <c r="LPN53" s="1305"/>
      <c r="LPO53" s="1305"/>
      <c r="LPP53" s="1305"/>
      <c r="LPQ53" s="1305"/>
      <c r="LPR53" s="1305"/>
      <c r="LPS53" s="1305"/>
      <c r="LPT53" s="1305"/>
      <c r="LPU53" s="1305"/>
      <c r="LPV53" s="1305"/>
      <c r="LPW53" s="1305"/>
      <c r="LPX53" s="1305"/>
      <c r="LPY53" s="1305"/>
      <c r="LPZ53" s="1305"/>
      <c r="LQA53" s="1305"/>
      <c r="LQB53" s="1305"/>
      <c r="LQC53" s="1305"/>
      <c r="LQD53" s="1305"/>
      <c r="LQE53" s="1305"/>
      <c r="LQF53" s="1305"/>
      <c r="LQG53" s="1305"/>
      <c r="LQH53" s="1305"/>
      <c r="LQI53" s="1305"/>
      <c r="LQJ53" s="1305"/>
      <c r="LQK53" s="1305"/>
      <c r="LQL53" s="1305"/>
      <c r="LQM53" s="1305"/>
      <c r="LQN53" s="1305"/>
      <c r="LQO53" s="1305"/>
      <c r="LQP53" s="1305"/>
      <c r="LQQ53" s="1305"/>
      <c r="LQR53" s="1305"/>
      <c r="LQS53" s="1305"/>
      <c r="LQT53" s="1305"/>
      <c r="LQU53" s="1305"/>
      <c r="LQV53" s="1305"/>
      <c r="LQW53" s="1305"/>
      <c r="LQX53" s="1305"/>
      <c r="LQY53" s="1305"/>
      <c r="LQZ53" s="1305"/>
      <c r="LRA53" s="1305"/>
      <c r="LRB53" s="1305"/>
      <c r="LRC53" s="1305"/>
      <c r="LRD53" s="1305"/>
      <c r="LRE53" s="1305"/>
      <c r="LRF53" s="1305"/>
      <c r="LRG53" s="1305"/>
      <c r="LRH53" s="1305"/>
      <c r="LRI53" s="1305"/>
      <c r="LRJ53" s="1305"/>
      <c r="LRK53" s="1305"/>
      <c r="LRL53" s="1305"/>
      <c r="LRM53" s="1305"/>
      <c r="LRN53" s="1305"/>
      <c r="LRO53" s="1305"/>
      <c r="LRP53" s="1305"/>
      <c r="LRQ53" s="1305"/>
      <c r="LRR53" s="1305"/>
      <c r="LRS53" s="1305"/>
      <c r="LRT53" s="1305"/>
      <c r="LRU53" s="1305"/>
      <c r="LRV53" s="1305"/>
      <c r="LRW53" s="1305"/>
      <c r="LRX53" s="1305"/>
      <c r="LRY53" s="1305"/>
      <c r="LRZ53" s="1305"/>
      <c r="LSA53" s="1305"/>
      <c r="LSB53" s="1305"/>
      <c r="LSC53" s="1305"/>
      <c r="LSD53" s="1305"/>
      <c r="LSE53" s="1305"/>
      <c r="LSF53" s="1305"/>
      <c r="LSG53" s="1305"/>
      <c r="LSH53" s="1305"/>
      <c r="LSI53" s="1305"/>
      <c r="LSJ53" s="1305"/>
      <c r="LSK53" s="1305"/>
      <c r="LSL53" s="1305"/>
      <c r="LSM53" s="1305"/>
      <c r="LSN53" s="1305"/>
      <c r="LSO53" s="1305"/>
      <c r="LSP53" s="1305"/>
      <c r="LSQ53" s="1305"/>
      <c r="LSR53" s="1305"/>
      <c r="LSS53" s="1305"/>
      <c r="LST53" s="1305"/>
      <c r="LSU53" s="1305"/>
      <c r="LSV53" s="1305"/>
      <c r="LSW53" s="1305"/>
      <c r="LSX53" s="1305"/>
      <c r="LSY53" s="1305"/>
      <c r="LSZ53" s="1305"/>
      <c r="LTA53" s="1305"/>
      <c r="LTB53" s="1305"/>
      <c r="LTC53" s="1305"/>
      <c r="LTD53" s="1305"/>
      <c r="LTE53" s="1305"/>
      <c r="LTF53" s="1305"/>
      <c r="LTG53" s="1305"/>
      <c r="LTH53" s="1305"/>
      <c r="LTI53" s="1305"/>
      <c r="LTJ53" s="1305"/>
      <c r="LTK53" s="1305"/>
      <c r="LTL53" s="1305"/>
      <c r="LTM53" s="1305"/>
      <c r="LTN53" s="1305"/>
      <c r="LTO53" s="1305"/>
      <c r="LTP53" s="1305"/>
      <c r="LTQ53" s="1305"/>
      <c r="LTR53" s="1305"/>
      <c r="LTS53" s="1305"/>
      <c r="LTT53" s="1305"/>
      <c r="LTU53" s="1305"/>
      <c r="LTV53" s="1305"/>
      <c r="LTW53" s="1305"/>
      <c r="LTX53" s="1305"/>
      <c r="LTY53" s="1305"/>
      <c r="LTZ53" s="1305"/>
      <c r="LUA53" s="1305"/>
      <c r="LUB53" s="1305"/>
      <c r="LUC53" s="1305"/>
      <c r="LUD53" s="1305"/>
      <c r="LUE53" s="1305"/>
      <c r="LUF53" s="1305"/>
      <c r="LUG53" s="1305"/>
      <c r="LUH53" s="1305"/>
      <c r="LUI53" s="1305"/>
      <c r="LUJ53" s="1305"/>
      <c r="LUK53" s="1305"/>
      <c r="LUL53" s="1305"/>
      <c r="LUM53" s="1305"/>
      <c r="LUN53" s="1305"/>
      <c r="LUO53" s="1305"/>
      <c r="LUP53" s="1305"/>
      <c r="LUQ53" s="1305"/>
      <c r="LUR53" s="1305"/>
      <c r="LUS53" s="1305"/>
      <c r="LUT53" s="1305"/>
      <c r="LUU53" s="1305"/>
      <c r="LUV53" s="1305"/>
      <c r="LUW53" s="1305"/>
      <c r="LUX53" s="1305"/>
      <c r="LUY53" s="1305"/>
      <c r="LUZ53" s="1305"/>
      <c r="LVA53" s="1305"/>
      <c r="LVB53" s="1305"/>
      <c r="LVC53" s="1305"/>
      <c r="LVD53" s="1305"/>
      <c r="LVE53" s="1305"/>
      <c r="LVF53" s="1305"/>
      <c r="LVG53" s="1305"/>
      <c r="LVH53" s="1305"/>
      <c r="LVI53" s="1305"/>
      <c r="LVJ53" s="1305"/>
      <c r="LVK53" s="1305"/>
      <c r="LVL53" s="1305"/>
      <c r="LVM53" s="1305"/>
      <c r="LVN53" s="1305"/>
      <c r="LVO53" s="1305"/>
      <c r="LVP53" s="1305"/>
      <c r="LVQ53" s="1305"/>
      <c r="LVR53" s="1305"/>
      <c r="LVS53" s="1305"/>
      <c r="LVT53" s="1305"/>
      <c r="LVU53" s="1305"/>
      <c r="LVV53" s="1305"/>
      <c r="LVW53" s="1305"/>
      <c r="LVX53" s="1305"/>
      <c r="LVY53" s="1305"/>
      <c r="LVZ53" s="1305"/>
      <c r="LWA53" s="1305"/>
      <c r="LWB53" s="1305"/>
      <c r="LWC53" s="1305"/>
      <c r="LWD53" s="1305"/>
      <c r="LWE53" s="1305"/>
      <c r="LWF53" s="1305"/>
      <c r="LWG53" s="1305"/>
      <c r="LWH53" s="1305"/>
      <c r="LWI53" s="1305"/>
      <c r="LWJ53" s="1305"/>
      <c r="LWK53" s="1305"/>
      <c r="LWL53" s="1305"/>
      <c r="LWM53" s="1305"/>
      <c r="LWN53" s="1305"/>
      <c r="LWO53" s="1305"/>
      <c r="LWP53" s="1305"/>
      <c r="LWQ53" s="1305"/>
      <c r="LWR53" s="1305"/>
      <c r="LWS53" s="1305"/>
      <c r="LWT53" s="1305"/>
      <c r="LWU53" s="1305"/>
      <c r="LWV53" s="1305"/>
      <c r="LWW53" s="1305"/>
      <c r="LWX53" s="1305"/>
      <c r="LWY53" s="1305"/>
      <c r="LWZ53" s="1305"/>
      <c r="LXA53" s="1305"/>
      <c r="LXB53" s="1305"/>
      <c r="LXC53" s="1305"/>
      <c r="LXD53" s="1305"/>
      <c r="LXE53" s="1305"/>
      <c r="LXF53" s="1305"/>
      <c r="LXG53" s="1305"/>
      <c r="LXH53" s="1305"/>
      <c r="LXI53" s="1305"/>
      <c r="LXJ53" s="1305"/>
      <c r="LXK53" s="1305"/>
      <c r="LXL53" s="1305"/>
      <c r="LXM53" s="1305"/>
      <c r="LXN53" s="1305"/>
      <c r="LXO53" s="1305"/>
      <c r="LXP53" s="1305"/>
      <c r="LXQ53" s="1305"/>
      <c r="LXR53" s="1305"/>
      <c r="LXS53" s="1305"/>
      <c r="LXT53" s="1305"/>
      <c r="LXU53" s="1305"/>
      <c r="LXV53" s="1305"/>
      <c r="LXW53" s="1305"/>
      <c r="LXX53" s="1305"/>
      <c r="LXY53" s="1305"/>
      <c r="LXZ53" s="1305"/>
      <c r="LYA53" s="1305"/>
      <c r="LYB53" s="1305"/>
      <c r="LYC53" s="1305"/>
      <c r="LYD53" s="1305"/>
      <c r="LYE53" s="1305"/>
      <c r="LYF53" s="1305"/>
      <c r="LYG53" s="1305"/>
      <c r="LYH53" s="1305"/>
      <c r="LYI53" s="1305"/>
      <c r="LYJ53" s="1305"/>
      <c r="LYK53" s="1305"/>
      <c r="LYL53" s="1305"/>
      <c r="LYM53" s="1305"/>
      <c r="LYN53" s="1305"/>
      <c r="LYO53" s="1305"/>
      <c r="LYP53" s="1305"/>
      <c r="LYQ53" s="1305"/>
      <c r="LYR53" s="1305"/>
      <c r="LYS53" s="1305"/>
      <c r="LYT53" s="1305"/>
      <c r="LYU53" s="1305"/>
      <c r="LYV53" s="1305"/>
      <c r="LYW53" s="1305"/>
      <c r="LYX53" s="1305"/>
      <c r="LYY53" s="1305"/>
      <c r="LYZ53" s="1305"/>
      <c r="LZA53" s="1305"/>
      <c r="LZB53" s="1305"/>
      <c r="LZC53" s="1305"/>
      <c r="LZD53" s="1305"/>
      <c r="LZE53" s="1305"/>
      <c r="LZF53" s="1305"/>
      <c r="LZG53" s="1305"/>
      <c r="LZH53" s="1305"/>
      <c r="LZI53" s="1305"/>
      <c r="LZJ53" s="1305"/>
      <c r="LZK53" s="1305"/>
      <c r="LZL53" s="1305"/>
      <c r="LZM53" s="1305"/>
      <c r="LZN53" s="1305"/>
      <c r="LZO53" s="1305"/>
      <c r="LZP53" s="1305"/>
      <c r="LZQ53" s="1305"/>
      <c r="LZR53" s="1305"/>
      <c r="LZS53" s="1305"/>
      <c r="LZT53" s="1305"/>
      <c r="LZU53" s="1305"/>
      <c r="LZV53" s="1305"/>
      <c r="LZW53" s="1305"/>
      <c r="LZX53" s="1305"/>
      <c r="LZY53" s="1305"/>
      <c r="LZZ53" s="1305"/>
      <c r="MAA53" s="1305"/>
      <c r="MAB53" s="1305"/>
      <c r="MAC53" s="1305"/>
      <c r="MAD53" s="1305"/>
      <c r="MAE53" s="1305"/>
      <c r="MAF53" s="1305"/>
      <c r="MAG53" s="1305"/>
      <c r="MAH53" s="1305"/>
      <c r="MAI53" s="1305"/>
      <c r="MAJ53" s="1305"/>
      <c r="MAK53" s="1305"/>
      <c r="MAL53" s="1305"/>
      <c r="MAM53" s="1305"/>
      <c r="MAN53" s="1305"/>
      <c r="MAO53" s="1305"/>
      <c r="MAP53" s="1305"/>
      <c r="MAQ53" s="1305"/>
      <c r="MAR53" s="1305"/>
      <c r="MAS53" s="1305"/>
      <c r="MAT53" s="1305"/>
      <c r="MAU53" s="1305"/>
      <c r="MAV53" s="1305"/>
      <c r="MAW53" s="1305"/>
      <c r="MAX53" s="1305"/>
      <c r="MAY53" s="1305"/>
      <c r="MAZ53" s="1305"/>
      <c r="MBA53" s="1305"/>
      <c r="MBB53" s="1305"/>
      <c r="MBC53" s="1305"/>
      <c r="MBD53" s="1305"/>
      <c r="MBE53" s="1305"/>
      <c r="MBF53" s="1305"/>
      <c r="MBG53" s="1305"/>
      <c r="MBH53" s="1305"/>
      <c r="MBI53" s="1305"/>
      <c r="MBJ53" s="1305"/>
      <c r="MBK53" s="1305"/>
      <c r="MBL53" s="1305"/>
      <c r="MBM53" s="1305"/>
      <c r="MBN53" s="1305"/>
      <c r="MBO53" s="1305"/>
      <c r="MBP53" s="1305"/>
      <c r="MBQ53" s="1305"/>
      <c r="MBR53" s="1305"/>
      <c r="MBS53" s="1305"/>
      <c r="MBT53" s="1305"/>
      <c r="MBU53" s="1305"/>
      <c r="MBV53" s="1305"/>
      <c r="MBW53" s="1305"/>
      <c r="MBX53" s="1305"/>
      <c r="MBY53" s="1305"/>
      <c r="MBZ53" s="1305"/>
      <c r="MCA53" s="1305"/>
      <c r="MCB53" s="1305"/>
      <c r="MCC53" s="1305"/>
      <c r="MCD53" s="1305"/>
      <c r="MCE53" s="1305"/>
      <c r="MCF53" s="1305"/>
      <c r="MCG53" s="1305"/>
      <c r="MCH53" s="1305"/>
      <c r="MCI53" s="1305"/>
      <c r="MCJ53" s="1305"/>
      <c r="MCK53" s="1305"/>
      <c r="MCL53" s="1305"/>
      <c r="MCM53" s="1305"/>
      <c r="MCN53" s="1305"/>
      <c r="MCO53" s="1305"/>
      <c r="MCP53" s="1305"/>
      <c r="MCQ53" s="1305"/>
      <c r="MCR53" s="1305"/>
      <c r="MCS53" s="1305"/>
      <c r="MCT53" s="1305"/>
      <c r="MCU53" s="1305"/>
      <c r="MCV53" s="1305"/>
      <c r="MCW53" s="1305"/>
      <c r="MCX53" s="1305"/>
      <c r="MCY53" s="1305"/>
      <c r="MCZ53" s="1305"/>
      <c r="MDA53" s="1305"/>
      <c r="MDB53" s="1305"/>
      <c r="MDC53" s="1305"/>
      <c r="MDD53" s="1305"/>
      <c r="MDE53" s="1305"/>
      <c r="MDF53" s="1305"/>
      <c r="MDG53" s="1305"/>
      <c r="MDH53" s="1305"/>
      <c r="MDI53" s="1305"/>
      <c r="MDJ53" s="1305"/>
      <c r="MDK53" s="1305"/>
      <c r="MDL53" s="1305"/>
      <c r="MDM53" s="1305"/>
      <c r="MDN53" s="1305"/>
      <c r="MDO53" s="1305"/>
      <c r="MDP53" s="1305"/>
      <c r="MDQ53" s="1305"/>
      <c r="MDR53" s="1305"/>
      <c r="MDS53" s="1305"/>
      <c r="MDT53" s="1305"/>
      <c r="MDU53" s="1305"/>
      <c r="MDV53" s="1305"/>
      <c r="MDW53" s="1305"/>
      <c r="MDX53" s="1305"/>
      <c r="MDY53" s="1305"/>
      <c r="MDZ53" s="1305"/>
      <c r="MEA53" s="1305"/>
      <c r="MEB53" s="1305"/>
      <c r="MEC53" s="1305"/>
      <c r="MED53" s="1305"/>
      <c r="MEE53" s="1305"/>
      <c r="MEF53" s="1305"/>
      <c r="MEG53" s="1305"/>
      <c r="MEH53" s="1305"/>
      <c r="MEI53" s="1305"/>
      <c r="MEJ53" s="1305"/>
      <c r="MEK53" s="1305"/>
      <c r="MEL53" s="1305"/>
      <c r="MEM53" s="1305"/>
      <c r="MEN53" s="1305"/>
      <c r="MEO53" s="1305"/>
      <c r="MEP53" s="1305"/>
      <c r="MEQ53" s="1305"/>
      <c r="MER53" s="1305"/>
      <c r="MES53" s="1305"/>
      <c r="MET53" s="1305"/>
      <c r="MEU53" s="1305"/>
      <c r="MEV53" s="1305"/>
      <c r="MEW53" s="1305"/>
      <c r="MEX53" s="1305"/>
      <c r="MEY53" s="1305"/>
      <c r="MEZ53" s="1305"/>
      <c r="MFA53" s="1305"/>
      <c r="MFB53" s="1305"/>
      <c r="MFC53" s="1305"/>
      <c r="MFD53" s="1305"/>
      <c r="MFE53" s="1305"/>
      <c r="MFF53" s="1305"/>
      <c r="MFG53" s="1305"/>
      <c r="MFH53" s="1305"/>
      <c r="MFI53" s="1305"/>
      <c r="MFJ53" s="1305"/>
      <c r="MFK53" s="1305"/>
      <c r="MFL53" s="1305"/>
      <c r="MFM53" s="1305"/>
      <c r="MFN53" s="1305"/>
      <c r="MFO53" s="1305"/>
      <c r="MFP53" s="1305"/>
      <c r="MFQ53" s="1305"/>
      <c r="MFR53" s="1305"/>
      <c r="MFS53" s="1305"/>
      <c r="MFT53" s="1305"/>
      <c r="MFU53" s="1305"/>
      <c r="MFV53" s="1305"/>
      <c r="MFW53" s="1305"/>
      <c r="MFX53" s="1305"/>
      <c r="MFY53" s="1305"/>
      <c r="MFZ53" s="1305"/>
      <c r="MGA53" s="1305"/>
      <c r="MGB53" s="1305"/>
      <c r="MGC53" s="1305"/>
      <c r="MGD53" s="1305"/>
      <c r="MGE53" s="1305"/>
      <c r="MGF53" s="1305"/>
      <c r="MGG53" s="1305"/>
      <c r="MGH53" s="1305"/>
      <c r="MGI53" s="1305"/>
      <c r="MGJ53" s="1305"/>
      <c r="MGK53" s="1305"/>
      <c r="MGL53" s="1305"/>
      <c r="MGM53" s="1305"/>
      <c r="MGN53" s="1305"/>
      <c r="MGO53" s="1305"/>
      <c r="MGP53" s="1305"/>
      <c r="MGQ53" s="1305"/>
      <c r="MGR53" s="1305"/>
      <c r="MGS53" s="1305"/>
      <c r="MGT53" s="1305"/>
      <c r="MGU53" s="1305"/>
      <c r="MGV53" s="1305"/>
      <c r="MGW53" s="1305"/>
      <c r="MGX53" s="1305"/>
      <c r="MGY53" s="1305"/>
      <c r="MGZ53" s="1305"/>
      <c r="MHA53" s="1305"/>
      <c r="MHB53" s="1305"/>
      <c r="MHC53" s="1305"/>
      <c r="MHD53" s="1305"/>
      <c r="MHE53" s="1305"/>
      <c r="MHF53" s="1305"/>
      <c r="MHG53" s="1305"/>
      <c r="MHH53" s="1305"/>
      <c r="MHI53" s="1305"/>
      <c r="MHJ53" s="1305"/>
      <c r="MHK53" s="1305"/>
      <c r="MHL53" s="1305"/>
      <c r="MHM53" s="1305"/>
      <c r="MHN53" s="1305"/>
      <c r="MHO53" s="1305"/>
      <c r="MHP53" s="1305"/>
      <c r="MHQ53" s="1305"/>
      <c r="MHR53" s="1305"/>
      <c r="MHS53" s="1305"/>
      <c r="MHT53" s="1305"/>
      <c r="MHU53" s="1305"/>
      <c r="MHV53" s="1305"/>
      <c r="MHW53" s="1305"/>
      <c r="MHX53" s="1305"/>
      <c r="MHY53" s="1305"/>
      <c r="MHZ53" s="1305"/>
      <c r="MIA53" s="1305"/>
      <c r="MIB53" s="1305"/>
      <c r="MIC53" s="1305"/>
      <c r="MID53" s="1305"/>
      <c r="MIE53" s="1305"/>
      <c r="MIF53" s="1305"/>
      <c r="MIG53" s="1305"/>
      <c r="MIH53" s="1305"/>
      <c r="MII53" s="1305"/>
      <c r="MIJ53" s="1305"/>
      <c r="MIK53" s="1305"/>
      <c r="MIL53" s="1305"/>
      <c r="MIM53" s="1305"/>
      <c r="MIN53" s="1305"/>
      <c r="MIO53" s="1305"/>
      <c r="MIP53" s="1305"/>
      <c r="MIQ53" s="1305"/>
      <c r="MIR53" s="1305"/>
      <c r="MIS53" s="1305"/>
      <c r="MIT53" s="1305"/>
      <c r="MIU53" s="1305"/>
      <c r="MIV53" s="1305"/>
      <c r="MIW53" s="1305"/>
      <c r="MIX53" s="1305"/>
      <c r="MIY53" s="1305"/>
      <c r="MIZ53" s="1305"/>
      <c r="MJA53" s="1305"/>
      <c r="MJB53" s="1305"/>
      <c r="MJC53" s="1305"/>
      <c r="MJD53" s="1305"/>
      <c r="MJE53" s="1305"/>
      <c r="MJF53" s="1305"/>
      <c r="MJG53" s="1305"/>
      <c r="MJH53" s="1305"/>
      <c r="MJI53" s="1305"/>
      <c r="MJJ53" s="1305"/>
      <c r="MJK53" s="1305"/>
      <c r="MJL53" s="1305"/>
      <c r="MJM53" s="1305"/>
      <c r="MJN53" s="1305"/>
      <c r="MJO53" s="1305"/>
      <c r="MJP53" s="1305"/>
      <c r="MJQ53" s="1305"/>
      <c r="MJR53" s="1305"/>
      <c r="MJS53" s="1305"/>
      <c r="MJT53" s="1305"/>
      <c r="MJU53" s="1305"/>
      <c r="MJV53" s="1305"/>
      <c r="MJW53" s="1305"/>
      <c r="MJX53" s="1305"/>
      <c r="MJY53" s="1305"/>
      <c r="MJZ53" s="1305"/>
      <c r="MKA53" s="1305"/>
      <c r="MKB53" s="1305"/>
      <c r="MKC53" s="1305"/>
      <c r="MKD53" s="1305"/>
      <c r="MKE53" s="1305"/>
      <c r="MKF53" s="1305"/>
      <c r="MKG53" s="1305"/>
      <c r="MKH53" s="1305"/>
      <c r="MKI53" s="1305"/>
      <c r="MKJ53" s="1305"/>
      <c r="MKK53" s="1305"/>
      <c r="MKL53" s="1305"/>
      <c r="MKM53" s="1305"/>
      <c r="MKN53" s="1305"/>
      <c r="MKO53" s="1305"/>
      <c r="MKP53" s="1305"/>
      <c r="MKQ53" s="1305"/>
      <c r="MKR53" s="1305"/>
      <c r="MKS53" s="1305"/>
      <c r="MKT53" s="1305"/>
      <c r="MKU53" s="1305"/>
      <c r="MKV53" s="1305"/>
      <c r="MKW53" s="1305"/>
      <c r="MKX53" s="1305"/>
      <c r="MKY53" s="1305"/>
      <c r="MKZ53" s="1305"/>
      <c r="MLA53" s="1305"/>
      <c r="MLB53" s="1305"/>
      <c r="MLC53" s="1305"/>
      <c r="MLD53" s="1305"/>
      <c r="MLE53" s="1305"/>
      <c r="MLF53" s="1305"/>
      <c r="MLG53" s="1305"/>
      <c r="MLH53" s="1305"/>
      <c r="MLI53" s="1305"/>
      <c r="MLJ53" s="1305"/>
      <c r="MLK53" s="1305"/>
      <c r="MLL53" s="1305"/>
      <c r="MLM53" s="1305"/>
      <c r="MLN53" s="1305"/>
      <c r="MLO53" s="1305"/>
      <c r="MLP53" s="1305"/>
      <c r="MLQ53" s="1305"/>
      <c r="MLR53" s="1305"/>
      <c r="MLS53" s="1305"/>
      <c r="MLT53" s="1305"/>
      <c r="MLU53" s="1305"/>
      <c r="MLV53" s="1305"/>
      <c r="MLW53" s="1305"/>
      <c r="MLX53" s="1305"/>
      <c r="MLY53" s="1305"/>
      <c r="MLZ53" s="1305"/>
      <c r="MMA53" s="1305"/>
      <c r="MMB53" s="1305"/>
      <c r="MMC53" s="1305"/>
      <c r="MMD53" s="1305"/>
      <c r="MME53" s="1305"/>
      <c r="MMF53" s="1305"/>
      <c r="MMG53" s="1305"/>
      <c r="MMH53" s="1305"/>
      <c r="MMI53" s="1305"/>
      <c r="MMJ53" s="1305"/>
      <c r="MMK53" s="1305"/>
      <c r="MML53" s="1305"/>
      <c r="MMM53" s="1305"/>
      <c r="MMN53" s="1305"/>
      <c r="MMO53" s="1305"/>
      <c r="MMP53" s="1305"/>
      <c r="MMQ53" s="1305"/>
      <c r="MMR53" s="1305"/>
      <c r="MMS53" s="1305"/>
      <c r="MMT53" s="1305"/>
      <c r="MMU53" s="1305"/>
      <c r="MMV53" s="1305"/>
      <c r="MMW53" s="1305"/>
      <c r="MMX53" s="1305"/>
      <c r="MMY53" s="1305"/>
      <c r="MMZ53" s="1305"/>
      <c r="MNA53" s="1305"/>
      <c r="MNB53" s="1305"/>
      <c r="MNC53" s="1305"/>
      <c r="MND53" s="1305"/>
      <c r="MNE53" s="1305"/>
      <c r="MNF53" s="1305"/>
      <c r="MNG53" s="1305"/>
      <c r="MNH53" s="1305"/>
      <c r="MNI53" s="1305"/>
      <c r="MNJ53" s="1305"/>
      <c r="MNK53" s="1305"/>
      <c r="MNL53" s="1305"/>
      <c r="MNM53" s="1305"/>
      <c r="MNN53" s="1305"/>
      <c r="MNO53" s="1305"/>
      <c r="MNP53" s="1305"/>
      <c r="MNQ53" s="1305"/>
      <c r="MNR53" s="1305"/>
      <c r="MNS53" s="1305"/>
      <c r="MNT53" s="1305"/>
      <c r="MNU53" s="1305"/>
      <c r="MNV53" s="1305"/>
      <c r="MNW53" s="1305"/>
      <c r="MNX53" s="1305"/>
      <c r="MNY53" s="1305"/>
      <c r="MNZ53" s="1305"/>
      <c r="MOA53" s="1305"/>
      <c r="MOB53" s="1305"/>
      <c r="MOC53" s="1305"/>
      <c r="MOD53" s="1305"/>
      <c r="MOE53" s="1305"/>
      <c r="MOF53" s="1305"/>
      <c r="MOG53" s="1305"/>
      <c r="MOH53" s="1305"/>
      <c r="MOI53" s="1305"/>
      <c r="MOJ53" s="1305"/>
      <c r="MOK53" s="1305"/>
      <c r="MOL53" s="1305"/>
      <c r="MOM53" s="1305"/>
      <c r="MON53" s="1305"/>
      <c r="MOO53" s="1305"/>
      <c r="MOP53" s="1305"/>
      <c r="MOQ53" s="1305"/>
      <c r="MOR53" s="1305"/>
      <c r="MOS53" s="1305"/>
      <c r="MOT53" s="1305"/>
      <c r="MOU53" s="1305"/>
      <c r="MOV53" s="1305"/>
      <c r="MOW53" s="1305"/>
      <c r="MOX53" s="1305"/>
      <c r="MOY53" s="1305"/>
      <c r="MOZ53" s="1305"/>
      <c r="MPA53" s="1305"/>
      <c r="MPB53" s="1305"/>
      <c r="MPC53" s="1305"/>
      <c r="MPD53" s="1305"/>
      <c r="MPE53" s="1305"/>
      <c r="MPF53" s="1305"/>
      <c r="MPG53" s="1305"/>
      <c r="MPH53" s="1305"/>
      <c r="MPI53" s="1305"/>
      <c r="MPJ53" s="1305"/>
      <c r="MPK53" s="1305"/>
      <c r="MPL53" s="1305"/>
      <c r="MPM53" s="1305"/>
      <c r="MPN53" s="1305"/>
      <c r="MPO53" s="1305"/>
      <c r="MPP53" s="1305"/>
      <c r="MPQ53" s="1305"/>
      <c r="MPR53" s="1305"/>
      <c r="MPS53" s="1305"/>
      <c r="MPT53" s="1305"/>
      <c r="MPU53" s="1305"/>
      <c r="MPV53" s="1305"/>
      <c r="MPW53" s="1305"/>
      <c r="MPX53" s="1305"/>
      <c r="MPY53" s="1305"/>
      <c r="MPZ53" s="1305"/>
      <c r="MQA53" s="1305"/>
      <c r="MQB53" s="1305"/>
      <c r="MQC53" s="1305"/>
      <c r="MQD53" s="1305"/>
      <c r="MQE53" s="1305"/>
      <c r="MQF53" s="1305"/>
      <c r="MQG53" s="1305"/>
      <c r="MQH53" s="1305"/>
      <c r="MQI53" s="1305"/>
      <c r="MQJ53" s="1305"/>
      <c r="MQK53" s="1305"/>
      <c r="MQL53" s="1305"/>
      <c r="MQM53" s="1305"/>
      <c r="MQN53" s="1305"/>
      <c r="MQO53" s="1305"/>
      <c r="MQP53" s="1305"/>
      <c r="MQQ53" s="1305"/>
      <c r="MQR53" s="1305"/>
      <c r="MQS53" s="1305"/>
      <c r="MQT53" s="1305"/>
      <c r="MQU53" s="1305"/>
      <c r="MQV53" s="1305"/>
      <c r="MQW53" s="1305"/>
      <c r="MQX53" s="1305"/>
      <c r="MQY53" s="1305"/>
      <c r="MQZ53" s="1305"/>
      <c r="MRA53" s="1305"/>
      <c r="MRB53" s="1305"/>
      <c r="MRC53" s="1305"/>
      <c r="MRD53" s="1305"/>
      <c r="MRE53" s="1305"/>
      <c r="MRF53" s="1305"/>
      <c r="MRG53" s="1305"/>
      <c r="MRH53" s="1305"/>
      <c r="MRI53" s="1305"/>
      <c r="MRJ53" s="1305"/>
      <c r="MRK53" s="1305"/>
      <c r="MRL53" s="1305"/>
      <c r="MRM53" s="1305"/>
      <c r="MRN53" s="1305"/>
      <c r="MRO53" s="1305"/>
      <c r="MRP53" s="1305"/>
      <c r="MRQ53" s="1305"/>
      <c r="MRR53" s="1305"/>
      <c r="MRS53" s="1305"/>
      <c r="MRT53" s="1305"/>
      <c r="MRU53" s="1305"/>
      <c r="MRV53" s="1305"/>
      <c r="MRW53" s="1305"/>
      <c r="MRX53" s="1305"/>
      <c r="MRY53" s="1305"/>
      <c r="MRZ53" s="1305"/>
      <c r="MSA53" s="1305"/>
      <c r="MSB53" s="1305"/>
      <c r="MSC53" s="1305"/>
      <c r="MSD53" s="1305"/>
      <c r="MSE53" s="1305"/>
      <c r="MSF53" s="1305"/>
      <c r="MSG53" s="1305"/>
      <c r="MSH53" s="1305"/>
      <c r="MSI53" s="1305"/>
      <c r="MSJ53" s="1305"/>
      <c r="MSK53" s="1305"/>
      <c r="MSL53" s="1305"/>
      <c r="MSM53" s="1305"/>
      <c r="MSN53" s="1305"/>
      <c r="MSO53" s="1305"/>
      <c r="MSP53" s="1305"/>
      <c r="MSQ53" s="1305"/>
      <c r="MSR53" s="1305"/>
      <c r="MSS53" s="1305"/>
      <c r="MST53" s="1305"/>
      <c r="MSU53" s="1305"/>
      <c r="MSV53" s="1305"/>
      <c r="MSW53" s="1305"/>
      <c r="MSX53" s="1305"/>
      <c r="MSY53" s="1305"/>
      <c r="MSZ53" s="1305"/>
      <c r="MTA53" s="1305"/>
      <c r="MTB53" s="1305"/>
      <c r="MTC53" s="1305"/>
      <c r="MTD53" s="1305"/>
      <c r="MTE53" s="1305"/>
      <c r="MTF53" s="1305"/>
      <c r="MTG53" s="1305"/>
      <c r="MTH53" s="1305"/>
      <c r="MTI53" s="1305"/>
      <c r="MTJ53" s="1305"/>
      <c r="MTK53" s="1305"/>
      <c r="MTL53" s="1305"/>
      <c r="MTM53" s="1305"/>
      <c r="MTN53" s="1305"/>
      <c r="MTO53" s="1305"/>
      <c r="MTP53" s="1305"/>
      <c r="MTQ53" s="1305"/>
      <c r="MTR53" s="1305"/>
      <c r="MTS53" s="1305"/>
      <c r="MTT53" s="1305"/>
      <c r="MTU53" s="1305"/>
      <c r="MTV53" s="1305"/>
      <c r="MTW53" s="1305"/>
      <c r="MTX53" s="1305"/>
      <c r="MTY53" s="1305"/>
      <c r="MTZ53" s="1305"/>
      <c r="MUA53" s="1305"/>
      <c r="MUB53" s="1305"/>
      <c r="MUC53" s="1305"/>
      <c r="MUD53" s="1305"/>
      <c r="MUE53" s="1305"/>
      <c r="MUF53" s="1305"/>
      <c r="MUG53" s="1305"/>
      <c r="MUH53" s="1305"/>
      <c r="MUI53" s="1305"/>
      <c r="MUJ53" s="1305"/>
      <c r="MUK53" s="1305"/>
      <c r="MUL53" s="1305"/>
      <c r="MUM53" s="1305"/>
      <c r="MUN53" s="1305"/>
      <c r="MUO53" s="1305"/>
      <c r="MUP53" s="1305"/>
      <c r="MUQ53" s="1305"/>
      <c r="MUR53" s="1305"/>
      <c r="MUS53" s="1305"/>
      <c r="MUT53" s="1305"/>
      <c r="MUU53" s="1305"/>
      <c r="MUV53" s="1305"/>
      <c r="MUW53" s="1305"/>
      <c r="MUX53" s="1305"/>
      <c r="MUY53" s="1305"/>
      <c r="MUZ53" s="1305"/>
      <c r="MVA53" s="1305"/>
      <c r="MVB53" s="1305"/>
      <c r="MVC53" s="1305"/>
      <c r="MVD53" s="1305"/>
      <c r="MVE53" s="1305"/>
      <c r="MVF53" s="1305"/>
      <c r="MVG53" s="1305"/>
      <c r="MVH53" s="1305"/>
      <c r="MVI53" s="1305"/>
      <c r="MVJ53" s="1305"/>
      <c r="MVK53" s="1305"/>
      <c r="MVL53" s="1305"/>
      <c r="MVM53" s="1305"/>
      <c r="MVN53" s="1305"/>
      <c r="MVO53" s="1305"/>
      <c r="MVP53" s="1305"/>
      <c r="MVQ53" s="1305"/>
      <c r="MVR53" s="1305"/>
      <c r="MVS53" s="1305"/>
      <c r="MVT53" s="1305"/>
      <c r="MVU53" s="1305"/>
      <c r="MVV53" s="1305"/>
      <c r="MVW53" s="1305"/>
      <c r="MVX53" s="1305"/>
      <c r="MVY53" s="1305"/>
      <c r="MVZ53" s="1305"/>
      <c r="MWA53" s="1305"/>
      <c r="MWB53" s="1305"/>
      <c r="MWC53" s="1305"/>
      <c r="MWD53" s="1305"/>
      <c r="MWE53" s="1305"/>
      <c r="MWF53" s="1305"/>
      <c r="MWG53" s="1305"/>
      <c r="MWH53" s="1305"/>
      <c r="MWI53" s="1305"/>
      <c r="MWJ53" s="1305"/>
      <c r="MWK53" s="1305"/>
      <c r="MWL53" s="1305"/>
      <c r="MWM53" s="1305"/>
      <c r="MWN53" s="1305"/>
      <c r="MWO53" s="1305"/>
      <c r="MWP53" s="1305"/>
      <c r="MWQ53" s="1305"/>
      <c r="MWR53" s="1305"/>
      <c r="MWS53" s="1305"/>
      <c r="MWT53" s="1305"/>
      <c r="MWU53" s="1305"/>
      <c r="MWV53" s="1305"/>
      <c r="MWW53" s="1305"/>
      <c r="MWX53" s="1305"/>
      <c r="MWY53" s="1305"/>
      <c r="MWZ53" s="1305"/>
      <c r="MXA53" s="1305"/>
      <c r="MXB53" s="1305"/>
      <c r="MXC53" s="1305"/>
      <c r="MXD53" s="1305"/>
      <c r="MXE53" s="1305"/>
      <c r="MXF53" s="1305"/>
      <c r="MXG53" s="1305"/>
      <c r="MXH53" s="1305"/>
      <c r="MXI53" s="1305"/>
      <c r="MXJ53" s="1305"/>
      <c r="MXK53" s="1305"/>
      <c r="MXL53" s="1305"/>
      <c r="MXM53" s="1305"/>
      <c r="MXN53" s="1305"/>
      <c r="MXO53" s="1305"/>
      <c r="MXP53" s="1305"/>
      <c r="MXQ53" s="1305"/>
      <c r="MXR53" s="1305"/>
      <c r="MXS53" s="1305"/>
      <c r="MXT53" s="1305"/>
      <c r="MXU53" s="1305"/>
      <c r="MXV53" s="1305"/>
      <c r="MXW53" s="1305"/>
      <c r="MXX53" s="1305"/>
      <c r="MXY53" s="1305"/>
      <c r="MXZ53" s="1305"/>
      <c r="MYA53" s="1305"/>
      <c r="MYB53" s="1305"/>
      <c r="MYC53" s="1305"/>
      <c r="MYD53" s="1305"/>
      <c r="MYE53" s="1305"/>
      <c r="MYF53" s="1305"/>
      <c r="MYG53" s="1305"/>
      <c r="MYH53" s="1305"/>
      <c r="MYI53" s="1305"/>
      <c r="MYJ53" s="1305"/>
      <c r="MYK53" s="1305"/>
      <c r="MYL53" s="1305"/>
      <c r="MYM53" s="1305"/>
      <c r="MYN53" s="1305"/>
      <c r="MYO53" s="1305"/>
      <c r="MYP53" s="1305"/>
      <c r="MYQ53" s="1305"/>
      <c r="MYR53" s="1305"/>
      <c r="MYS53" s="1305"/>
      <c r="MYT53" s="1305"/>
      <c r="MYU53" s="1305"/>
      <c r="MYV53" s="1305"/>
      <c r="MYW53" s="1305"/>
      <c r="MYX53" s="1305"/>
      <c r="MYY53" s="1305"/>
      <c r="MYZ53" s="1305"/>
      <c r="MZA53" s="1305"/>
      <c r="MZB53" s="1305"/>
      <c r="MZC53" s="1305"/>
      <c r="MZD53" s="1305"/>
      <c r="MZE53" s="1305"/>
      <c r="MZF53" s="1305"/>
      <c r="MZG53" s="1305"/>
      <c r="MZH53" s="1305"/>
      <c r="MZI53" s="1305"/>
      <c r="MZJ53" s="1305"/>
      <c r="MZK53" s="1305"/>
      <c r="MZL53" s="1305"/>
      <c r="MZM53" s="1305"/>
      <c r="MZN53" s="1305"/>
      <c r="MZO53" s="1305"/>
      <c r="MZP53" s="1305"/>
      <c r="MZQ53" s="1305"/>
      <c r="MZR53" s="1305"/>
      <c r="MZS53" s="1305"/>
      <c r="MZT53" s="1305"/>
      <c r="MZU53" s="1305"/>
      <c r="MZV53" s="1305"/>
      <c r="MZW53" s="1305"/>
      <c r="MZX53" s="1305"/>
      <c r="MZY53" s="1305"/>
      <c r="MZZ53" s="1305"/>
      <c r="NAA53" s="1305"/>
      <c r="NAB53" s="1305"/>
      <c r="NAC53" s="1305"/>
      <c r="NAD53" s="1305"/>
      <c r="NAE53" s="1305"/>
      <c r="NAF53" s="1305"/>
      <c r="NAG53" s="1305"/>
      <c r="NAH53" s="1305"/>
      <c r="NAI53" s="1305"/>
      <c r="NAJ53" s="1305"/>
      <c r="NAK53" s="1305"/>
      <c r="NAL53" s="1305"/>
      <c r="NAM53" s="1305"/>
      <c r="NAN53" s="1305"/>
      <c r="NAO53" s="1305"/>
      <c r="NAP53" s="1305"/>
      <c r="NAQ53" s="1305"/>
      <c r="NAR53" s="1305"/>
      <c r="NAS53" s="1305"/>
      <c r="NAT53" s="1305"/>
      <c r="NAU53" s="1305"/>
      <c r="NAV53" s="1305"/>
      <c r="NAW53" s="1305"/>
      <c r="NAX53" s="1305"/>
      <c r="NAY53" s="1305"/>
      <c r="NAZ53" s="1305"/>
      <c r="NBA53" s="1305"/>
      <c r="NBB53" s="1305"/>
      <c r="NBC53" s="1305"/>
      <c r="NBD53" s="1305"/>
      <c r="NBE53" s="1305"/>
      <c r="NBF53" s="1305"/>
      <c r="NBG53" s="1305"/>
      <c r="NBH53" s="1305"/>
      <c r="NBI53" s="1305"/>
      <c r="NBJ53" s="1305"/>
      <c r="NBK53" s="1305"/>
      <c r="NBL53" s="1305"/>
      <c r="NBM53" s="1305"/>
      <c r="NBN53" s="1305"/>
      <c r="NBO53" s="1305"/>
      <c r="NBP53" s="1305"/>
      <c r="NBQ53" s="1305"/>
      <c r="NBR53" s="1305"/>
      <c r="NBS53" s="1305"/>
      <c r="NBT53" s="1305"/>
      <c r="NBU53" s="1305"/>
      <c r="NBV53" s="1305"/>
      <c r="NBW53" s="1305"/>
      <c r="NBX53" s="1305"/>
      <c r="NBY53" s="1305"/>
      <c r="NBZ53" s="1305"/>
      <c r="NCA53" s="1305"/>
      <c r="NCB53" s="1305"/>
      <c r="NCC53" s="1305"/>
      <c r="NCD53" s="1305"/>
      <c r="NCE53" s="1305"/>
      <c r="NCF53" s="1305"/>
      <c r="NCG53" s="1305"/>
      <c r="NCH53" s="1305"/>
      <c r="NCI53" s="1305"/>
      <c r="NCJ53" s="1305"/>
      <c r="NCK53" s="1305"/>
      <c r="NCL53" s="1305"/>
      <c r="NCM53" s="1305"/>
      <c r="NCN53" s="1305"/>
      <c r="NCO53" s="1305"/>
      <c r="NCP53" s="1305"/>
      <c r="NCQ53" s="1305"/>
      <c r="NCR53" s="1305"/>
      <c r="NCS53" s="1305"/>
      <c r="NCT53" s="1305"/>
      <c r="NCU53" s="1305"/>
      <c r="NCV53" s="1305"/>
      <c r="NCW53" s="1305"/>
      <c r="NCX53" s="1305"/>
      <c r="NCY53" s="1305"/>
      <c r="NCZ53" s="1305"/>
      <c r="NDA53" s="1305"/>
      <c r="NDB53" s="1305"/>
      <c r="NDC53" s="1305"/>
      <c r="NDD53" s="1305"/>
      <c r="NDE53" s="1305"/>
      <c r="NDF53" s="1305"/>
      <c r="NDG53" s="1305"/>
      <c r="NDH53" s="1305"/>
      <c r="NDI53" s="1305"/>
      <c r="NDJ53" s="1305"/>
      <c r="NDK53" s="1305"/>
      <c r="NDL53" s="1305"/>
      <c r="NDM53" s="1305"/>
      <c r="NDN53" s="1305"/>
      <c r="NDO53" s="1305"/>
      <c r="NDP53" s="1305"/>
      <c r="NDQ53" s="1305"/>
      <c r="NDR53" s="1305"/>
      <c r="NDS53" s="1305"/>
      <c r="NDT53" s="1305"/>
      <c r="NDU53" s="1305"/>
      <c r="NDV53" s="1305"/>
      <c r="NDW53" s="1305"/>
      <c r="NDX53" s="1305"/>
      <c r="NDY53" s="1305"/>
      <c r="NDZ53" s="1305"/>
      <c r="NEA53" s="1305"/>
      <c r="NEB53" s="1305"/>
      <c r="NEC53" s="1305"/>
      <c r="NED53" s="1305"/>
      <c r="NEE53" s="1305"/>
      <c r="NEF53" s="1305"/>
      <c r="NEG53" s="1305"/>
      <c r="NEH53" s="1305"/>
      <c r="NEI53" s="1305"/>
      <c r="NEJ53" s="1305"/>
      <c r="NEK53" s="1305"/>
      <c r="NEL53" s="1305"/>
      <c r="NEM53" s="1305"/>
      <c r="NEN53" s="1305"/>
      <c r="NEO53" s="1305"/>
      <c r="NEP53" s="1305"/>
      <c r="NEQ53" s="1305"/>
      <c r="NER53" s="1305"/>
      <c r="NES53" s="1305"/>
      <c r="NET53" s="1305"/>
      <c r="NEU53" s="1305"/>
      <c r="NEV53" s="1305"/>
      <c r="NEW53" s="1305"/>
      <c r="NEX53" s="1305"/>
      <c r="NEY53" s="1305"/>
      <c r="NEZ53" s="1305"/>
      <c r="NFA53" s="1305"/>
      <c r="NFB53" s="1305"/>
      <c r="NFC53" s="1305"/>
      <c r="NFD53" s="1305"/>
      <c r="NFE53" s="1305"/>
      <c r="NFF53" s="1305"/>
      <c r="NFG53" s="1305"/>
      <c r="NFH53" s="1305"/>
      <c r="NFI53" s="1305"/>
      <c r="NFJ53" s="1305"/>
      <c r="NFK53" s="1305"/>
      <c r="NFL53" s="1305"/>
      <c r="NFM53" s="1305"/>
      <c r="NFN53" s="1305"/>
      <c r="NFO53" s="1305"/>
      <c r="NFP53" s="1305"/>
      <c r="NFQ53" s="1305"/>
      <c r="NFR53" s="1305"/>
      <c r="NFS53" s="1305"/>
      <c r="NFT53" s="1305"/>
      <c r="NFU53" s="1305"/>
      <c r="NFV53" s="1305"/>
      <c r="NFW53" s="1305"/>
      <c r="NFX53" s="1305"/>
      <c r="NFY53" s="1305"/>
      <c r="NFZ53" s="1305"/>
      <c r="NGA53" s="1305"/>
      <c r="NGB53" s="1305"/>
      <c r="NGC53" s="1305"/>
      <c r="NGD53" s="1305"/>
      <c r="NGE53" s="1305"/>
      <c r="NGF53" s="1305"/>
      <c r="NGG53" s="1305"/>
      <c r="NGH53" s="1305"/>
      <c r="NGI53" s="1305"/>
      <c r="NGJ53" s="1305"/>
      <c r="NGK53" s="1305"/>
      <c r="NGL53" s="1305"/>
      <c r="NGM53" s="1305"/>
      <c r="NGN53" s="1305"/>
      <c r="NGO53" s="1305"/>
      <c r="NGP53" s="1305"/>
      <c r="NGQ53" s="1305"/>
      <c r="NGR53" s="1305"/>
      <c r="NGS53" s="1305"/>
      <c r="NGT53" s="1305"/>
      <c r="NGU53" s="1305"/>
      <c r="NGV53" s="1305"/>
      <c r="NGW53" s="1305"/>
      <c r="NGX53" s="1305"/>
      <c r="NGY53" s="1305"/>
      <c r="NGZ53" s="1305"/>
      <c r="NHA53" s="1305"/>
      <c r="NHB53" s="1305"/>
      <c r="NHC53" s="1305"/>
      <c r="NHD53" s="1305"/>
      <c r="NHE53" s="1305"/>
      <c r="NHF53" s="1305"/>
      <c r="NHG53" s="1305"/>
      <c r="NHH53" s="1305"/>
      <c r="NHI53" s="1305"/>
      <c r="NHJ53" s="1305"/>
      <c r="NHK53" s="1305"/>
      <c r="NHL53" s="1305"/>
      <c r="NHM53" s="1305"/>
      <c r="NHN53" s="1305"/>
      <c r="NHO53" s="1305"/>
      <c r="NHP53" s="1305"/>
      <c r="NHQ53" s="1305"/>
      <c r="NHR53" s="1305"/>
      <c r="NHS53" s="1305"/>
      <c r="NHT53" s="1305"/>
      <c r="NHU53" s="1305"/>
      <c r="NHV53" s="1305"/>
      <c r="NHW53" s="1305"/>
      <c r="NHX53" s="1305"/>
      <c r="NHY53" s="1305"/>
      <c r="NHZ53" s="1305"/>
      <c r="NIA53" s="1305"/>
      <c r="NIB53" s="1305"/>
      <c r="NIC53" s="1305"/>
      <c r="NID53" s="1305"/>
      <c r="NIE53" s="1305"/>
      <c r="NIF53" s="1305"/>
      <c r="NIG53" s="1305"/>
      <c r="NIH53" s="1305"/>
      <c r="NII53" s="1305"/>
      <c r="NIJ53" s="1305"/>
      <c r="NIK53" s="1305"/>
      <c r="NIL53" s="1305"/>
      <c r="NIM53" s="1305"/>
      <c r="NIN53" s="1305"/>
      <c r="NIO53" s="1305"/>
      <c r="NIP53" s="1305"/>
      <c r="NIQ53" s="1305"/>
      <c r="NIR53" s="1305"/>
      <c r="NIS53" s="1305"/>
      <c r="NIT53" s="1305"/>
      <c r="NIU53" s="1305"/>
      <c r="NIV53" s="1305"/>
      <c r="NIW53" s="1305"/>
      <c r="NIX53" s="1305"/>
      <c r="NIY53" s="1305"/>
      <c r="NIZ53" s="1305"/>
      <c r="NJA53" s="1305"/>
      <c r="NJB53" s="1305"/>
      <c r="NJC53" s="1305"/>
      <c r="NJD53" s="1305"/>
      <c r="NJE53" s="1305"/>
      <c r="NJF53" s="1305"/>
      <c r="NJG53" s="1305"/>
      <c r="NJH53" s="1305"/>
      <c r="NJI53" s="1305"/>
      <c r="NJJ53" s="1305"/>
      <c r="NJK53" s="1305"/>
      <c r="NJL53" s="1305"/>
      <c r="NJM53" s="1305"/>
      <c r="NJN53" s="1305"/>
      <c r="NJO53" s="1305"/>
      <c r="NJP53" s="1305"/>
      <c r="NJQ53" s="1305"/>
      <c r="NJR53" s="1305"/>
      <c r="NJS53" s="1305"/>
      <c r="NJT53" s="1305"/>
      <c r="NJU53" s="1305"/>
      <c r="NJV53" s="1305"/>
      <c r="NJW53" s="1305"/>
      <c r="NJX53" s="1305"/>
      <c r="NJY53" s="1305"/>
      <c r="NJZ53" s="1305"/>
      <c r="NKA53" s="1305"/>
      <c r="NKB53" s="1305"/>
      <c r="NKC53" s="1305"/>
      <c r="NKD53" s="1305"/>
      <c r="NKE53" s="1305"/>
      <c r="NKF53" s="1305"/>
      <c r="NKG53" s="1305"/>
      <c r="NKH53" s="1305"/>
      <c r="NKI53" s="1305"/>
      <c r="NKJ53" s="1305"/>
      <c r="NKK53" s="1305"/>
      <c r="NKL53" s="1305"/>
      <c r="NKM53" s="1305"/>
      <c r="NKN53" s="1305"/>
      <c r="NKO53" s="1305"/>
      <c r="NKP53" s="1305"/>
      <c r="NKQ53" s="1305"/>
      <c r="NKR53" s="1305"/>
      <c r="NKS53" s="1305"/>
      <c r="NKT53" s="1305"/>
      <c r="NKU53" s="1305"/>
      <c r="NKV53" s="1305"/>
      <c r="NKW53" s="1305"/>
      <c r="NKX53" s="1305"/>
      <c r="NKY53" s="1305"/>
      <c r="NKZ53" s="1305"/>
      <c r="NLA53" s="1305"/>
      <c r="NLB53" s="1305"/>
      <c r="NLC53" s="1305"/>
      <c r="NLD53" s="1305"/>
      <c r="NLE53" s="1305"/>
      <c r="NLF53" s="1305"/>
      <c r="NLG53" s="1305"/>
      <c r="NLH53" s="1305"/>
      <c r="NLI53" s="1305"/>
      <c r="NLJ53" s="1305"/>
      <c r="NLK53" s="1305"/>
      <c r="NLL53" s="1305"/>
      <c r="NLM53" s="1305"/>
      <c r="NLN53" s="1305"/>
      <c r="NLO53" s="1305"/>
      <c r="NLP53" s="1305"/>
      <c r="NLQ53" s="1305"/>
      <c r="NLR53" s="1305"/>
      <c r="NLS53" s="1305"/>
      <c r="NLT53" s="1305"/>
      <c r="NLU53" s="1305"/>
      <c r="NLV53" s="1305"/>
      <c r="NLW53" s="1305"/>
      <c r="NLX53" s="1305"/>
      <c r="NLY53" s="1305"/>
      <c r="NLZ53" s="1305"/>
      <c r="NMA53" s="1305"/>
      <c r="NMB53" s="1305"/>
      <c r="NMC53" s="1305"/>
      <c r="NMD53" s="1305"/>
      <c r="NME53" s="1305"/>
      <c r="NMF53" s="1305"/>
      <c r="NMG53" s="1305"/>
      <c r="NMH53" s="1305"/>
      <c r="NMI53" s="1305"/>
      <c r="NMJ53" s="1305"/>
      <c r="NMK53" s="1305"/>
      <c r="NML53" s="1305"/>
      <c r="NMM53" s="1305"/>
      <c r="NMN53" s="1305"/>
      <c r="NMO53" s="1305"/>
      <c r="NMP53" s="1305"/>
      <c r="NMQ53" s="1305"/>
      <c r="NMR53" s="1305"/>
      <c r="NMS53" s="1305"/>
      <c r="NMT53" s="1305"/>
      <c r="NMU53" s="1305"/>
      <c r="NMV53" s="1305"/>
      <c r="NMW53" s="1305"/>
      <c r="NMX53" s="1305"/>
      <c r="NMY53" s="1305"/>
      <c r="NMZ53" s="1305"/>
      <c r="NNA53" s="1305"/>
      <c r="NNB53" s="1305"/>
      <c r="NNC53" s="1305"/>
      <c r="NND53" s="1305"/>
      <c r="NNE53" s="1305"/>
      <c r="NNF53" s="1305"/>
      <c r="NNG53" s="1305"/>
      <c r="NNH53" s="1305"/>
      <c r="NNI53" s="1305"/>
      <c r="NNJ53" s="1305"/>
      <c r="NNK53" s="1305"/>
      <c r="NNL53" s="1305"/>
      <c r="NNM53" s="1305"/>
      <c r="NNN53" s="1305"/>
      <c r="NNO53" s="1305"/>
      <c r="NNP53" s="1305"/>
      <c r="NNQ53" s="1305"/>
      <c r="NNR53" s="1305"/>
      <c r="NNS53" s="1305"/>
      <c r="NNT53" s="1305"/>
      <c r="NNU53" s="1305"/>
      <c r="NNV53" s="1305"/>
      <c r="NNW53" s="1305"/>
      <c r="NNX53" s="1305"/>
      <c r="NNY53" s="1305"/>
      <c r="NNZ53" s="1305"/>
      <c r="NOA53" s="1305"/>
      <c r="NOB53" s="1305"/>
      <c r="NOC53" s="1305"/>
      <c r="NOD53" s="1305"/>
      <c r="NOE53" s="1305"/>
      <c r="NOF53" s="1305"/>
      <c r="NOG53" s="1305"/>
      <c r="NOH53" s="1305"/>
      <c r="NOI53" s="1305"/>
      <c r="NOJ53" s="1305"/>
      <c r="NOK53" s="1305"/>
      <c r="NOL53" s="1305"/>
      <c r="NOM53" s="1305"/>
      <c r="NON53" s="1305"/>
      <c r="NOO53" s="1305"/>
      <c r="NOP53" s="1305"/>
      <c r="NOQ53" s="1305"/>
      <c r="NOR53" s="1305"/>
      <c r="NOS53" s="1305"/>
      <c r="NOT53" s="1305"/>
      <c r="NOU53" s="1305"/>
      <c r="NOV53" s="1305"/>
      <c r="NOW53" s="1305"/>
      <c r="NOX53" s="1305"/>
      <c r="NOY53" s="1305"/>
      <c r="NOZ53" s="1305"/>
      <c r="NPA53" s="1305"/>
      <c r="NPB53" s="1305"/>
      <c r="NPC53" s="1305"/>
      <c r="NPD53" s="1305"/>
      <c r="NPE53" s="1305"/>
      <c r="NPF53" s="1305"/>
      <c r="NPG53" s="1305"/>
      <c r="NPH53" s="1305"/>
      <c r="NPI53" s="1305"/>
      <c r="NPJ53" s="1305"/>
      <c r="NPK53" s="1305"/>
      <c r="NPL53" s="1305"/>
      <c r="NPM53" s="1305"/>
      <c r="NPN53" s="1305"/>
      <c r="NPO53" s="1305"/>
      <c r="NPP53" s="1305"/>
      <c r="NPQ53" s="1305"/>
      <c r="NPR53" s="1305"/>
      <c r="NPS53" s="1305"/>
      <c r="NPT53" s="1305"/>
      <c r="NPU53" s="1305"/>
      <c r="NPV53" s="1305"/>
      <c r="NPW53" s="1305"/>
      <c r="NPX53" s="1305"/>
      <c r="NPY53" s="1305"/>
      <c r="NPZ53" s="1305"/>
      <c r="NQA53" s="1305"/>
      <c r="NQB53" s="1305"/>
      <c r="NQC53" s="1305"/>
      <c r="NQD53" s="1305"/>
      <c r="NQE53" s="1305"/>
      <c r="NQF53" s="1305"/>
      <c r="NQG53" s="1305"/>
      <c r="NQH53" s="1305"/>
      <c r="NQI53" s="1305"/>
      <c r="NQJ53" s="1305"/>
      <c r="NQK53" s="1305"/>
      <c r="NQL53" s="1305"/>
      <c r="NQM53" s="1305"/>
      <c r="NQN53" s="1305"/>
      <c r="NQO53" s="1305"/>
      <c r="NQP53" s="1305"/>
      <c r="NQQ53" s="1305"/>
      <c r="NQR53" s="1305"/>
      <c r="NQS53" s="1305"/>
      <c r="NQT53" s="1305"/>
      <c r="NQU53" s="1305"/>
      <c r="NQV53" s="1305"/>
      <c r="NQW53" s="1305"/>
      <c r="NQX53" s="1305"/>
      <c r="NQY53" s="1305"/>
      <c r="NQZ53" s="1305"/>
      <c r="NRA53" s="1305"/>
      <c r="NRB53" s="1305"/>
      <c r="NRC53" s="1305"/>
      <c r="NRD53" s="1305"/>
      <c r="NRE53" s="1305"/>
      <c r="NRF53" s="1305"/>
      <c r="NRG53" s="1305"/>
      <c r="NRH53" s="1305"/>
      <c r="NRI53" s="1305"/>
      <c r="NRJ53" s="1305"/>
      <c r="NRK53" s="1305"/>
      <c r="NRL53" s="1305"/>
      <c r="NRM53" s="1305"/>
      <c r="NRN53" s="1305"/>
      <c r="NRO53" s="1305"/>
      <c r="NRP53" s="1305"/>
      <c r="NRQ53" s="1305"/>
      <c r="NRR53" s="1305"/>
      <c r="NRS53" s="1305"/>
      <c r="NRT53" s="1305"/>
      <c r="NRU53" s="1305"/>
      <c r="NRV53" s="1305"/>
      <c r="NRW53" s="1305"/>
      <c r="NRX53" s="1305"/>
      <c r="NRY53" s="1305"/>
      <c r="NRZ53" s="1305"/>
      <c r="NSA53" s="1305"/>
      <c r="NSB53" s="1305"/>
      <c r="NSC53" s="1305"/>
      <c r="NSD53" s="1305"/>
      <c r="NSE53" s="1305"/>
      <c r="NSF53" s="1305"/>
      <c r="NSG53" s="1305"/>
      <c r="NSH53" s="1305"/>
      <c r="NSI53" s="1305"/>
      <c r="NSJ53" s="1305"/>
      <c r="NSK53" s="1305"/>
      <c r="NSL53" s="1305"/>
      <c r="NSM53" s="1305"/>
      <c r="NSN53" s="1305"/>
      <c r="NSO53" s="1305"/>
      <c r="NSP53" s="1305"/>
      <c r="NSQ53" s="1305"/>
      <c r="NSR53" s="1305"/>
      <c r="NSS53" s="1305"/>
      <c r="NST53" s="1305"/>
      <c r="NSU53" s="1305"/>
      <c r="NSV53" s="1305"/>
      <c r="NSW53" s="1305"/>
      <c r="NSX53" s="1305"/>
      <c r="NSY53" s="1305"/>
      <c r="NSZ53" s="1305"/>
      <c r="NTA53" s="1305"/>
      <c r="NTB53" s="1305"/>
      <c r="NTC53" s="1305"/>
      <c r="NTD53" s="1305"/>
      <c r="NTE53" s="1305"/>
      <c r="NTF53" s="1305"/>
      <c r="NTG53" s="1305"/>
      <c r="NTH53" s="1305"/>
      <c r="NTI53" s="1305"/>
      <c r="NTJ53" s="1305"/>
      <c r="NTK53" s="1305"/>
      <c r="NTL53" s="1305"/>
      <c r="NTM53" s="1305"/>
      <c r="NTN53" s="1305"/>
      <c r="NTO53" s="1305"/>
      <c r="NTP53" s="1305"/>
      <c r="NTQ53" s="1305"/>
      <c r="NTR53" s="1305"/>
      <c r="NTS53" s="1305"/>
      <c r="NTT53" s="1305"/>
      <c r="NTU53" s="1305"/>
      <c r="NTV53" s="1305"/>
      <c r="NTW53" s="1305"/>
      <c r="NTX53" s="1305"/>
      <c r="NTY53" s="1305"/>
      <c r="NTZ53" s="1305"/>
      <c r="NUA53" s="1305"/>
      <c r="NUB53" s="1305"/>
      <c r="NUC53" s="1305"/>
      <c r="NUD53" s="1305"/>
      <c r="NUE53" s="1305"/>
      <c r="NUF53" s="1305"/>
      <c r="NUG53" s="1305"/>
      <c r="NUH53" s="1305"/>
      <c r="NUI53" s="1305"/>
      <c r="NUJ53" s="1305"/>
      <c r="NUK53" s="1305"/>
      <c r="NUL53" s="1305"/>
      <c r="NUM53" s="1305"/>
      <c r="NUN53" s="1305"/>
      <c r="NUO53" s="1305"/>
      <c r="NUP53" s="1305"/>
      <c r="NUQ53" s="1305"/>
      <c r="NUR53" s="1305"/>
      <c r="NUS53" s="1305"/>
      <c r="NUT53" s="1305"/>
      <c r="NUU53" s="1305"/>
      <c r="NUV53" s="1305"/>
      <c r="NUW53" s="1305"/>
      <c r="NUX53" s="1305"/>
      <c r="NUY53" s="1305"/>
      <c r="NUZ53" s="1305"/>
      <c r="NVA53" s="1305"/>
      <c r="NVB53" s="1305"/>
      <c r="NVC53" s="1305"/>
      <c r="NVD53" s="1305"/>
      <c r="NVE53" s="1305"/>
      <c r="NVF53" s="1305"/>
      <c r="NVG53" s="1305"/>
      <c r="NVH53" s="1305"/>
      <c r="NVI53" s="1305"/>
      <c r="NVJ53" s="1305"/>
      <c r="NVK53" s="1305"/>
      <c r="NVL53" s="1305"/>
      <c r="NVM53" s="1305"/>
      <c r="NVN53" s="1305"/>
      <c r="NVO53" s="1305"/>
      <c r="NVP53" s="1305"/>
      <c r="NVQ53" s="1305"/>
      <c r="NVR53" s="1305"/>
      <c r="NVS53" s="1305"/>
      <c r="NVT53" s="1305"/>
      <c r="NVU53" s="1305"/>
      <c r="NVV53" s="1305"/>
      <c r="NVW53" s="1305"/>
      <c r="NVX53" s="1305"/>
      <c r="NVY53" s="1305"/>
      <c r="NVZ53" s="1305"/>
      <c r="NWA53" s="1305"/>
      <c r="NWB53" s="1305"/>
      <c r="NWC53" s="1305"/>
      <c r="NWD53" s="1305"/>
      <c r="NWE53" s="1305"/>
      <c r="NWF53" s="1305"/>
      <c r="NWG53" s="1305"/>
      <c r="NWH53" s="1305"/>
      <c r="NWI53" s="1305"/>
      <c r="NWJ53" s="1305"/>
      <c r="NWK53" s="1305"/>
      <c r="NWL53" s="1305"/>
      <c r="NWM53" s="1305"/>
      <c r="NWN53" s="1305"/>
      <c r="NWO53" s="1305"/>
      <c r="NWP53" s="1305"/>
      <c r="NWQ53" s="1305"/>
      <c r="NWR53" s="1305"/>
      <c r="NWS53" s="1305"/>
      <c r="NWT53" s="1305"/>
      <c r="NWU53" s="1305"/>
      <c r="NWV53" s="1305"/>
      <c r="NWW53" s="1305"/>
      <c r="NWX53" s="1305"/>
      <c r="NWY53" s="1305"/>
      <c r="NWZ53" s="1305"/>
      <c r="NXA53" s="1305"/>
      <c r="NXB53" s="1305"/>
      <c r="NXC53" s="1305"/>
      <c r="NXD53" s="1305"/>
      <c r="NXE53" s="1305"/>
      <c r="NXF53" s="1305"/>
      <c r="NXG53" s="1305"/>
      <c r="NXH53" s="1305"/>
      <c r="NXI53" s="1305"/>
      <c r="NXJ53" s="1305"/>
      <c r="NXK53" s="1305"/>
      <c r="NXL53" s="1305"/>
      <c r="NXM53" s="1305"/>
      <c r="NXN53" s="1305"/>
      <c r="NXO53" s="1305"/>
      <c r="NXP53" s="1305"/>
      <c r="NXQ53" s="1305"/>
      <c r="NXR53" s="1305"/>
      <c r="NXS53" s="1305"/>
      <c r="NXT53" s="1305"/>
      <c r="NXU53" s="1305"/>
      <c r="NXV53" s="1305"/>
      <c r="NXW53" s="1305"/>
      <c r="NXX53" s="1305"/>
      <c r="NXY53" s="1305"/>
      <c r="NXZ53" s="1305"/>
      <c r="NYA53" s="1305"/>
      <c r="NYB53" s="1305"/>
      <c r="NYC53" s="1305"/>
      <c r="NYD53" s="1305"/>
      <c r="NYE53" s="1305"/>
      <c r="NYF53" s="1305"/>
      <c r="NYG53" s="1305"/>
      <c r="NYH53" s="1305"/>
      <c r="NYI53" s="1305"/>
      <c r="NYJ53" s="1305"/>
      <c r="NYK53" s="1305"/>
      <c r="NYL53" s="1305"/>
      <c r="NYM53" s="1305"/>
      <c r="NYN53" s="1305"/>
      <c r="NYO53" s="1305"/>
      <c r="NYP53" s="1305"/>
      <c r="NYQ53" s="1305"/>
      <c r="NYR53" s="1305"/>
      <c r="NYS53" s="1305"/>
      <c r="NYT53" s="1305"/>
      <c r="NYU53" s="1305"/>
      <c r="NYV53" s="1305"/>
      <c r="NYW53" s="1305"/>
      <c r="NYX53" s="1305"/>
      <c r="NYY53" s="1305"/>
      <c r="NYZ53" s="1305"/>
      <c r="NZA53" s="1305"/>
      <c r="NZB53" s="1305"/>
      <c r="NZC53" s="1305"/>
      <c r="NZD53" s="1305"/>
      <c r="NZE53" s="1305"/>
      <c r="NZF53" s="1305"/>
      <c r="NZG53" s="1305"/>
      <c r="NZH53" s="1305"/>
      <c r="NZI53" s="1305"/>
      <c r="NZJ53" s="1305"/>
      <c r="NZK53" s="1305"/>
      <c r="NZL53" s="1305"/>
      <c r="NZM53" s="1305"/>
      <c r="NZN53" s="1305"/>
      <c r="NZO53" s="1305"/>
      <c r="NZP53" s="1305"/>
      <c r="NZQ53" s="1305"/>
      <c r="NZR53" s="1305"/>
      <c r="NZS53" s="1305"/>
      <c r="NZT53" s="1305"/>
      <c r="NZU53" s="1305"/>
      <c r="NZV53" s="1305"/>
      <c r="NZW53" s="1305"/>
      <c r="NZX53" s="1305"/>
      <c r="NZY53" s="1305"/>
      <c r="NZZ53" s="1305"/>
      <c r="OAA53" s="1305"/>
      <c r="OAB53" s="1305"/>
      <c r="OAC53" s="1305"/>
      <c r="OAD53" s="1305"/>
      <c r="OAE53" s="1305"/>
      <c r="OAF53" s="1305"/>
      <c r="OAG53" s="1305"/>
      <c r="OAH53" s="1305"/>
      <c r="OAI53" s="1305"/>
      <c r="OAJ53" s="1305"/>
      <c r="OAK53" s="1305"/>
      <c r="OAL53" s="1305"/>
      <c r="OAM53" s="1305"/>
      <c r="OAN53" s="1305"/>
      <c r="OAO53" s="1305"/>
      <c r="OAP53" s="1305"/>
      <c r="OAQ53" s="1305"/>
      <c r="OAR53" s="1305"/>
      <c r="OAS53" s="1305"/>
      <c r="OAT53" s="1305"/>
      <c r="OAU53" s="1305"/>
      <c r="OAV53" s="1305"/>
      <c r="OAW53" s="1305"/>
      <c r="OAX53" s="1305"/>
      <c r="OAY53" s="1305"/>
      <c r="OAZ53" s="1305"/>
      <c r="OBA53" s="1305"/>
      <c r="OBB53" s="1305"/>
      <c r="OBC53" s="1305"/>
      <c r="OBD53" s="1305"/>
      <c r="OBE53" s="1305"/>
      <c r="OBF53" s="1305"/>
      <c r="OBG53" s="1305"/>
      <c r="OBH53" s="1305"/>
      <c r="OBI53" s="1305"/>
      <c r="OBJ53" s="1305"/>
      <c r="OBK53" s="1305"/>
      <c r="OBL53" s="1305"/>
      <c r="OBM53" s="1305"/>
      <c r="OBN53" s="1305"/>
      <c r="OBO53" s="1305"/>
      <c r="OBP53" s="1305"/>
      <c r="OBQ53" s="1305"/>
      <c r="OBR53" s="1305"/>
      <c r="OBS53" s="1305"/>
      <c r="OBT53" s="1305"/>
      <c r="OBU53" s="1305"/>
      <c r="OBV53" s="1305"/>
      <c r="OBW53" s="1305"/>
      <c r="OBX53" s="1305"/>
      <c r="OBY53" s="1305"/>
      <c r="OBZ53" s="1305"/>
      <c r="OCA53" s="1305"/>
      <c r="OCB53" s="1305"/>
      <c r="OCC53" s="1305"/>
      <c r="OCD53" s="1305"/>
      <c r="OCE53" s="1305"/>
      <c r="OCF53" s="1305"/>
      <c r="OCG53" s="1305"/>
      <c r="OCH53" s="1305"/>
      <c r="OCI53" s="1305"/>
      <c r="OCJ53" s="1305"/>
      <c r="OCK53" s="1305"/>
      <c r="OCL53" s="1305"/>
      <c r="OCM53" s="1305"/>
      <c r="OCN53" s="1305"/>
      <c r="OCO53" s="1305"/>
      <c r="OCP53" s="1305"/>
      <c r="OCQ53" s="1305"/>
      <c r="OCR53" s="1305"/>
      <c r="OCS53" s="1305"/>
      <c r="OCT53" s="1305"/>
      <c r="OCU53" s="1305"/>
      <c r="OCV53" s="1305"/>
      <c r="OCW53" s="1305"/>
      <c r="OCX53" s="1305"/>
      <c r="OCY53" s="1305"/>
      <c r="OCZ53" s="1305"/>
      <c r="ODA53" s="1305"/>
      <c r="ODB53" s="1305"/>
      <c r="ODC53" s="1305"/>
      <c r="ODD53" s="1305"/>
      <c r="ODE53" s="1305"/>
      <c r="ODF53" s="1305"/>
      <c r="ODG53" s="1305"/>
      <c r="ODH53" s="1305"/>
      <c r="ODI53" s="1305"/>
      <c r="ODJ53" s="1305"/>
      <c r="ODK53" s="1305"/>
      <c r="ODL53" s="1305"/>
      <c r="ODM53" s="1305"/>
      <c r="ODN53" s="1305"/>
      <c r="ODO53" s="1305"/>
      <c r="ODP53" s="1305"/>
      <c r="ODQ53" s="1305"/>
      <c r="ODR53" s="1305"/>
      <c r="ODS53" s="1305"/>
      <c r="ODT53" s="1305"/>
      <c r="ODU53" s="1305"/>
      <c r="ODV53" s="1305"/>
      <c r="ODW53" s="1305"/>
      <c r="ODX53" s="1305"/>
      <c r="ODY53" s="1305"/>
      <c r="ODZ53" s="1305"/>
      <c r="OEA53" s="1305"/>
      <c r="OEB53" s="1305"/>
      <c r="OEC53" s="1305"/>
      <c r="OED53" s="1305"/>
      <c r="OEE53" s="1305"/>
      <c r="OEF53" s="1305"/>
      <c r="OEG53" s="1305"/>
      <c r="OEH53" s="1305"/>
      <c r="OEI53" s="1305"/>
      <c r="OEJ53" s="1305"/>
      <c r="OEK53" s="1305"/>
      <c r="OEL53" s="1305"/>
      <c r="OEM53" s="1305"/>
      <c r="OEN53" s="1305"/>
      <c r="OEO53" s="1305"/>
      <c r="OEP53" s="1305"/>
      <c r="OEQ53" s="1305"/>
      <c r="OER53" s="1305"/>
      <c r="OES53" s="1305"/>
      <c r="OET53" s="1305"/>
      <c r="OEU53" s="1305"/>
      <c r="OEV53" s="1305"/>
      <c r="OEW53" s="1305"/>
      <c r="OEX53" s="1305"/>
      <c r="OEY53" s="1305"/>
      <c r="OEZ53" s="1305"/>
      <c r="OFA53" s="1305"/>
      <c r="OFB53" s="1305"/>
      <c r="OFC53" s="1305"/>
      <c r="OFD53" s="1305"/>
      <c r="OFE53" s="1305"/>
      <c r="OFF53" s="1305"/>
      <c r="OFG53" s="1305"/>
      <c r="OFH53" s="1305"/>
      <c r="OFI53" s="1305"/>
      <c r="OFJ53" s="1305"/>
      <c r="OFK53" s="1305"/>
      <c r="OFL53" s="1305"/>
      <c r="OFM53" s="1305"/>
      <c r="OFN53" s="1305"/>
      <c r="OFO53" s="1305"/>
      <c r="OFP53" s="1305"/>
      <c r="OFQ53" s="1305"/>
      <c r="OFR53" s="1305"/>
      <c r="OFS53" s="1305"/>
      <c r="OFT53" s="1305"/>
      <c r="OFU53" s="1305"/>
      <c r="OFV53" s="1305"/>
      <c r="OFW53" s="1305"/>
      <c r="OFX53" s="1305"/>
      <c r="OFY53" s="1305"/>
      <c r="OFZ53" s="1305"/>
      <c r="OGA53" s="1305"/>
      <c r="OGB53" s="1305"/>
      <c r="OGC53" s="1305"/>
      <c r="OGD53" s="1305"/>
      <c r="OGE53" s="1305"/>
      <c r="OGF53" s="1305"/>
      <c r="OGG53" s="1305"/>
      <c r="OGH53" s="1305"/>
      <c r="OGI53" s="1305"/>
      <c r="OGJ53" s="1305"/>
      <c r="OGK53" s="1305"/>
      <c r="OGL53" s="1305"/>
      <c r="OGM53" s="1305"/>
      <c r="OGN53" s="1305"/>
      <c r="OGO53" s="1305"/>
      <c r="OGP53" s="1305"/>
      <c r="OGQ53" s="1305"/>
      <c r="OGR53" s="1305"/>
      <c r="OGS53" s="1305"/>
      <c r="OGT53" s="1305"/>
      <c r="OGU53" s="1305"/>
      <c r="OGV53" s="1305"/>
      <c r="OGW53" s="1305"/>
      <c r="OGX53" s="1305"/>
      <c r="OGY53" s="1305"/>
      <c r="OGZ53" s="1305"/>
      <c r="OHA53" s="1305"/>
      <c r="OHB53" s="1305"/>
      <c r="OHC53" s="1305"/>
      <c r="OHD53" s="1305"/>
      <c r="OHE53" s="1305"/>
      <c r="OHF53" s="1305"/>
      <c r="OHG53" s="1305"/>
      <c r="OHH53" s="1305"/>
      <c r="OHI53" s="1305"/>
      <c r="OHJ53" s="1305"/>
      <c r="OHK53" s="1305"/>
      <c r="OHL53" s="1305"/>
      <c r="OHM53" s="1305"/>
      <c r="OHN53" s="1305"/>
      <c r="OHO53" s="1305"/>
      <c r="OHP53" s="1305"/>
      <c r="OHQ53" s="1305"/>
      <c r="OHR53" s="1305"/>
      <c r="OHS53" s="1305"/>
      <c r="OHT53" s="1305"/>
      <c r="OHU53" s="1305"/>
      <c r="OHV53" s="1305"/>
      <c r="OHW53" s="1305"/>
      <c r="OHX53" s="1305"/>
      <c r="OHY53" s="1305"/>
      <c r="OHZ53" s="1305"/>
      <c r="OIA53" s="1305"/>
      <c r="OIB53" s="1305"/>
      <c r="OIC53" s="1305"/>
      <c r="OID53" s="1305"/>
      <c r="OIE53" s="1305"/>
      <c r="OIF53" s="1305"/>
      <c r="OIG53" s="1305"/>
      <c r="OIH53" s="1305"/>
      <c r="OII53" s="1305"/>
      <c r="OIJ53" s="1305"/>
      <c r="OIK53" s="1305"/>
      <c r="OIL53" s="1305"/>
      <c r="OIM53" s="1305"/>
      <c r="OIN53" s="1305"/>
      <c r="OIO53" s="1305"/>
      <c r="OIP53" s="1305"/>
      <c r="OIQ53" s="1305"/>
      <c r="OIR53" s="1305"/>
      <c r="OIS53" s="1305"/>
      <c r="OIT53" s="1305"/>
      <c r="OIU53" s="1305"/>
      <c r="OIV53" s="1305"/>
      <c r="OIW53" s="1305"/>
      <c r="OIX53" s="1305"/>
      <c r="OIY53" s="1305"/>
      <c r="OIZ53" s="1305"/>
      <c r="OJA53" s="1305"/>
      <c r="OJB53" s="1305"/>
      <c r="OJC53" s="1305"/>
      <c r="OJD53" s="1305"/>
      <c r="OJE53" s="1305"/>
      <c r="OJF53" s="1305"/>
      <c r="OJG53" s="1305"/>
      <c r="OJH53" s="1305"/>
      <c r="OJI53" s="1305"/>
      <c r="OJJ53" s="1305"/>
      <c r="OJK53" s="1305"/>
      <c r="OJL53" s="1305"/>
      <c r="OJM53" s="1305"/>
      <c r="OJN53" s="1305"/>
      <c r="OJO53" s="1305"/>
      <c r="OJP53" s="1305"/>
      <c r="OJQ53" s="1305"/>
      <c r="OJR53" s="1305"/>
      <c r="OJS53" s="1305"/>
      <c r="OJT53" s="1305"/>
      <c r="OJU53" s="1305"/>
      <c r="OJV53" s="1305"/>
      <c r="OJW53" s="1305"/>
      <c r="OJX53" s="1305"/>
      <c r="OJY53" s="1305"/>
      <c r="OJZ53" s="1305"/>
      <c r="OKA53" s="1305"/>
      <c r="OKB53" s="1305"/>
      <c r="OKC53" s="1305"/>
      <c r="OKD53" s="1305"/>
      <c r="OKE53" s="1305"/>
      <c r="OKF53" s="1305"/>
      <c r="OKG53" s="1305"/>
      <c r="OKH53" s="1305"/>
      <c r="OKI53" s="1305"/>
      <c r="OKJ53" s="1305"/>
      <c r="OKK53" s="1305"/>
      <c r="OKL53" s="1305"/>
      <c r="OKM53" s="1305"/>
      <c r="OKN53" s="1305"/>
      <c r="OKO53" s="1305"/>
      <c r="OKP53" s="1305"/>
      <c r="OKQ53" s="1305"/>
      <c r="OKR53" s="1305"/>
      <c r="OKS53" s="1305"/>
      <c r="OKT53" s="1305"/>
      <c r="OKU53" s="1305"/>
      <c r="OKV53" s="1305"/>
      <c r="OKW53" s="1305"/>
      <c r="OKX53" s="1305"/>
      <c r="OKY53" s="1305"/>
      <c r="OKZ53" s="1305"/>
      <c r="OLA53" s="1305"/>
      <c r="OLB53" s="1305"/>
      <c r="OLC53" s="1305"/>
      <c r="OLD53" s="1305"/>
      <c r="OLE53" s="1305"/>
      <c r="OLF53" s="1305"/>
      <c r="OLG53" s="1305"/>
      <c r="OLH53" s="1305"/>
      <c r="OLI53" s="1305"/>
      <c r="OLJ53" s="1305"/>
      <c r="OLK53" s="1305"/>
      <c r="OLL53" s="1305"/>
      <c r="OLM53" s="1305"/>
      <c r="OLN53" s="1305"/>
      <c r="OLO53" s="1305"/>
      <c r="OLP53" s="1305"/>
      <c r="OLQ53" s="1305"/>
      <c r="OLR53" s="1305"/>
      <c r="OLS53" s="1305"/>
      <c r="OLT53" s="1305"/>
      <c r="OLU53" s="1305"/>
      <c r="OLV53" s="1305"/>
      <c r="OLW53" s="1305"/>
      <c r="OLX53" s="1305"/>
      <c r="OLY53" s="1305"/>
      <c r="OLZ53" s="1305"/>
      <c r="OMA53" s="1305"/>
      <c r="OMB53" s="1305"/>
      <c r="OMC53" s="1305"/>
      <c r="OMD53" s="1305"/>
      <c r="OME53" s="1305"/>
      <c r="OMF53" s="1305"/>
      <c r="OMG53" s="1305"/>
      <c r="OMH53" s="1305"/>
      <c r="OMI53" s="1305"/>
      <c r="OMJ53" s="1305"/>
      <c r="OMK53" s="1305"/>
      <c r="OML53" s="1305"/>
      <c r="OMM53" s="1305"/>
      <c r="OMN53" s="1305"/>
      <c r="OMO53" s="1305"/>
      <c r="OMP53" s="1305"/>
      <c r="OMQ53" s="1305"/>
      <c r="OMR53" s="1305"/>
      <c r="OMS53" s="1305"/>
      <c r="OMT53" s="1305"/>
      <c r="OMU53" s="1305"/>
      <c r="OMV53" s="1305"/>
      <c r="OMW53" s="1305"/>
      <c r="OMX53" s="1305"/>
      <c r="OMY53" s="1305"/>
      <c r="OMZ53" s="1305"/>
      <c r="ONA53" s="1305"/>
      <c r="ONB53" s="1305"/>
      <c r="ONC53" s="1305"/>
      <c r="OND53" s="1305"/>
      <c r="ONE53" s="1305"/>
      <c r="ONF53" s="1305"/>
      <c r="ONG53" s="1305"/>
      <c r="ONH53" s="1305"/>
      <c r="ONI53" s="1305"/>
      <c r="ONJ53" s="1305"/>
      <c r="ONK53" s="1305"/>
      <c r="ONL53" s="1305"/>
      <c r="ONM53" s="1305"/>
      <c r="ONN53" s="1305"/>
      <c r="ONO53" s="1305"/>
      <c r="ONP53" s="1305"/>
      <c r="ONQ53" s="1305"/>
      <c r="ONR53" s="1305"/>
      <c r="ONS53" s="1305"/>
      <c r="ONT53" s="1305"/>
      <c r="ONU53" s="1305"/>
      <c r="ONV53" s="1305"/>
      <c r="ONW53" s="1305"/>
      <c r="ONX53" s="1305"/>
      <c r="ONY53" s="1305"/>
      <c r="ONZ53" s="1305"/>
      <c r="OOA53" s="1305"/>
      <c r="OOB53" s="1305"/>
      <c r="OOC53" s="1305"/>
      <c r="OOD53" s="1305"/>
      <c r="OOE53" s="1305"/>
      <c r="OOF53" s="1305"/>
      <c r="OOG53" s="1305"/>
      <c r="OOH53" s="1305"/>
      <c r="OOI53" s="1305"/>
      <c r="OOJ53" s="1305"/>
      <c r="OOK53" s="1305"/>
      <c r="OOL53" s="1305"/>
      <c r="OOM53" s="1305"/>
      <c r="OON53" s="1305"/>
      <c r="OOO53" s="1305"/>
      <c r="OOP53" s="1305"/>
      <c r="OOQ53" s="1305"/>
      <c r="OOR53" s="1305"/>
      <c r="OOS53" s="1305"/>
      <c r="OOT53" s="1305"/>
      <c r="OOU53" s="1305"/>
      <c r="OOV53" s="1305"/>
      <c r="OOW53" s="1305"/>
      <c r="OOX53" s="1305"/>
      <c r="OOY53" s="1305"/>
      <c r="OOZ53" s="1305"/>
      <c r="OPA53" s="1305"/>
      <c r="OPB53" s="1305"/>
      <c r="OPC53" s="1305"/>
      <c r="OPD53" s="1305"/>
      <c r="OPE53" s="1305"/>
      <c r="OPF53" s="1305"/>
      <c r="OPG53" s="1305"/>
      <c r="OPH53" s="1305"/>
      <c r="OPI53" s="1305"/>
      <c r="OPJ53" s="1305"/>
      <c r="OPK53" s="1305"/>
      <c r="OPL53" s="1305"/>
      <c r="OPM53" s="1305"/>
      <c r="OPN53" s="1305"/>
      <c r="OPO53" s="1305"/>
      <c r="OPP53" s="1305"/>
      <c r="OPQ53" s="1305"/>
      <c r="OPR53" s="1305"/>
      <c r="OPS53" s="1305"/>
      <c r="OPT53" s="1305"/>
      <c r="OPU53" s="1305"/>
      <c r="OPV53" s="1305"/>
      <c r="OPW53" s="1305"/>
      <c r="OPX53" s="1305"/>
      <c r="OPY53" s="1305"/>
      <c r="OPZ53" s="1305"/>
      <c r="OQA53" s="1305"/>
      <c r="OQB53" s="1305"/>
      <c r="OQC53" s="1305"/>
      <c r="OQD53" s="1305"/>
      <c r="OQE53" s="1305"/>
      <c r="OQF53" s="1305"/>
      <c r="OQG53" s="1305"/>
      <c r="OQH53" s="1305"/>
      <c r="OQI53" s="1305"/>
      <c r="OQJ53" s="1305"/>
      <c r="OQK53" s="1305"/>
      <c r="OQL53" s="1305"/>
      <c r="OQM53" s="1305"/>
      <c r="OQN53" s="1305"/>
      <c r="OQO53" s="1305"/>
      <c r="OQP53" s="1305"/>
      <c r="OQQ53" s="1305"/>
      <c r="OQR53" s="1305"/>
      <c r="OQS53" s="1305"/>
      <c r="OQT53" s="1305"/>
      <c r="OQU53" s="1305"/>
      <c r="OQV53" s="1305"/>
      <c r="OQW53" s="1305"/>
      <c r="OQX53" s="1305"/>
      <c r="OQY53" s="1305"/>
      <c r="OQZ53" s="1305"/>
      <c r="ORA53" s="1305"/>
      <c r="ORB53" s="1305"/>
      <c r="ORC53" s="1305"/>
      <c r="ORD53" s="1305"/>
      <c r="ORE53" s="1305"/>
      <c r="ORF53" s="1305"/>
      <c r="ORG53" s="1305"/>
      <c r="ORH53" s="1305"/>
      <c r="ORI53" s="1305"/>
      <c r="ORJ53" s="1305"/>
      <c r="ORK53" s="1305"/>
      <c r="ORL53" s="1305"/>
      <c r="ORM53" s="1305"/>
      <c r="ORN53" s="1305"/>
      <c r="ORO53" s="1305"/>
      <c r="ORP53" s="1305"/>
      <c r="ORQ53" s="1305"/>
      <c r="ORR53" s="1305"/>
      <c r="ORS53" s="1305"/>
      <c r="ORT53" s="1305"/>
      <c r="ORU53" s="1305"/>
      <c r="ORV53" s="1305"/>
      <c r="ORW53" s="1305"/>
      <c r="ORX53" s="1305"/>
      <c r="ORY53" s="1305"/>
      <c r="ORZ53" s="1305"/>
      <c r="OSA53" s="1305"/>
      <c r="OSB53" s="1305"/>
      <c r="OSC53" s="1305"/>
      <c r="OSD53" s="1305"/>
      <c r="OSE53" s="1305"/>
      <c r="OSF53" s="1305"/>
      <c r="OSG53" s="1305"/>
      <c r="OSH53" s="1305"/>
      <c r="OSI53" s="1305"/>
      <c r="OSJ53" s="1305"/>
      <c r="OSK53" s="1305"/>
      <c r="OSL53" s="1305"/>
      <c r="OSM53" s="1305"/>
      <c r="OSN53" s="1305"/>
      <c r="OSO53" s="1305"/>
      <c r="OSP53" s="1305"/>
      <c r="OSQ53" s="1305"/>
      <c r="OSR53" s="1305"/>
      <c r="OSS53" s="1305"/>
      <c r="OST53" s="1305"/>
      <c r="OSU53" s="1305"/>
      <c r="OSV53" s="1305"/>
      <c r="OSW53" s="1305"/>
      <c r="OSX53" s="1305"/>
      <c r="OSY53" s="1305"/>
      <c r="OSZ53" s="1305"/>
      <c r="OTA53" s="1305"/>
      <c r="OTB53" s="1305"/>
      <c r="OTC53" s="1305"/>
      <c r="OTD53" s="1305"/>
      <c r="OTE53" s="1305"/>
      <c r="OTF53" s="1305"/>
      <c r="OTG53" s="1305"/>
      <c r="OTH53" s="1305"/>
      <c r="OTI53" s="1305"/>
      <c r="OTJ53" s="1305"/>
      <c r="OTK53" s="1305"/>
      <c r="OTL53" s="1305"/>
      <c r="OTM53" s="1305"/>
      <c r="OTN53" s="1305"/>
      <c r="OTO53" s="1305"/>
      <c r="OTP53" s="1305"/>
      <c r="OTQ53" s="1305"/>
      <c r="OTR53" s="1305"/>
      <c r="OTS53" s="1305"/>
      <c r="OTT53" s="1305"/>
      <c r="OTU53" s="1305"/>
      <c r="OTV53" s="1305"/>
      <c r="OTW53" s="1305"/>
      <c r="OTX53" s="1305"/>
      <c r="OTY53" s="1305"/>
      <c r="OTZ53" s="1305"/>
      <c r="OUA53" s="1305"/>
      <c r="OUB53" s="1305"/>
      <c r="OUC53" s="1305"/>
      <c r="OUD53" s="1305"/>
      <c r="OUE53" s="1305"/>
      <c r="OUF53" s="1305"/>
      <c r="OUG53" s="1305"/>
      <c r="OUH53" s="1305"/>
      <c r="OUI53" s="1305"/>
      <c r="OUJ53" s="1305"/>
      <c r="OUK53" s="1305"/>
      <c r="OUL53" s="1305"/>
      <c r="OUM53" s="1305"/>
      <c r="OUN53" s="1305"/>
      <c r="OUO53" s="1305"/>
      <c r="OUP53" s="1305"/>
      <c r="OUQ53" s="1305"/>
      <c r="OUR53" s="1305"/>
      <c r="OUS53" s="1305"/>
      <c r="OUT53" s="1305"/>
      <c r="OUU53" s="1305"/>
      <c r="OUV53" s="1305"/>
      <c r="OUW53" s="1305"/>
      <c r="OUX53" s="1305"/>
      <c r="OUY53" s="1305"/>
      <c r="OUZ53" s="1305"/>
      <c r="OVA53" s="1305"/>
      <c r="OVB53" s="1305"/>
      <c r="OVC53" s="1305"/>
      <c r="OVD53" s="1305"/>
      <c r="OVE53" s="1305"/>
      <c r="OVF53" s="1305"/>
      <c r="OVG53" s="1305"/>
      <c r="OVH53" s="1305"/>
      <c r="OVI53" s="1305"/>
      <c r="OVJ53" s="1305"/>
      <c r="OVK53" s="1305"/>
      <c r="OVL53" s="1305"/>
      <c r="OVM53" s="1305"/>
      <c r="OVN53" s="1305"/>
      <c r="OVO53" s="1305"/>
      <c r="OVP53" s="1305"/>
      <c r="OVQ53" s="1305"/>
      <c r="OVR53" s="1305"/>
      <c r="OVS53" s="1305"/>
      <c r="OVT53" s="1305"/>
      <c r="OVU53" s="1305"/>
      <c r="OVV53" s="1305"/>
      <c r="OVW53" s="1305"/>
      <c r="OVX53" s="1305"/>
      <c r="OVY53" s="1305"/>
      <c r="OVZ53" s="1305"/>
      <c r="OWA53" s="1305"/>
      <c r="OWB53" s="1305"/>
      <c r="OWC53" s="1305"/>
      <c r="OWD53" s="1305"/>
      <c r="OWE53" s="1305"/>
      <c r="OWF53" s="1305"/>
      <c r="OWG53" s="1305"/>
      <c r="OWH53" s="1305"/>
      <c r="OWI53" s="1305"/>
      <c r="OWJ53" s="1305"/>
      <c r="OWK53" s="1305"/>
      <c r="OWL53" s="1305"/>
      <c r="OWM53" s="1305"/>
      <c r="OWN53" s="1305"/>
      <c r="OWO53" s="1305"/>
      <c r="OWP53" s="1305"/>
      <c r="OWQ53" s="1305"/>
      <c r="OWR53" s="1305"/>
      <c r="OWS53" s="1305"/>
      <c r="OWT53" s="1305"/>
      <c r="OWU53" s="1305"/>
      <c r="OWV53" s="1305"/>
      <c r="OWW53" s="1305"/>
      <c r="OWX53" s="1305"/>
      <c r="OWY53" s="1305"/>
      <c r="OWZ53" s="1305"/>
      <c r="OXA53" s="1305"/>
      <c r="OXB53" s="1305"/>
      <c r="OXC53" s="1305"/>
      <c r="OXD53" s="1305"/>
      <c r="OXE53" s="1305"/>
      <c r="OXF53" s="1305"/>
      <c r="OXG53" s="1305"/>
      <c r="OXH53" s="1305"/>
      <c r="OXI53" s="1305"/>
      <c r="OXJ53" s="1305"/>
      <c r="OXK53" s="1305"/>
      <c r="OXL53" s="1305"/>
      <c r="OXM53" s="1305"/>
      <c r="OXN53" s="1305"/>
      <c r="OXO53" s="1305"/>
      <c r="OXP53" s="1305"/>
      <c r="OXQ53" s="1305"/>
      <c r="OXR53" s="1305"/>
      <c r="OXS53" s="1305"/>
      <c r="OXT53" s="1305"/>
      <c r="OXU53" s="1305"/>
      <c r="OXV53" s="1305"/>
      <c r="OXW53" s="1305"/>
      <c r="OXX53" s="1305"/>
      <c r="OXY53" s="1305"/>
      <c r="OXZ53" s="1305"/>
      <c r="OYA53" s="1305"/>
      <c r="OYB53" s="1305"/>
      <c r="OYC53" s="1305"/>
      <c r="OYD53" s="1305"/>
      <c r="OYE53" s="1305"/>
      <c r="OYF53" s="1305"/>
      <c r="OYG53" s="1305"/>
      <c r="OYH53" s="1305"/>
      <c r="OYI53" s="1305"/>
      <c r="OYJ53" s="1305"/>
      <c r="OYK53" s="1305"/>
      <c r="OYL53" s="1305"/>
      <c r="OYM53" s="1305"/>
      <c r="OYN53" s="1305"/>
      <c r="OYO53" s="1305"/>
      <c r="OYP53" s="1305"/>
      <c r="OYQ53" s="1305"/>
      <c r="OYR53" s="1305"/>
      <c r="OYS53" s="1305"/>
      <c r="OYT53" s="1305"/>
      <c r="OYU53" s="1305"/>
      <c r="OYV53" s="1305"/>
      <c r="OYW53" s="1305"/>
      <c r="OYX53" s="1305"/>
      <c r="OYY53" s="1305"/>
      <c r="OYZ53" s="1305"/>
      <c r="OZA53" s="1305"/>
      <c r="OZB53" s="1305"/>
      <c r="OZC53" s="1305"/>
      <c r="OZD53" s="1305"/>
      <c r="OZE53" s="1305"/>
      <c r="OZF53" s="1305"/>
      <c r="OZG53" s="1305"/>
      <c r="OZH53" s="1305"/>
      <c r="OZI53" s="1305"/>
      <c r="OZJ53" s="1305"/>
      <c r="OZK53" s="1305"/>
      <c r="OZL53" s="1305"/>
      <c r="OZM53" s="1305"/>
      <c r="OZN53" s="1305"/>
      <c r="OZO53" s="1305"/>
      <c r="OZP53" s="1305"/>
      <c r="OZQ53" s="1305"/>
      <c r="OZR53" s="1305"/>
      <c r="OZS53" s="1305"/>
      <c r="OZT53" s="1305"/>
      <c r="OZU53" s="1305"/>
      <c r="OZV53" s="1305"/>
      <c r="OZW53" s="1305"/>
      <c r="OZX53" s="1305"/>
      <c r="OZY53" s="1305"/>
      <c r="OZZ53" s="1305"/>
      <c r="PAA53" s="1305"/>
      <c r="PAB53" s="1305"/>
      <c r="PAC53" s="1305"/>
      <c r="PAD53" s="1305"/>
      <c r="PAE53" s="1305"/>
      <c r="PAF53" s="1305"/>
      <c r="PAG53" s="1305"/>
      <c r="PAH53" s="1305"/>
      <c r="PAI53" s="1305"/>
      <c r="PAJ53" s="1305"/>
      <c r="PAK53" s="1305"/>
      <c r="PAL53" s="1305"/>
      <c r="PAM53" s="1305"/>
      <c r="PAN53" s="1305"/>
      <c r="PAO53" s="1305"/>
      <c r="PAP53" s="1305"/>
      <c r="PAQ53" s="1305"/>
      <c r="PAR53" s="1305"/>
      <c r="PAS53" s="1305"/>
      <c r="PAT53" s="1305"/>
      <c r="PAU53" s="1305"/>
      <c r="PAV53" s="1305"/>
      <c r="PAW53" s="1305"/>
      <c r="PAX53" s="1305"/>
      <c r="PAY53" s="1305"/>
      <c r="PAZ53" s="1305"/>
      <c r="PBA53" s="1305"/>
      <c r="PBB53" s="1305"/>
      <c r="PBC53" s="1305"/>
      <c r="PBD53" s="1305"/>
      <c r="PBE53" s="1305"/>
      <c r="PBF53" s="1305"/>
      <c r="PBG53" s="1305"/>
      <c r="PBH53" s="1305"/>
      <c r="PBI53" s="1305"/>
      <c r="PBJ53" s="1305"/>
      <c r="PBK53" s="1305"/>
      <c r="PBL53" s="1305"/>
      <c r="PBM53" s="1305"/>
      <c r="PBN53" s="1305"/>
      <c r="PBO53" s="1305"/>
      <c r="PBP53" s="1305"/>
      <c r="PBQ53" s="1305"/>
      <c r="PBR53" s="1305"/>
      <c r="PBS53" s="1305"/>
      <c r="PBT53" s="1305"/>
      <c r="PBU53" s="1305"/>
      <c r="PBV53" s="1305"/>
      <c r="PBW53" s="1305"/>
      <c r="PBX53" s="1305"/>
      <c r="PBY53" s="1305"/>
      <c r="PBZ53" s="1305"/>
      <c r="PCA53" s="1305"/>
      <c r="PCB53" s="1305"/>
      <c r="PCC53" s="1305"/>
      <c r="PCD53" s="1305"/>
      <c r="PCE53" s="1305"/>
      <c r="PCF53" s="1305"/>
      <c r="PCG53" s="1305"/>
      <c r="PCH53" s="1305"/>
      <c r="PCI53" s="1305"/>
      <c r="PCJ53" s="1305"/>
      <c r="PCK53" s="1305"/>
      <c r="PCL53" s="1305"/>
      <c r="PCM53" s="1305"/>
      <c r="PCN53" s="1305"/>
      <c r="PCO53" s="1305"/>
      <c r="PCP53" s="1305"/>
      <c r="PCQ53" s="1305"/>
      <c r="PCR53" s="1305"/>
      <c r="PCS53" s="1305"/>
      <c r="PCT53" s="1305"/>
      <c r="PCU53" s="1305"/>
      <c r="PCV53" s="1305"/>
      <c r="PCW53" s="1305"/>
      <c r="PCX53" s="1305"/>
      <c r="PCY53" s="1305"/>
      <c r="PCZ53" s="1305"/>
      <c r="PDA53" s="1305"/>
      <c r="PDB53" s="1305"/>
      <c r="PDC53" s="1305"/>
      <c r="PDD53" s="1305"/>
      <c r="PDE53" s="1305"/>
      <c r="PDF53" s="1305"/>
      <c r="PDG53" s="1305"/>
      <c r="PDH53" s="1305"/>
      <c r="PDI53" s="1305"/>
      <c r="PDJ53" s="1305"/>
      <c r="PDK53" s="1305"/>
      <c r="PDL53" s="1305"/>
      <c r="PDM53" s="1305"/>
      <c r="PDN53" s="1305"/>
      <c r="PDO53" s="1305"/>
      <c r="PDP53" s="1305"/>
      <c r="PDQ53" s="1305"/>
      <c r="PDR53" s="1305"/>
      <c r="PDS53" s="1305"/>
      <c r="PDT53" s="1305"/>
      <c r="PDU53" s="1305"/>
      <c r="PDV53" s="1305"/>
      <c r="PDW53" s="1305"/>
      <c r="PDX53" s="1305"/>
      <c r="PDY53" s="1305"/>
      <c r="PDZ53" s="1305"/>
      <c r="PEA53" s="1305"/>
      <c r="PEB53" s="1305"/>
      <c r="PEC53" s="1305"/>
      <c r="PED53" s="1305"/>
      <c r="PEE53" s="1305"/>
      <c r="PEF53" s="1305"/>
      <c r="PEG53" s="1305"/>
      <c r="PEH53" s="1305"/>
      <c r="PEI53" s="1305"/>
      <c r="PEJ53" s="1305"/>
      <c r="PEK53" s="1305"/>
      <c r="PEL53" s="1305"/>
      <c r="PEM53" s="1305"/>
      <c r="PEN53" s="1305"/>
      <c r="PEO53" s="1305"/>
      <c r="PEP53" s="1305"/>
      <c r="PEQ53" s="1305"/>
      <c r="PER53" s="1305"/>
      <c r="PES53" s="1305"/>
      <c r="PET53" s="1305"/>
      <c r="PEU53" s="1305"/>
      <c r="PEV53" s="1305"/>
      <c r="PEW53" s="1305"/>
      <c r="PEX53" s="1305"/>
      <c r="PEY53" s="1305"/>
      <c r="PEZ53" s="1305"/>
      <c r="PFA53" s="1305"/>
      <c r="PFB53" s="1305"/>
      <c r="PFC53" s="1305"/>
      <c r="PFD53" s="1305"/>
      <c r="PFE53" s="1305"/>
      <c r="PFF53" s="1305"/>
      <c r="PFG53" s="1305"/>
      <c r="PFH53" s="1305"/>
      <c r="PFI53" s="1305"/>
      <c r="PFJ53" s="1305"/>
      <c r="PFK53" s="1305"/>
      <c r="PFL53" s="1305"/>
      <c r="PFM53" s="1305"/>
      <c r="PFN53" s="1305"/>
      <c r="PFO53" s="1305"/>
      <c r="PFP53" s="1305"/>
      <c r="PFQ53" s="1305"/>
      <c r="PFR53" s="1305"/>
      <c r="PFS53" s="1305"/>
      <c r="PFT53" s="1305"/>
      <c r="PFU53" s="1305"/>
      <c r="PFV53" s="1305"/>
      <c r="PFW53" s="1305"/>
      <c r="PFX53" s="1305"/>
      <c r="PFY53" s="1305"/>
      <c r="PFZ53" s="1305"/>
      <c r="PGA53" s="1305"/>
      <c r="PGB53" s="1305"/>
      <c r="PGC53" s="1305"/>
      <c r="PGD53" s="1305"/>
      <c r="PGE53" s="1305"/>
      <c r="PGF53" s="1305"/>
      <c r="PGG53" s="1305"/>
      <c r="PGH53" s="1305"/>
      <c r="PGI53" s="1305"/>
      <c r="PGJ53" s="1305"/>
      <c r="PGK53" s="1305"/>
      <c r="PGL53" s="1305"/>
      <c r="PGM53" s="1305"/>
      <c r="PGN53" s="1305"/>
      <c r="PGO53" s="1305"/>
      <c r="PGP53" s="1305"/>
      <c r="PGQ53" s="1305"/>
      <c r="PGR53" s="1305"/>
      <c r="PGS53" s="1305"/>
      <c r="PGT53" s="1305"/>
      <c r="PGU53" s="1305"/>
      <c r="PGV53" s="1305"/>
      <c r="PGW53" s="1305"/>
      <c r="PGX53" s="1305"/>
      <c r="PGY53" s="1305"/>
      <c r="PGZ53" s="1305"/>
      <c r="PHA53" s="1305"/>
      <c r="PHB53" s="1305"/>
      <c r="PHC53" s="1305"/>
      <c r="PHD53" s="1305"/>
      <c r="PHE53" s="1305"/>
      <c r="PHF53" s="1305"/>
      <c r="PHG53" s="1305"/>
      <c r="PHH53" s="1305"/>
      <c r="PHI53" s="1305"/>
      <c r="PHJ53" s="1305"/>
      <c r="PHK53" s="1305"/>
      <c r="PHL53" s="1305"/>
      <c r="PHM53" s="1305"/>
      <c r="PHN53" s="1305"/>
      <c r="PHO53" s="1305"/>
      <c r="PHP53" s="1305"/>
      <c r="PHQ53" s="1305"/>
      <c r="PHR53" s="1305"/>
      <c r="PHS53" s="1305"/>
      <c r="PHT53" s="1305"/>
      <c r="PHU53" s="1305"/>
      <c r="PHV53" s="1305"/>
      <c r="PHW53" s="1305"/>
      <c r="PHX53" s="1305"/>
      <c r="PHY53" s="1305"/>
      <c r="PHZ53" s="1305"/>
      <c r="PIA53" s="1305"/>
      <c r="PIB53" s="1305"/>
      <c r="PIC53" s="1305"/>
      <c r="PID53" s="1305"/>
      <c r="PIE53" s="1305"/>
      <c r="PIF53" s="1305"/>
      <c r="PIG53" s="1305"/>
      <c r="PIH53" s="1305"/>
      <c r="PII53" s="1305"/>
      <c r="PIJ53" s="1305"/>
      <c r="PIK53" s="1305"/>
      <c r="PIL53" s="1305"/>
      <c r="PIM53" s="1305"/>
      <c r="PIN53" s="1305"/>
      <c r="PIO53" s="1305"/>
      <c r="PIP53" s="1305"/>
      <c r="PIQ53" s="1305"/>
      <c r="PIR53" s="1305"/>
      <c r="PIS53" s="1305"/>
      <c r="PIT53" s="1305"/>
      <c r="PIU53" s="1305"/>
      <c r="PIV53" s="1305"/>
      <c r="PIW53" s="1305"/>
      <c r="PIX53" s="1305"/>
      <c r="PIY53" s="1305"/>
      <c r="PIZ53" s="1305"/>
      <c r="PJA53" s="1305"/>
      <c r="PJB53" s="1305"/>
      <c r="PJC53" s="1305"/>
      <c r="PJD53" s="1305"/>
      <c r="PJE53" s="1305"/>
      <c r="PJF53" s="1305"/>
      <c r="PJG53" s="1305"/>
      <c r="PJH53" s="1305"/>
      <c r="PJI53" s="1305"/>
      <c r="PJJ53" s="1305"/>
      <c r="PJK53" s="1305"/>
      <c r="PJL53" s="1305"/>
      <c r="PJM53" s="1305"/>
      <c r="PJN53" s="1305"/>
      <c r="PJO53" s="1305"/>
      <c r="PJP53" s="1305"/>
      <c r="PJQ53" s="1305"/>
      <c r="PJR53" s="1305"/>
      <c r="PJS53" s="1305"/>
      <c r="PJT53" s="1305"/>
      <c r="PJU53" s="1305"/>
      <c r="PJV53" s="1305"/>
      <c r="PJW53" s="1305"/>
      <c r="PJX53" s="1305"/>
      <c r="PJY53" s="1305"/>
      <c r="PJZ53" s="1305"/>
      <c r="PKA53" s="1305"/>
      <c r="PKB53" s="1305"/>
      <c r="PKC53" s="1305"/>
      <c r="PKD53" s="1305"/>
      <c r="PKE53" s="1305"/>
      <c r="PKF53" s="1305"/>
      <c r="PKG53" s="1305"/>
      <c r="PKH53" s="1305"/>
      <c r="PKI53" s="1305"/>
      <c r="PKJ53" s="1305"/>
      <c r="PKK53" s="1305"/>
      <c r="PKL53" s="1305"/>
      <c r="PKM53" s="1305"/>
      <c r="PKN53" s="1305"/>
      <c r="PKO53" s="1305"/>
      <c r="PKP53" s="1305"/>
      <c r="PKQ53" s="1305"/>
      <c r="PKR53" s="1305"/>
      <c r="PKS53" s="1305"/>
      <c r="PKT53" s="1305"/>
      <c r="PKU53" s="1305"/>
      <c r="PKV53" s="1305"/>
      <c r="PKW53" s="1305"/>
      <c r="PKX53" s="1305"/>
      <c r="PKY53" s="1305"/>
      <c r="PKZ53" s="1305"/>
      <c r="PLA53" s="1305"/>
      <c r="PLB53" s="1305"/>
      <c r="PLC53" s="1305"/>
      <c r="PLD53" s="1305"/>
      <c r="PLE53" s="1305"/>
      <c r="PLF53" s="1305"/>
      <c r="PLG53" s="1305"/>
      <c r="PLH53" s="1305"/>
      <c r="PLI53" s="1305"/>
      <c r="PLJ53" s="1305"/>
      <c r="PLK53" s="1305"/>
      <c r="PLL53" s="1305"/>
      <c r="PLM53" s="1305"/>
      <c r="PLN53" s="1305"/>
      <c r="PLO53" s="1305"/>
      <c r="PLP53" s="1305"/>
      <c r="PLQ53" s="1305"/>
      <c r="PLR53" s="1305"/>
      <c r="PLS53" s="1305"/>
      <c r="PLT53" s="1305"/>
      <c r="PLU53" s="1305"/>
      <c r="PLV53" s="1305"/>
      <c r="PLW53" s="1305"/>
      <c r="PLX53" s="1305"/>
      <c r="PLY53" s="1305"/>
      <c r="PLZ53" s="1305"/>
      <c r="PMA53" s="1305"/>
      <c r="PMB53" s="1305"/>
      <c r="PMC53" s="1305"/>
      <c r="PMD53" s="1305"/>
      <c r="PME53" s="1305"/>
      <c r="PMF53" s="1305"/>
      <c r="PMG53" s="1305"/>
      <c r="PMH53" s="1305"/>
      <c r="PMI53" s="1305"/>
      <c r="PMJ53" s="1305"/>
      <c r="PMK53" s="1305"/>
      <c r="PML53" s="1305"/>
      <c r="PMM53" s="1305"/>
      <c r="PMN53" s="1305"/>
      <c r="PMO53" s="1305"/>
      <c r="PMP53" s="1305"/>
      <c r="PMQ53" s="1305"/>
      <c r="PMR53" s="1305"/>
      <c r="PMS53" s="1305"/>
      <c r="PMT53" s="1305"/>
      <c r="PMU53" s="1305"/>
      <c r="PMV53" s="1305"/>
      <c r="PMW53" s="1305"/>
      <c r="PMX53" s="1305"/>
      <c r="PMY53" s="1305"/>
      <c r="PMZ53" s="1305"/>
      <c r="PNA53" s="1305"/>
      <c r="PNB53" s="1305"/>
      <c r="PNC53" s="1305"/>
      <c r="PND53" s="1305"/>
      <c r="PNE53" s="1305"/>
      <c r="PNF53" s="1305"/>
      <c r="PNG53" s="1305"/>
      <c r="PNH53" s="1305"/>
      <c r="PNI53" s="1305"/>
      <c r="PNJ53" s="1305"/>
      <c r="PNK53" s="1305"/>
      <c r="PNL53" s="1305"/>
      <c r="PNM53" s="1305"/>
      <c r="PNN53" s="1305"/>
      <c r="PNO53" s="1305"/>
      <c r="PNP53" s="1305"/>
      <c r="PNQ53" s="1305"/>
      <c r="PNR53" s="1305"/>
      <c r="PNS53" s="1305"/>
      <c r="PNT53" s="1305"/>
      <c r="PNU53" s="1305"/>
      <c r="PNV53" s="1305"/>
      <c r="PNW53" s="1305"/>
      <c r="PNX53" s="1305"/>
      <c r="PNY53" s="1305"/>
      <c r="PNZ53" s="1305"/>
      <c r="POA53" s="1305"/>
      <c r="POB53" s="1305"/>
      <c r="POC53" s="1305"/>
      <c r="POD53" s="1305"/>
      <c r="POE53" s="1305"/>
      <c r="POF53" s="1305"/>
      <c r="POG53" s="1305"/>
      <c r="POH53" s="1305"/>
      <c r="POI53" s="1305"/>
      <c r="POJ53" s="1305"/>
      <c r="POK53" s="1305"/>
      <c r="POL53" s="1305"/>
      <c r="POM53" s="1305"/>
      <c r="PON53" s="1305"/>
      <c r="POO53" s="1305"/>
      <c r="POP53" s="1305"/>
      <c r="POQ53" s="1305"/>
      <c r="POR53" s="1305"/>
      <c r="POS53" s="1305"/>
      <c r="POT53" s="1305"/>
      <c r="POU53" s="1305"/>
      <c r="POV53" s="1305"/>
      <c r="POW53" s="1305"/>
      <c r="POX53" s="1305"/>
      <c r="POY53" s="1305"/>
      <c r="POZ53" s="1305"/>
      <c r="PPA53" s="1305"/>
      <c r="PPB53" s="1305"/>
      <c r="PPC53" s="1305"/>
      <c r="PPD53" s="1305"/>
      <c r="PPE53" s="1305"/>
      <c r="PPF53" s="1305"/>
      <c r="PPG53" s="1305"/>
      <c r="PPH53" s="1305"/>
      <c r="PPI53" s="1305"/>
      <c r="PPJ53" s="1305"/>
      <c r="PPK53" s="1305"/>
      <c r="PPL53" s="1305"/>
      <c r="PPM53" s="1305"/>
      <c r="PPN53" s="1305"/>
      <c r="PPO53" s="1305"/>
      <c r="PPP53" s="1305"/>
      <c r="PPQ53" s="1305"/>
      <c r="PPR53" s="1305"/>
      <c r="PPS53" s="1305"/>
      <c r="PPT53" s="1305"/>
      <c r="PPU53" s="1305"/>
      <c r="PPV53" s="1305"/>
      <c r="PPW53" s="1305"/>
      <c r="PPX53" s="1305"/>
      <c r="PPY53" s="1305"/>
      <c r="PPZ53" s="1305"/>
      <c r="PQA53" s="1305"/>
      <c r="PQB53" s="1305"/>
      <c r="PQC53" s="1305"/>
      <c r="PQD53" s="1305"/>
      <c r="PQE53" s="1305"/>
      <c r="PQF53" s="1305"/>
      <c r="PQG53" s="1305"/>
      <c r="PQH53" s="1305"/>
      <c r="PQI53" s="1305"/>
      <c r="PQJ53" s="1305"/>
      <c r="PQK53" s="1305"/>
      <c r="PQL53" s="1305"/>
      <c r="PQM53" s="1305"/>
      <c r="PQN53" s="1305"/>
      <c r="PQO53" s="1305"/>
      <c r="PQP53" s="1305"/>
      <c r="PQQ53" s="1305"/>
      <c r="PQR53" s="1305"/>
      <c r="PQS53" s="1305"/>
      <c r="PQT53" s="1305"/>
      <c r="PQU53" s="1305"/>
      <c r="PQV53" s="1305"/>
      <c r="PQW53" s="1305"/>
      <c r="PQX53" s="1305"/>
      <c r="PQY53" s="1305"/>
      <c r="PQZ53" s="1305"/>
      <c r="PRA53" s="1305"/>
      <c r="PRB53" s="1305"/>
      <c r="PRC53" s="1305"/>
      <c r="PRD53" s="1305"/>
      <c r="PRE53" s="1305"/>
      <c r="PRF53" s="1305"/>
      <c r="PRG53" s="1305"/>
      <c r="PRH53" s="1305"/>
      <c r="PRI53" s="1305"/>
      <c r="PRJ53" s="1305"/>
      <c r="PRK53" s="1305"/>
      <c r="PRL53" s="1305"/>
      <c r="PRM53" s="1305"/>
      <c r="PRN53" s="1305"/>
      <c r="PRO53" s="1305"/>
      <c r="PRP53" s="1305"/>
      <c r="PRQ53" s="1305"/>
      <c r="PRR53" s="1305"/>
      <c r="PRS53" s="1305"/>
      <c r="PRT53" s="1305"/>
      <c r="PRU53" s="1305"/>
      <c r="PRV53" s="1305"/>
      <c r="PRW53" s="1305"/>
      <c r="PRX53" s="1305"/>
      <c r="PRY53" s="1305"/>
      <c r="PRZ53" s="1305"/>
      <c r="PSA53" s="1305"/>
      <c r="PSB53" s="1305"/>
      <c r="PSC53" s="1305"/>
      <c r="PSD53" s="1305"/>
      <c r="PSE53" s="1305"/>
      <c r="PSF53" s="1305"/>
      <c r="PSG53" s="1305"/>
      <c r="PSH53" s="1305"/>
      <c r="PSI53" s="1305"/>
      <c r="PSJ53" s="1305"/>
      <c r="PSK53" s="1305"/>
      <c r="PSL53" s="1305"/>
      <c r="PSM53" s="1305"/>
      <c r="PSN53" s="1305"/>
      <c r="PSO53" s="1305"/>
      <c r="PSP53" s="1305"/>
      <c r="PSQ53" s="1305"/>
      <c r="PSR53" s="1305"/>
      <c r="PSS53" s="1305"/>
      <c r="PST53" s="1305"/>
      <c r="PSU53" s="1305"/>
      <c r="PSV53" s="1305"/>
      <c r="PSW53" s="1305"/>
      <c r="PSX53" s="1305"/>
      <c r="PSY53" s="1305"/>
      <c r="PSZ53" s="1305"/>
      <c r="PTA53" s="1305"/>
      <c r="PTB53" s="1305"/>
      <c r="PTC53" s="1305"/>
      <c r="PTD53" s="1305"/>
      <c r="PTE53" s="1305"/>
      <c r="PTF53" s="1305"/>
      <c r="PTG53" s="1305"/>
      <c r="PTH53" s="1305"/>
      <c r="PTI53" s="1305"/>
      <c r="PTJ53" s="1305"/>
      <c r="PTK53" s="1305"/>
      <c r="PTL53" s="1305"/>
      <c r="PTM53" s="1305"/>
      <c r="PTN53" s="1305"/>
      <c r="PTO53" s="1305"/>
      <c r="PTP53" s="1305"/>
      <c r="PTQ53" s="1305"/>
      <c r="PTR53" s="1305"/>
      <c r="PTS53" s="1305"/>
      <c r="PTT53" s="1305"/>
      <c r="PTU53" s="1305"/>
      <c r="PTV53" s="1305"/>
      <c r="PTW53" s="1305"/>
      <c r="PTX53" s="1305"/>
      <c r="PTY53" s="1305"/>
      <c r="PTZ53" s="1305"/>
      <c r="PUA53" s="1305"/>
      <c r="PUB53" s="1305"/>
      <c r="PUC53" s="1305"/>
      <c r="PUD53" s="1305"/>
      <c r="PUE53" s="1305"/>
      <c r="PUF53" s="1305"/>
      <c r="PUG53" s="1305"/>
      <c r="PUH53" s="1305"/>
      <c r="PUI53" s="1305"/>
      <c r="PUJ53" s="1305"/>
      <c r="PUK53" s="1305"/>
      <c r="PUL53" s="1305"/>
      <c r="PUM53" s="1305"/>
      <c r="PUN53" s="1305"/>
      <c r="PUO53" s="1305"/>
      <c r="PUP53" s="1305"/>
      <c r="PUQ53" s="1305"/>
      <c r="PUR53" s="1305"/>
      <c r="PUS53" s="1305"/>
      <c r="PUT53" s="1305"/>
      <c r="PUU53" s="1305"/>
      <c r="PUV53" s="1305"/>
      <c r="PUW53" s="1305"/>
      <c r="PUX53" s="1305"/>
      <c r="PUY53" s="1305"/>
      <c r="PUZ53" s="1305"/>
      <c r="PVA53" s="1305"/>
      <c r="PVB53" s="1305"/>
      <c r="PVC53" s="1305"/>
      <c r="PVD53" s="1305"/>
      <c r="PVE53" s="1305"/>
      <c r="PVF53" s="1305"/>
      <c r="PVG53" s="1305"/>
      <c r="PVH53" s="1305"/>
      <c r="PVI53" s="1305"/>
      <c r="PVJ53" s="1305"/>
      <c r="PVK53" s="1305"/>
      <c r="PVL53" s="1305"/>
      <c r="PVM53" s="1305"/>
      <c r="PVN53" s="1305"/>
      <c r="PVO53" s="1305"/>
      <c r="PVP53" s="1305"/>
      <c r="PVQ53" s="1305"/>
      <c r="PVR53" s="1305"/>
      <c r="PVS53" s="1305"/>
      <c r="PVT53" s="1305"/>
      <c r="PVU53" s="1305"/>
      <c r="PVV53" s="1305"/>
      <c r="PVW53" s="1305"/>
      <c r="PVX53" s="1305"/>
      <c r="PVY53" s="1305"/>
      <c r="PVZ53" s="1305"/>
      <c r="PWA53" s="1305"/>
      <c r="PWB53" s="1305"/>
      <c r="PWC53" s="1305"/>
      <c r="PWD53" s="1305"/>
      <c r="PWE53" s="1305"/>
      <c r="PWF53" s="1305"/>
      <c r="PWG53" s="1305"/>
      <c r="PWH53" s="1305"/>
      <c r="PWI53" s="1305"/>
      <c r="PWJ53" s="1305"/>
      <c r="PWK53" s="1305"/>
      <c r="PWL53" s="1305"/>
      <c r="PWM53" s="1305"/>
      <c r="PWN53" s="1305"/>
      <c r="PWO53" s="1305"/>
      <c r="PWP53" s="1305"/>
      <c r="PWQ53" s="1305"/>
      <c r="PWR53" s="1305"/>
      <c r="PWS53" s="1305"/>
      <c r="PWT53" s="1305"/>
      <c r="PWU53" s="1305"/>
      <c r="PWV53" s="1305"/>
      <c r="PWW53" s="1305"/>
      <c r="PWX53" s="1305"/>
      <c r="PWY53" s="1305"/>
      <c r="PWZ53" s="1305"/>
      <c r="PXA53" s="1305"/>
      <c r="PXB53" s="1305"/>
      <c r="PXC53" s="1305"/>
      <c r="PXD53" s="1305"/>
      <c r="PXE53" s="1305"/>
      <c r="PXF53" s="1305"/>
      <c r="PXG53" s="1305"/>
      <c r="PXH53" s="1305"/>
      <c r="PXI53" s="1305"/>
      <c r="PXJ53" s="1305"/>
      <c r="PXK53" s="1305"/>
      <c r="PXL53" s="1305"/>
      <c r="PXM53" s="1305"/>
      <c r="PXN53" s="1305"/>
      <c r="PXO53" s="1305"/>
      <c r="PXP53" s="1305"/>
      <c r="PXQ53" s="1305"/>
      <c r="PXR53" s="1305"/>
      <c r="PXS53" s="1305"/>
      <c r="PXT53" s="1305"/>
      <c r="PXU53" s="1305"/>
      <c r="PXV53" s="1305"/>
      <c r="PXW53" s="1305"/>
      <c r="PXX53" s="1305"/>
      <c r="PXY53" s="1305"/>
      <c r="PXZ53" s="1305"/>
      <c r="PYA53" s="1305"/>
      <c r="PYB53" s="1305"/>
      <c r="PYC53" s="1305"/>
      <c r="PYD53" s="1305"/>
      <c r="PYE53" s="1305"/>
      <c r="PYF53" s="1305"/>
      <c r="PYG53" s="1305"/>
      <c r="PYH53" s="1305"/>
      <c r="PYI53" s="1305"/>
      <c r="PYJ53" s="1305"/>
      <c r="PYK53" s="1305"/>
      <c r="PYL53" s="1305"/>
      <c r="PYM53" s="1305"/>
      <c r="PYN53" s="1305"/>
      <c r="PYO53" s="1305"/>
      <c r="PYP53" s="1305"/>
      <c r="PYQ53" s="1305"/>
      <c r="PYR53" s="1305"/>
      <c r="PYS53" s="1305"/>
      <c r="PYT53" s="1305"/>
      <c r="PYU53" s="1305"/>
      <c r="PYV53" s="1305"/>
      <c r="PYW53" s="1305"/>
      <c r="PYX53" s="1305"/>
      <c r="PYY53" s="1305"/>
      <c r="PYZ53" s="1305"/>
      <c r="PZA53" s="1305"/>
      <c r="PZB53" s="1305"/>
      <c r="PZC53" s="1305"/>
      <c r="PZD53" s="1305"/>
      <c r="PZE53" s="1305"/>
      <c r="PZF53" s="1305"/>
      <c r="PZG53" s="1305"/>
      <c r="PZH53" s="1305"/>
      <c r="PZI53" s="1305"/>
      <c r="PZJ53" s="1305"/>
      <c r="PZK53" s="1305"/>
      <c r="PZL53" s="1305"/>
      <c r="PZM53" s="1305"/>
      <c r="PZN53" s="1305"/>
      <c r="PZO53" s="1305"/>
      <c r="PZP53" s="1305"/>
      <c r="PZQ53" s="1305"/>
      <c r="PZR53" s="1305"/>
      <c r="PZS53" s="1305"/>
      <c r="PZT53" s="1305"/>
      <c r="PZU53" s="1305"/>
      <c r="PZV53" s="1305"/>
      <c r="PZW53" s="1305"/>
      <c r="PZX53" s="1305"/>
      <c r="PZY53" s="1305"/>
      <c r="PZZ53" s="1305"/>
      <c r="QAA53" s="1305"/>
      <c r="QAB53" s="1305"/>
      <c r="QAC53" s="1305"/>
      <c r="QAD53" s="1305"/>
      <c r="QAE53" s="1305"/>
      <c r="QAF53" s="1305"/>
      <c r="QAG53" s="1305"/>
      <c r="QAH53" s="1305"/>
      <c r="QAI53" s="1305"/>
      <c r="QAJ53" s="1305"/>
      <c r="QAK53" s="1305"/>
      <c r="QAL53" s="1305"/>
      <c r="QAM53" s="1305"/>
      <c r="QAN53" s="1305"/>
      <c r="QAO53" s="1305"/>
      <c r="QAP53" s="1305"/>
      <c r="QAQ53" s="1305"/>
      <c r="QAR53" s="1305"/>
      <c r="QAS53" s="1305"/>
      <c r="QAT53" s="1305"/>
      <c r="QAU53" s="1305"/>
      <c r="QAV53" s="1305"/>
      <c r="QAW53" s="1305"/>
      <c r="QAX53" s="1305"/>
      <c r="QAY53" s="1305"/>
      <c r="QAZ53" s="1305"/>
      <c r="QBA53" s="1305"/>
      <c r="QBB53" s="1305"/>
      <c r="QBC53" s="1305"/>
      <c r="QBD53" s="1305"/>
      <c r="QBE53" s="1305"/>
      <c r="QBF53" s="1305"/>
      <c r="QBG53" s="1305"/>
      <c r="QBH53" s="1305"/>
      <c r="QBI53" s="1305"/>
      <c r="QBJ53" s="1305"/>
      <c r="QBK53" s="1305"/>
      <c r="QBL53" s="1305"/>
      <c r="QBM53" s="1305"/>
      <c r="QBN53" s="1305"/>
      <c r="QBO53" s="1305"/>
      <c r="QBP53" s="1305"/>
      <c r="QBQ53" s="1305"/>
      <c r="QBR53" s="1305"/>
      <c r="QBS53" s="1305"/>
      <c r="QBT53" s="1305"/>
      <c r="QBU53" s="1305"/>
      <c r="QBV53" s="1305"/>
      <c r="QBW53" s="1305"/>
      <c r="QBX53" s="1305"/>
      <c r="QBY53" s="1305"/>
      <c r="QBZ53" s="1305"/>
      <c r="QCA53" s="1305"/>
      <c r="QCB53" s="1305"/>
      <c r="QCC53" s="1305"/>
      <c r="QCD53" s="1305"/>
      <c r="QCE53" s="1305"/>
      <c r="QCF53" s="1305"/>
      <c r="QCG53" s="1305"/>
      <c r="QCH53" s="1305"/>
      <c r="QCI53" s="1305"/>
      <c r="QCJ53" s="1305"/>
      <c r="QCK53" s="1305"/>
      <c r="QCL53" s="1305"/>
      <c r="QCM53" s="1305"/>
      <c r="QCN53" s="1305"/>
      <c r="QCO53" s="1305"/>
      <c r="QCP53" s="1305"/>
      <c r="QCQ53" s="1305"/>
      <c r="QCR53" s="1305"/>
      <c r="QCS53" s="1305"/>
      <c r="QCT53" s="1305"/>
      <c r="QCU53" s="1305"/>
      <c r="QCV53" s="1305"/>
      <c r="QCW53" s="1305"/>
      <c r="QCX53" s="1305"/>
      <c r="QCY53" s="1305"/>
      <c r="QCZ53" s="1305"/>
      <c r="QDA53" s="1305"/>
      <c r="QDB53" s="1305"/>
      <c r="QDC53" s="1305"/>
      <c r="QDD53" s="1305"/>
      <c r="QDE53" s="1305"/>
      <c r="QDF53" s="1305"/>
      <c r="QDG53" s="1305"/>
      <c r="QDH53" s="1305"/>
      <c r="QDI53" s="1305"/>
      <c r="QDJ53" s="1305"/>
      <c r="QDK53" s="1305"/>
      <c r="QDL53" s="1305"/>
      <c r="QDM53" s="1305"/>
      <c r="QDN53" s="1305"/>
      <c r="QDO53" s="1305"/>
      <c r="QDP53" s="1305"/>
      <c r="QDQ53" s="1305"/>
      <c r="QDR53" s="1305"/>
      <c r="QDS53" s="1305"/>
      <c r="QDT53" s="1305"/>
      <c r="QDU53" s="1305"/>
      <c r="QDV53" s="1305"/>
      <c r="QDW53" s="1305"/>
      <c r="QDX53" s="1305"/>
      <c r="QDY53" s="1305"/>
      <c r="QDZ53" s="1305"/>
      <c r="QEA53" s="1305"/>
      <c r="QEB53" s="1305"/>
      <c r="QEC53" s="1305"/>
      <c r="QED53" s="1305"/>
      <c r="QEE53" s="1305"/>
      <c r="QEF53" s="1305"/>
      <c r="QEG53" s="1305"/>
      <c r="QEH53" s="1305"/>
      <c r="QEI53" s="1305"/>
      <c r="QEJ53" s="1305"/>
      <c r="QEK53" s="1305"/>
      <c r="QEL53" s="1305"/>
      <c r="QEM53" s="1305"/>
      <c r="QEN53" s="1305"/>
      <c r="QEO53" s="1305"/>
      <c r="QEP53" s="1305"/>
      <c r="QEQ53" s="1305"/>
      <c r="QER53" s="1305"/>
      <c r="QES53" s="1305"/>
      <c r="QET53" s="1305"/>
      <c r="QEU53" s="1305"/>
      <c r="QEV53" s="1305"/>
      <c r="QEW53" s="1305"/>
      <c r="QEX53" s="1305"/>
      <c r="QEY53" s="1305"/>
      <c r="QEZ53" s="1305"/>
      <c r="QFA53" s="1305"/>
      <c r="QFB53" s="1305"/>
      <c r="QFC53" s="1305"/>
      <c r="QFD53" s="1305"/>
      <c r="QFE53" s="1305"/>
      <c r="QFF53" s="1305"/>
      <c r="QFG53" s="1305"/>
      <c r="QFH53" s="1305"/>
      <c r="QFI53" s="1305"/>
      <c r="QFJ53" s="1305"/>
      <c r="QFK53" s="1305"/>
      <c r="QFL53" s="1305"/>
      <c r="QFM53" s="1305"/>
      <c r="QFN53" s="1305"/>
      <c r="QFO53" s="1305"/>
      <c r="QFP53" s="1305"/>
      <c r="QFQ53" s="1305"/>
      <c r="QFR53" s="1305"/>
      <c r="QFS53" s="1305"/>
      <c r="QFT53" s="1305"/>
      <c r="QFU53" s="1305"/>
      <c r="QFV53" s="1305"/>
      <c r="QFW53" s="1305"/>
      <c r="QFX53" s="1305"/>
      <c r="QFY53" s="1305"/>
      <c r="QFZ53" s="1305"/>
      <c r="QGA53" s="1305"/>
      <c r="QGB53" s="1305"/>
      <c r="QGC53" s="1305"/>
      <c r="QGD53" s="1305"/>
      <c r="QGE53" s="1305"/>
      <c r="QGF53" s="1305"/>
      <c r="QGG53" s="1305"/>
      <c r="QGH53" s="1305"/>
      <c r="QGI53" s="1305"/>
      <c r="QGJ53" s="1305"/>
      <c r="QGK53" s="1305"/>
      <c r="QGL53" s="1305"/>
      <c r="QGM53" s="1305"/>
      <c r="QGN53" s="1305"/>
      <c r="QGO53" s="1305"/>
      <c r="QGP53" s="1305"/>
      <c r="QGQ53" s="1305"/>
      <c r="QGR53" s="1305"/>
      <c r="QGS53" s="1305"/>
      <c r="QGT53" s="1305"/>
      <c r="QGU53" s="1305"/>
      <c r="QGV53" s="1305"/>
      <c r="QGW53" s="1305"/>
      <c r="QGX53" s="1305"/>
      <c r="QGY53" s="1305"/>
      <c r="QGZ53" s="1305"/>
      <c r="QHA53" s="1305"/>
      <c r="QHB53" s="1305"/>
      <c r="QHC53" s="1305"/>
      <c r="QHD53" s="1305"/>
      <c r="QHE53" s="1305"/>
      <c r="QHF53" s="1305"/>
      <c r="QHG53" s="1305"/>
      <c r="QHH53" s="1305"/>
      <c r="QHI53" s="1305"/>
      <c r="QHJ53" s="1305"/>
      <c r="QHK53" s="1305"/>
      <c r="QHL53" s="1305"/>
      <c r="QHM53" s="1305"/>
      <c r="QHN53" s="1305"/>
      <c r="QHO53" s="1305"/>
      <c r="QHP53" s="1305"/>
      <c r="QHQ53" s="1305"/>
      <c r="QHR53" s="1305"/>
      <c r="QHS53" s="1305"/>
      <c r="QHT53" s="1305"/>
      <c r="QHU53" s="1305"/>
      <c r="QHV53" s="1305"/>
      <c r="QHW53" s="1305"/>
      <c r="QHX53" s="1305"/>
      <c r="QHY53" s="1305"/>
      <c r="QHZ53" s="1305"/>
      <c r="QIA53" s="1305"/>
      <c r="QIB53" s="1305"/>
      <c r="QIC53" s="1305"/>
      <c r="QID53" s="1305"/>
      <c r="QIE53" s="1305"/>
      <c r="QIF53" s="1305"/>
      <c r="QIG53" s="1305"/>
      <c r="QIH53" s="1305"/>
      <c r="QII53" s="1305"/>
      <c r="QIJ53" s="1305"/>
      <c r="QIK53" s="1305"/>
      <c r="QIL53" s="1305"/>
      <c r="QIM53" s="1305"/>
      <c r="QIN53" s="1305"/>
      <c r="QIO53" s="1305"/>
      <c r="QIP53" s="1305"/>
      <c r="QIQ53" s="1305"/>
      <c r="QIR53" s="1305"/>
      <c r="QIS53" s="1305"/>
      <c r="QIT53" s="1305"/>
      <c r="QIU53" s="1305"/>
      <c r="QIV53" s="1305"/>
      <c r="QIW53" s="1305"/>
      <c r="QIX53" s="1305"/>
      <c r="QIY53" s="1305"/>
      <c r="QIZ53" s="1305"/>
      <c r="QJA53" s="1305"/>
      <c r="QJB53" s="1305"/>
      <c r="QJC53" s="1305"/>
      <c r="QJD53" s="1305"/>
      <c r="QJE53" s="1305"/>
      <c r="QJF53" s="1305"/>
      <c r="QJG53" s="1305"/>
      <c r="QJH53" s="1305"/>
      <c r="QJI53" s="1305"/>
      <c r="QJJ53" s="1305"/>
      <c r="QJK53" s="1305"/>
      <c r="QJL53" s="1305"/>
      <c r="QJM53" s="1305"/>
      <c r="QJN53" s="1305"/>
      <c r="QJO53" s="1305"/>
      <c r="QJP53" s="1305"/>
      <c r="QJQ53" s="1305"/>
      <c r="QJR53" s="1305"/>
      <c r="QJS53" s="1305"/>
      <c r="QJT53" s="1305"/>
      <c r="QJU53" s="1305"/>
      <c r="QJV53" s="1305"/>
      <c r="QJW53" s="1305"/>
      <c r="QJX53" s="1305"/>
      <c r="QJY53" s="1305"/>
      <c r="QJZ53" s="1305"/>
      <c r="QKA53" s="1305"/>
      <c r="QKB53" s="1305"/>
      <c r="QKC53" s="1305"/>
      <c r="QKD53" s="1305"/>
      <c r="QKE53" s="1305"/>
      <c r="QKF53" s="1305"/>
      <c r="QKG53" s="1305"/>
      <c r="QKH53" s="1305"/>
      <c r="QKI53" s="1305"/>
      <c r="QKJ53" s="1305"/>
      <c r="QKK53" s="1305"/>
      <c r="QKL53" s="1305"/>
      <c r="QKM53" s="1305"/>
      <c r="QKN53" s="1305"/>
      <c r="QKO53" s="1305"/>
      <c r="QKP53" s="1305"/>
      <c r="QKQ53" s="1305"/>
      <c r="QKR53" s="1305"/>
      <c r="QKS53" s="1305"/>
      <c r="QKT53" s="1305"/>
      <c r="QKU53" s="1305"/>
      <c r="QKV53" s="1305"/>
      <c r="QKW53" s="1305"/>
      <c r="QKX53" s="1305"/>
      <c r="QKY53" s="1305"/>
      <c r="QKZ53" s="1305"/>
      <c r="QLA53" s="1305"/>
      <c r="QLB53" s="1305"/>
      <c r="QLC53" s="1305"/>
      <c r="QLD53" s="1305"/>
      <c r="QLE53" s="1305"/>
      <c r="QLF53" s="1305"/>
      <c r="QLG53" s="1305"/>
      <c r="QLH53" s="1305"/>
      <c r="QLI53" s="1305"/>
      <c r="QLJ53" s="1305"/>
      <c r="QLK53" s="1305"/>
      <c r="QLL53" s="1305"/>
      <c r="QLM53" s="1305"/>
      <c r="QLN53" s="1305"/>
      <c r="QLO53" s="1305"/>
      <c r="QLP53" s="1305"/>
      <c r="QLQ53" s="1305"/>
      <c r="QLR53" s="1305"/>
      <c r="QLS53" s="1305"/>
      <c r="QLT53" s="1305"/>
      <c r="QLU53" s="1305"/>
      <c r="QLV53" s="1305"/>
      <c r="QLW53" s="1305"/>
      <c r="QLX53" s="1305"/>
      <c r="QLY53" s="1305"/>
      <c r="QLZ53" s="1305"/>
      <c r="QMA53" s="1305"/>
      <c r="QMB53" s="1305"/>
      <c r="QMC53" s="1305"/>
      <c r="QMD53" s="1305"/>
      <c r="QME53" s="1305"/>
      <c r="QMF53" s="1305"/>
      <c r="QMG53" s="1305"/>
      <c r="QMH53" s="1305"/>
      <c r="QMI53" s="1305"/>
      <c r="QMJ53" s="1305"/>
      <c r="QMK53" s="1305"/>
      <c r="QML53" s="1305"/>
      <c r="QMM53" s="1305"/>
      <c r="QMN53" s="1305"/>
      <c r="QMO53" s="1305"/>
      <c r="QMP53" s="1305"/>
      <c r="QMQ53" s="1305"/>
      <c r="QMR53" s="1305"/>
      <c r="QMS53" s="1305"/>
      <c r="QMT53" s="1305"/>
      <c r="QMU53" s="1305"/>
      <c r="QMV53" s="1305"/>
      <c r="QMW53" s="1305"/>
      <c r="QMX53" s="1305"/>
      <c r="QMY53" s="1305"/>
      <c r="QMZ53" s="1305"/>
      <c r="QNA53" s="1305"/>
      <c r="QNB53" s="1305"/>
      <c r="QNC53" s="1305"/>
      <c r="QND53" s="1305"/>
      <c r="QNE53" s="1305"/>
      <c r="QNF53" s="1305"/>
      <c r="QNG53" s="1305"/>
      <c r="QNH53" s="1305"/>
      <c r="QNI53" s="1305"/>
      <c r="QNJ53" s="1305"/>
      <c r="QNK53" s="1305"/>
      <c r="QNL53" s="1305"/>
      <c r="QNM53" s="1305"/>
      <c r="QNN53" s="1305"/>
      <c r="QNO53" s="1305"/>
      <c r="QNP53" s="1305"/>
      <c r="QNQ53" s="1305"/>
      <c r="QNR53" s="1305"/>
      <c r="QNS53" s="1305"/>
      <c r="QNT53" s="1305"/>
      <c r="QNU53" s="1305"/>
      <c r="QNV53" s="1305"/>
      <c r="QNW53" s="1305"/>
      <c r="QNX53" s="1305"/>
      <c r="QNY53" s="1305"/>
      <c r="QNZ53" s="1305"/>
      <c r="QOA53" s="1305"/>
      <c r="QOB53" s="1305"/>
      <c r="QOC53" s="1305"/>
      <c r="QOD53" s="1305"/>
      <c r="QOE53" s="1305"/>
      <c r="QOF53" s="1305"/>
      <c r="QOG53" s="1305"/>
      <c r="QOH53" s="1305"/>
      <c r="QOI53" s="1305"/>
      <c r="QOJ53" s="1305"/>
      <c r="QOK53" s="1305"/>
      <c r="QOL53" s="1305"/>
      <c r="QOM53" s="1305"/>
      <c r="QON53" s="1305"/>
      <c r="QOO53" s="1305"/>
      <c r="QOP53" s="1305"/>
      <c r="QOQ53" s="1305"/>
      <c r="QOR53" s="1305"/>
      <c r="QOS53" s="1305"/>
      <c r="QOT53" s="1305"/>
      <c r="QOU53" s="1305"/>
      <c r="QOV53" s="1305"/>
      <c r="QOW53" s="1305"/>
      <c r="QOX53" s="1305"/>
      <c r="QOY53" s="1305"/>
      <c r="QOZ53" s="1305"/>
      <c r="QPA53" s="1305"/>
      <c r="QPB53" s="1305"/>
      <c r="QPC53" s="1305"/>
      <c r="QPD53" s="1305"/>
      <c r="QPE53" s="1305"/>
      <c r="QPF53" s="1305"/>
      <c r="QPG53" s="1305"/>
      <c r="QPH53" s="1305"/>
      <c r="QPI53" s="1305"/>
      <c r="QPJ53" s="1305"/>
      <c r="QPK53" s="1305"/>
      <c r="QPL53" s="1305"/>
      <c r="QPM53" s="1305"/>
      <c r="QPN53" s="1305"/>
      <c r="QPO53" s="1305"/>
      <c r="QPP53" s="1305"/>
      <c r="QPQ53" s="1305"/>
      <c r="QPR53" s="1305"/>
      <c r="QPS53" s="1305"/>
      <c r="QPT53" s="1305"/>
      <c r="QPU53" s="1305"/>
      <c r="QPV53" s="1305"/>
      <c r="QPW53" s="1305"/>
      <c r="QPX53" s="1305"/>
      <c r="QPY53" s="1305"/>
      <c r="QPZ53" s="1305"/>
      <c r="QQA53" s="1305"/>
      <c r="QQB53" s="1305"/>
      <c r="QQC53" s="1305"/>
      <c r="QQD53" s="1305"/>
      <c r="QQE53" s="1305"/>
      <c r="QQF53" s="1305"/>
      <c r="QQG53" s="1305"/>
      <c r="QQH53" s="1305"/>
      <c r="QQI53" s="1305"/>
      <c r="QQJ53" s="1305"/>
      <c r="QQK53" s="1305"/>
      <c r="QQL53" s="1305"/>
      <c r="QQM53" s="1305"/>
      <c r="QQN53" s="1305"/>
      <c r="QQO53" s="1305"/>
      <c r="QQP53" s="1305"/>
      <c r="QQQ53" s="1305"/>
      <c r="QQR53" s="1305"/>
      <c r="QQS53" s="1305"/>
      <c r="QQT53" s="1305"/>
      <c r="QQU53" s="1305"/>
      <c r="QQV53" s="1305"/>
      <c r="QQW53" s="1305"/>
      <c r="QQX53" s="1305"/>
      <c r="QQY53" s="1305"/>
      <c r="QQZ53" s="1305"/>
      <c r="QRA53" s="1305"/>
      <c r="QRB53" s="1305"/>
      <c r="QRC53" s="1305"/>
      <c r="QRD53" s="1305"/>
      <c r="QRE53" s="1305"/>
      <c r="QRF53" s="1305"/>
      <c r="QRG53" s="1305"/>
      <c r="QRH53" s="1305"/>
      <c r="QRI53" s="1305"/>
      <c r="QRJ53" s="1305"/>
      <c r="QRK53" s="1305"/>
      <c r="QRL53" s="1305"/>
      <c r="QRM53" s="1305"/>
      <c r="QRN53" s="1305"/>
      <c r="QRO53" s="1305"/>
      <c r="QRP53" s="1305"/>
      <c r="QRQ53" s="1305"/>
      <c r="QRR53" s="1305"/>
      <c r="QRS53" s="1305"/>
      <c r="QRT53" s="1305"/>
      <c r="QRU53" s="1305"/>
      <c r="QRV53" s="1305"/>
      <c r="QRW53" s="1305"/>
      <c r="QRX53" s="1305"/>
      <c r="QRY53" s="1305"/>
      <c r="QRZ53" s="1305"/>
      <c r="QSA53" s="1305"/>
      <c r="QSB53" s="1305"/>
      <c r="QSC53" s="1305"/>
      <c r="QSD53" s="1305"/>
      <c r="QSE53" s="1305"/>
      <c r="QSF53" s="1305"/>
      <c r="QSG53" s="1305"/>
      <c r="QSH53" s="1305"/>
      <c r="QSI53" s="1305"/>
      <c r="QSJ53" s="1305"/>
      <c r="QSK53" s="1305"/>
      <c r="QSL53" s="1305"/>
      <c r="QSM53" s="1305"/>
      <c r="QSN53" s="1305"/>
      <c r="QSO53" s="1305"/>
      <c r="QSP53" s="1305"/>
      <c r="QSQ53" s="1305"/>
      <c r="QSR53" s="1305"/>
      <c r="QSS53" s="1305"/>
      <c r="QST53" s="1305"/>
      <c r="QSU53" s="1305"/>
      <c r="QSV53" s="1305"/>
      <c r="QSW53" s="1305"/>
      <c r="QSX53" s="1305"/>
      <c r="QSY53" s="1305"/>
      <c r="QSZ53" s="1305"/>
      <c r="QTA53" s="1305"/>
      <c r="QTB53" s="1305"/>
      <c r="QTC53" s="1305"/>
      <c r="QTD53" s="1305"/>
      <c r="QTE53" s="1305"/>
      <c r="QTF53" s="1305"/>
      <c r="QTG53" s="1305"/>
      <c r="QTH53" s="1305"/>
      <c r="QTI53" s="1305"/>
      <c r="QTJ53" s="1305"/>
      <c r="QTK53" s="1305"/>
      <c r="QTL53" s="1305"/>
      <c r="QTM53" s="1305"/>
      <c r="QTN53" s="1305"/>
      <c r="QTO53" s="1305"/>
      <c r="QTP53" s="1305"/>
      <c r="QTQ53" s="1305"/>
      <c r="QTR53" s="1305"/>
      <c r="QTS53" s="1305"/>
      <c r="QTT53" s="1305"/>
      <c r="QTU53" s="1305"/>
      <c r="QTV53" s="1305"/>
      <c r="QTW53" s="1305"/>
      <c r="QTX53" s="1305"/>
      <c r="QTY53" s="1305"/>
      <c r="QTZ53" s="1305"/>
      <c r="QUA53" s="1305"/>
      <c r="QUB53" s="1305"/>
      <c r="QUC53" s="1305"/>
      <c r="QUD53" s="1305"/>
      <c r="QUE53" s="1305"/>
      <c r="QUF53" s="1305"/>
      <c r="QUG53" s="1305"/>
      <c r="QUH53" s="1305"/>
      <c r="QUI53" s="1305"/>
      <c r="QUJ53" s="1305"/>
      <c r="QUK53" s="1305"/>
      <c r="QUL53" s="1305"/>
      <c r="QUM53" s="1305"/>
      <c r="QUN53" s="1305"/>
      <c r="QUO53" s="1305"/>
      <c r="QUP53" s="1305"/>
      <c r="QUQ53" s="1305"/>
      <c r="QUR53" s="1305"/>
      <c r="QUS53" s="1305"/>
      <c r="QUT53" s="1305"/>
      <c r="QUU53" s="1305"/>
      <c r="QUV53" s="1305"/>
      <c r="QUW53" s="1305"/>
      <c r="QUX53" s="1305"/>
      <c r="QUY53" s="1305"/>
      <c r="QUZ53" s="1305"/>
      <c r="QVA53" s="1305"/>
      <c r="QVB53" s="1305"/>
      <c r="QVC53" s="1305"/>
      <c r="QVD53" s="1305"/>
      <c r="QVE53" s="1305"/>
      <c r="QVF53" s="1305"/>
      <c r="QVG53" s="1305"/>
      <c r="QVH53" s="1305"/>
      <c r="QVI53" s="1305"/>
      <c r="QVJ53" s="1305"/>
      <c r="QVK53" s="1305"/>
      <c r="QVL53" s="1305"/>
      <c r="QVM53" s="1305"/>
      <c r="QVN53" s="1305"/>
      <c r="QVO53" s="1305"/>
      <c r="QVP53" s="1305"/>
      <c r="QVQ53" s="1305"/>
      <c r="QVR53" s="1305"/>
      <c r="QVS53" s="1305"/>
      <c r="QVT53" s="1305"/>
      <c r="QVU53" s="1305"/>
      <c r="QVV53" s="1305"/>
      <c r="QVW53" s="1305"/>
      <c r="QVX53" s="1305"/>
      <c r="QVY53" s="1305"/>
      <c r="QVZ53" s="1305"/>
      <c r="QWA53" s="1305"/>
      <c r="QWB53" s="1305"/>
      <c r="QWC53" s="1305"/>
      <c r="QWD53" s="1305"/>
      <c r="QWE53" s="1305"/>
      <c r="QWF53" s="1305"/>
      <c r="QWG53" s="1305"/>
      <c r="QWH53" s="1305"/>
      <c r="QWI53" s="1305"/>
      <c r="QWJ53" s="1305"/>
      <c r="QWK53" s="1305"/>
      <c r="QWL53" s="1305"/>
      <c r="QWM53" s="1305"/>
      <c r="QWN53" s="1305"/>
      <c r="QWO53" s="1305"/>
      <c r="QWP53" s="1305"/>
      <c r="QWQ53" s="1305"/>
      <c r="QWR53" s="1305"/>
      <c r="QWS53" s="1305"/>
      <c r="QWT53" s="1305"/>
      <c r="QWU53" s="1305"/>
      <c r="QWV53" s="1305"/>
      <c r="QWW53" s="1305"/>
      <c r="QWX53" s="1305"/>
      <c r="QWY53" s="1305"/>
      <c r="QWZ53" s="1305"/>
      <c r="QXA53" s="1305"/>
      <c r="QXB53" s="1305"/>
      <c r="QXC53" s="1305"/>
      <c r="QXD53" s="1305"/>
      <c r="QXE53" s="1305"/>
      <c r="QXF53" s="1305"/>
      <c r="QXG53" s="1305"/>
      <c r="QXH53" s="1305"/>
      <c r="QXI53" s="1305"/>
      <c r="QXJ53" s="1305"/>
      <c r="QXK53" s="1305"/>
      <c r="QXL53" s="1305"/>
      <c r="QXM53" s="1305"/>
      <c r="QXN53" s="1305"/>
      <c r="QXO53" s="1305"/>
      <c r="QXP53" s="1305"/>
      <c r="QXQ53" s="1305"/>
      <c r="QXR53" s="1305"/>
      <c r="QXS53" s="1305"/>
      <c r="QXT53" s="1305"/>
      <c r="QXU53" s="1305"/>
      <c r="QXV53" s="1305"/>
      <c r="QXW53" s="1305"/>
      <c r="QXX53" s="1305"/>
      <c r="QXY53" s="1305"/>
      <c r="QXZ53" s="1305"/>
      <c r="QYA53" s="1305"/>
      <c r="QYB53" s="1305"/>
      <c r="QYC53" s="1305"/>
      <c r="QYD53" s="1305"/>
      <c r="QYE53" s="1305"/>
      <c r="QYF53" s="1305"/>
      <c r="QYG53" s="1305"/>
      <c r="QYH53" s="1305"/>
      <c r="QYI53" s="1305"/>
      <c r="QYJ53" s="1305"/>
      <c r="QYK53" s="1305"/>
      <c r="QYL53" s="1305"/>
      <c r="QYM53" s="1305"/>
      <c r="QYN53" s="1305"/>
      <c r="QYO53" s="1305"/>
      <c r="QYP53" s="1305"/>
      <c r="QYQ53" s="1305"/>
      <c r="QYR53" s="1305"/>
      <c r="QYS53" s="1305"/>
      <c r="QYT53" s="1305"/>
      <c r="QYU53" s="1305"/>
      <c r="QYV53" s="1305"/>
      <c r="QYW53" s="1305"/>
      <c r="QYX53" s="1305"/>
      <c r="QYY53" s="1305"/>
      <c r="QYZ53" s="1305"/>
      <c r="QZA53" s="1305"/>
      <c r="QZB53" s="1305"/>
      <c r="QZC53" s="1305"/>
      <c r="QZD53" s="1305"/>
      <c r="QZE53" s="1305"/>
      <c r="QZF53" s="1305"/>
      <c r="QZG53" s="1305"/>
      <c r="QZH53" s="1305"/>
      <c r="QZI53" s="1305"/>
      <c r="QZJ53" s="1305"/>
      <c r="QZK53" s="1305"/>
      <c r="QZL53" s="1305"/>
      <c r="QZM53" s="1305"/>
      <c r="QZN53" s="1305"/>
      <c r="QZO53" s="1305"/>
      <c r="QZP53" s="1305"/>
      <c r="QZQ53" s="1305"/>
      <c r="QZR53" s="1305"/>
      <c r="QZS53" s="1305"/>
      <c r="QZT53" s="1305"/>
      <c r="QZU53" s="1305"/>
      <c r="QZV53" s="1305"/>
      <c r="QZW53" s="1305"/>
      <c r="QZX53" s="1305"/>
      <c r="QZY53" s="1305"/>
      <c r="QZZ53" s="1305"/>
      <c r="RAA53" s="1305"/>
      <c r="RAB53" s="1305"/>
      <c r="RAC53" s="1305"/>
      <c r="RAD53" s="1305"/>
      <c r="RAE53" s="1305"/>
      <c r="RAF53" s="1305"/>
      <c r="RAG53" s="1305"/>
      <c r="RAH53" s="1305"/>
      <c r="RAI53" s="1305"/>
      <c r="RAJ53" s="1305"/>
      <c r="RAK53" s="1305"/>
      <c r="RAL53" s="1305"/>
      <c r="RAM53" s="1305"/>
      <c r="RAN53" s="1305"/>
      <c r="RAO53" s="1305"/>
      <c r="RAP53" s="1305"/>
      <c r="RAQ53" s="1305"/>
      <c r="RAR53" s="1305"/>
      <c r="RAS53" s="1305"/>
      <c r="RAT53" s="1305"/>
      <c r="RAU53" s="1305"/>
      <c r="RAV53" s="1305"/>
      <c r="RAW53" s="1305"/>
      <c r="RAX53" s="1305"/>
      <c r="RAY53" s="1305"/>
      <c r="RAZ53" s="1305"/>
      <c r="RBA53" s="1305"/>
      <c r="RBB53" s="1305"/>
      <c r="RBC53" s="1305"/>
      <c r="RBD53" s="1305"/>
      <c r="RBE53" s="1305"/>
      <c r="RBF53" s="1305"/>
      <c r="RBG53" s="1305"/>
      <c r="RBH53" s="1305"/>
      <c r="RBI53" s="1305"/>
      <c r="RBJ53" s="1305"/>
      <c r="RBK53" s="1305"/>
      <c r="RBL53" s="1305"/>
      <c r="RBM53" s="1305"/>
      <c r="RBN53" s="1305"/>
      <c r="RBO53" s="1305"/>
      <c r="RBP53" s="1305"/>
      <c r="RBQ53" s="1305"/>
      <c r="RBR53" s="1305"/>
      <c r="RBS53" s="1305"/>
      <c r="RBT53" s="1305"/>
      <c r="RBU53" s="1305"/>
      <c r="RBV53" s="1305"/>
      <c r="RBW53" s="1305"/>
      <c r="RBX53" s="1305"/>
      <c r="RBY53" s="1305"/>
      <c r="RBZ53" s="1305"/>
      <c r="RCA53" s="1305"/>
      <c r="RCB53" s="1305"/>
      <c r="RCC53" s="1305"/>
      <c r="RCD53" s="1305"/>
      <c r="RCE53" s="1305"/>
      <c r="RCF53" s="1305"/>
      <c r="RCG53" s="1305"/>
      <c r="RCH53" s="1305"/>
      <c r="RCI53" s="1305"/>
      <c r="RCJ53" s="1305"/>
      <c r="RCK53" s="1305"/>
      <c r="RCL53" s="1305"/>
      <c r="RCM53" s="1305"/>
      <c r="RCN53" s="1305"/>
      <c r="RCO53" s="1305"/>
      <c r="RCP53" s="1305"/>
      <c r="RCQ53" s="1305"/>
      <c r="RCR53" s="1305"/>
      <c r="RCS53" s="1305"/>
      <c r="RCT53" s="1305"/>
      <c r="RCU53" s="1305"/>
      <c r="RCV53" s="1305"/>
      <c r="RCW53" s="1305"/>
      <c r="RCX53" s="1305"/>
      <c r="RCY53" s="1305"/>
      <c r="RCZ53" s="1305"/>
      <c r="RDA53" s="1305"/>
      <c r="RDB53" s="1305"/>
      <c r="RDC53" s="1305"/>
      <c r="RDD53" s="1305"/>
      <c r="RDE53" s="1305"/>
      <c r="RDF53" s="1305"/>
      <c r="RDG53" s="1305"/>
      <c r="RDH53" s="1305"/>
      <c r="RDI53" s="1305"/>
      <c r="RDJ53" s="1305"/>
      <c r="RDK53" s="1305"/>
      <c r="RDL53" s="1305"/>
      <c r="RDM53" s="1305"/>
      <c r="RDN53" s="1305"/>
      <c r="RDO53" s="1305"/>
      <c r="RDP53" s="1305"/>
      <c r="RDQ53" s="1305"/>
      <c r="RDR53" s="1305"/>
      <c r="RDS53" s="1305"/>
      <c r="RDT53" s="1305"/>
      <c r="RDU53" s="1305"/>
      <c r="RDV53" s="1305"/>
      <c r="RDW53" s="1305"/>
      <c r="RDX53" s="1305"/>
      <c r="RDY53" s="1305"/>
      <c r="RDZ53" s="1305"/>
      <c r="REA53" s="1305"/>
      <c r="REB53" s="1305"/>
      <c r="REC53" s="1305"/>
      <c r="RED53" s="1305"/>
      <c r="REE53" s="1305"/>
      <c r="REF53" s="1305"/>
      <c r="REG53" s="1305"/>
      <c r="REH53" s="1305"/>
      <c r="REI53" s="1305"/>
      <c r="REJ53" s="1305"/>
      <c r="REK53" s="1305"/>
      <c r="REL53" s="1305"/>
      <c r="REM53" s="1305"/>
      <c r="REN53" s="1305"/>
      <c r="REO53" s="1305"/>
      <c r="REP53" s="1305"/>
      <c r="REQ53" s="1305"/>
      <c r="RER53" s="1305"/>
      <c r="RES53" s="1305"/>
      <c r="RET53" s="1305"/>
      <c r="REU53" s="1305"/>
      <c r="REV53" s="1305"/>
      <c r="REW53" s="1305"/>
      <c r="REX53" s="1305"/>
      <c r="REY53" s="1305"/>
      <c r="REZ53" s="1305"/>
      <c r="RFA53" s="1305"/>
      <c r="RFB53" s="1305"/>
      <c r="RFC53" s="1305"/>
      <c r="RFD53" s="1305"/>
      <c r="RFE53" s="1305"/>
      <c r="RFF53" s="1305"/>
      <c r="RFG53" s="1305"/>
      <c r="RFH53" s="1305"/>
      <c r="RFI53" s="1305"/>
      <c r="RFJ53" s="1305"/>
      <c r="RFK53" s="1305"/>
      <c r="RFL53" s="1305"/>
      <c r="RFM53" s="1305"/>
      <c r="RFN53" s="1305"/>
      <c r="RFO53" s="1305"/>
      <c r="RFP53" s="1305"/>
      <c r="RFQ53" s="1305"/>
      <c r="RFR53" s="1305"/>
      <c r="RFS53" s="1305"/>
      <c r="RFT53" s="1305"/>
      <c r="RFU53" s="1305"/>
      <c r="RFV53" s="1305"/>
      <c r="RFW53" s="1305"/>
      <c r="RFX53" s="1305"/>
      <c r="RFY53" s="1305"/>
      <c r="RFZ53" s="1305"/>
      <c r="RGA53" s="1305"/>
      <c r="RGB53" s="1305"/>
      <c r="RGC53" s="1305"/>
      <c r="RGD53" s="1305"/>
      <c r="RGE53" s="1305"/>
      <c r="RGF53" s="1305"/>
      <c r="RGG53" s="1305"/>
      <c r="RGH53" s="1305"/>
      <c r="RGI53" s="1305"/>
      <c r="RGJ53" s="1305"/>
      <c r="RGK53" s="1305"/>
      <c r="RGL53" s="1305"/>
      <c r="RGM53" s="1305"/>
      <c r="RGN53" s="1305"/>
      <c r="RGO53" s="1305"/>
      <c r="RGP53" s="1305"/>
      <c r="RGQ53" s="1305"/>
      <c r="RGR53" s="1305"/>
      <c r="RGS53" s="1305"/>
      <c r="RGT53" s="1305"/>
      <c r="RGU53" s="1305"/>
      <c r="RGV53" s="1305"/>
      <c r="RGW53" s="1305"/>
      <c r="RGX53" s="1305"/>
      <c r="RGY53" s="1305"/>
      <c r="RGZ53" s="1305"/>
      <c r="RHA53" s="1305"/>
      <c r="RHB53" s="1305"/>
      <c r="RHC53" s="1305"/>
      <c r="RHD53" s="1305"/>
      <c r="RHE53" s="1305"/>
      <c r="RHF53" s="1305"/>
      <c r="RHG53" s="1305"/>
      <c r="RHH53" s="1305"/>
      <c r="RHI53" s="1305"/>
      <c r="RHJ53" s="1305"/>
      <c r="RHK53" s="1305"/>
      <c r="RHL53" s="1305"/>
      <c r="RHM53" s="1305"/>
      <c r="RHN53" s="1305"/>
      <c r="RHO53" s="1305"/>
      <c r="RHP53" s="1305"/>
      <c r="RHQ53" s="1305"/>
      <c r="RHR53" s="1305"/>
      <c r="RHS53" s="1305"/>
      <c r="RHT53" s="1305"/>
      <c r="RHU53" s="1305"/>
      <c r="RHV53" s="1305"/>
      <c r="RHW53" s="1305"/>
      <c r="RHX53" s="1305"/>
      <c r="RHY53" s="1305"/>
      <c r="RHZ53" s="1305"/>
      <c r="RIA53" s="1305"/>
      <c r="RIB53" s="1305"/>
      <c r="RIC53" s="1305"/>
      <c r="RID53" s="1305"/>
      <c r="RIE53" s="1305"/>
      <c r="RIF53" s="1305"/>
      <c r="RIG53" s="1305"/>
      <c r="RIH53" s="1305"/>
      <c r="RII53" s="1305"/>
      <c r="RIJ53" s="1305"/>
      <c r="RIK53" s="1305"/>
      <c r="RIL53" s="1305"/>
      <c r="RIM53" s="1305"/>
      <c r="RIN53" s="1305"/>
      <c r="RIO53" s="1305"/>
      <c r="RIP53" s="1305"/>
      <c r="RIQ53" s="1305"/>
      <c r="RIR53" s="1305"/>
      <c r="RIS53" s="1305"/>
      <c r="RIT53" s="1305"/>
      <c r="RIU53" s="1305"/>
      <c r="RIV53" s="1305"/>
      <c r="RIW53" s="1305"/>
      <c r="RIX53" s="1305"/>
      <c r="RIY53" s="1305"/>
      <c r="RIZ53" s="1305"/>
      <c r="RJA53" s="1305"/>
      <c r="RJB53" s="1305"/>
      <c r="RJC53" s="1305"/>
      <c r="RJD53" s="1305"/>
      <c r="RJE53" s="1305"/>
      <c r="RJF53" s="1305"/>
      <c r="RJG53" s="1305"/>
      <c r="RJH53" s="1305"/>
      <c r="RJI53" s="1305"/>
      <c r="RJJ53" s="1305"/>
      <c r="RJK53" s="1305"/>
      <c r="RJL53" s="1305"/>
      <c r="RJM53" s="1305"/>
      <c r="RJN53" s="1305"/>
      <c r="RJO53" s="1305"/>
      <c r="RJP53" s="1305"/>
      <c r="RJQ53" s="1305"/>
      <c r="RJR53" s="1305"/>
      <c r="RJS53" s="1305"/>
      <c r="RJT53" s="1305"/>
      <c r="RJU53" s="1305"/>
      <c r="RJV53" s="1305"/>
      <c r="RJW53" s="1305"/>
      <c r="RJX53" s="1305"/>
      <c r="RJY53" s="1305"/>
      <c r="RJZ53" s="1305"/>
      <c r="RKA53" s="1305"/>
      <c r="RKB53" s="1305"/>
      <c r="RKC53" s="1305"/>
      <c r="RKD53" s="1305"/>
      <c r="RKE53" s="1305"/>
      <c r="RKF53" s="1305"/>
      <c r="RKG53" s="1305"/>
      <c r="RKH53" s="1305"/>
      <c r="RKI53" s="1305"/>
      <c r="RKJ53" s="1305"/>
      <c r="RKK53" s="1305"/>
      <c r="RKL53" s="1305"/>
      <c r="RKM53" s="1305"/>
      <c r="RKN53" s="1305"/>
      <c r="RKO53" s="1305"/>
      <c r="RKP53" s="1305"/>
      <c r="RKQ53" s="1305"/>
      <c r="RKR53" s="1305"/>
      <c r="RKS53" s="1305"/>
      <c r="RKT53" s="1305"/>
      <c r="RKU53" s="1305"/>
      <c r="RKV53" s="1305"/>
      <c r="RKW53" s="1305"/>
      <c r="RKX53" s="1305"/>
      <c r="RKY53" s="1305"/>
      <c r="RKZ53" s="1305"/>
      <c r="RLA53" s="1305"/>
      <c r="RLB53" s="1305"/>
      <c r="RLC53" s="1305"/>
      <c r="RLD53" s="1305"/>
      <c r="RLE53" s="1305"/>
      <c r="RLF53" s="1305"/>
      <c r="RLG53" s="1305"/>
      <c r="RLH53" s="1305"/>
      <c r="RLI53" s="1305"/>
      <c r="RLJ53" s="1305"/>
      <c r="RLK53" s="1305"/>
      <c r="RLL53" s="1305"/>
      <c r="RLM53" s="1305"/>
      <c r="RLN53" s="1305"/>
      <c r="RLO53" s="1305"/>
      <c r="RLP53" s="1305"/>
      <c r="RLQ53" s="1305"/>
      <c r="RLR53" s="1305"/>
      <c r="RLS53" s="1305"/>
      <c r="RLT53" s="1305"/>
      <c r="RLU53" s="1305"/>
      <c r="RLV53" s="1305"/>
      <c r="RLW53" s="1305"/>
      <c r="RLX53" s="1305"/>
      <c r="RLY53" s="1305"/>
      <c r="RLZ53" s="1305"/>
      <c r="RMA53" s="1305"/>
      <c r="RMB53" s="1305"/>
      <c r="RMC53" s="1305"/>
      <c r="RMD53" s="1305"/>
      <c r="RME53" s="1305"/>
      <c r="RMF53" s="1305"/>
      <c r="RMG53" s="1305"/>
      <c r="RMH53" s="1305"/>
      <c r="RMI53" s="1305"/>
      <c r="RMJ53" s="1305"/>
      <c r="RMK53" s="1305"/>
      <c r="RML53" s="1305"/>
      <c r="RMM53" s="1305"/>
      <c r="RMN53" s="1305"/>
      <c r="RMO53" s="1305"/>
      <c r="RMP53" s="1305"/>
      <c r="RMQ53" s="1305"/>
      <c r="RMR53" s="1305"/>
      <c r="RMS53" s="1305"/>
      <c r="RMT53" s="1305"/>
      <c r="RMU53" s="1305"/>
      <c r="RMV53" s="1305"/>
      <c r="RMW53" s="1305"/>
      <c r="RMX53" s="1305"/>
      <c r="RMY53" s="1305"/>
      <c r="RMZ53" s="1305"/>
      <c r="RNA53" s="1305"/>
      <c r="RNB53" s="1305"/>
      <c r="RNC53" s="1305"/>
      <c r="RND53" s="1305"/>
      <c r="RNE53" s="1305"/>
      <c r="RNF53" s="1305"/>
      <c r="RNG53" s="1305"/>
      <c r="RNH53" s="1305"/>
      <c r="RNI53" s="1305"/>
      <c r="RNJ53" s="1305"/>
      <c r="RNK53" s="1305"/>
      <c r="RNL53" s="1305"/>
      <c r="RNM53" s="1305"/>
      <c r="RNN53" s="1305"/>
      <c r="RNO53" s="1305"/>
      <c r="RNP53" s="1305"/>
      <c r="RNQ53" s="1305"/>
      <c r="RNR53" s="1305"/>
      <c r="RNS53" s="1305"/>
      <c r="RNT53" s="1305"/>
      <c r="RNU53" s="1305"/>
      <c r="RNV53" s="1305"/>
      <c r="RNW53" s="1305"/>
      <c r="RNX53" s="1305"/>
      <c r="RNY53" s="1305"/>
      <c r="RNZ53" s="1305"/>
      <c r="ROA53" s="1305"/>
      <c r="ROB53" s="1305"/>
      <c r="ROC53" s="1305"/>
      <c r="ROD53" s="1305"/>
      <c r="ROE53" s="1305"/>
      <c r="ROF53" s="1305"/>
      <c r="ROG53" s="1305"/>
      <c r="ROH53" s="1305"/>
      <c r="ROI53" s="1305"/>
      <c r="ROJ53" s="1305"/>
      <c r="ROK53" s="1305"/>
      <c r="ROL53" s="1305"/>
      <c r="ROM53" s="1305"/>
      <c r="RON53" s="1305"/>
      <c r="ROO53" s="1305"/>
      <c r="ROP53" s="1305"/>
      <c r="ROQ53" s="1305"/>
      <c r="ROR53" s="1305"/>
      <c r="ROS53" s="1305"/>
      <c r="ROT53" s="1305"/>
      <c r="ROU53" s="1305"/>
      <c r="ROV53" s="1305"/>
      <c r="ROW53" s="1305"/>
      <c r="ROX53" s="1305"/>
      <c r="ROY53" s="1305"/>
      <c r="ROZ53" s="1305"/>
      <c r="RPA53" s="1305"/>
      <c r="RPB53" s="1305"/>
      <c r="RPC53" s="1305"/>
      <c r="RPD53" s="1305"/>
      <c r="RPE53" s="1305"/>
      <c r="RPF53" s="1305"/>
      <c r="RPG53" s="1305"/>
      <c r="RPH53" s="1305"/>
      <c r="RPI53" s="1305"/>
      <c r="RPJ53" s="1305"/>
      <c r="RPK53" s="1305"/>
      <c r="RPL53" s="1305"/>
      <c r="RPM53" s="1305"/>
      <c r="RPN53" s="1305"/>
      <c r="RPO53" s="1305"/>
      <c r="RPP53" s="1305"/>
      <c r="RPQ53" s="1305"/>
      <c r="RPR53" s="1305"/>
      <c r="RPS53" s="1305"/>
      <c r="RPT53" s="1305"/>
      <c r="RPU53" s="1305"/>
      <c r="RPV53" s="1305"/>
      <c r="RPW53" s="1305"/>
      <c r="RPX53" s="1305"/>
      <c r="RPY53" s="1305"/>
      <c r="RPZ53" s="1305"/>
      <c r="RQA53" s="1305"/>
      <c r="RQB53" s="1305"/>
      <c r="RQC53" s="1305"/>
      <c r="RQD53" s="1305"/>
      <c r="RQE53" s="1305"/>
      <c r="RQF53" s="1305"/>
      <c r="RQG53" s="1305"/>
      <c r="RQH53" s="1305"/>
      <c r="RQI53" s="1305"/>
      <c r="RQJ53" s="1305"/>
      <c r="RQK53" s="1305"/>
      <c r="RQL53" s="1305"/>
      <c r="RQM53" s="1305"/>
      <c r="RQN53" s="1305"/>
      <c r="RQO53" s="1305"/>
      <c r="RQP53" s="1305"/>
      <c r="RQQ53" s="1305"/>
      <c r="RQR53" s="1305"/>
      <c r="RQS53" s="1305"/>
      <c r="RQT53" s="1305"/>
      <c r="RQU53" s="1305"/>
      <c r="RQV53" s="1305"/>
      <c r="RQW53" s="1305"/>
      <c r="RQX53" s="1305"/>
      <c r="RQY53" s="1305"/>
      <c r="RQZ53" s="1305"/>
      <c r="RRA53" s="1305"/>
      <c r="RRB53" s="1305"/>
      <c r="RRC53" s="1305"/>
      <c r="RRD53" s="1305"/>
      <c r="RRE53" s="1305"/>
      <c r="RRF53" s="1305"/>
      <c r="RRG53" s="1305"/>
      <c r="RRH53" s="1305"/>
      <c r="RRI53" s="1305"/>
      <c r="RRJ53" s="1305"/>
      <c r="RRK53" s="1305"/>
      <c r="RRL53" s="1305"/>
      <c r="RRM53" s="1305"/>
      <c r="RRN53" s="1305"/>
      <c r="RRO53" s="1305"/>
      <c r="RRP53" s="1305"/>
      <c r="RRQ53" s="1305"/>
      <c r="RRR53" s="1305"/>
      <c r="RRS53" s="1305"/>
      <c r="RRT53" s="1305"/>
      <c r="RRU53" s="1305"/>
      <c r="RRV53" s="1305"/>
      <c r="RRW53" s="1305"/>
      <c r="RRX53" s="1305"/>
      <c r="RRY53" s="1305"/>
      <c r="RRZ53" s="1305"/>
      <c r="RSA53" s="1305"/>
      <c r="RSB53" s="1305"/>
      <c r="RSC53" s="1305"/>
      <c r="RSD53" s="1305"/>
      <c r="RSE53" s="1305"/>
      <c r="RSF53" s="1305"/>
      <c r="RSG53" s="1305"/>
      <c r="RSH53" s="1305"/>
      <c r="RSI53" s="1305"/>
      <c r="RSJ53" s="1305"/>
      <c r="RSK53" s="1305"/>
      <c r="RSL53" s="1305"/>
      <c r="RSM53" s="1305"/>
      <c r="RSN53" s="1305"/>
      <c r="RSO53" s="1305"/>
      <c r="RSP53" s="1305"/>
      <c r="RSQ53" s="1305"/>
      <c r="RSR53" s="1305"/>
      <c r="RSS53" s="1305"/>
      <c r="RST53" s="1305"/>
      <c r="RSU53" s="1305"/>
      <c r="RSV53" s="1305"/>
      <c r="RSW53" s="1305"/>
      <c r="RSX53" s="1305"/>
      <c r="RSY53" s="1305"/>
      <c r="RSZ53" s="1305"/>
      <c r="RTA53" s="1305"/>
      <c r="RTB53" s="1305"/>
      <c r="RTC53" s="1305"/>
      <c r="RTD53" s="1305"/>
      <c r="RTE53" s="1305"/>
      <c r="RTF53" s="1305"/>
      <c r="RTG53" s="1305"/>
      <c r="RTH53" s="1305"/>
      <c r="RTI53" s="1305"/>
      <c r="RTJ53" s="1305"/>
      <c r="RTK53" s="1305"/>
      <c r="RTL53" s="1305"/>
      <c r="RTM53" s="1305"/>
      <c r="RTN53" s="1305"/>
      <c r="RTO53" s="1305"/>
      <c r="RTP53" s="1305"/>
      <c r="RTQ53" s="1305"/>
      <c r="RTR53" s="1305"/>
      <c r="RTS53" s="1305"/>
      <c r="RTT53" s="1305"/>
      <c r="RTU53" s="1305"/>
      <c r="RTV53" s="1305"/>
      <c r="RTW53" s="1305"/>
      <c r="RTX53" s="1305"/>
      <c r="RTY53" s="1305"/>
      <c r="RTZ53" s="1305"/>
      <c r="RUA53" s="1305"/>
      <c r="RUB53" s="1305"/>
      <c r="RUC53" s="1305"/>
      <c r="RUD53" s="1305"/>
      <c r="RUE53" s="1305"/>
      <c r="RUF53" s="1305"/>
      <c r="RUG53" s="1305"/>
      <c r="RUH53" s="1305"/>
      <c r="RUI53" s="1305"/>
      <c r="RUJ53" s="1305"/>
      <c r="RUK53" s="1305"/>
      <c r="RUL53" s="1305"/>
      <c r="RUM53" s="1305"/>
      <c r="RUN53" s="1305"/>
      <c r="RUO53" s="1305"/>
      <c r="RUP53" s="1305"/>
      <c r="RUQ53" s="1305"/>
      <c r="RUR53" s="1305"/>
      <c r="RUS53" s="1305"/>
      <c r="RUT53" s="1305"/>
      <c r="RUU53" s="1305"/>
      <c r="RUV53" s="1305"/>
      <c r="RUW53" s="1305"/>
      <c r="RUX53" s="1305"/>
      <c r="RUY53" s="1305"/>
      <c r="RUZ53" s="1305"/>
      <c r="RVA53" s="1305"/>
      <c r="RVB53" s="1305"/>
      <c r="RVC53" s="1305"/>
      <c r="RVD53" s="1305"/>
      <c r="RVE53" s="1305"/>
      <c r="RVF53" s="1305"/>
      <c r="RVG53" s="1305"/>
      <c r="RVH53" s="1305"/>
      <c r="RVI53" s="1305"/>
      <c r="RVJ53" s="1305"/>
      <c r="RVK53" s="1305"/>
      <c r="RVL53" s="1305"/>
      <c r="RVM53" s="1305"/>
      <c r="RVN53" s="1305"/>
      <c r="RVO53" s="1305"/>
      <c r="RVP53" s="1305"/>
      <c r="RVQ53" s="1305"/>
      <c r="RVR53" s="1305"/>
      <c r="RVS53" s="1305"/>
      <c r="RVT53" s="1305"/>
      <c r="RVU53" s="1305"/>
      <c r="RVV53" s="1305"/>
      <c r="RVW53" s="1305"/>
      <c r="RVX53" s="1305"/>
      <c r="RVY53" s="1305"/>
      <c r="RVZ53" s="1305"/>
      <c r="RWA53" s="1305"/>
      <c r="RWB53" s="1305"/>
      <c r="RWC53" s="1305"/>
      <c r="RWD53" s="1305"/>
      <c r="RWE53" s="1305"/>
      <c r="RWF53" s="1305"/>
      <c r="RWG53" s="1305"/>
      <c r="RWH53" s="1305"/>
      <c r="RWI53" s="1305"/>
      <c r="RWJ53" s="1305"/>
      <c r="RWK53" s="1305"/>
      <c r="RWL53" s="1305"/>
      <c r="RWM53" s="1305"/>
      <c r="RWN53" s="1305"/>
      <c r="RWO53" s="1305"/>
      <c r="RWP53" s="1305"/>
      <c r="RWQ53" s="1305"/>
      <c r="RWR53" s="1305"/>
      <c r="RWS53" s="1305"/>
      <c r="RWT53" s="1305"/>
      <c r="RWU53" s="1305"/>
      <c r="RWV53" s="1305"/>
      <c r="RWW53" s="1305"/>
      <c r="RWX53" s="1305"/>
      <c r="RWY53" s="1305"/>
      <c r="RWZ53" s="1305"/>
      <c r="RXA53" s="1305"/>
      <c r="RXB53" s="1305"/>
      <c r="RXC53" s="1305"/>
      <c r="RXD53" s="1305"/>
      <c r="RXE53" s="1305"/>
      <c r="RXF53" s="1305"/>
      <c r="RXG53" s="1305"/>
      <c r="RXH53" s="1305"/>
      <c r="RXI53" s="1305"/>
      <c r="RXJ53" s="1305"/>
      <c r="RXK53" s="1305"/>
      <c r="RXL53" s="1305"/>
      <c r="RXM53" s="1305"/>
      <c r="RXN53" s="1305"/>
      <c r="RXO53" s="1305"/>
      <c r="RXP53" s="1305"/>
      <c r="RXQ53" s="1305"/>
      <c r="RXR53" s="1305"/>
      <c r="RXS53" s="1305"/>
      <c r="RXT53" s="1305"/>
      <c r="RXU53" s="1305"/>
      <c r="RXV53" s="1305"/>
      <c r="RXW53" s="1305"/>
      <c r="RXX53" s="1305"/>
      <c r="RXY53" s="1305"/>
      <c r="RXZ53" s="1305"/>
      <c r="RYA53" s="1305"/>
      <c r="RYB53" s="1305"/>
      <c r="RYC53" s="1305"/>
      <c r="RYD53" s="1305"/>
      <c r="RYE53" s="1305"/>
      <c r="RYF53" s="1305"/>
      <c r="RYG53" s="1305"/>
      <c r="RYH53" s="1305"/>
      <c r="RYI53" s="1305"/>
      <c r="RYJ53" s="1305"/>
      <c r="RYK53" s="1305"/>
      <c r="RYL53" s="1305"/>
      <c r="RYM53" s="1305"/>
      <c r="RYN53" s="1305"/>
      <c r="RYO53" s="1305"/>
      <c r="RYP53" s="1305"/>
      <c r="RYQ53" s="1305"/>
      <c r="RYR53" s="1305"/>
      <c r="RYS53" s="1305"/>
      <c r="RYT53" s="1305"/>
      <c r="RYU53" s="1305"/>
      <c r="RYV53" s="1305"/>
      <c r="RYW53" s="1305"/>
      <c r="RYX53" s="1305"/>
      <c r="RYY53" s="1305"/>
      <c r="RYZ53" s="1305"/>
      <c r="RZA53" s="1305"/>
      <c r="RZB53" s="1305"/>
      <c r="RZC53" s="1305"/>
      <c r="RZD53" s="1305"/>
      <c r="RZE53" s="1305"/>
      <c r="RZF53" s="1305"/>
      <c r="RZG53" s="1305"/>
      <c r="RZH53" s="1305"/>
      <c r="RZI53" s="1305"/>
      <c r="RZJ53" s="1305"/>
      <c r="RZK53" s="1305"/>
      <c r="RZL53" s="1305"/>
      <c r="RZM53" s="1305"/>
      <c r="RZN53" s="1305"/>
      <c r="RZO53" s="1305"/>
      <c r="RZP53" s="1305"/>
      <c r="RZQ53" s="1305"/>
      <c r="RZR53" s="1305"/>
      <c r="RZS53" s="1305"/>
      <c r="RZT53" s="1305"/>
      <c r="RZU53" s="1305"/>
      <c r="RZV53" s="1305"/>
      <c r="RZW53" s="1305"/>
      <c r="RZX53" s="1305"/>
      <c r="RZY53" s="1305"/>
      <c r="RZZ53" s="1305"/>
      <c r="SAA53" s="1305"/>
      <c r="SAB53" s="1305"/>
      <c r="SAC53" s="1305"/>
      <c r="SAD53" s="1305"/>
      <c r="SAE53" s="1305"/>
      <c r="SAF53" s="1305"/>
      <c r="SAG53" s="1305"/>
      <c r="SAH53" s="1305"/>
      <c r="SAI53" s="1305"/>
      <c r="SAJ53" s="1305"/>
      <c r="SAK53" s="1305"/>
      <c r="SAL53" s="1305"/>
      <c r="SAM53" s="1305"/>
      <c r="SAN53" s="1305"/>
      <c r="SAO53" s="1305"/>
      <c r="SAP53" s="1305"/>
      <c r="SAQ53" s="1305"/>
      <c r="SAR53" s="1305"/>
      <c r="SAS53" s="1305"/>
      <c r="SAT53" s="1305"/>
      <c r="SAU53" s="1305"/>
      <c r="SAV53" s="1305"/>
      <c r="SAW53" s="1305"/>
      <c r="SAX53" s="1305"/>
      <c r="SAY53" s="1305"/>
      <c r="SAZ53" s="1305"/>
      <c r="SBA53" s="1305"/>
      <c r="SBB53" s="1305"/>
      <c r="SBC53" s="1305"/>
      <c r="SBD53" s="1305"/>
      <c r="SBE53" s="1305"/>
      <c r="SBF53" s="1305"/>
      <c r="SBG53" s="1305"/>
      <c r="SBH53" s="1305"/>
      <c r="SBI53" s="1305"/>
      <c r="SBJ53" s="1305"/>
      <c r="SBK53" s="1305"/>
      <c r="SBL53" s="1305"/>
      <c r="SBM53" s="1305"/>
      <c r="SBN53" s="1305"/>
      <c r="SBO53" s="1305"/>
      <c r="SBP53" s="1305"/>
      <c r="SBQ53" s="1305"/>
      <c r="SBR53" s="1305"/>
      <c r="SBS53" s="1305"/>
      <c r="SBT53" s="1305"/>
      <c r="SBU53" s="1305"/>
      <c r="SBV53" s="1305"/>
      <c r="SBW53" s="1305"/>
      <c r="SBX53" s="1305"/>
      <c r="SBY53" s="1305"/>
      <c r="SBZ53" s="1305"/>
      <c r="SCA53" s="1305"/>
      <c r="SCB53" s="1305"/>
      <c r="SCC53" s="1305"/>
      <c r="SCD53" s="1305"/>
      <c r="SCE53" s="1305"/>
      <c r="SCF53" s="1305"/>
      <c r="SCG53" s="1305"/>
      <c r="SCH53" s="1305"/>
      <c r="SCI53" s="1305"/>
      <c r="SCJ53" s="1305"/>
      <c r="SCK53" s="1305"/>
      <c r="SCL53" s="1305"/>
      <c r="SCM53" s="1305"/>
      <c r="SCN53" s="1305"/>
      <c r="SCO53" s="1305"/>
      <c r="SCP53" s="1305"/>
      <c r="SCQ53" s="1305"/>
      <c r="SCR53" s="1305"/>
      <c r="SCS53" s="1305"/>
      <c r="SCT53" s="1305"/>
      <c r="SCU53" s="1305"/>
      <c r="SCV53" s="1305"/>
      <c r="SCW53" s="1305"/>
      <c r="SCX53" s="1305"/>
      <c r="SCY53" s="1305"/>
      <c r="SCZ53" s="1305"/>
      <c r="SDA53" s="1305"/>
      <c r="SDB53" s="1305"/>
      <c r="SDC53" s="1305"/>
      <c r="SDD53" s="1305"/>
      <c r="SDE53" s="1305"/>
      <c r="SDF53" s="1305"/>
      <c r="SDG53" s="1305"/>
      <c r="SDH53" s="1305"/>
      <c r="SDI53" s="1305"/>
      <c r="SDJ53" s="1305"/>
      <c r="SDK53" s="1305"/>
      <c r="SDL53" s="1305"/>
      <c r="SDM53" s="1305"/>
      <c r="SDN53" s="1305"/>
      <c r="SDO53" s="1305"/>
      <c r="SDP53" s="1305"/>
      <c r="SDQ53" s="1305"/>
      <c r="SDR53" s="1305"/>
      <c r="SDS53" s="1305"/>
      <c r="SDT53" s="1305"/>
      <c r="SDU53" s="1305"/>
      <c r="SDV53" s="1305"/>
      <c r="SDW53" s="1305"/>
      <c r="SDX53" s="1305"/>
      <c r="SDY53" s="1305"/>
      <c r="SDZ53" s="1305"/>
      <c r="SEA53" s="1305"/>
      <c r="SEB53" s="1305"/>
      <c r="SEC53" s="1305"/>
      <c r="SED53" s="1305"/>
      <c r="SEE53" s="1305"/>
      <c r="SEF53" s="1305"/>
      <c r="SEG53" s="1305"/>
      <c r="SEH53" s="1305"/>
      <c r="SEI53" s="1305"/>
      <c r="SEJ53" s="1305"/>
      <c r="SEK53" s="1305"/>
      <c r="SEL53" s="1305"/>
      <c r="SEM53" s="1305"/>
      <c r="SEN53" s="1305"/>
      <c r="SEO53" s="1305"/>
      <c r="SEP53" s="1305"/>
      <c r="SEQ53" s="1305"/>
      <c r="SER53" s="1305"/>
      <c r="SES53" s="1305"/>
      <c r="SET53" s="1305"/>
      <c r="SEU53" s="1305"/>
      <c r="SEV53" s="1305"/>
      <c r="SEW53" s="1305"/>
      <c r="SEX53" s="1305"/>
      <c r="SEY53" s="1305"/>
      <c r="SEZ53" s="1305"/>
      <c r="SFA53" s="1305"/>
      <c r="SFB53" s="1305"/>
      <c r="SFC53" s="1305"/>
      <c r="SFD53" s="1305"/>
      <c r="SFE53" s="1305"/>
      <c r="SFF53" s="1305"/>
      <c r="SFG53" s="1305"/>
      <c r="SFH53" s="1305"/>
      <c r="SFI53" s="1305"/>
      <c r="SFJ53" s="1305"/>
      <c r="SFK53" s="1305"/>
      <c r="SFL53" s="1305"/>
      <c r="SFM53" s="1305"/>
      <c r="SFN53" s="1305"/>
      <c r="SFO53" s="1305"/>
      <c r="SFP53" s="1305"/>
      <c r="SFQ53" s="1305"/>
      <c r="SFR53" s="1305"/>
      <c r="SFS53" s="1305"/>
      <c r="SFT53" s="1305"/>
      <c r="SFU53" s="1305"/>
      <c r="SFV53" s="1305"/>
      <c r="SFW53" s="1305"/>
      <c r="SFX53" s="1305"/>
      <c r="SFY53" s="1305"/>
      <c r="SFZ53" s="1305"/>
      <c r="SGA53" s="1305"/>
      <c r="SGB53" s="1305"/>
      <c r="SGC53" s="1305"/>
      <c r="SGD53" s="1305"/>
      <c r="SGE53" s="1305"/>
      <c r="SGF53" s="1305"/>
      <c r="SGG53" s="1305"/>
      <c r="SGH53" s="1305"/>
      <c r="SGI53" s="1305"/>
      <c r="SGJ53" s="1305"/>
      <c r="SGK53" s="1305"/>
      <c r="SGL53" s="1305"/>
      <c r="SGM53" s="1305"/>
      <c r="SGN53" s="1305"/>
      <c r="SGO53" s="1305"/>
      <c r="SGP53" s="1305"/>
      <c r="SGQ53" s="1305"/>
      <c r="SGR53" s="1305"/>
      <c r="SGS53" s="1305"/>
      <c r="SGT53" s="1305"/>
      <c r="SGU53" s="1305"/>
      <c r="SGV53" s="1305"/>
      <c r="SGW53" s="1305"/>
      <c r="SGX53" s="1305"/>
      <c r="SGY53" s="1305"/>
      <c r="SGZ53" s="1305"/>
      <c r="SHA53" s="1305"/>
      <c r="SHB53" s="1305"/>
      <c r="SHC53" s="1305"/>
      <c r="SHD53" s="1305"/>
      <c r="SHE53" s="1305"/>
      <c r="SHF53" s="1305"/>
      <c r="SHG53" s="1305"/>
      <c r="SHH53" s="1305"/>
      <c r="SHI53" s="1305"/>
      <c r="SHJ53" s="1305"/>
      <c r="SHK53" s="1305"/>
      <c r="SHL53" s="1305"/>
      <c r="SHM53" s="1305"/>
      <c r="SHN53" s="1305"/>
      <c r="SHO53" s="1305"/>
      <c r="SHP53" s="1305"/>
      <c r="SHQ53" s="1305"/>
      <c r="SHR53" s="1305"/>
      <c r="SHS53" s="1305"/>
      <c r="SHT53" s="1305"/>
      <c r="SHU53" s="1305"/>
      <c r="SHV53" s="1305"/>
      <c r="SHW53" s="1305"/>
      <c r="SHX53" s="1305"/>
      <c r="SHY53" s="1305"/>
      <c r="SHZ53" s="1305"/>
      <c r="SIA53" s="1305"/>
      <c r="SIB53" s="1305"/>
      <c r="SIC53" s="1305"/>
      <c r="SID53" s="1305"/>
      <c r="SIE53" s="1305"/>
      <c r="SIF53" s="1305"/>
      <c r="SIG53" s="1305"/>
      <c r="SIH53" s="1305"/>
      <c r="SII53" s="1305"/>
      <c r="SIJ53" s="1305"/>
      <c r="SIK53" s="1305"/>
      <c r="SIL53" s="1305"/>
      <c r="SIM53" s="1305"/>
      <c r="SIN53" s="1305"/>
      <c r="SIO53" s="1305"/>
      <c r="SIP53" s="1305"/>
      <c r="SIQ53" s="1305"/>
      <c r="SIR53" s="1305"/>
      <c r="SIS53" s="1305"/>
      <c r="SIT53" s="1305"/>
      <c r="SIU53" s="1305"/>
      <c r="SIV53" s="1305"/>
      <c r="SIW53" s="1305"/>
      <c r="SIX53" s="1305"/>
      <c r="SIY53" s="1305"/>
      <c r="SIZ53" s="1305"/>
      <c r="SJA53" s="1305"/>
      <c r="SJB53" s="1305"/>
      <c r="SJC53" s="1305"/>
      <c r="SJD53" s="1305"/>
      <c r="SJE53" s="1305"/>
      <c r="SJF53" s="1305"/>
      <c r="SJG53" s="1305"/>
      <c r="SJH53" s="1305"/>
      <c r="SJI53" s="1305"/>
      <c r="SJJ53" s="1305"/>
      <c r="SJK53" s="1305"/>
      <c r="SJL53" s="1305"/>
      <c r="SJM53" s="1305"/>
      <c r="SJN53" s="1305"/>
      <c r="SJO53" s="1305"/>
      <c r="SJP53" s="1305"/>
      <c r="SJQ53" s="1305"/>
      <c r="SJR53" s="1305"/>
      <c r="SJS53" s="1305"/>
      <c r="SJT53" s="1305"/>
      <c r="SJU53" s="1305"/>
      <c r="SJV53" s="1305"/>
      <c r="SJW53" s="1305"/>
      <c r="SJX53" s="1305"/>
      <c r="SJY53" s="1305"/>
      <c r="SJZ53" s="1305"/>
      <c r="SKA53" s="1305"/>
      <c r="SKB53" s="1305"/>
      <c r="SKC53" s="1305"/>
      <c r="SKD53" s="1305"/>
      <c r="SKE53" s="1305"/>
      <c r="SKF53" s="1305"/>
      <c r="SKG53" s="1305"/>
      <c r="SKH53" s="1305"/>
      <c r="SKI53" s="1305"/>
      <c r="SKJ53" s="1305"/>
      <c r="SKK53" s="1305"/>
      <c r="SKL53" s="1305"/>
      <c r="SKM53" s="1305"/>
      <c r="SKN53" s="1305"/>
      <c r="SKO53" s="1305"/>
      <c r="SKP53" s="1305"/>
      <c r="SKQ53" s="1305"/>
      <c r="SKR53" s="1305"/>
      <c r="SKS53" s="1305"/>
      <c r="SKT53" s="1305"/>
      <c r="SKU53" s="1305"/>
      <c r="SKV53" s="1305"/>
      <c r="SKW53" s="1305"/>
      <c r="SKX53" s="1305"/>
      <c r="SKY53" s="1305"/>
      <c r="SKZ53" s="1305"/>
      <c r="SLA53" s="1305"/>
      <c r="SLB53" s="1305"/>
      <c r="SLC53" s="1305"/>
      <c r="SLD53" s="1305"/>
      <c r="SLE53" s="1305"/>
      <c r="SLF53" s="1305"/>
      <c r="SLG53" s="1305"/>
      <c r="SLH53" s="1305"/>
      <c r="SLI53" s="1305"/>
      <c r="SLJ53" s="1305"/>
      <c r="SLK53" s="1305"/>
      <c r="SLL53" s="1305"/>
      <c r="SLM53" s="1305"/>
      <c r="SLN53" s="1305"/>
      <c r="SLO53" s="1305"/>
      <c r="SLP53" s="1305"/>
      <c r="SLQ53" s="1305"/>
      <c r="SLR53" s="1305"/>
      <c r="SLS53" s="1305"/>
      <c r="SLT53" s="1305"/>
      <c r="SLU53" s="1305"/>
      <c r="SLV53" s="1305"/>
      <c r="SLW53" s="1305"/>
      <c r="SLX53" s="1305"/>
      <c r="SLY53" s="1305"/>
      <c r="SLZ53" s="1305"/>
      <c r="SMA53" s="1305"/>
      <c r="SMB53" s="1305"/>
      <c r="SMC53" s="1305"/>
      <c r="SMD53" s="1305"/>
      <c r="SME53" s="1305"/>
      <c r="SMF53" s="1305"/>
      <c r="SMG53" s="1305"/>
      <c r="SMH53" s="1305"/>
      <c r="SMI53" s="1305"/>
      <c r="SMJ53" s="1305"/>
      <c r="SMK53" s="1305"/>
      <c r="SML53" s="1305"/>
      <c r="SMM53" s="1305"/>
      <c r="SMN53" s="1305"/>
      <c r="SMO53" s="1305"/>
      <c r="SMP53" s="1305"/>
      <c r="SMQ53" s="1305"/>
      <c r="SMR53" s="1305"/>
      <c r="SMS53" s="1305"/>
      <c r="SMT53" s="1305"/>
      <c r="SMU53" s="1305"/>
      <c r="SMV53" s="1305"/>
      <c r="SMW53" s="1305"/>
      <c r="SMX53" s="1305"/>
      <c r="SMY53" s="1305"/>
      <c r="SMZ53" s="1305"/>
      <c r="SNA53" s="1305"/>
      <c r="SNB53" s="1305"/>
      <c r="SNC53" s="1305"/>
      <c r="SND53" s="1305"/>
      <c r="SNE53" s="1305"/>
      <c r="SNF53" s="1305"/>
      <c r="SNG53" s="1305"/>
      <c r="SNH53" s="1305"/>
      <c r="SNI53" s="1305"/>
      <c r="SNJ53" s="1305"/>
      <c r="SNK53" s="1305"/>
      <c r="SNL53" s="1305"/>
      <c r="SNM53" s="1305"/>
      <c r="SNN53" s="1305"/>
      <c r="SNO53" s="1305"/>
      <c r="SNP53" s="1305"/>
      <c r="SNQ53" s="1305"/>
      <c r="SNR53" s="1305"/>
      <c r="SNS53" s="1305"/>
      <c r="SNT53" s="1305"/>
      <c r="SNU53" s="1305"/>
      <c r="SNV53" s="1305"/>
      <c r="SNW53" s="1305"/>
      <c r="SNX53" s="1305"/>
      <c r="SNY53" s="1305"/>
      <c r="SNZ53" s="1305"/>
      <c r="SOA53" s="1305"/>
      <c r="SOB53" s="1305"/>
      <c r="SOC53" s="1305"/>
      <c r="SOD53" s="1305"/>
      <c r="SOE53" s="1305"/>
      <c r="SOF53" s="1305"/>
      <c r="SOG53" s="1305"/>
      <c r="SOH53" s="1305"/>
      <c r="SOI53" s="1305"/>
      <c r="SOJ53" s="1305"/>
      <c r="SOK53" s="1305"/>
      <c r="SOL53" s="1305"/>
      <c r="SOM53" s="1305"/>
      <c r="SON53" s="1305"/>
      <c r="SOO53" s="1305"/>
      <c r="SOP53" s="1305"/>
      <c r="SOQ53" s="1305"/>
      <c r="SOR53" s="1305"/>
      <c r="SOS53" s="1305"/>
      <c r="SOT53" s="1305"/>
      <c r="SOU53" s="1305"/>
      <c r="SOV53" s="1305"/>
      <c r="SOW53" s="1305"/>
      <c r="SOX53" s="1305"/>
      <c r="SOY53" s="1305"/>
      <c r="SOZ53" s="1305"/>
      <c r="SPA53" s="1305"/>
      <c r="SPB53" s="1305"/>
      <c r="SPC53" s="1305"/>
      <c r="SPD53" s="1305"/>
      <c r="SPE53" s="1305"/>
      <c r="SPF53" s="1305"/>
      <c r="SPG53" s="1305"/>
      <c r="SPH53" s="1305"/>
      <c r="SPI53" s="1305"/>
      <c r="SPJ53" s="1305"/>
      <c r="SPK53" s="1305"/>
      <c r="SPL53" s="1305"/>
      <c r="SPM53" s="1305"/>
      <c r="SPN53" s="1305"/>
      <c r="SPO53" s="1305"/>
      <c r="SPP53" s="1305"/>
      <c r="SPQ53" s="1305"/>
      <c r="SPR53" s="1305"/>
      <c r="SPS53" s="1305"/>
      <c r="SPT53" s="1305"/>
      <c r="SPU53" s="1305"/>
      <c r="SPV53" s="1305"/>
      <c r="SPW53" s="1305"/>
      <c r="SPX53" s="1305"/>
      <c r="SPY53" s="1305"/>
      <c r="SPZ53" s="1305"/>
      <c r="SQA53" s="1305"/>
      <c r="SQB53" s="1305"/>
      <c r="SQC53" s="1305"/>
      <c r="SQD53" s="1305"/>
      <c r="SQE53" s="1305"/>
      <c r="SQF53" s="1305"/>
      <c r="SQG53" s="1305"/>
      <c r="SQH53" s="1305"/>
      <c r="SQI53" s="1305"/>
      <c r="SQJ53" s="1305"/>
      <c r="SQK53" s="1305"/>
      <c r="SQL53" s="1305"/>
      <c r="SQM53" s="1305"/>
      <c r="SQN53" s="1305"/>
      <c r="SQO53" s="1305"/>
      <c r="SQP53" s="1305"/>
      <c r="SQQ53" s="1305"/>
      <c r="SQR53" s="1305"/>
      <c r="SQS53" s="1305"/>
      <c r="SQT53" s="1305"/>
      <c r="SQU53" s="1305"/>
      <c r="SQV53" s="1305"/>
      <c r="SQW53" s="1305"/>
      <c r="SQX53" s="1305"/>
      <c r="SQY53" s="1305"/>
      <c r="SQZ53" s="1305"/>
      <c r="SRA53" s="1305"/>
      <c r="SRB53" s="1305"/>
      <c r="SRC53" s="1305"/>
      <c r="SRD53" s="1305"/>
      <c r="SRE53" s="1305"/>
      <c r="SRF53" s="1305"/>
      <c r="SRG53" s="1305"/>
      <c r="SRH53" s="1305"/>
      <c r="SRI53" s="1305"/>
      <c r="SRJ53" s="1305"/>
      <c r="SRK53" s="1305"/>
      <c r="SRL53" s="1305"/>
      <c r="SRM53" s="1305"/>
      <c r="SRN53" s="1305"/>
      <c r="SRO53" s="1305"/>
      <c r="SRP53" s="1305"/>
      <c r="SRQ53" s="1305"/>
      <c r="SRR53" s="1305"/>
      <c r="SRS53" s="1305"/>
      <c r="SRT53" s="1305"/>
      <c r="SRU53" s="1305"/>
      <c r="SRV53" s="1305"/>
      <c r="SRW53" s="1305"/>
      <c r="SRX53" s="1305"/>
      <c r="SRY53" s="1305"/>
      <c r="SRZ53" s="1305"/>
      <c r="SSA53" s="1305"/>
      <c r="SSB53" s="1305"/>
      <c r="SSC53" s="1305"/>
      <c r="SSD53" s="1305"/>
      <c r="SSE53" s="1305"/>
      <c r="SSF53" s="1305"/>
      <c r="SSG53" s="1305"/>
      <c r="SSH53" s="1305"/>
      <c r="SSI53" s="1305"/>
      <c r="SSJ53" s="1305"/>
      <c r="SSK53" s="1305"/>
      <c r="SSL53" s="1305"/>
      <c r="SSM53" s="1305"/>
      <c r="SSN53" s="1305"/>
      <c r="SSO53" s="1305"/>
      <c r="SSP53" s="1305"/>
      <c r="SSQ53" s="1305"/>
      <c r="SSR53" s="1305"/>
      <c r="SSS53" s="1305"/>
      <c r="SST53" s="1305"/>
      <c r="SSU53" s="1305"/>
      <c r="SSV53" s="1305"/>
      <c r="SSW53" s="1305"/>
      <c r="SSX53" s="1305"/>
      <c r="SSY53" s="1305"/>
      <c r="SSZ53" s="1305"/>
      <c r="STA53" s="1305"/>
      <c r="STB53" s="1305"/>
      <c r="STC53" s="1305"/>
      <c r="STD53" s="1305"/>
      <c r="STE53" s="1305"/>
      <c r="STF53" s="1305"/>
      <c r="STG53" s="1305"/>
      <c r="STH53" s="1305"/>
      <c r="STI53" s="1305"/>
      <c r="STJ53" s="1305"/>
      <c r="STK53" s="1305"/>
      <c r="STL53" s="1305"/>
      <c r="STM53" s="1305"/>
      <c r="STN53" s="1305"/>
      <c r="STO53" s="1305"/>
      <c r="STP53" s="1305"/>
      <c r="STQ53" s="1305"/>
      <c r="STR53" s="1305"/>
      <c r="STS53" s="1305"/>
      <c r="STT53" s="1305"/>
      <c r="STU53" s="1305"/>
      <c r="STV53" s="1305"/>
      <c r="STW53" s="1305"/>
      <c r="STX53" s="1305"/>
      <c r="STY53" s="1305"/>
      <c r="STZ53" s="1305"/>
      <c r="SUA53" s="1305"/>
      <c r="SUB53" s="1305"/>
      <c r="SUC53" s="1305"/>
      <c r="SUD53" s="1305"/>
      <c r="SUE53" s="1305"/>
      <c r="SUF53" s="1305"/>
      <c r="SUG53" s="1305"/>
      <c r="SUH53" s="1305"/>
      <c r="SUI53" s="1305"/>
      <c r="SUJ53" s="1305"/>
      <c r="SUK53" s="1305"/>
      <c r="SUL53" s="1305"/>
      <c r="SUM53" s="1305"/>
      <c r="SUN53" s="1305"/>
      <c r="SUO53" s="1305"/>
      <c r="SUP53" s="1305"/>
      <c r="SUQ53" s="1305"/>
      <c r="SUR53" s="1305"/>
      <c r="SUS53" s="1305"/>
      <c r="SUT53" s="1305"/>
      <c r="SUU53" s="1305"/>
      <c r="SUV53" s="1305"/>
      <c r="SUW53" s="1305"/>
      <c r="SUX53" s="1305"/>
      <c r="SUY53" s="1305"/>
      <c r="SUZ53" s="1305"/>
      <c r="SVA53" s="1305"/>
      <c r="SVB53" s="1305"/>
      <c r="SVC53" s="1305"/>
      <c r="SVD53" s="1305"/>
      <c r="SVE53" s="1305"/>
      <c r="SVF53" s="1305"/>
      <c r="SVG53" s="1305"/>
      <c r="SVH53" s="1305"/>
      <c r="SVI53" s="1305"/>
      <c r="SVJ53" s="1305"/>
      <c r="SVK53" s="1305"/>
      <c r="SVL53" s="1305"/>
      <c r="SVM53" s="1305"/>
      <c r="SVN53" s="1305"/>
      <c r="SVO53" s="1305"/>
      <c r="SVP53" s="1305"/>
      <c r="SVQ53" s="1305"/>
      <c r="SVR53" s="1305"/>
      <c r="SVS53" s="1305"/>
      <c r="SVT53" s="1305"/>
      <c r="SVU53" s="1305"/>
      <c r="SVV53" s="1305"/>
      <c r="SVW53" s="1305"/>
      <c r="SVX53" s="1305"/>
      <c r="SVY53" s="1305"/>
      <c r="SVZ53" s="1305"/>
      <c r="SWA53" s="1305"/>
      <c r="SWB53" s="1305"/>
      <c r="SWC53" s="1305"/>
      <c r="SWD53" s="1305"/>
      <c r="SWE53" s="1305"/>
      <c r="SWF53" s="1305"/>
      <c r="SWG53" s="1305"/>
      <c r="SWH53" s="1305"/>
      <c r="SWI53" s="1305"/>
      <c r="SWJ53" s="1305"/>
      <c r="SWK53" s="1305"/>
      <c r="SWL53" s="1305"/>
      <c r="SWM53" s="1305"/>
      <c r="SWN53" s="1305"/>
      <c r="SWO53" s="1305"/>
      <c r="SWP53" s="1305"/>
      <c r="SWQ53" s="1305"/>
      <c r="SWR53" s="1305"/>
      <c r="SWS53" s="1305"/>
      <c r="SWT53" s="1305"/>
      <c r="SWU53" s="1305"/>
      <c r="SWV53" s="1305"/>
      <c r="SWW53" s="1305"/>
      <c r="SWX53" s="1305"/>
      <c r="SWY53" s="1305"/>
      <c r="SWZ53" s="1305"/>
      <c r="SXA53" s="1305"/>
      <c r="SXB53" s="1305"/>
      <c r="SXC53" s="1305"/>
      <c r="SXD53" s="1305"/>
      <c r="SXE53" s="1305"/>
      <c r="SXF53" s="1305"/>
      <c r="SXG53" s="1305"/>
      <c r="SXH53" s="1305"/>
      <c r="SXI53" s="1305"/>
      <c r="SXJ53" s="1305"/>
      <c r="SXK53" s="1305"/>
      <c r="SXL53" s="1305"/>
      <c r="SXM53" s="1305"/>
      <c r="SXN53" s="1305"/>
      <c r="SXO53" s="1305"/>
      <c r="SXP53" s="1305"/>
      <c r="SXQ53" s="1305"/>
      <c r="SXR53" s="1305"/>
      <c r="SXS53" s="1305"/>
      <c r="SXT53" s="1305"/>
      <c r="SXU53" s="1305"/>
      <c r="SXV53" s="1305"/>
      <c r="SXW53" s="1305"/>
      <c r="SXX53" s="1305"/>
      <c r="SXY53" s="1305"/>
      <c r="SXZ53" s="1305"/>
      <c r="SYA53" s="1305"/>
      <c r="SYB53" s="1305"/>
      <c r="SYC53" s="1305"/>
      <c r="SYD53" s="1305"/>
      <c r="SYE53" s="1305"/>
      <c r="SYF53" s="1305"/>
      <c r="SYG53" s="1305"/>
      <c r="SYH53" s="1305"/>
      <c r="SYI53" s="1305"/>
      <c r="SYJ53" s="1305"/>
      <c r="SYK53" s="1305"/>
      <c r="SYL53" s="1305"/>
      <c r="SYM53" s="1305"/>
      <c r="SYN53" s="1305"/>
      <c r="SYO53" s="1305"/>
      <c r="SYP53" s="1305"/>
      <c r="SYQ53" s="1305"/>
      <c r="SYR53" s="1305"/>
      <c r="SYS53" s="1305"/>
      <c r="SYT53" s="1305"/>
      <c r="SYU53" s="1305"/>
      <c r="SYV53" s="1305"/>
      <c r="SYW53" s="1305"/>
      <c r="SYX53" s="1305"/>
      <c r="SYY53" s="1305"/>
      <c r="SYZ53" s="1305"/>
      <c r="SZA53" s="1305"/>
      <c r="SZB53" s="1305"/>
      <c r="SZC53" s="1305"/>
      <c r="SZD53" s="1305"/>
      <c r="SZE53" s="1305"/>
      <c r="SZF53" s="1305"/>
      <c r="SZG53" s="1305"/>
      <c r="SZH53" s="1305"/>
      <c r="SZI53" s="1305"/>
      <c r="SZJ53" s="1305"/>
      <c r="SZK53" s="1305"/>
      <c r="SZL53" s="1305"/>
      <c r="SZM53" s="1305"/>
      <c r="SZN53" s="1305"/>
      <c r="SZO53" s="1305"/>
      <c r="SZP53" s="1305"/>
      <c r="SZQ53" s="1305"/>
      <c r="SZR53" s="1305"/>
      <c r="SZS53" s="1305"/>
      <c r="SZT53" s="1305"/>
      <c r="SZU53" s="1305"/>
      <c r="SZV53" s="1305"/>
      <c r="SZW53" s="1305"/>
      <c r="SZX53" s="1305"/>
      <c r="SZY53" s="1305"/>
      <c r="SZZ53" s="1305"/>
      <c r="TAA53" s="1305"/>
      <c r="TAB53" s="1305"/>
      <c r="TAC53" s="1305"/>
      <c r="TAD53" s="1305"/>
      <c r="TAE53" s="1305"/>
      <c r="TAF53" s="1305"/>
      <c r="TAG53" s="1305"/>
      <c r="TAH53" s="1305"/>
      <c r="TAI53" s="1305"/>
      <c r="TAJ53" s="1305"/>
      <c r="TAK53" s="1305"/>
      <c r="TAL53" s="1305"/>
      <c r="TAM53" s="1305"/>
      <c r="TAN53" s="1305"/>
      <c r="TAO53" s="1305"/>
      <c r="TAP53" s="1305"/>
      <c r="TAQ53" s="1305"/>
      <c r="TAR53" s="1305"/>
      <c r="TAS53" s="1305"/>
      <c r="TAT53" s="1305"/>
      <c r="TAU53" s="1305"/>
      <c r="TAV53" s="1305"/>
      <c r="TAW53" s="1305"/>
      <c r="TAX53" s="1305"/>
      <c r="TAY53" s="1305"/>
      <c r="TAZ53" s="1305"/>
      <c r="TBA53" s="1305"/>
      <c r="TBB53" s="1305"/>
      <c r="TBC53" s="1305"/>
      <c r="TBD53" s="1305"/>
      <c r="TBE53" s="1305"/>
      <c r="TBF53" s="1305"/>
      <c r="TBG53" s="1305"/>
      <c r="TBH53" s="1305"/>
      <c r="TBI53" s="1305"/>
      <c r="TBJ53" s="1305"/>
      <c r="TBK53" s="1305"/>
      <c r="TBL53" s="1305"/>
      <c r="TBM53" s="1305"/>
      <c r="TBN53" s="1305"/>
      <c r="TBO53" s="1305"/>
      <c r="TBP53" s="1305"/>
      <c r="TBQ53" s="1305"/>
      <c r="TBR53" s="1305"/>
      <c r="TBS53" s="1305"/>
      <c r="TBT53" s="1305"/>
      <c r="TBU53" s="1305"/>
      <c r="TBV53" s="1305"/>
      <c r="TBW53" s="1305"/>
      <c r="TBX53" s="1305"/>
      <c r="TBY53" s="1305"/>
      <c r="TBZ53" s="1305"/>
      <c r="TCA53" s="1305"/>
      <c r="TCB53" s="1305"/>
      <c r="TCC53" s="1305"/>
      <c r="TCD53" s="1305"/>
      <c r="TCE53" s="1305"/>
      <c r="TCF53" s="1305"/>
      <c r="TCG53" s="1305"/>
      <c r="TCH53" s="1305"/>
      <c r="TCI53" s="1305"/>
      <c r="TCJ53" s="1305"/>
      <c r="TCK53" s="1305"/>
      <c r="TCL53" s="1305"/>
      <c r="TCM53" s="1305"/>
      <c r="TCN53" s="1305"/>
      <c r="TCO53" s="1305"/>
      <c r="TCP53" s="1305"/>
      <c r="TCQ53" s="1305"/>
      <c r="TCR53" s="1305"/>
      <c r="TCS53" s="1305"/>
      <c r="TCT53" s="1305"/>
      <c r="TCU53" s="1305"/>
      <c r="TCV53" s="1305"/>
      <c r="TCW53" s="1305"/>
      <c r="TCX53" s="1305"/>
      <c r="TCY53" s="1305"/>
      <c r="TCZ53" s="1305"/>
      <c r="TDA53" s="1305"/>
      <c r="TDB53" s="1305"/>
      <c r="TDC53" s="1305"/>
      <c r="TDD53" s="1305"/>
      <c r="TDE53" s="1305"/>
      <c r="TDF53" s="1305"/>
      <c r="TDG53" s="1305"/>
      <c r="TDH53" s="1305"/>
      <c r="TDI53" s="1305"/>
      <c r="TDJ53" s="1305"/>
      <c r="TDK53" s="1305"/>
      <c r="TDL53" s="1305"/>
      <c r="TDM53" s="1305"/>
      <c r="TDN53" s="1305"/>
      <c r="TDO53" s="1305"/>
      <c r="TDP53" s="1305"/>
      <c r="TDQ53" s="1305"/>
      <c r="TDR53" s="1305"/>
      <c r="TDS53" s="1305"/>
      <c r="TDT53" s="1305"/>
      <c r="TDU53" s="1305"/>
      <c r="TDV53" s="1305"/>
      <c r="TDW53" s="1305"/>
      <c r="TDX53" s="1305"/>
      <c r="TDY53" s="1305"/>
      <c r="TDZ53" s="1305"/>
      <c r="TEA53" s="1305"/>
      <c r="TEB53" s="1305"/>
      <c r="TEC53" s="1305"/>
      <c r="TED53" s="1305"/>
      <c r="TEE53" s="1305"/>
      <c r="TEF53" s="1305"/>
      <c r="TEG53" s="1305"/>
      <c r="TEH53" s="1305"/>
      <c r="TEI53" s="1305"/>
      <c r="TEJ53" s="1305"/>
      <c r="TEK53" s="1305"/>
      <c r="TEL53" s="1305"/>
      <c r="TEM53" s="1305"/>
      <c r="TEN53" s="1305"/>
      <c r="TEO53" s="1305"/>
      <c r="TEP53" s="1305"/>
      <c r="TEQ53" s="1305"/>
      <c r="TER53" s="1305"/>
      <c r="TES53" s="1305"/>
      <c r="TET53" s="1305"/>
      <c r="TEU53" s="1305"/>
      <c r="TEV53" s="1305"/>
      <c r="TEW53" s="1305"/>
      <c r="TEX53" s="1305"/>
      <c r="TEY53" s="1305"/>
      <c r="TEZ53" s="1305"/>
      <c r="TFA53" s="1305"/>
      <c r="TFB53" s="1305"/>
      <c r="TFC53" s="1305"/>
      <c r="TFD53" s="1305"/>
      <c r="TFE53" s="1305"/>
      <c r="TFF53" s="1305"/>
      <c r="TFG53" s="1305"/>
      <c r="TFH53" s="1305"/>
      <c r="TFI53" s="1305"/>
      <c r="TFJ53" s="1305"/>
      <c r="TFK53" s="1305"/>
      <c r="TFL53" s="1305"/>
      <c r="TFM53" s="1305"/>
      <c r="TFN53" s="1305"/>
      <c r="TFO53" s="1305"/>
      <c r="TFP53" s="1305"/>
      <c r="TFQ53" s="1305"/>
      <c r="TFR53" s="1305"/>
      <c r="TFS53" s="1305"/>
      <c r="TFT53" s="1305"/>
      <c r="TFU53" s="1305"/>
      <c r="TFV53" s="1305"/>
      <c r="TFW53" s="1305"/>
      <c r="TFX53" s="1305"/>
      <c r="TFY53" s="1305"/>
      <c r="TFZ53" s="1305"/>
      <c r="TGA53" s="1305"/>
      <c r="TGB53" s="1305"/>
      <c r="TGC53" s="1305"/>
      <c r="TGD53" s="1305"/>
      <c r="TGE53" s="1305"/>
      <c r="TGF53" s="1305"/>
      <c r="TGG53" s="1305"/>
      <c r="TGH53" s="1305"/>
      <c r="TGI53" s="1305"/>
      <c r="TGJ53" s="1305"/>
      <c r="TGK53" s="1305"/>
      <c r="TGL53" s="1305"/>
      <c r="TGM53" s="1305"/>
      <c r="TGN53" s="1305"/>
      <c r="TGO53" s="1305"/>
      <c r="TGP53" s="1305"/>
      <c r="TGQ53" s="1305"/>
      <c r="TGR53" s="1305"/>
      <c r="TGS53" s="1305"/>
      <c r="TGT53" s="1305"/>
      <c r="TGU53" s="1305"/>
      <c r="TGV53" s="1305"/>
      <c r="TGW53" s="1305"/>
      <c r="TGX53" s="1305"/>
      <c r="TGY53" s="1305"/>
      <c r="TGZ53" s="1305"/>
      <c r="THA53" s="1305"/>
      <c r="THB53" s="1305"/>
      <c r="THC53" s="1305"/>
      <c r="THD53" s="1305"/>
      <c r="THE53" s="1305"/>
      <c r="THF53" s="1305"/>
      <c r="THG53" s="1305"/>
      <c r="THH53" s="1305"/>
      <c r="THI53" s="1305"/>
      <c r="THJ53" s="1305"/>
      <c r="THK53" s="1305"/>
      <c r="THL53" s="1305"/>
      <c r="THM53" s="1305"/>
      <c r="THN53" s="1305"/>
      <c r="THO53" s="1305"/>
      <c r="THP53" s="1305"/>
      <c r="THQ53" s="1305"/>
      <c r="THR53" s="1305"/>
      <c r="THS53" s="1305"/>
      <c r="THT53" s="1305"/>
      <c r="THU53" s="1305"/>
      <c r="THV53" s="1305"/>
      <c r="THW53" s="1305"/>
      <c r="THX53" s="1305"/>
      <c r="THY53" s="1305"/>
      <c r="THZ53" s="1305"/>
      <c r="TIA53" s="1305"/>
      <c r="TIB53" s="1305"/>
      <c r="TIC53" s="1305"/>
      <c r="TID53" s="1305"/>
      <c r="TIE53" s="1305"/>
      <c r="TIF53" s="1305"/>
      <c r="TIG53" s="1305"/>
      <c r="TIH53" s="1305"/>
      <c r="TII53" s="1305"/>
      <c r="TIJ53" s="1305"/>
      <c r="TIK53" s="1305"/>
      <c r="TIL53" s="1305"/>
      <c r="TIM53" s="1305"/>
      <c r="TIN53" s="1305"/>
      <c r="TIO53" s="1305"/>
      <c r="TIP53" s="1305"/>
      <c r="TIQ53" s="1305"/>
      <c r="TIR53" s="1305"/>
      <c r="TIS53" s="1305"/>
      <c r="TIT53" s="1305"/>
      <c r="TIU53" s="1305"/>
      <c r="TIV53" s="1305"/>
      <c r="TIW53" s="1305"/>
      <c r="TIX53" s="1305"/>
      <c r="TIY53" s="1305"/>
      <c r="TIZ53" s="1305"/>
      <c r="TJA53" s="1305"/>
      <c r="TJB53" s="1305"/>
      <c r="TJC53" s="1305"/>
      <c r="TJD53" s="1305"/>
      <c r="TJE53" s="1305"/>
      <c r="TJF53" s="1305"/>
      <c r="TJG53" s="1305"/>
      <c r="TJH53" s="1305"/>
      <c r="TJI53" s="1305"/>
      <c r="TJJ53" s="1305"/>
      <c r="TJK53" s="1305"/>
      <c r="TJL53" s="1305"/>
      <c r="TJM53" s="1305"/>
      <c r="TJN53" s="1305"/>
      <c r="TJO53" s="1305"/>
      <c r="TJP53" s="1305"/>
      <c r="TJQ53" s="1305"/>
      <c r="TJR53" s="1305"/>
      <c r="TJS53" s="1305"/>
      <c r="TJT53" s="1305"/>
      <c r="TJU53" s="1305"/>
      <c r="TJV53" s="1305"/>
      <c r="TJW53" s="1305"/>
      <c r="TJX53" s="1305"/>
      <c r="TJY53" s="1305"/>
      <c r="TJZ53" s="1305"/>
      <c r="TKA53" s="1305"/>
      <c r="TKB53" s="1305"/>
      <c r="TKC53" s="1305"/>
      <c r="TKD53" s="1305"/>
      <c r="TKE53" s="1305"/>
      <c r="TKF53" s="1305"/>
      <c r="TKG53" s="1305"/>
      <c r="TKH53" s="1305"/>
      <c r="TKI53" s="1305"/>
      <c r="TKJ53" s="1305"/>
      <c r="TKK53" s="1305"/>
      <c r="TKL53" s="1305"/>
      <c r="TKM53" s="1305"/>
      <c r="TKN53" s="1305"/>
      <c r="TKO53" s="1305"/>
      <c r="TKP53" s="1305"/>
      <c r="TKQ53" s="1305"/>
      <c r="TKR53" s="1305"/>
      <c r="TKS53" s="1305"/>
      <c r="TKT53" s="1305"/>
      <c r="TKU53" s="1305"/>
      <c r="TKV53" s="1305"/>
      <c r="TKW53" s="1305"/>
      <c r="TKX53" s="1305"/>
      <c r="TKY53" s="1305"/>
      <c r="TKZ53" s="1305"/>
      <c r="TLA53" s="1305"/>
      <c r="TLB53" s="1305"/>
      <c r="TLC53" s="1305"/>
      <c r="TLD53" s="1305"/>
      <c r="TLE53" s="1305"/>
      <c r="TLF53" s="1305"/>
      <c r="TLG53" s="1305"/>
      <c r="TLH53" s="1305"/>
      <c r="TLI53" s="1305"/>
      <c r="TLJ53" s="1305"/>
      <c r="TLK53" s="1305"/>
      <c r="TLL53" s="1305"/>
      <c r="TLM53" s="1305"/>
      <c r="TLN53" s="1305"/>
      <c r="TLO53" s="1305"/>
      <c r="TLP53" s="1305"/>
      <c r="TLQ53" s="1305"/>
      <c r="TLR53" s="1305"/>
      <c r="TLS53" s="1305"/>
      <c r="TLT53" s="1305"/>
      <c r="TLU53" s="1305"/>
      <c r="TLV53" s="1305"/>
      <c r="TLW53" s="1305"/>
      <c r="TLX53" s="1305"/>
      <c r="TLY53" s="1305"/>
      <c r="TLZ53" s="1305"/>
      <c r="TMA53" s="1305"/>
      <c r="TMB53" s="1305"/>
      <c r="TMC53" s="1305"/>
      <c r="TMD53" s="1305"/>
      <c r="TME53" s="1305"/>
      <c r="TMF53" s="1305"/>
      <c r="TMG53" s="1305"/>
      <c r="TMH53" s="1305"/>
      <c r="TMI53" s="1305"/>
      <c r="TMJ53" s="1305"/>
      <c r="TMK53" s="1305"/>
      <c r="TML53" s="1305"/>
      <c r="TMM53" s="1305"/>
      <c r="TMN53" s="1305"/>
      <c r="TMO53" s="1305"/>
      <c r="TMP53" s="1305"/>
      <c r="TMQ53" s="1305"/>
      <c r="TMR53" s="1305"/>
      <c r="TMS53" s="1305"/>
      <c r="TMT53" s="1305"/>
      <c r="TMU53" s="1305"/>
      <c r="TMV53" s="1305"/>
      <c r="TMW53" s="1305"/>
      <c r="TMX53" s="1305"/>
      <c r="TMY53" s="1305"/>
      <c r="TMZ53" s="1305"/>
      <c r="TNA53" s="1305"/>
      <c r="TNB53" s="1305"/>
      <c r="TNC53" s="1305"/>
      <c r="TND53" s="1305"/>
      <c r="TNE53" s="1305"/>
      <c r="TNF53" s="1305"/>
      <c r="TNG53" s="1305"/>
      <c r="TNH53" s="1305"/>
      <c r="TNI53" s="1305"/>
      <c r="TNJ53" s="1305"/>
      <c r="TNK53" s="1305"/>
      <c r="TNL53" s="1305"/>
      <c r="TNM53" s="1305"/>
      <c r="TNN53" s="1305"/>
      <c r="TNO53" s="1305"/>
      <c r="TNP53" s="1305"/>
      <c r="TNQ53" s="1305"/>
      <c r="TNR53" s="1305"/>
      <c r="TNS53" s="1305"/>
      <c r="TNT53" s="1305"/>
      <c r="TNU53" s="1305"/>
      <c r="TNV53" s="1305"/>
      <c r="TNW53" s="1305"/>
      <c r="TNX53" s="1305"/>
      <c r="TNY53" s="1305"/>
      <c r="TNZ53" s="1305"/>
      <c r="TOA53" s="1305"/>
      <c r="TOB53" s="1305"/>
      <c r="TOC53" s="1305"/>
      <c r="TOD53" s="1305"/>
      <c r="TOE53" s="1305"/>
      <c r="TOF53" s="1305"/>
      <c r="TOG53" s="1305"/>
      <c r="TOH53" s="1305"/>
      <c r="TOI53" s="1305"/>
      <c r="TOJ53" s="1305"/>
      <c r="TOK53" s="1305"/>
      <c r="TOL53" s="1305"/>
      <c r="TOM53" s="1305"/>
      <c r="TON53" s="1305"/>
      <c r="TOO53" s="1305"/>
      <c r="TOP53" s="1305"/>
      <c r="TOQ53" s="1305"/>
      <c r="TOR53" s="1305"/>
      <c r="TOS53" s="1305"/>
      <c r="TOT53" s="1305"/>
      <c r="TOU53" s="1305"/>
      <c r="TOV53" s="1305"/>
      <c r="TOW53" s="1305"/>
      <c r="TOX53" s="1305"/>
      <c r="TOY53" s="1305"/>
      <c r="TOZ53" s="1305"/>
      <c r="TPA53" s="1305"/>
      <c r="TPB53" s="1305"/>
      <c r="TPC53" s="1305"/>
      <c r="TPD53" s="1305"/>
      <c r="TPE53" s="1305"/>
      <c r="TPF53" s="1305"/>
      <c r="TPG53" s="1305"/>
      <c r="TPH53" s="1305"/>
      <c r="TPI53" s="1305"/>
      <c r="TPJ53" s="1305"/>
      <c r="TPK53" s="1305"/>
      <c r="TPL53" s="1305"/>
      <c r="TPM53" s="1305"/>
      <c r="TPN53" s="1305"/>
      <c r="TPO53" s="1305"/>
      <c r="TPP53" s="1305"/>
      <c r="TPQ53" s="1305"/>
      <c r="TPR53" s="1305"/>
      <c r="TPS53" s="1305"/>
      <c r="TPT53" s="1305"/>
      <c r="TPU53" s="1305"/>
      <c r="TPV53" s="1305"/>
      <c r="TPW53" s="1305"/>
      <c r="TPX53" s="1305"/>
      <c r="TPY53" s="1305"/>
      <c r="TPZ53" s="1305"/>
      <c r="TQA53" s="1305"/>
      <c r="TQB53" s="1305"/>
      <c r="TQC53" s="1305"/>
      <c r="TQD53" s="1305"/>
      <c r="TQE53" s="1305"/>
      <c r="TQF53" s="1305"/>
      <c r="TQG53" s="1305"/>
      <c r="TQH53" s="1305"/>
      <c r="TQI53" s="1305"/>
      <c r="TQJ53" s="1305"/>
      <c r="TQK53" s="1305"/>
      <c r="TQL53" s="1305"/>
      <c r="TQM53" s="1305"/>
      <c r="TQN53" s="1305"/>
      <c r="TQO53" s="1305"/>
      <c r="TQP53" s="1305"/>
      <c r="TQQ53" s="1305"/>
      <c r="TQR53" s="1305"/>
      <c r="TQS53" s="1305"/>
      <c r="TQT53" s="1305"/>
      <c r="TQU53" s="1305"/>
      <c r="TQV53" s="1305"/>
      <c r="TQW53" s="1305"/>
      <c r="TQX53" s="1305"/>
      <c r="TQY53" s="1305"/>
      <c r="TQZ53" s="1305"/>
      <c r="TRA53" s="1305"/>
      <c r="TRB53" s="1305"/>
      <c r="TRC53" s="1305"/>
      <c r="TRD53" s="1305"/>
      <c r="TRE53" s="1305"/>
      <c r="TRF53" s="1305"/>
      <c r="TRG53" s="1305"/>
      <c r="TRH53" s="1305"/>
      <c r="TRI53" s="1305"/>
      <c r="TRJ53" s="1305"/>
      <c r="TRK53" s="1305"/>
      <c r="TRL53" s="1305"/>
      <c r="TRM53" s="1305"/>
      <c r="TRN53" s="1305"/>
      <c r="TRO53" s="1305"/>
      <c r="TRP53" s="1305"/>
      <c r="TRQ53" s="1305"/>
      <c r="TRR53" s="1305"/>
      <c r="TRS53" s="1305"/>
      <c r="TRT53" s="1305"/>
      <c r="TRU53" s="1305"/>
      <c r="TRV53" s="1305"/>
      <c r="TRW53" s="1305"/>
      <c r="TRX53" s="1305"/>
      <c r="TRY53" s="1305"/>
      <c r="TRZ53" s="1305"/>
      <c r="TSA53" s="1305"/>
      <c r="TSB53" s="1305"/>
      <c r="TSC53" s="1305"/>
      <c r="TSD53" s="1305"/>
      <c r="TSE53" s="1305"/>
      <c r="TSF53" s="1305"/>
      <c r="TSG53" s="1305"/>
      <c r="TSH53" s="1305"/>
      <c r="TSI53" s="1305"/>
      <c r="TSJ53" s="1305"/>
      <c r="TSK53" s="1305"/>
      <c r="TSL53" s="1305"/>
      <c r="TSM53" s="1305"/>
      <c r="TSN53" s="1305"/>
      <c r="TSO53" s="1305"/>
      <c r="TSP53" s="1305"/>
      <c r="TSQ53" s="1305"/>
      <c r="TSR53" s="1305"/>
      <c r="TSS53" s="1305"/>
      <c r="TST53" s="1305"/>
      <c r="TSU53" s="1305"/>
      <c r="TSV53" s="1305"/>
      <c r="TSW53" s="1305"/>
      <c r="TSX53" s="1305"/>
      <c r="TSY53" s="1305"/>
      <c r="TSZ53" s="1305"/>
      <c r="TTA53" s="1305"/>
      <c r="TTB53" s="1305"/>
      <c r="TTC53" s="1305"/>
      <c r="TTD53" s="1305"/>
      <c r="TTE53" s="1305"/>
      <c r="TTF53" s="1305"/>
      <c r="TTG53" s="1305"/>
      <c r="TTH53" s="1305"/>
      <c r="TTI53" s="1305"/>
      <c r="TTJ53" s="1305"/>
      <c r="TTK53" s="1305"/>
      <c r="TTL53" s="1305"/>
      <c r="TTM53" s="1305"/>
      <c r="TTN53" s="1305"/>
      <c r="TTO53" s="1305"/>
      <c r="TTP53" s="1305"/>
      <c r="TTQ53" s="1305"/>
      <c r="TTR53" s="1305"/>
      <c r="TTS53" s="1305"/>
      <c r="TTT53" s="1305"/>
      <c r="TTU53" s="1305"/>
      <c r="TTV53" s="1305"/>
      <c r="TTW53" s="1305"/>
      <c r="TTX53" s="1305"/>
      <c r="TTY53" s="1305"/>
      <c r="TTZ53" s="1305"/>
      <c r="TUA53" s="1305"/>
      <c r="TUB53" s="1305"/>
      <c r="TUC53" s="1305"/>
      <c r="TUD53" s="1305"/>
      <c r="TUE53" s="1305"/>
      <c r="TUF53" s="1305"/>
      <c r="TUG53" s="1305"/>
      <c r="TUH53" s="1305"/>
      <c r="TUI53" s="1305"/>
      <c r="TUJ53" s="1305"/>
      <c r="TUK53" s="1305"/>
      <c r="TUL53" s="1305"/>
      <c r="TUM53" s="1305"/>
      <c r="TUN53" s="1305"/>
      <c r="TUO53" s="1305"/>
      <c r="TUP53" s="1305"/>
      <c r="TUQ53" s="1305"/>
      <c r="TUR53" s="1305"/>
      <c r="TUS53" s="1305"/>
      <c r="TUT53" s="1305"/>
      <c r="TUU53" s="1305"/>
      <c r="TUV53" s="1305"/>
      <c r="TUW53" s="1305"/>
      <c r="TUX53" s="1305"/>
      <c r="TUY53" s="1305"/>
      <c r="TUZ53" s="1305"/>
      <c r="TVA53" s="1305"/>
      <c r="TVB53" s="1305"/>
      <c r="TVC53" s="1305"/>
      <c r="TVD53" s="1305"/>
      <c r="TVE53" s="1305"/>
      <c r="TVF53" s="1305"/>
      <c r="TVG53" s="1305"/>
      <c r="TVH53" s="1305"/>
      <c r="TVI53" s="1305"/>
      <c r="TVJ53" s="1305"/>
      <c r="TVK53" s="1305"/>
      <c r="TVL53" s="1305"/>
      <c r="TVM53" s="1305"/>
      <c r="TVN53" s="1305"/>
      <c r="TVO53" s="1305"/>
      <c r="TVP53" s="1305"/>
      <c r="TVQ53" s="1305"/>
      <c r="TVR53" s="1305"/>
      <c r="TVS53" s="1305"/>
      <c r="TVT53" s="1305"/>
      <c r="TVU53" s="1305"/>
      <c r="TVV53" s="1305"/>
      <c r="TVW53" s="1305"/>
      <c r="TVX53" s="1305"/>
      <c r="TVY53" s="1305"/>
      <c r="TVZ53" s="1305"/>
      <c r="TWA53" s="1305"/>
      <c r="TWB53" s="1305"/>
      <c r="TWC53" s="1305"/>
      <c r="TWD53" s="1305"/>
      <c r="TWE53" s="1305"/>
      <c r="TWF53" s="1305"/>
      <c r="TWG53" s="1305"/>
      <c r="TWH53" s="1305"/>
      <c r="TWI53" s="1305"/>
      <c r="TWJ53" s="1305"/>
      <c r="TWK53" s="1305"/>
      <c r="TWL53" s="1305"/>
      <c r="TWM53" s="1305"/>
      <c r="TWN53" s="1305"/>
      <c r="TWO53" s="1305"/>
      <c r="TWP53" s="1305"/>
      <c r="TWQ53" s="1305"/>
      <c r="TWR53" s="1305"/>
      <c r="TWS53" s="1305"/>
      <c r="TWT53" s="1305"/>
      <c r="TWU53" s="1305"/>
      <c r="TWV53" s="1305"/>
      <c r="TWW53" s="1305"/>
      <c r="TWX53" s="1305"/>
      <c r="TWY53" s="1305"/>
      <c r="TWZ53" s="1305"/>
      <c r="TXA53" s="1305"/>
      <c r="TXB53" s="1305"/>
      <c r="TXC53" s="1305"/>
      <c r="TXD53" s="1305"/>
      <c r="TXE53" s="1305"/>
      <c r="TXF53" s="1305"/>
      <c r="TXG53" s="1305"/>
      <c r="TXH53" s="1305"/>
      <c r="TXI53" s="1305"/>
      <c r="TXJ53" s="1305"/>
      <c r="TXK53" s="1305"/>
      <c r="TXL53" s="1305"/>
      <c r="TXM53" s="1305"/>
      <c r="TXN53" s="1305"/>
      <c r="TXO53" s="1305"/>
      <c r="TXP53" s="1305"/>
      <c r="TXQ53" s="1305"/>
      <c r="TXR53" s="1305"/>
      <c r="TXS53" s="1305"/>
      <c r="TXT53" s="1305"/>
      <c r="TXU53" s="1305"/>
      <c r="TXV53" s="1305"/>
      <c r="TXW53" s="1305"/>
      <c r="TXX53" s="1305"/>
      <c r="TXY53" s="1305"/>
      <c r="TXZ53" s="1305"/>
      <c r="TYA53" s="1305"/>
      <c r="TYB53" s="1305"/>
      <c r="TYC53" s="1305"/>
      <c r="TYD53" s="1305"/>
      <c r="TYE53" s="1305"/>
      <c r="TYF53" s="1305"/>
      <c r="TYG53" s="1305"/>
      <c r="TYH53" s="1305"/>
      <c r="TYI53" s="1305"/>
      <c r="TYJ53" s="1305"/>
      <c r="TYK53" s="1305"/>
      <c r="TYL53" s="1305"/>
      <c r="TYM53" s="1305"/>
      <c r="TYN53" s="1305"/>
      <c r="TYO53" s="1305"/>
      <c r="TYP53" s="1305"/>
      <c r="TYQ53" s="1305"/>
      <c r="TYR53" s="1305"/>
      <c r="TYS53" s="1305"/>
      <c r="TYT53" s="1305"/>
      <c r="TYU53" s="1305"/>
      <c r="TYV53" s="1305"/>
      <c r="TYW53" s="1305"/>
      <c r="TYX53" s="1305"/>
      <c r="TYY53" s="1305"/>
      <c r="TYZ53" s="1305"/>
      <c r="TZA53" s="1305"/>
      <c r="TZB53" s="1305"/>
      <c r="TZC53" s="1305"/>
      <c r="TZD53" s="1305"/>
      <c r="TZE53" s="1305"/>
      <c r="TZF53" s="1305"/>
      <c r="TZG53" s="1305"/>
      <c r="TZH53" s="1305"/>
      <c r="TZI53" s="1305"/>
      <c r="TZJ53" s="1305"/>
      <c r="TZK53" s="1305"/>
      <c r="TZL53" s="1305"/>
      <c r="TZM53" s="1305"/>
      <c r="TZN53" s="1305"/>
      <c r="TZO53" s="1305"/>
      <c r="TZP53" s="1305"/>
      <c r="TZQ53" s="1305"/>
      <c r="TZR53" s="1305"/>
      <c r="TZS53" s="1305"/>
      <c r="TZT53" s="1305"/>
      <c r="TZU53" s="1305"/>
      <c r="TZV53" s="1305"/>
      <c r="TZW53" s="1305"/>
      <c r="TZX53" s="1305"/>
      <c r="TZY53" s="1305"/>
      <c r="TZZ53" s="1305"/>
      <c r="UAA53" s="1305"/>
      <c r="UAB53" s="1305"/>
      <c r="UAC53" s="1305"/>
      <c r="UAD53" s="1305"/>
      <c r="UAE53" s="1305"/>
      <c r="UAF53" s="1305"/>
      <c r="UAG53" s="1305"/>
      <c r="UAH53" s="1305"/>
      <c r="UAI53" s="1305"/>
      <c r="UAJ53" s="1305"/>
      <c r="UAK53" s="1305"/>
      <c r="UAL53" s="1305"/>
      <c r="UAM53" s="1305"/>
      <c r="UAN53" s="1305"/>
      <c r="UAO53" s="1305"/>
      <c r="UAP53" s="1305"/>
      <c r="UAQ53" s="1305"/>
      <c r="UAR53" s="1305"/>
      <c r="UAS53" s="1305"/>
      <c r="UAT53" s="1305"/>
      <c r="UAU53" s="1305"/>
      <c r="UAV53" s="1305"/>
      <c r="UAW53" s="1305"/>
      <c r="UAX53" s="1305"/>
      <c r="UAY53" s="1305"/>
      <c r="UAZ53" s="1305"/>
      <c r="UBA53" s="1305"/>
      <c r="UBB53" s="1305"/>
      <c r="UBC53" s="1305"/>
      <c r="UBD53" s="1305"/>
      <c r="UBE53" s="1305"/>
      <c r="UBF53" s="1305"/>
      <c r="UBG53" s="1305"/>
      <c r="UBH53" s="1305"/>
      <c r="UBI53" s="1305"/>
      <c r="UBJ53" s="1305"/>
      <c r="UBK53" s="1305"/>
      <c r="UBL53" s="1305"/>
      <c r="UBM53" s="1305"/>
      <c r="UBN53" s="1305"/>
      <c r="UBO53" s="1305"/>
      <c r="UBP53" s="1305"/>
      <c r="UBQ53" s="1305"/>
      <c r="UBR53" s="1305"/>
      <c r="UBS53" s="1305"/>
      <c r="UBT53" s="1305"/>
      <c r="UBU53" s="1305"/>
      <c r="UBV53" s="1305"/>
      <c r="UBW53" s="1305"/>
      <c r="UBX53" s="1305"/>
      <c r="UBY53" s="1305"/>
      <c r="UBZ53" s="1305"/>
      <c r="UCA53" s="1305"/>
      <c r="UCB53" s="1305"/>
      <c r="UCC53" s="1305"/>
      <c r="UCD53" s="1305"/>
      <c r="UCE53" s="1305"/>
      <c r="UCF53" s="1305"/>
      <c r="UCG53" s="1305"/>
      <c r="UCH53" s="1305"/>
      <c r="UCI53" s="1305"/>
      <c r="UCJ53" s="1305"/>
      <c r="UCK53" s="1305"/>
      <c r="UCL53" s="1305"/>
      <c r="UCM53" s="1305"/>
      <c r="UCN53" s="1305"/>
      <c r="UCO53" s="1305"/>
      <c r="UCP53" s="1305"/>
      <c r="UCQ53" s="1305"/>
      <c r="UCR53" s="1305"/>
      <c r="UCS53" s="1305"/>
      <c r="UCT53" s="1305"/>
      <c r="UCU53" s="1305"/>
      <c r="UCV53" s="1305"/>
      <c r="UCW53" s="1305"/>
      <c r="UCX53" s="1305"/>
      <c r="UCY53" s="1305"/>
      <c r="UCZ53" s="1305"/>
      <c r="UDA53" s="1305"/>
      <c r="UDB53" s="1305"/>
      <c r="UDC53" s="1305"/>
      <c r="UDD53" s="1305"/>
      <c r="UDE53" s="1305"/>
      <c r="UDF53" s="1305"/>
      <c r="UDG53" s="1305"/>
      <c r="UDH53" s="1305"/>
      <c r="UDI53" s="1305"/>
      <c r="UDJ53" s="1305"/>
      <c r="UDK53" s="1305"/>
      <c r="UDL53" s="1305"/>
      <c r="UDM53" s="1305"/>
      <c r="UDN53" s="1305"/>
      <c r="UDO53" s="1305"/>
      <c r="UDP53" s="1305"/>
      <c r="UDQ53" s="1305"/>
      <c r="UDR53" s="1305"/>
      <c r="UDS53" s="1305"/>
      <c r="UDT53" s="1305"/>
      <c r="UDU53" s="1305"/>
      <c r="UDV53" s="1305"/>
      <c r="UDW53" s="1305"/>
      <c r="UDX53" s="1305"/>
      <c r="UDY53" s="1305"/>
      <c r="UDZ53" s="1305"/>
      <c r="UEA53" s="1305"/>
      <c r="UEB53" s="1305"/>
      <c r="UEC53" s="1305"/>
      <c r="UED53" s="1305"/>
      <c r="UEE53" s="1305"/>
      <c r="UEF53" s="1305"/>
      <c r="UEG53" s="1305"/>
      <c r="UEH53" s="1305"/>
      <c r="UEI53" s="1305"/>
      <c r="UEJ53" s="1305"/>
      <c r="UEK53" s="1305"/>
      <c r="UEL53" s="1305"/>
      <c r="UEM53" s="1305"/>
      <c r="UEN53" s="1305"/>
      <c r="UEO53" s="1305"/>
      <c r="UEP53" s="1305"/>
      <c r="UEQ53" s="1305"/>
      <c r="UER53" s="1305"/>
      <c r="UES53" s="1305"/>
      <c r="UET53" s="1305"/>
      <c r="UEU53" s="1305"/>
      <c r="UEV53" s="1305"/>
      <c r="UEW53" s="1305"/>
      <c r="UEX53" s="1305"/>
      <c r="UEY53" s="1305"/>
      <c r="UEZ53" s="1305"/>
      <c r="UFA53" s="1305"/>
      <c r="UFB53" s="1305"/>
      <c r="UFC53" s="1305"/>
      <c r="UFD53" s="1305"/>
      <c r="UFE53" s="1305"/>
      <c r="UFF53" s="1305"/>
      <c r="UFG53" s="1305"/>
      <c r="UFH53" s="1305"/>
      <c r="UFI53" s="1305"/>
      <c r="UFJ53" s="1305"/>
      <c r="UFK53" s="1305"/>
      <c r="UFL53" s="1305"/>
      <c r="UFM53" s="1305"/>
      <c r="UFN53" s="1305"/>
      <c r="UFO53" s="1305"/>
      <c r="UFP53" s="1305"/>
      <c r="UFQ53" s="1305"/>
      <c r="UFR53" s="1305"/>
      <c r="UFS53" s="1305"/>
      <c r="UFT53" s="1305"/>
      <c r="UFU53" s="1305"/>
      <c r="UFV53" s="1305"/>
      <c r="UFW53" s="1305"/>
      <c r="UFX53" s="1305"/>
      <c r="UFY53" s="1305"/>
      <c r="UFZ53" s="1305"/>
      <c r="UGA53" s="1305"/>
      <c r="UGB53" s="1305"/>
      <c r="UGC53" s="1305"/>
      <c r="UGD53" s="1305"/>
      <c r="UGE53" s="1305"/>
      <c r="UGF53" s="1305"/>
      <c r="UGG53" s="1305"/>
      <c r="UGH53" s="1305"/>
      <c r="UGI53" s="1305"/>
      <c r="UGJ53" s="1305"/>
      <c r="UGK53" s="1305"/>
      <c r="UGL53" s="1305"/>
      <c r="UGM53" s="1305"/>
      <c r="UGN53" s="1305"/>
      <c r="UGO53" s="1305"/>
      <c r="UGP53" s="1305"/>
      <c r="UGQ53" s="1305"/>
      <c r="UGR53" s="1305"/>
      <c r="UGS53" s="1305"/>
      <c r="UGT53" s="1305"/>
      <c r="UGU53" s="1305"/>
      <c r="UGV53" s="1305"/>
      <c r="UGW53" s="1305"/>
      <c r="UGX53" s="1305"/>
      <c r="UGY53" s="1305"/>
      <c r="UGZ53" s="1305"/>
      <c r="UHA53" s="1305"/>
      <c r="UHB53" s="1305"/>
      <c r="UHC53" s="1305"/>
      <c r="UHD53" s="1305"/>
      <c r="UHE53" s="1305"/>
      <c r="UHF53" s="1305"/>
      <c r="UHG53" s="1305"/>
      <c r="UHH53" s="1305"/>
      <c r="UHI53" s="1305"/>
      <c r="UHJ53" s="1305"/>
      <c r="UHK53" s="1305"/>
      <c r="UHL53" s="1305"/>
      <c r="UHM53" s="1305"/>
      <c r="UHN53" s="1305"/>
      <c r="UHO53" s="1305"/>
      <c r="UHP53" s="1305"/>
      <c r="UHQ53" s="1305"/>
      <c r="UHR53" s="1305"/>
      <c r="UHS53" s="1305"/>
      <c r="UHT53" s="1305"/>
      <c r="UHU53" s="1305"/>
      <c r="UHV53" s="1305"/>
      <c r="UHW53" s="1305"/>
      <c r="UHX53" s="1305"/>
      <c r="UHY53" s="1305"/>
      <c r="UHZ53" s="1305"/>
      <c r="UIA53" s="1305"/>
      <c r="UIB53" s="1305"/>
      <c r="UIC53" s="1305"/>
      <c r="UID53" s="1305"/>
      <c r="UIE53" s="1305"/>
      <c r="UIF53" s="1305"/>
      <c r="UIG53" s="1305"/>
      <c r="UIH53" s="1305"/>
      <c r="UII53" s="1305"/>
      <c r="UIJ53" s="1305"/>
      <c r="UIK53" s="1305"/>
      <c r="UIL53" s="1305"/>
      <c r="UIM53" s="1305"/>
      <c r="UIN53" s="1305"/>
      <c r="UIO53" s="1305"/>
      <c r="UIP53" s="1305"/>
      <c r="UIQ53" s="1305"/>
      <c r="UIR53" s="1305"/>
      <c r="UIS53" s="1305"/>
      <c r="UIT53" s="1305"/>
      <c r="UIU53" s="1305"/>
      <c r="UIV53" s="1305"/>
      <c r="UIW53" s="1305"/>
      <c r="UIX53" s="1305"/>
      <c r="UIY53" s="1305"/>
      <c r="UIZ53" s="1305"/>
      <c r="UJA53" s="1305"/>
      <c r="UJB53" s="1305"/>
      <c r="UJC53" s="1305"/>
      <c r="UJD53" s="1305"/>
      <c r="UJE53" s="1305"/>
      <c r="UJF53" s="1305"/>
      <c r="UJG53" s="1305"/>
      <c r="UJH53" s="1305"/>
      <c r="UJI53" s="1305"/>
      <c r="UJJ53" s="1305"/>
      <c r="UJK53" s="1305"/>
      <c r="UJL53" s="1305"/>
      <c r="UJM53" s="1305"/>
      <c r="UJN53" s="1305"/>
      <c r="UJO53" s="1305"/>
      <c r="UJP53" s="1305"/>
      <c r="UJQ53" s="1305"/>
      <c r="UJR53" s="1305"/>
      <c r="UJS53" s="1305"/>
      <c r="UJT53" s="1305"/>
      <c r="UJU53" s="1305"/>
      <c r="UJV53" s="1305"/>
      <c r="UJW53" s="1305"/>
      <c r="UJX53" s="1305"/>
      <c r="UJY53" s="1305"/>
      <c r="UJZ53" s="1305"/>
      <c r="UKA53" s="1305"/>
      <c r="UKB53" s="1305"/>
      <c r="UKC53" s="1305"/>
      <c r="UKD53" s="1305"/>
      <c r="UKE53" s="1305"/>
      <c r="UKF53" s="1305"/>
      <c r="UKG53" s="1305"/>
      <c r="UKH53" s="1305"/>
      <c r="UKI53" s="1305"/>
      <c r="UKJ53" s="1305"/>
      <c r="UKK53" s="1305"/>
      <c r="UKL53" s="1305"/>
      <c r="UKM53" s="1305"/>
      <c r="UKN53" s="1305"/>
      <c r="UKO53" s="1305"/>
      <c r="UKP53" s="1305"/>
      <c r="UKQ53" s="1305"/>
      <c r="UKR53" s="1305"/>
      <c r="UKS53" s="1305"/>
      <c r="UKT53" s="1305"/>
      <c r="UKU53" s="1305"/>
      <c r="UKV53" s="1305"/>
      <c r="UKW53" s="1305"/>
      <c r="UKX53" s="1305"/>
      <c r="UKY53" s="1305"/>
      <c r="UKZ53" s="1305"/>
      <c r="ULA53" s="1305"/>
      <c r="ULB53" s="1305"/>
      <c r="ULC53" s="1305"/>
      <c r="ULD53" s="1305"/>
      <c r="ULE53" s="1305"/>
      <c r="ULF53" s="1305"/>
      <c r="ULG53" s="1305"/>
      <c r="ULH53" s="1305"/>
      <c r="ULI53" s="1305"/>
      <c r="ULJ53" s="1305"/>
      <c r="ULK53" s="1305"/>
      <c r="ULL53" s="1305"/>
      <c r="ULM53" s="1305"/>
      <c r="ULN53" s="1305"/>
      <c r="ULO53" s="1305"/>
      <c r="ULP53" s="1305"/>
      <c r="ULQ53" s="1305"/>
      <c r="ULR53" s="1305"/>
      <c r="ULS53" s="1305"/>
      <c r="ULT53" s="1305"/>
      <c r="ULU53" s="1305"/>
      <c r="ULV53" s="1305"/>
      <c r="ULW53" s="1305"/>
      <c r="ULX53" s="1305"/>
      <c r="ULY53" s="1305"/>
      <c r="ULZ53" s="1305"/>
      <c r="UMA53" s="1305"/>
      <c r="UMB53" s="1305"/>
      <c r="UMC53" s="1305"/>
      <c r="UMD53" s="1305"/>
      <c r="UME53" s="1305"/>
      <c r="UMF53" s="1305"/>
      <c r="UMG53" s="1305"/>
      <c r="UMH53" s="1305"/>
      <c r="UMI53" s="1305"/>
      <c r="UMJ53" s="1305"/>
      <c r="UMK53" s="1305"/>
      <c r="UML53" s="1305"/>
      <c r="UMM53" s="1305"/>
      <c r="UMN53" s="1305"/>
      <c r="UMO53" s="1305"/>
      <c r="UMP53" s="1305"/>
      <c r="UMQ53" s="1305"/>
      <c r="UMR53" s="1305"/>
      <c r="UMS53" s="1305"/>
      <c r="UMT53" s="1305"/>
      <c r="UMU53" s="1305"/>
      <c r="UMV53" s="1305"/>
      <c r="UMW53" s="1305"/>
      <c r="UMX53" s="1305"/>
      <c r="UMY53" s="1305"/>
      <c r="UMZ53" s="1305"/>
      <c r="UNA53" s="1305"/>
      <c r="UNB53" s="1305"/>
      <c r="UNC53" s="1305"/>
      <c r="UND53" s="1305"/>
      <c r="UNE53" s="1305"/>
      <c r="UNF53" s="1305"/>
      <c r="UNG53" s="1305"/>
      <c r="UNH53" s="1305"/>
      <c r="UNI53" s="1305"/>
      <c r="UNJ53" s="1305"/>
      <c r="UNK53" s="1305"/>
      <c r="UNL53" s="1305"/>
      <c r="UNM53" s="1305"/>
      <c r="UNN53" s="1305"/>
      <c r="UNO53" s="1305"/>
      <c r="UNP53" s="1305"/>
      <c r="UNQ53" s="1305"/>
      <c r="UNR53" s="1305"/>
      <c r="UNS53" s="1305"/>
      <c r="UNT53" s="1305"/>
      <c r="UNU53" s="1305"/>
      <c r="UNV53" s="1305"/>
      <c r="UNW53" s="1305"/>
      <c r="UNX53" s="1305"/>
      <c r="UNY53" s="1305"/>
      <c r="UNZ53" s="1305"/>
      <c r="UOA53" s="1305"/>
      <c r="UOB53" s="1305"/>
      <c r="UOC53" s="1305"/>
      <c r="UOD53" s="1305"/>
      <c r="UOE53" s="1305"/>
      <c r="UOF53" s="1305"/>
      <c r="UOG53" s="1305"/>
      <c r="UOH53" s="1305"/>
      <c r="UOI53" s="1305"/>
      <c r="UOJ53" s="1305"/>
      <c r="UOK53" s="1305"/>
      <c r="UOL53" s="1305"/>
      <c r="UOM53" s="1305"/>
      <c r="UON53" s="1305"/>
      <c r="UOO53" s="1305"/>
      <c r="UOP53" s="1305"/>
      <c r="UOQ53" s="1305"/>
      <c r="UOR53" s="1305"/>
      <c r="UOS53" s="1305"/>
      <c r="UOT53" s="1305"/>
      <c r="UOU53" s="1305"/>
      <c r="UOV53" s="1305"/>
      <c r="UOW53" s="1305"/>
      <c r="UOX53" s="1305"/>
      <c r="UOY53" s="1305"/>
      <c r="UOZ53" s="1305"/>
      <c r="UPA53" s="1305"/>
      <c r="UPB53" s="1305"/>
      <c r="UPC53" s="1305"/>
      <c r="UPD53" s="1305"/>
      <c r="UPE53" s="1305"/>
      <c r="UPF53" s="1305"/>
      <c r="UPG53" s="1305"/>
      <c r="UPH53" s="1305"/>
      <c r="UPI53" s="1305"/>
      <c r="UPJ53" s="1305"/>
      <c r="UPK53" s="1305"/>
      <c r="UPL53" s="1305"/>
      <c r="UPM53" s="1305"/>
      <c r="UPN53" s="1305"/>
      <c r="UPO53" s="1305"/>
      <c r="UPP53" s="1305"/>
      <c r="UPQ53" s="1305"/>
      <c r="UPR53" s="1305"/>
      <c r="UPS53" s="1305"/>
      <c r="UPT53" s="1305"/>
      <c r="UPU53" s="1305"/>
      <c r="UPV53" s="1305"/>
      <c r="UPW53" s="1305"/>
      <c r="UPX53" s="1305"/>
      <c r="UPY53" s="1305"/>
      <c r="UPZ53" s="1305"/>
      <c r="UQA53" s="1305"/>
      <c r="UQB53" s="1305"/>
      <c r="UQC53" s="1305"/>
      <c r="UQD53" s="1305"/>
      <c r="UQE53" s="1305"/>
      <c r="UQF53" s="1305"/>
      <c r="UQG53" s="1305"/>
      <c r="UQH53" s="1305"/>
      <c r="UQI53" s="1305"/>
      <c r="UQJ53" s="1305"/>
      <c r="UQK53" s="1305"/>
      <c r="UQL53" s="1305"/>
      <c r="UQM53" s="1305"/>
      <c r="UQN53" s="1305"/>
      <c r="UQO53" s="1305"/>
      <c r="UQP53" s="1305"/>
      <c r="UQQ53" s="1305"/>
      <c r="UQR53" s="1305"/>
      <c r="UQS53" s="1305"/>
      <c r="UQT53" s="1305"/>
      <c r="UQU53" s="1305"/>
      <c r="UQV53" s="1305"/>
      <c r="UQW53" s="1305"/>
      <c r="UQX53" s="1305"/>
      <c r="UQY53" s="1305"/>
      <c r="UQZ53" s="1305"/>
      <c r="URA53" s="1305"/>
      <c r="URB53" s="1305"/>
      <c r="URC53" s="1305"/>
      <c r="URD53" s="1305"/>
      <c r="URE53" s="1305"/>
      <c r="URF53" s="1305"/>
      <c r="URG53" s="1305"/>
      <c r="URH53" s="1305"/>
      <c r="URI53" s="1305"/>
      <c r="URJ53" s="1305"/>
      <c r="URK53" s="1305"/>
      <c r="URL53" s="1305"/>
      <c r="URM53" s="1305"/>
      <c r="URN53" s="1305"/>
      <c r="URO53" s="1305"/>
      <c r="URP53" s="1305"/>
      <c r="URQ53" s="1305"/>
      <c r="URR53" s="1305"/>
      <c r="URS53" s="1305"/>
      <c r="URT53" s="1305"/>
      <c r="URU53" s="1305"/>
      <c r="URV53" s="1305"/>
      <c r="URW53" s="1305"/>
      <c r="URX53" s="1305"/>
      <c r="URY53" s="1305"/>
      <c r="URZ53" s="1305"/>
      <c r="USA53" s="1305"/>
      <c r="USB53" s="1305"/>
      <c r="USC53" s="1305"/>
      <c r="USD53" s="1305"/>
      <c r="USE53" s="1305"/>
      <c r="USF53" s="1305"/>
      <c r="USG53" s="1305"/>
      <c r="USH53" s="1305"/>
      <c r="USI53" s="1305"/>
      <c r="USJ53" s="1305"/>
      <c r="USK53" s="1305"/>
      <c r="USL53" s="1305"/>
      <c r="USM53" s="1305"/>
      <c r="USN53" s="1305"/>
      <c r="USO53" s="1305"/>
      <c r="USP53" s="1305"/>
      <c r="USQ53" s="1305"/>
      <c r="USR53" s="1305"/>
      <c r="USS53" s="1305"/>
      <c r="UST53" s="1305"/>
      <c r="USU53" s="1305"/>
      <c r="USV53" s="1305"/>
      <c r="USW53" s="1305"/>
      <c r="USX53" s="1305"/>
      <c r="USY53" s="1305"/>
      <c r="USZ53" s="1305"/>
      <c r="UTA53" s="1305"/>
      <c r="UTB53" s="1305"/>
      <c r="UTC53" s="1305"/>
      <c r="UTD53" s="1305"/>
      <c r="UTE53" s="1305"/>
      <c r="UTF53" s="1305"/>
      <c r="UTG53" s="1305"/>
      <c r="UTH53" s="1305"/>
      <c r="UTI53" s="1305"/>
      <c r="UTJ53" s="1305"/>
      <c r="UTK53" s="1305"/>
      <c r="UTL53" s="1305"/>
      <c r="UTM53" s="1305"/>
      <c r="UTN53" s="1305"/>
      <c r="UTO53" s="1305"/>
      <c r="UTP53" s="1305"/>
      <c r="UTQ53" s="1305"/>
      <c r="UTR53" s="1305"/>
      <c r="UTS53" s="1305"/>
      <c r="UTT53" s="1305"/>
      <c r="UTU53" s="1305"/>
      <c r="UTV53" s="1305"/>
      <c r="UTW53" s="1305"/>
      <c r="UTX53" s="1305"/>
      <c r="UTY53" s="1305"/>
      <c r="UTZ53" s="1305"/>
      <c r="UUA53" s="1305"/>
      <c r="UUB53" s="1305"/>
      <c r="UUC53" s="1305"/>
      <c r="UUD53" s="1305"/>
      <c r="UUE53" s="1305"/>
      <c r="UUF53" s="1305"/>
      <c r="UUG53" s="1305"/>
      <c r="UUH53" s="1305"/>
      <c r="UUI53" s="1305"/>
      <c r="UUJ53" s="1305"/>
      <c r="UUK53" s="1305"/>
      <c r="UUL53" s="1305"/>
      <c r="UUM53" s="1305"/>
      <c r="UUN53" s="1305"/>
      <c r="UUO53" s="1305"/>
      <c r="UUP53" s="1305"/>
      <c r="UUQ53" s="1305"/>
      <c r="UUR53" s="1305"/>
      <c r="UUS53" s="1305"/>
      <c r="UUT53" s="1305"/>
      <c r="UUU53" s="1305"/>
      <c r="UUV53" s="1305"/>
      <c r="UUW53" s="1305"/>
      <c r="UUX53" s="1305"/>
      <c r="UUY53" s="1305"/>
      <c r="UUZ53" s="1305"/>
      <c r="UVA53" s="1305"/>
      <c r="UVB53" s="1305"/>
      <c r="UVC53" s="1305"/>
      <c r="UVD53" s="1305"/>
      <c r="UVE53" s="1305"/>
      <c r="UVF53" s="1305"/>
      <c r="UVG53" s="1305"/>
      <c r="UVH53" s="1305"/>
      <c r="UVI53" s="1305"/>
      <c r="UVJ53" s="1305"/>
      <c r="UVK53" s="1305"/>
      <c r="UVL53" s="1305"/>
      <c r="UVM53" s="1305"/>
      <c r="UVN53" s="1305"/>
      <c r="UVO53" s="1305"/>
      <c r="UVP53" s="1305"/>
      <c r="UVQ53" s="1305"/>
      <c r="UVR53" s="1305"/>
      <c r="UVS53" s="1305"/>
      <c r="UVT53" s="1305"/>
      <c r="UVU53" s="1305"/>
      <c r="UVV53" s="1305"/>
      <c r="UVW53" s="1305"/>
      <c r="UVX53" s="1305"/>
      <c r="UVY53" s="1305"/>
      <c r="UVZ53" s="1305"/>
      <c r="UWA53" s="1305"/>
      <c r="UWB53" s="1305"/>
      <c r="UWC53" s="1305"/>
      <c r="UWD53" s="1305"/>
      <c r="UWE53" s="1305"/>
      <c r="UWF53" s="1305"/>
      <c r="UWG53" s="1305"/>
      <c r="UWH53" s="1305"/>
      <c r="UWI53" s="1305"/>
      <c r="UWJ53" s="1305"/>
      <c r="UWK53" s="1305"/>
      <c r="UWL53" s="1305"/>
      <c r="UWM53" s="1305"/>
      <c r="UWN53" s="1305"/>
      <c r="UWO53" s="1305"/>
      <c r="UWP53" s="1305"/>
      <c r="UWQ53" s="1305"/>
      <c r="UWR53" s="1305"/>
      <c r="UWS53" s="1305"/>
      <c r="UWT53" s="1305"/>
      <c r="UWU53" s="1305"/>
      <c r="UWV53" s="1305"/>
      <c r="UWW53" s="1305"/>
      <c r="UWX53" s="1305"/>
      <c r="UWY53" s="1305"/>
      <c r="UWZ53" s="1305"/>
      <c r="UXA53" s="1305"/>
      <c r="UXB53" s="1305"/>
      <c r="UXC53" s="1305"/>
      <c r="UXD53" s="1305"/>
      <c r="UXE53" s="1305"/>
      <c r="UXF53" s="1305"/>
      <c r="UXG53" s="1305"/>
      <c r="UXH53" s="1305"/>
      <c r="UXI53" s="1305"/>
      <c r="UXJ53" s="1305"/>
      <c r="UXK53" s="1305"/>
      <c r="UXL53" s="1305"/>
      <c r="UXM53" s="1305"/>
      <c r="UXN53" s="1305"/>
      <c r="UXO53" s="1305"/>
      <c r="UXP53" s="1305"/>
      <c r="UXQ53" s="1305"/>
      <c r="UXR53" s="1305"/>
      <c r="UXS53" s="1305"/>
      <c r="UXT53" s="1305"/>
      <c r="UXU53" s="1305"/>
      <c r="UXV53" s="1305"/>
      <c r="UXW53" s="1305"/>
      <c r="UXX53" s="1305"/>
      <c r="UXY53" s="1305"/>
      <c r="UXZ53" s="1305"/>
      <c r="UYA53" s="1305"/>
      <c r="UYB53" s="1305"/>
      <c r="UYC53" s="1305"/>
      <c r="UYD53" s="1305"/>
      <c r="UYE53" s="1305"/>
      <c r="UYF53" s="1305"/>
      <c r="UYG53" s="1305"/>
      <c r="UYH53" s="1305"/>
      <c r="UYI53" s="1305"/>
      <c r="UYJ53" s="1305"/>
      <c r="UYK53" s="1305"/>
      <c r="UYL53" s="1305"/>
      <c r="UYM53" s="1305"/>
      <c r="UYN53" s="1305"/>
      <c r="UYO53" s="1305"/>
      <c r="UYP53" s="1305"/>
      <c r="UYQ53" s="1305"/>
      <c r="UYR53" s="1305"/>
      <c r="UYS53" s="1305"/>
      <c r="UYT53" s="1305"/>
      <c r="UYU53" s="1305"/>
      <c r="UYV53" s="1305"/>
      <c r="UYW53" s="1305"/>
      <c r="UYX53" s="1305"/>
      <c r="UYY53" s="1305"/>
      <c r="UYZ53" s="1305"/>
      <c r="UZA53" s="1305"/>
      <c r="UZB53" s="1305"/>
      <c r="UZC53" s="1305"/>
      <c r="UZD53" s="1305"/>
      <c r="UZE53" s="1305"/>
      <c r="UZF53" s="1305"/>
      <c r="UZG53" s="1305"/>
      <c r="UZH53" s="1305"/>
      <c r="UZI53" s="1305"/>
      <c r="UZJ53" s="1305"/>
      <c r="UZK53" s="1305"/>
      <c r="UZL53" s="1305"/>
      <c r="UZM53" s="1305"/>
      <c r="UZN53" s="1305"/>
      <c r="UZO53" s="1305"/>
      <c r="UZP53" s="1305"/>
      <c r="UZQ53" s="1305"/>
      <c r="UZR53" s="1305"/>
      <c r="UZS53" s="1305"/>
      <c r="UZT53" s="1305"/>
      <c r="UZU53" s="1305"/>
      <c r="UZV53" s="1305"/>
      <c r="UZW53" s="1305"/>
      <c r="UZX53" s="1305"/>
      <c r="UZY53" s="1305"/>
      <c r="UZZ53" s="1305"/>
      <c r="VAA53" s="1305"/>
      <c r="VAB53" s="1305"/>
      <c r="VAC53" s="1305"/>
      <c r="VAD53" s="1305"/>
      <c r="VAE53" s="1305"/>
      <c r="VAF53" s="1305"/>
      <c r="VAG53" s="1305"/>
      <c r="VAH53" s="1305"/>
      <c r="VAI53" s="1305"/>
      <c r="VAJ53" s="1305"/>
      <c r="VAK53" s="1305"/>
      <c r="VAL53" s="1305"/>
      <c r="VAM53" s="1305"/>
      <c r="VAN53" s="1305"/>
      <c r="VAO53" s="1305"/>
      <c r="VAP53" s="1305"/>
      <c r="VAQ53" s="1305"/>
      <c r="VAR53" s="1305"/>
      <c r="VAS53" s="1305"/>
      <c r="VAT53" s="1305"/>
      <c r="VAU53" s="1305"/>
      <c r="VAV53" s="1305"/>
      <c r="VAW53" s="1305"/>
      <c r="VAX53" s="1305"/>
      <c r="VAY53" s="1305"/>
      <c r="VAZ53" s="1305"/>
      <c r="VBA53" s="1305"/>
      <c r="VBB53" s="1305"/>
      <c r="VBC53" s="1305"/>
      <c r="VBD53" s="1305"/>
      <c r="VBE53" s="1305"/>
      <c r="VBF53" s="1305"/>
      <c r="VBG53" s="1305"/>
      <c r="VBH53" s="1305"/>
      <c r="VBI53" s="1305"/>
      <c r="VBJ53" s="1305"/>
      <c r="VBK53" s="1305"/>
      <c r="VBL53" s="1305"/>
      <c r="VBM53" s="1305"/>
      <c r="VBN53" s="1305"/>
      <c r="VBO53" s="1305"/>
      <c r="VBP53" s="1305"/>
      <c r="VBQ53" s="1305"/>
      <c r="VBR53" s="1305"/>
      <c r="VBS53" s="1305"/>
      <c r="VBT53" s="1305"/>
      <c r="VBU53" s="1305"/>
      <c r="VBV53" s="1305"/>
      <c r="VBW53" s="1305"/>
      <c r="VBX53" s="1305"/>
      <c r="VBY53" s="1305"/>
      <c r="VBZ53" s="1305"/>
      <c r="VCA53" s="1305"/>
      <c r="VCB53" s="1305"/>
      <c r="VCC53" s="1305"/>
      <c r="VCD53" s="1305"/>
      <c r="VCE53" s="1305"/>
      <c r="VCF53" s="1305"/>
      <c r="VCG53" s="1305"/>
      <c r="VCH53" s="1305"/>
      <c r="VCI53" s="1305"/>
      <c r="VCJ53" s="1305"/>
      <c r="VCK53" s="1305"/>
      <c r="VCL53" s="1305"/>
      <c r="VCM53" s="1305"/>
      <c r="VCN53" s="1305"/>
      <c r="VCO53" s="1305"/>
      <c r="VCP53" s="1305"/>
      <c r="VCQ53" s="1305"/>
      <c r="VCR53" s="1305"/>
      <c r="VCS53" s="1305"/>
      <c r="VCT53" s="1305"/>
      <c r="VCU53" s="1305"/>
      <c r="VCV53" s="1305"/>
      <c r="VCW53" s="1305"/>
      <c r="VCX53" s="1305"/>
      <c r="VCY53" s="1305"/>
      <c r="VCZ53" s="1305"/>
      <c r="VDA53" s="1305"/>
      <c r="VDB53" s="1305"/>
      <c r="VDC53" s="1305"/>
      <c r="VDD53" s="1305"/>
      <c r="VDE53" s="1305"/>
      <c r="VDF53" s="1305"/>
      <c r="VDG53" s="1305"/>
      <c r="VDH53" s="1305"/>
      <c r="VDI53" s="1305"/>
      <c r="VDJ53" s="1305"/>
      <c r="VDK53" s="1305"/>
      <c r="VDL53" s="1305"/>
      <c r="VDM53" s="1305"/>
      <c r="VDN53" s="1305"/>
      <c r="VDO53" s="1305"/>
      <c r="VDP53" s="1305"/>
      <c r="VDQ53" s="1305"/>
      <c r="VDR53" s="1305"/>
      <c r="VDS53" s="1305"/>
      <c r="VDT53" s="1305"/>
      <c r="VDU53" s="1305"/>
      <c r="VDV53" s="1305"/>
      <c r="VDW53" s="1305"/>
      <c r="VDX53" s="1305"/>
      <c r="VDY53" s="1305"/>
      <c r="VDZ53" s="1305"/>
      <c r="VEA53" s="1305"/>
      <c r="VEB53" s="1305"/>
      <c r="VEC53" s="1305"/>
      <c r="VED53" s="1305"/>
      <c r="VEE53" s="1305"/>
      <c r="VEF53" s="1305"/>
      <c r="VEG53" s="1305"/>
      <c r="VEH53" s="1305"/>
      <c r="VEI53" s="1305"/>
      <c r="VEJ53" s="1305"/>
      <c r="VEK53" s="1305"/>
      <c r="VEL53" s="1305"/>
      <c r="VEM53" s="1305"/>
      <c r="VEN53" s="1305"/>
      <c r="VEO53" s="1305"/>
      <c r="VEP53" s="1305"/>
      <c r="VEQ53" s="1305"/>
      <c r="VER53" s="1305"/>
      <c r="VES53" s="1305"/>
      <c r="VET53" s="1305"/>
      <c r="VEU53" s="1305"/>
      <c r="VEV53" s="1305"/>
      <c r="VEW53" s="1305"/>
      <c r="VEX53" s="1305"/>
      <c r="VEY53" s="1305"/>
      <c r="VEZ53" s="1305"/>
      <c r="VFA53" s="1305"/>
      <c r="VFB53" s="1305"/>
      <c r="VFC53" s="1305"/>
      <c r="VFD53" s="1305"/>
      <c r="VFE53" s="1305"/>
      <c r="VFF53" s="1305"/>
      <c r="VFG53" s="1305"/>
      <c r="VFH53" s="1305"/>
      <c r="VFI53" s="1305"/>
      <c r="VFJ53" s="1305"/>
      <c r="VFK53" s="1305"/>
      <c r="VFL53" s="1305"/>
      <c r="VFM53" s="1305"/>
      <c r="VFN53" s="1305"/>
      <c r="VFO53" s="1305"/>
      <c r="VFP53" s="1305"/>
      <c r="VFQ53" s="1305"/>
      <c r="VFR53" s="1305"/>
      <c r="VFS53" s="1305"/>
      <c r="VFT53" s="1305"/>
      <c r="VFU53" s="1305"/>
      <c r="VFV53" s="1305"/>
      <c r="VFW53" s="1305"/>
      <c r="VFX53" s="1305"/>
      <c r="VFY53" s="1305"/>
      <c r="VFZ53" s="1305"/>
      <c r="VGA53" s="1305"/>
      <c r="VGB53" s="1305"/>
      <c r="VGC53" s="1305"/>
      <c r="VGD53" s="1305"/>
      <c r="VGE53" s="1305"/>
      <c r="VGF53" s="1305"/>
      <c r="VGG53" s="1305"/>
      <c r="VGH53" s="1305"/>
      <c r="VGI53" s="1305"/>
      <c r="VGJ53" s="1305"/>
      <c r="VGK53" s="1305"/>
      <c r="VGL53" s="1305"/>
      <c r="VGM53" s="1305"/>
      <c r="VGN53" s="1305"/>
      <c r="VGO53" s="1305"/>
      <c r="VGP53" s="1305"/>
      <c r="VGQ53" s="1305"/>
      <c r="VGR53" s="1305"/>
      <c r="VGS53" s="1305"/>
      <c r="VGT53" s="1305"/>
      <c r="VGU53" s="1305"/>
      <c r="VGV53" s="1305"/>
      <c r="VGW53" s="1305"/>
      <c r="VGX53" s="1305"/>
      <c r="VGY53" s="1305"/>
      <c r="VGZ53" s="1305"/>
      <c r="VHA53" s="1305"/>
      <c r="VHB53" s="1305"/>
      <c r="VHC53" s="1305"/>
      <c r="VHD53" s="1305"/>
      <c r="VHE53" s="1305"/>
      <c r="VHF53" s="1305"/>
      <c r="VHG53" s="1305"/>
      <c r="VHH53" s="1305"/>
      <c r="VHI53" s="1305"/>
      <c r="VHJ53" s="1305"/>
      <c r="VHK53" s="1305"/>
      <c r="VHL53" s="1305"/>
      <c r="VHM53" s="1305"/>
      <c r="VHN53" s="1305"/>
      <c r="VHO53" s="1305"/>
      <c r="VHP53" s="1305"/>
      <c r="VHQ53" s="1305"/>
      <c r="VHR53" s="1305"/>
      <c r="VHS53" s="1305"/>
      <c r="VHT53" s="1305"/>
      <c r="VHU53" s="1305"/>
      <c r="VHV53" s="1305"/>
      <c r="VHW53" s="1305"/>
      <c r="VHX53" s="1305"/>
      <c r="VHY53" s="1305"/>
      <c r="VHZ53" s="1305"/>
      <c r="VIA53" s="1305"/>
      <c r="VIB53" s="1305"/>
      <c r="VIC53" s="1305"/>
      <c r="VID53" s="1305"/>
      <c r="VIE53" s="1305"/>
      <c r="VIF53" s="1305"/>
      <c r="VIG53" s="1305"/>
      <c r="VIH53" s="1305"/>
      <c r="VII53" s="1305"/>
      <c r="VIJ53" s="1305"/>
      <c r="VIK53" s="1305"/>
      <c r="VIL53" s="1305"/>
      <c r="VIM53" s="1305"/>
      <c r="VIN53" s="1305"/>
      <c r="VIO53" s="1305"/>
      <c r="VIP53" s="1305"/>
      <c r="VIQ53" s="1305"/>
      <c r="VIR53" s="1305"/>
      <c r="VIS53" s="1305"/>
      <c r="VIT53" s="1305"/>
      <c r="VIU53" s="1305"/>
      <c r="VIV53" s="1305"/>
      <c r="VIW53" s="1305"/>
      <c r="VIX53" s="1305"/>
      <c r="VIY53" s="1305"/>
      <c r="VIZ53" s="1305"/>
      <c r="VJA53" s="1305"/>
      <c r="VJB53" s="1305"/>
      <c r="VJC53" s="1305"/>
      <c r="VJD53" s="1305"/>
      <c r="VJE53" s="1305"/>
      <c r="VJF53" s="1305"/>
      <c r="VJG53" s="1305"/>
      <c r="VJH53" s="1305"/>
      <c r="VJI53" s="1305"/>
      <c r="VJJ53" s="1305"/>
      <c r="VJK53" s="1305"/>
      <c r="VJL53" s="1305"/>
      <c r="VJM53" s="1305"/>
      <c r="VJN53" s="1305"/>
      <c r="VJO53" s="1305"/>
      <c r="VJP53" s="1305"/>
      <c r="VJQ53" s="1305"/>
      <c r="VJR53" s="1305"/>
      <c r="VJS53" s="1305"/>
      <c r="VJT53" s="1305"/>
      <c r="VJU53" s="1305"/>
      <c r="VJV53" s="1305"/>
      <c r="VJW53" s="1305"/>
      <c r="VJX53" s="1305"/>
      <c r="VJY53" s="1305"/>
      <c r="VJZ53" s="1305"/>
      <c r="VKA53" s="1305"/>
      <c r="VKB53" s="1305"/>
      <c r="VKC53" s="1305"/>
      <c r="VKD53" s="1305"/>
      <c r="VKE53" s="1305"/>
      <c r="VKF53" s="1305"/>
      <c r="VKG53" s="1305"/>
      <c r="VKH53" s="1305"/>
      <c r="VKI53" s="1305"/>
      <c r="VKJ53" s="1305"/>
      <c r="VKK53" s="1305"/>
      <c r="VKL53" s="1305"/>
      <c r="VKM53" s="1305"/>
      <c r="VKN53" s="1305"/>
      <c r="VKO53" s="1305"/>
      <c r="VKP53" s="1305"/>
      <c r="VKQ53" s="1305"/>
      <c r="VKR53" s="1305"/>
      <c r="VKS53" s="1305"/>
      <c r="VKT53" s="1305"/>
      <c r="VKU53" s="1305"/>
      <c r="VKV53" s="1305"/>
      <c r="VKW53" s="1305"/>
      <c r="VKX53" s="1305"/>
      <c r="VKY53" s="1305"/>
      <c r="VKZ53" s="1305"/>
      <c r="VLA53" s="1305"/>
      <c r="VLB53" s="1305"/>
      <c r="VLC53" s="1305"/>
      <c r="VLD53" s="1305"/>
      <c r="VLE53" s="1305"/>
      <c r="VLF53" s="1305"/>
      <c r="VLG53" s="1305"/>
      <c r="VLH53" s="1305"/>
      <c r="VLI53" s="1305"/>
      <c r="VLJ53" s="1305"/>
      <c r="VLK53" s="1305"/>
      <c r="VLL53" s="1305"/>
      <c r="VLM53" s="1305"/>
      <c r="VLN53" s="1305"/>
      <c r="VLO53" s="1305"/>
      <c r="VLP53" s="1305"/>
      <c r="VLQ53" s="1305"/>
      <c r="VLR53" s="1305"/>
      <c r="VLS53" s="1305"/>
      <c r="VLT53" s="1305"/>
      <c r="VLU53" s="1305"/>
      <c r="VLV53" s="1305"/>
      <c r="VLW53" s="1305"/>
      <c r="VLX53" s="1305"/>
      <c r="VLY53" s="1305"/>
      <c r="VLZ53" s="1305"/>
      <c r="VMA53" s="1305"/>
      <c r="VMB53" s="1305"/>
      <c r="VMC53" s="1305"/>
      <c r="VMD53" s="1305"/>
      <c r="VME53" s="1305"/>
      <c r="VMF53" s="1305"/>
      <c r="VMG53" s="1305"/>
      <c r="VMH53" s="1305"/>
      <c r="VMI53" s="1305"/>
      <c r="VMJ53" s="1305"/>
      <c r="VMK53" s="1305"/>
      <c r="VML53" s="1305"/>
      <c r="VMM53" s="1305"/>
      <c r="VMN53" s="1305"/>
      <c r="VMO53" s="1305"/>
      <c r="VMP53" s="1305"/>
      <c r="VMQ53" s="1305"/>
      <c r="VMR53" s="1305"/>
      <c r="VMS53" s="1305"/>
      <c r="VMT53" s="1305"/>
      <c r="VMU53" s="1305"/>
      <c r="VMV53" s="1305"/>
      <c r="VMW53" s="1305"/>
      <c r="VMX53" s="1305"/>
      <c r="VMY53" s="1305"/>
      <c r="VMZ53" s="1305"/>
      <c r="VNA53" s="1305"/>
      <c r="VNB53" s="1305"/>
      <c r="VNC53" s="1305"/>
      <c r="VND53" s="1305"/>
      <c r="VNE53" s="1305"/>
      <c r="VNF53" s="1305"/>
      <c r="VNG53" s="1305"/>
      <c r="VNH53" s="1305"/>
      <c r="VNI53" s="1305"/>
      <c r="VNJ53" s="1305"/>
      <c r="VNK53" s="1305"/>
      <c r="VNL53" s="1305"/>
      <c r="VNM53" s="1305"/>
      <c r="VNN53" s="1305"/>
      <c r="VNO53" s="1305"/>
      <c r="VNP53" s="1305"/>
      <c r="VNQ53" s="1305"/>
      <c r="VNR53" s="1305"/>
      <c r="VNS53" s="1305"/>
      <c r="VNT53" s="1305"/>
      <c r="VNU53" s="1305"/>
      <c r="VNV53" s="1305"/>
      <c r="VNW53" s="1305"/>
      <c r="VNX53" s="1305"/>
      <c r="VNY53" s="1305"/>
      <c r="VNZ53" s="1305"/>
      <c r="VOA53" s="1305"/>
      <c r="VOB53" s="1305"/>
      <c r="VOC53" s="1305"/>
      <c r="VOD53" s="1305"/>
      <c r="VOE53" s="1305"/>
      <c r="VOF53" s="1305"/>
      <c r="VOG53" s="1305"/>
      <c r="VOH53" s="1305"/>
      <c r="VOI53" s="1305"/>
      <c r="VOJ53" s="1305"/>
      <c r="VOK53" s="1305"/>
      <c r="VOL53" s="1305"/>
      <c r="VOM53" s="1305"/>
      <c r="VON53" s="1305"/>
      <c r="VOO53" s="1305"/>
      <c r="VOP53" s="1305"/>
      <c r="VOQ53" s="1305"/>
      <c r="VOR53" s="1305"/>
      <c r="VOS53" s="1305"/>
      <c r="VOT53" s="1305"/>
      <c r="VOU53" s="1305"/>
      <c r="VOV53" s="1305"/>
      <c r="VOW53" s="1305"/>
      <c r="VOX53" s="1305"/>
      <c r="VOY53" s="1305"/>
      <c r="VOZ53" s="1305"/>
      <c r="VPA53" s="1305"/>
      <c r="VPB53" s="1305"/>
      <c r="VPC53" s="1305"/>
      <c r="VPD53" s="1305"/>
      <c r="VPE53" s="1305"/>
      <c r="VPF53" s="1305"/>
      <c r="VPG53" s="1305"/>
      <c r="VPH53" s="1305"/>
      <c r="VPI53" s="1305"/>
      <c r="VPJ53" s="1305"/>
      <c r="VPK53" s="1305"/>
      <c r="VPL53" s="1305"/>
      <c r="VPM53" s="1305"/>
      <c r="VPN53" s="1305"/>
      <c r="VPO53" s="1305"/>
      <c r="VPP53" s="1305"/>
      <c r="VPQ53" s="1305"/>
      <c r="VPR53" s="1305"/>
      <c r="VPS53" s="1305"/>
      <c r="VPT53" s="1305"/>
      <c r="VPU53" s="1305"/>
      <c r="VPV53" s="1305"/>
      <c r="VPW53" s="1305"/>
      <c r="VPX53" s="1305"/>
      <c r="VPY53" s="1305"/>
      <c r="VPZ53" s="1305"/>
      <c r="VQA53" s="1305"/>
      <c r="VQB53" s="1305"/>
      <c r="VQC53" s="1305"/>
      <c r="VQD53" s="1305"/>
      <c r="VQE53" s="1305"/>
      <c r="VQF53" s="1305"/>
      <c r="VQG53" s="1305"/>
      <c r="VQH53" s="1305"/>
      <c r="VQI53" s="1305"/>
      <c r="VQJ53" s="1305"/>
      <c r="VQK53" s="1305"/>
      <c r="VQL53" s="1305"/>
      <c r="VQM53" s="1305"/>
      <c r="VQN53" s="1305"/>
      <c r="VQO53" s="1305"/>
      <c r="VQP53" s="1305"/>
      <c r="VQQ53" s="1305"/>
      <c r="VQR53" s="1305"/>
      <c r="VQS53" s="1305"/>
      <c r="VQT53" s="1305"/>
      <c r="VQU53" s="1305"/>
      <c r="VQV53" s="1305"/>
      <c r="VQW53" s="1305"/>
      <c r="VQX53" s="1305"/>
      <c r="VQY53" s="1305"/>
      <c r="VQZ53" s="1305"/>
      <c r="VRA53" s="1305"/>
      <c r="VRB53" s="1305"/>
      <c r="VRC53" s="1305"/>
      <c r="VRD53" s="1305"/>
      <c r="VRE53" s="1305"/>
      <c r="VRF53" s="1305"/>
      <c r="VRG53" s="1305"/>
      <c r="VRH53" s="1305"/>
      <c r="VRI53" s="1305"/>
      <c r="VRJ53" s="1305"/>
      <c r="VRK53" s="1305"/>
      <c r="VRL53" s="1305"/>
      <c r="VRM53" s="1305"/>
      <c r="VRN53" s="1305"/>
      <c r="VRO53" s="1305"/>
      <c r="VRP53" s="1305"/>
      <c r="VRQ53" s="1305"/>
      <c r="VRR53" s="1305"/>
      <c r="VRS53" s="1305"/>
      <c r="VRT53" s="1305"/>
      <c r="VRU53" s="1305"/>
      <c r="VRV53" s="1305"/>
      <c r="VRW53" s="1305"/>
      <c r="VRX53" s="1305"/>
      <c r="VRY53" s="1305"/>
      <c r="VRZ53" s="1305"/>
      <c r="VSA53" s="1305"/>
      <c r="VSB53" s="1305"/>
      <c r="VSC53" s="1305"/>
      <c r="VSD53" s="1305"/>
      <c r="VSE53" s="1305"/>
      <c r="VSF53" s="1305"/>
      <c r="VSG53" s="1305"/>
      <c r="VSH53" s="1305"/>
      <c r="VSI53" s="1305"/>
      <c r="VSJ53" s="1305"/>
      <c r="VSK53" s="1305"/>
      <c r="VSL53" s="1305"/>
      <c r="VSM53" s="1305"/>
      <c r="VSN53" s="1305"/>
      <c r="VSO53" s="1305"/>
      <c r="VSP53" s="1305"/>
      <c r="VSQ53" s="1305"/>
      <c r="VSR53" s="1305"/>
      <c r="VSS53" s="1305"/>
      <c r="VST53" s="1305"/>
      <c r="VSU53" s="1305"/>
      <c r="VSV53" s="1305"/>
      <c r="VSW53" s="1305"/>
      <c r="VSX53" s="1305"/>
      <c r="VSY53" s="1305"/>
      <c r="VSZ53" s="1305"/>
      <c r="VTA53" s="1305"/>
      <c r="VTB53" s="1305"/>
      <c r="VTC53" s="1305"/>
      <c r="VTD53" s="1305"/>
      <c r="VTE53" s="1305"/>
      <c r="VTF53" s="1305"/>
      <c r="VTG53" s="1305"/>
      <c r="VTH53" s="1305"/>
      <c r="VTI53" s="1305"/>
      <c r="VTJ53" s="1305"/>
      <c r="VTK53" s="1305"/>
      <c r="VTL53" s="1305"/>
      <c r="VTM53" s="1305"/>
      <c r="VTN53" s="1305"/>
      <c r="VTO53" s="1305"/>
      <c r="VTP53" s="1305"/>
      <c r="VTQ53" s="1305"/>
      <c r="VTR53" s="1305"/>
      <c r="VTS53" s="1305"/>
      <c r="VTT53" s="1305"/>
      <c r="VTU53" s="1305"/>
      <c r="VTV53" s="1305"/>
      <c r="VTW53" s="1305"/>
      <c r="VTX53" s="1305"/>
      <c r="VTY53" s="1305"/>
      <c r="VTZ53" s="1305"/>
      <c r="VUA53" s="1305"/>
      <c r="VUB53" s="1305"/>
      <c r="VUC53" s="1305"/>
      <c r="VUD53" s="1305"/>
      <c r="VUE53" s="1305"/>
      <c r="VUF53" s="1305"/>
      <c r="VUG53" s="1305"/>
      <c r="VUH53" s="1305"/>
      <c r="VUI53" s="1305"/>
      <c r="VUJ53" s="1305"/>
      <c r="VUK53" s="1305"/>
      <c r="VUL53" s="1305"/>
      <c r="VUM53" s="1305"/>
      <c r="VUN53" s="1305"/>
      <c r="VUO53" s="1305"/>
      <c r="VUP53" s="1305"/>
      <c r="VUQ53" s="1305"/>
      <c r="VUR53" s="1305"/>
      <c r="VUS53" s="1305"/>
      <c r="VUT53" s="1305"/>
      <c r="VUU53" s="1305"/>
      <c r="VUV53" s="1305"/>
      <c r="VUW53" s="1305"/>
      <c r="VUX53" s="1305"/>
      <c r="VUY53" s="1305"/>
      <c r="VUZ53" s="1305"/>
      <c r="VVA53" s="1305"/>
      <c r="VVB53" s="1305"/>
      <c r="VVC53" s="1305"/>
      <c r="VVD53" s="1305"/>
      <c r="VVE53" s="1305"/>
      <c r="VVF53" s="1305"/>
      <c r="VVG53" s="1305"/>
      <c r="VVH53" s="1305"/>
      <c r="VVI53" s="1305"/>
      <c r="VVJ53" s="1305"/>
      <c r="VVK53" s="1305"/>
      <c r="VVL53" s="1305"/>
      <c r="VVM53" s="1305"/>
      <c r="VVN53" s="1305"/>
      <c r="VVO53" s="1305"/>
      <c r="VVP53" s="1305"/>
      <c r="VVQ53" s="1305"/>
      <c r="VVR53" s="1305"/>
      <c r="VVS53" s="1305"/>
      <c r="VVT53" s="1305"/>
      <c r="VVU53" s="1305"/>
      <c r="VVV53" s="1305"/>
      <c r="VVW53" s="1305"/>
      <c r="VVX53" s="1305"/>
      <c r="VVY53" s="1305"/>
      <c r="VVZ53" s="1305"/>
      <c r="VWA53" s="1305"/>
      <c r="VWB53" s="1305"/>
      <c r="VWC53" s="1305"/>
      <c r="VWD53" s="1305"/>
      <c r="VWE53" s="1305"/>
      <c r="VWF53" s="1305"/>
      <c r="VWG53" s="1305"/>
      <c r="VWH53" s="1305"/>
      <c r="VWI53" s="1305"/>
      <c r="VWJ53" s="1305"/>
      <c r="VWK53" s="1305"/>
      <c r="VWL53" s="1305"/>
      <c r="VWM53" s="1305"/>
      <c r="VWN53" s="1305"/>
      <c r="VWO53" s="1305"/>
      <c r="VWP53" s="1305"/>
      <c r="VWQ53" s="1305"/>
      <c r="VWR53" s="1305"/>
      <c r="VWS53" s="1305"/>
      <c r="VWT53" s="1305"/>
      <c r="VWU53" s="1305"/>
      <c r="VWV53" s="1305"/>
      <c r="VWW53" s="1305"/>
      <c r="VWX53" s="1305"/>
      <c r="VWY53" s="1305"/>
      <c r="VWZ53" s="1305"/>
      <c r="VXA53" s="1305"/>
      <c r="VXB53" s="1305"/>
      <c r="VXC53" s="1305"/>
      <c r="VXD53" s="1305"/>
      <c r="VXE53" s="1305"/>
      <c r="VXF53" s="1305"/>
      <c r="VXG53" s="1305"/>
      <c r="VXH53" s="1305"/>
      <c r="VXI53" s="1305"/>
      <c r="VXJ53" s="1305"/>
      <c r="VXK53" s="1305"/>
      <c r="VXL53" s="1305"/>
      <c r="VXM53" s="1305"/>
      <c r="VXN53" s="1305"/>
      <c r="VXO53" s="1305"/>
      <c r="VXP53" s="1305"/>
      <c r="VXQ53" s="1305"/>
      <c r="VXR53" s="1305"/>
      <c r="VXS53" s="1305"/>
      <c r="VXT53" s="1305"/>
      <c r="VXU53" s="1305"/>
      <c r="VXV53" s="1305"/>
      <c r="VXW53" s="1305"/>
      <c r="VXX53" s="1305"/>
      <c r="VXY53" s="1305"/>
      <c r="VXZ53" s="1305"/>
      <c r="VYA53" s="1305"/>
      <c r="VYB53" s="1305"/>
      <c r="VYC53" s="1305"/>
      <c r="VYD53" s="1305"/>
      <c r="VYE53" s="1305"/>
      <c r="VYF53" s="1305"/>
      <c r="VYG53" s="1305"/>
      <c r="VYH53" s="1305"/>
      <c r="VYI53" s="1305"/>
      <c r="VYJ53" s="1305"/>
      <c r="VYK53" s="1305"/>
      <c r="VYL53" s="1305"/>
      <c r="VYM53" s="1305"/>
      <c r="VYN53" s="1305"/>
      <c r="VYO53" s="1305"/>
      <c r="VYP53" s="1305"/>
      <c r="VYQ53" s="1305"/>
      <c r="VYR53" s="1305"/>
      <c r="VYS53" s="1305"/>
      <c r="VYT53" s="1305"/>
      <c r="VYU53" s="1305"/>
      <c r="VYV53" s="1305"/>
      <c r="VYW53" s="1305"/>
      <c r="VYX53" s="1305"/>
      <c r="VYY53" s="1305"/>
      <c r="VYZ53" s="1305"/>
      <c r="VZA53" s="1305"/>
      <c r="VZB53" s="1305"/>
      <c r="VZC53" s="1305"/>
      <c r="VZD53" s="1305"/>
      <c r="VZE53" s="1305"/>
      <c r="VZF53" s="1305"/>
      <c r="VZG53" s="1305"/>
      <c r="VZH53" s="1305"/>
      <c r="VZI53" s="1305"/>
      <c r="VZJ53" s="1305"/>
      <c r="VZK53" s="1305"/>
      <c r="VZL53" s="1305"/>
      <c r="VZM53" s="1305"/>
      <c r="VZN53" s="1305"/>
      <c r="VZO53" s="1305"/>
      <c r="VZP53" s="1305"/>
      <c r="VZQ53" s="1305"/>
      <c r="VZR53" s="1305"/>
      <c r="VZS53" s="1305"/>
      <c r="VZT53" s="1305"/>
      <c r="VZU53" s="1305"/>
      <c r="VZV53" s="1305"/>
      <c r="VZW53" s="1305"/>
      <c r="VZX53" s="1305"/>
      <c r="VZY53" s="1305"/>
      <c r="VZZ53" s="1305"/>
      <c r="WAA53" s="1305"/>
      <c r="WAB53" s="1305"/>
      <c r="WAC53" s="1305"/>
      <c r="WAD53" s="1305"/>
      <c r="WAE53" s="1305"/>
      <c r="WAF53" s="1305"/>
      <c r="WAG53" s="1305"/>
      <c r="WAH53" s="1305"/>
      <c r="WAI53" s="1305"/>
      <c r="WAJ53" s="1305"/>
      <c r="WAK53" s="1305"/>
      <c r="WAL53" s="1305"/>
      <c r="WAM53" s="1305"/>
      <c r="WAN53" s="1305"/>
      <c r="WAO53" s="1305"/>
      <c r="WAP53" s="1305"/>
      <c r="WAQ53" s="1305"/>
      <c r="WAR53" s="1305"/>
      <c r="WAS53" s="1305"/>
      <c r="WAT53" s="1305"/>
      <c r="WAU53" s="1305"/>
      <c r="WAV53" s="1305"/>
      <c r="WAW53" s="1305"/>
      <c r="WAX53" s="1305"/>
      <c r="WAY53" s="1305"/>
      <c r="WAZ53" s="1305"/>
      <c r="WBA53" s="1305"/>
      <c r="WBB53" s="1305"/>
      <c r="WBC53" s="1305"/>
      <c r="WBD53" s="1305"/>
      <c r="WBE53" s="1305"/>
      <c r="WBF53" s="1305"/>
      <c r="WBG53" s="1305"/>
      <c r="WBH53" s="1305"/>
      <c r="WBI53" s="1305"/>
      <c r="WBJ53" s="1305"/>
      <c r="WBK53" s="1305"/>
      <c r="WBL53" s="1305"/>
      <c r="WBM53" s="1305"/>
      <c r="WBN53" s="1305"/>
      <c r="WBO53" s="1305"/>
      <c r="WBP53" s="1305"/>
      <c r="WBQ53" s="1305"/>
      <c r="WBR53" s="1305"/>
      <c r="WBS53" s="1305"/>
      <c r="WBT53" s="1305"/>
      <c r="WBU53" s="1305"/>
      <c r="WBV53" s="1305"/>
      <c r="WBW53" s="1305"/>
      <c r="WBX53" s="1305"/>
      <c r="WBY53" s="1305"/>
      <c r="WBZ53" s="1305"/>
      <c r="WCA53" s="1305"/>
      <c r="WCB53" s="1305"/>
      <c r="WCC53" s="1305"/>
      <c r="WCD53" s="1305"/>
      <c r="WCE53" s="1305"/>
      <c r="WCF53" s="1305"/>
      <c r="WCG53" s="1305"/>
      <c r="WCH53" s="1305"/>
      <c r="WCI53" s="1305"/>
      <c r="WCJ53" s="1305"/>
      <c r="WCK53" s="1305"/>
      <c r="WCL53" s="1305"/>
      <c r="WCM53" s="1305"/>
      <c r="WCN53" s="1305"/>
      <c r="WCO53" s="1305"/>
      <c r="WCP53" s="1305"/>
      <c r="WCQ53" s="1305"/>
      <c r="WCR53" s="1305"/>
      <c r="WCS53" s="1305"/>
      <c r="WCT53" s="1305"/>
      <c r="WCU53" s="1305"/>
      <c r="WCV53" s="1305"/>
      <c r="WCW53" s="1305"/>
      <c r="WCX53" s="1305"/>
      <c r="WCY53" s="1305"/>
      <c r="WCZ53" s="1305"/>
      <c r="WDA53" s="1305"/>
      <c r="WDB53" s="1305"/>
      <c r="WDC53" s="1305"/>
      <c r="WDD53" s="1305"/>
      <c r="WDE53" s="1305"/>
      <c r="WDF53" s="1305"/>
      <c r="WDG53" s="1305"/>
      <c r="WDH53" s="1305"/>
      <c r="WDI53" s="1305"/>
      <c r="WDJ53" s="1305"/>
      <c r="WDK53" s="1305"/>
      <c r="WDL53" s="1305"/>
      <c r="WDM53" s="1305"/>
      <c r="WDN53" s="1305"/>
      <c r="WDO53" s="1305"/>
      <c r="WDP53" s="1305"/>
      <c r="WDQ53" s="1305"/>
      <c r="WDR53" s="1305"/>
      <c r="WDS53" s="1305"/>
      <c r="WDT53" s="1305"/>
      <c r="WDU53" s="1305"/>
      <c r="WDV53" s="1305"/>
      <c r="WDW53" s="1305"/>
      <c r="WDX53" s="1305"/>
      <c r="WDY53" s="1305"/>
      <c r="WDZ53" s="1305"/>
      <c r="WEA53" s="1305"/>
      <c r="WEB53" s="1305"/>
      <c r="WEC53" s="1305"/>
      <c r="WED53" s="1305"/>
      <c r="WEE53" s="1305"/>
      <c r="WEF53" s="1305"/>
      <c r="WEG53" s="1305"/>
      <c r="WEH53" s="1305"/>
      <c r="WEI53" s="1305"/>
      <c r="WEJ53" s="1305"/>
      <c r="WEK53" s="1305"/>
      <c r="WEL53" s="1305"/>
      <c r="WEM53" s="1305"/>
      <c r="WEN53" s="1305"/>
      <c r="WEO53" s="1305"/>
      <c r="WEP53" s="1305"/>
      <c r="WEQ53" s="1305"/>
      <c r="WER53" s="1305"/>
      <c r="WES53" s="1305"/>
      <c r="WET53" s="1305"/>
      <c r="WEU53" s="1305"/>
      <c r="WEV53" s="1305"/>
      <c r="WEW53" s="1305"/>
      <c r="WEX53" s="1305"/>
      <c r="WEY53" s="1305"/>
      <c r="WEZ53" s="1305"/>
      <c r="WFA53" s="1305"/>
      <c r="WFB53" s="1305"/>
      <c r="WFC53" s="1305"/>
      <c r="WFD53" s="1305"/>
      <c r="WFE53" s="1305"/>
      <c r="WFF53" s="1305"/>
      <c r="WFG53" s="1305"/>
      <c r="WFH53" s="1305"/>
      <c r="WFI53" s="1305"/>
      <c r="WFJ53" s="1305"/>
      <c r="WFK53" s="1305"/>
      <c r="WFL53" s="1305"/>
      <c r="WFM53" s="1305"/>
      <c r="WFN53" s="1305"/>
      <c r="WFO53" s="1305"/>
      <c r="WFP53" s="1305"/>
      <c r="WFQ53" s="1305"/>
      <c r="WFR53" s="1305"/>
      <c r="WFS53" s="1305"/>
      <c r="WFT53" s="1305"/>
      <c r="WFU53" s="1305"/>
      <c r="WFV53" s="1305"/>
      <c r="WFW53" s="1305"/>
      <c r="WFX53" s="1305"/>
      <c r="WFY53" s="1305"/>
      <c r="WFZ53" s="1305"/>
      <c r="WGA53" s="1305"/>
      <c r="WGB53" s="1305"/>
      <c r="WGC53" s="1305"/>
      <c r="WGD53" s="1305"/>
      <c r="WGE53" s="1305"/>
      <c r="WGF53" s="1305"/>
      <c r="WGG53" s="1305"/>
      <c r="WGH53" s="1305"/>
      <c r="WGI53" s="1305"/>
      <c r="WGJ53" s="1305"/>
      <c r="WGK53" s="1305"/>
      <c r="WGL53" s="1305"/>
      <c r="WGM53" s="1305"/>
      <c r="WGN53" s="1305"/>
      <c r="WGO53" s="1305"/>
      <c r="WGP53" s="1305"/>
      <c r="WGQ53" s="1305"/>
      <c r="WGR53" s="1305"/>
      <c r="WGS53" s="1305"/>
      <c r="WGT53" s="1305"/>
      <c r="WGU53" s="1305"/>
      <c r="WGV53" s="1305"/>
      <c r="WGW53" s="1305"/>
      <c r="WGX53" s="1305"/>
      <c r="WGY53" s="1305"/>
      <c r="WGZ53" s="1305"/>
      <c r="WHA53" s="1305"/>
      <c r="WHB53" s="1305"/>
      <c r="WHC53" s="1305"/>
      <c r="WHD53" s="1305"/>
      <c r="WHE53" s="1305"/>
      <c r="WHF53" s="1305"/>
      <c r="WHG53" s="1305"/>
      <c r="WHH53" s="1305"/>
      <c r="WHI53" s="1305"/>
      <c r="WHJ53" s="1305"/>
      <c r="WHK53" s="1305"/>
      <c r="WHL53" s="1305"/>
      <c r="WHM53" s="1305"/>
      <c r="WHN53" s="1305"/>
      <c r="WHO53" s="1305"/>
      <c r="WHP53" s="1305"/>
      <c r="WHQ53" s="1305"/>
      <c r="WHR53" s="1305"/>
      <c r="WHS53" s="1305"/>
      <c r="WHT53" s="1305"/>
      <c r="WHU53" s="1305"/>
      <c r="WHV53" s="1305"/>
      <c r="WHW53" s="1305"/>
      <c r="WHX53" s="1305"/>
      <c r="WHY53" s="1305"/>
      <c r="WHZ53" s="1305"/>
      <c r="WIA53" s="1305"/>
      <c r="WIB53" s="1305"/>
      <c r="WIC53" s="1305"/>
      <c r="WID53" s="1305"/>
      <c r="WIE53" s="1305"/>
      <c r="WIF53" s="1305"/>
      <c r="WIG53" s="1305"/>
      <c r="WIH53" s="1305"/>
      <c r="WII53" s="1305"/>
      <c r="WIJ53" s="1305"/>
      <c r="WIK53" s="1305"/>
      <c r="WIL53" s="1305"/>
      <c r="WIM53" s="1305"/>
      <c r="WIN53" s="1305"/>
      <c r="WIO53" s="1305"/>
      <c r="WIP53" s="1305"/>
      <c r="WIQ53" s="1305"/>
      <c r="WIR53" s="1305"/>
      <c r="WIS53" s="1305"/>
      <c r="WIT53" s="1305"/>
      <c r="WIU53" s="1305"/>
      <c r="WIV53" s="1305"/>
      <c r="WIW53" s="1305"/>
      <c r="WIX53" s="1305"/>
      <c r="WIY53" s="1305"/>
      <c r="WIZ53" s="1305"/>
      <c r="WJA53" s="1305"/>
      <c r="WJB53" s="1305"/>
      <c r="WJC53" s="1305"/>
      <c r="WJD53" s="1305"/>
      <c r="WJE53" s="1305"/>
      <c r="WJF53" s="1305"/>
      <c r="WJG53" s="1305"/>
      <c r="WJH53" s="1305"/>
      <c r="WJI53" s="1305"/>
      <c r="WJJ53" s="1305"/>
      <c r="WJK53" s="1305"/>
      <c r="WJL53" s="1305"/>
      <c r="WJM53" s="1305"/>
      <c r="WJN53" s="1305"/>
      <c r="WJO53" s="1305"/>
      <c r="WJP53" s="1305"/>
      <c r="WJQ53" s="1305"/>
      <c r="WJR53" s="1305"/>
      <c r="WJS53" s="1305"/>
      <c r="WJT53" s="1305"/>
      <c r="WJU53" s="1305"/>
      <c r="WJV53" s="1305"/>
      <c r="WJW53" s="1305"/>
      <c r="WJX53" s="1305"/>
      <c r="WJY53" s="1305"/>
      <c r="WJZ53" s="1305"/>
      <c r="WKA53" s="1305"/>
      <c r="WKB53" s="1305"/>
      <c r="WKC53" s="1305"/>
      <c r="WKD53" s="1305"/>
      <c r="WKE53" s="1305"/>
      <c r="WKF53" s="1305"/>
      <c r="WKG53" s="1305"/>
      <c r="WKH53" s="1305"/>
      <c r="WKI53" s="1305"/>
      <c r="WKJ53" s="1305"/>
      <c r="WKK53" s="1305"/>
      <c r="WKL53" s="1305"/>
      <c r="WKM53" s="1305"/>
      <c r="WKN53" s="1305"/>
      <c r="WKO53" s="1305"/>
      <c r="WKP53" s="1305"/>
      <c r="WKQ53" s="1305"/>
      <c r="WKR53" s="1305"/>
      <c r="WKS53" s="1305"/>
      <c r="WKT53" s="1305"/>
      <c r="WKU53" s="1305"/>
      <c r="WKV53" s="1305"/>
      <c r="WKW53" s="1305"/>
      <c r="WKX53" s="1305"/>
      <c r="WKY53" s="1305"/>
      <c r="WKZ53" s="1305"/>
      <c r="WLA53" s="1305"/>
      <c r="WLB53" s="1305"/>
      <c r="WLC53" s="1305"/>
      <c r="WLD53" s="1305"/>
      <c r="WLE53" s="1305"/>
      <c r="WLF53" s="1305"/>
      <c r="WLG53" s="1305"/>
      <c r="WLH53" s="1305"/>
      <c r="WLI53" s="1305"/>
      <c r="WLJ53" s="1305"/>
      <c r="WLK53" s="1305"/>
      <c r="WLL53" s="1305"/>
      <c r="WLM53" s="1305"/>
      <c r="WLN53" s="1305"/>
      <c r="WLO53" s="1305"/>
      <c r="WLP53" s="1305"/>
      <c r="WLQ53" s="1305"/>
      <c r="WLR53" s="1305"/>
      <c r="WLS53" s="1305"/>
      <c r="WLT53" s="1305"/>
      <c r="WLU53" s="1305"/>
      <c r="WLV53" s="1305"/>
      <c r="WLW53" s="1305"/>
      <c r="WLX53" s="1305"/>
      <c r="WLY53" s="1305"/>
      <c r="WLZ53" s="1305"/>
      <c r="WMA53" s="1305"/>
      <c r="WMB53" s="1305"/>
      <c r="WMC53" s="1305"/>
      <c r="WMD53" s="1305"/>
      <c r="WME53" s="1305"/>
      <c r="WMF53" s="1305"/>
      <c r="WMG53" s="1305"/>
      <c r="WMH53" s="1305"/>
      <c r="WMI53" s="1305"/>
      <c r="WMJ53" s="1305"/>
      <c r="WMK53" s="1305"/>
      <c r="WML53" s="1305"/>
      <c r="WMM53" s="1305"/>
      <c r="WMN53" s="1305"/>
      <c r="WMO53" s="1305"/>
      <c r="WMP53" s="1305"/>
      <c r="WMQ53" s="1305"/>
      <c r="WMR53" s="1305"/>
      <c r="WMS53" s="1305"/>
      <c r="WMT53" s="1305"/>
      <c r="WMU53" s="1305"/>
      <c r="WMV53" s="1305"/>
      <c r="WMW53" s="1305"/>
      <c r="WMX53" s="1305"/>
      <c r="WMY53" s="1305"/>
      <c r="WMZ53" s="1305"/>
      <c r="WNA53" s="1305"/>
      <c r="WNB53" s="1305"/>
      <c r="WNC53" s="1305"/>
      <c r="WND53" s="1305"/>
      <c r="WNE53" s="1305"/>
      <c r="WNF53" s="1305"/>
      <c r="WNG53" s="1305"/>
      <c r="WNH53" s="1305"/>
      <c r="WNI53" s="1305"/>
      <c r="WNJ53" s="1305"/>
      <c r="WNK53" s="1305"/>
      <c r="WNL53" s="1305"/>
      <c r="WNM53" s="1305"/>
      <c r="WNN53" s="1305"/>
      <c r="WNO53" s="1305"/>
      <c r="WNP53" s="1305"/>
      <c r="WNQ53" s="1305"/>
      <c r="WNR53" s="1305"/>
      <c r="WNS53" s="1305"/>
      <c r="WNT53" s="1305"/>
      <c r="WNU53" s="1305"/>
      <c r="WNV53" s="1305"/>
      <c r="WNW53" s="1305"/>
      <c r="WNX53" s="1305"/>
      <c r="WNY53" s="1305"/>
      <c r="WNZ53" s="1305"/>
      <c r="WOA53" s="1305"/>
      <c r="WOB53" s="1305"/>
      <c r="WOC53" s="1305"/>
      <c r="WOD53" s="1305"/>
      <c r="WOE53" s="1305"/>
      <c r="WOF53" s="1305"/>
      <c r="WOG53" s="1305"/>
      <c r="WOH53" s="1305"/>
      <c r="WOI53" s="1305"/>
      <c r="WOJ53" s="1305"/>
      <c r="WOK53" s="1305"/>
      <c r="WOL53" s="1305"/>
      <c r="WOM53" s="1305"/>
      <c r="WON53" s="1305"/>
      <c r="WOO53" s="1305"/>
      <c r="WOP53" s="1305"/>
      <c r="WOQ53" s="1305"/>
      <c r="WOR53" s="1305"/>
      <c r="WOS53" s="1305"/>
      <c r="WOT53" s="1305"/>
      <c r="WOU53" s="1305"/>
      <c r="WOV53" s="1305"/>
      <c r="WOW53" s="1305"/>
      <c r="WOX53" s="1305"/>
      <c r="WOY53" s="1305"/>
      <c r="WOZ53" s="1305"/>
      <c r="WPA53" s="1305"/>
      <c r="WPB53" s="1305"/>
      <c r="WPC53" s="1305"/>
      <c r="WPD53" s="1305"/>
      <c r="WPE53" s="1305"/>
      <c r="WPF53" s="1305"/>
      <c r="WPG53" s="1305"/>
      <c r="WPH53" s="1305"/>
      <c r="WPI53" s="1305"/>
      <c r="WPJ53" s="1305"/>
      <c r="WPK53" s="1305"/>
      <c r="WPL53" s="1305"/>
      <c r="WPM53" s="1305"/>
      <c r="WPN53" s="1305"/>
      <c r="WPO53" s="1305"/>
      <c r="WPP53" s="1305"/>
      <c r="WPQ53" s="1305"/>
      <c r="WPR53" s="1305"/>
      <c r="WPS53" s="1305"/>
      <c r="WPT53" s="1305"/>
      <c r="WPU53" s="1305"/>
      <c r="WPV53" s="1305"/>
      <c r="WPW53" s="1305"/>
      <c r="WPX53" s="1305"/>
      <c r="WPY53" s="1305"/>
      <c r="WPZ53" s="1305"/>
      <c r="WQA53" s="1305"/>
      <c r="WQB53" s="1305"/>
      <c r="WQC53" s="1305"/>
      <c r="WQD53" s="1305"/>
      <c r="WQE53" s="1305"/>
      <c r="WQF53" s="1305"/>
      <c r="WQG53" s="1305"/>
      <c r="WQH53" s="1305"/>
      <c r="WQI53" s="1305"/>
      <c r="WQJ53" s="1305"/>
      <c r="WQK53" s="1305"/>
      <c r="WQL53" s="1305"/>
      <c r="WQM53" s="1305"/>
      <c r="WQN53" s="1305"/>
      <c r="WQO53" s="1305"/>
      <c r="WQP53" s="1305"/>
      <c r="WQQ53" s="1305"/>
      <c r="WQR53" s="1305"/>
      <c r="WQS53" s="1305"/>
      <c r="WQT53" s="1305"/>
      <c r="WQU53" s="1305"/>
      <c r="WQV53" s="1305"/>
      <c r="WQW53" s="1305"/>
      <c r="WQX53" s="1305"/>
      <c r="WQY53" s="1305"/>
      <c r="WQZ53" s="1305"/>
      <c r="WRA53" s="1305"/>
      <c r="WRB53" s="1305"/>
      <c r="WRC53" s="1305"/>
      <c r="WRD53" s="1305"/>
      <c r="WRE53" s="1305"/>
      <c r="WRF53" s="1305"/>
      <c r="WRG53" s="1305"/>
      <c r="WRH53" s="1305"/>
      <c r="WRI53" s="1305"/>
      <c r="WRJ53" s="1305"/>
      <c r="WRK53" s="1305"/>
      <c r="WRL53" s="1305"/>
      <c r="WRM53" s="1305"/>
      <c r="WRN53" s="1305"/>
      <c r="WRO53" s="1305"/>
      <c r="WRP53" s="1305"/>
      <c r="WRQ53" s="1305"/>
      <c r="WRR53" s="1305"/>
      <c r="WRS53" s="1305"/>
      <c r="WRT53" s="1305"/>
      <c r="WRU53" s="1305"/>
      <c r="WRV53" s="1305"/>
      <c r="WRW53" s="1305"/>
      <c r="WRX53" s="1305"/>
      <c r="WRY53" s="1305"/>
      <c r="WRZ53" s="1305"/>
      <c r="WSA53" s="1305"/>
      <c r="WSB53" s="1305"/>
      <c r="WSC53" s="1305"/>
      <c r="WSD53" s="1305"/>
      <c r="WSE53" s="1305"/>
      <c r="WSF53" s="1305"/>
      <c r="WSG53" s="1305"/>
      <c r="WSH53" s="1305"/>
      <c r="WSI53" s="1305"/>
      <c r="WSJ53" s="1305"/>
      <c r="WSK53" s="1305"/>
      <c r="WSL53" s="1305"/>
      <c r="WSM53" s="1305"/>
      <c r="WSN53" s="1305"/>
      <c r="WSO53" s="1305"/>
      <c r="WSP53" s="1305"/>
      <c r="WSQ53" s="1305"/>
      <c r="WSR53" s="1305"/>
      <c r="WSS53" s="1305"/>
      <c r="WST53" s="1305"/>
      <c r="WSU53" s="1305"/>
      <c r="WSV53" s="1305"/>
      <c r="WSW53" s="1305"/>
      <c r="WSX53" s="1305"/>
      <c r="WSY53" s="1305"/>
      <c r="WSZ53" s="1305"/>
      <c r="WTA53" s="1305"/>
      <c r="WTB53" s="1305"/>
      <c r="WTC53" s="1305"/>
      <c r="WTD53" s="1305"/>
      <c r="WTE53" s="1305"/>
      <c r="WTF53" s="1305"/>
      <c r="WTG53" s="1305"/>
      <c r="WTH53" s="1305"/>
      <c r="WTI53" s="1305"/>
      <c r="WTJ53" s="1305"/>
      <c r="WTK53" s="1305"/>
      <c r="WTL53" s="1305"/>
      <c r="WTM53" s="1305"/>
      <c r="WTN53" s="1305"/>
      <c r="WTO53" s="1305"/>
      <c r="WTP53" s="1305"/>
      <c r="WTQ53" s="1305"/>
      <c r="WTR53" s="1305"/>
      <c r="WTS53" s="1305"/>
      <c r="WTT53" s="1305"/>
      <c r="WTU53" s="1305"/>
      <c r="WTV53" s="1305"/>
      <c r="WTW53" s="1305"/>
      <c r="WTX53" s="1305"/>
      <c r="WTY53" s="1305"/>
      <c r="WTZ53" s="1305"/>
      <c r="WUA53" s="1305"/>
      <c r="WUB53" s="1305"/>
      <c r="WUC53" s="1305"/>
      <c r="WUD53" s="1305"/>
      <c r="WUE53" s="1305"/>
      <c r="WUF53" s="1305"/>
      <c r="WUG53" s="1305"/>
      <c r="WUH53" s="1305"/>
      <c r="WUI53" s="1305"/>
      <c r="WUJ53" s="1305"/>
      <c r="WUK53" s="1305"/>
      <c r="WUL53" s="1305"/>
      <c r="WUM53" s="1305"/>
      <c r="WUN53" s="1305"/>
      <c r="WUO53" s="1305"/>
      <c r="WUP53" s="1305"/>
      <c r="WUQ53" s="1305"/>
      <c r="WUR53" s="1305"/>
      <c r="WUS53" s="1305"/>
      <c r="WUT53" s="1305"/>
      <c r="WUU53" s="1305"/>
      <c r="WUV53" s="1305"/>
      <c r="WUW53" s="1305"/>
      <c r="WUX53" s="1305"/>
      <c r="WUY53" s="1305"/>
      <c r="WUZ53" s="1305"/>
      <c r="WVA53" s="1305"/>
      <c r="WVB53" s="1305"/>
      <c r="WVC53" s="1305"/>
      <c r="WVD53" s="1305"/>
      <c r="WVE53" s="1305"/>
      <c r="WVF53" s="1305"/>
      <c r="WVG53" s="1305"/>
      <c r="WVH53" s="1305"/>
      <c r="WVI53" s="1305"/>
      <c r="WVJ53" s="1305"/>
      <c r="WVK53" s="1305"/>
      <c r="WVL53" s="1305"/>
      <c r="WVM53" s="1305"/>
      <c r="WVN53" s="1305"/>
      <c r="WVO53" s="1305"/>
      <c r="WVP53" s="1305"/>
      <c r="WVQ53" s="1305"/>
      <c r="WVR53" s="1305"/>
      <c r="WVS53" s="1305"/>
      <c r="WVT53" s="1305"/>
      <c r="WVU53" s="1305"/>
      <c r="WVV53" s="1305"/>
      <c r="WVW53" s="1305"/>
      <c r="WVX53" s="1305"/>
      <c r="WVY53" s="1305"/>
      <c r="WVZ53" s="1305"/>
      <c r="WWA53" s="1305"/>
      <c r="WWB53" s="1305"/>
      <c r="WWC53" s="1305"/>
      <c r="WWD53" s="1305"/>
      <c r="WWE53" s="1305"/>
      <c r="WWF53" s="1305"/>
      <c r="WWG53" s="1305"/>
      <c r="WWH53" s="1305"/>
      <c r="WWI53" s="1305"/>
      <c r="WWJ53" s="1305"/>
      <c r="WWK53" s="1305"/>
      <c r="WWL53" s="1305"/>
      <c r="WWM53" s="1305"/>
      <c r="WWN53" s="1305"/>
      <c r="WWO53" s="1305"/>
      <c r="WWP53" s="1305"/>
      <c r="WWQ53" s="1305"/>
      <c r="WWR53" s="1305"/>
      <c r="WWS53" s="1305"/>
      <c r="WWT53" s="1305"/>
      <c r="WWU53" s="1305"/>
      <c r="WWV53" s="1305"/>
      <c r="WWW53" s="1305"/>
      <c r="WWX53" s="1305"/>
      <c r="WWY53" s="1305"/>
      <c r="WWZ53" s="1305"/>
      <c r="WXA53" s="1305"/>
      <c r="WXB53" s="1305"/>
      <c r="WXC53" s="1305"/>
      <c r="WXD53" s="1305"/>
      <c r="WXE53" s="1305"/>
      <c r="WXF53" s="1305"/>
      <c r="WXG53" s="1305"/>
      <c r="WXH53" s="1305"/>
      <c r="WXI53" s="1305"/>
      <c r="WXJ53" s="1305"/>
      <c r="WXK53" s="1305"/>
      <c r="WXL53" s="1305"/>
      <c r="WXM53" s="1305"/>
      <c r="WXN53" s="1305"/>
      <c r="WXO53" s="1305"/>
      <c r="WXP53" s="1305"/>
      <c r="WXQ53" s="1305"/>
      <c r="WXR53" s="1305"/>
      <c r="WXS53" s="1305"/>
      <c r="WXT53" s="1305"/>
      <c r="WXU53" s="1305"/>
      <c r="WXV53" s="1305"/>
      <c r="WXW53" s="1305"/>
      <c r="WXX53" s="1305"/>
      <c r="WXY53" s="1305"/>
      <c r="WXZ53" s="1305"/>
      <c r="WYA53" s="1305"/>
      <c r="WYB53" s="1305"/>
      <c r="WYC53" s="1305"/>
      <c r="WYD53" s="1305"/>
      <c r="WYE53" s="1305"/>
      <c r="WYF53" s="1305"/>
      <c r="WYG53" s="1305"/>
      <c r="WYH53" s="1305"/>
      <c r="WYI53" s="1305"/>
      <c r="WYJ53" s="1305"/>
      <c r="WYK53" s="1305"/>
      <c r="WYL53" s="1305"/>
      <c r="WYM53" s="1305"/>
      <c r="WYN53" s="1305"/>
      <c r="WYO53" s="1305"/>
      <c r="WYP53" s="1305"/>
      <c r="WYQ53" s="1305"/>
      <c r="WYR53" s="1305"/>
      <c r="WYS53" s="1305"/>
      <c r="WYT53" s="1305"/>
      <c r="WYU53" s="1305"/>
      <c r="WYV53" s="1305"/>
      <c r="WYW53" s="1305"/>
      <c r="WYX53" s="1305"/>
      <c r="WYY53" s="1305"/>
      <c r="WYZ53" s="1305"/>
      <c r="WZA53" s="1305"/>
      <c r="WZB53" s="1305"/>
      <c r="WZC53" s="1305"/>
      <c r="WZD53" s="1305"/>
      <c r="WZE53" s="1305"/>
      <c r="WZF53" s="1305"/>
      <c r="WZG53" s="1305"/>
      <c r="WZH53" s="1305"/>
      <c r="WZI53" s="1305"/>
      <c r="WZJ53" s="1305"/>
      <c r="WZK53" s="1305"/>
      <c r="WZL53" s="1305"/>
      <c r="WZM53" s="1305"/>
      <c r="WZN53" s="1305"/>
      <c r="WZO53" s="1305"/>
      <c r="WZP53" s="1305"/>
      <c r="WZQ53" s="1305"/>
      <c r="WZR53" s="1305"/>
      <c r="WZS53" s="1305"/>
      <c r="WZT53" s="1305"/>
      <c r="WZU53" s="1305"/>
      <c r="WZV53" s="1305"/>
      <c r="WZW53" s="1305"/>
      <c r="WZX53" s="1305"/>
      <c r="WZY53" s="1305"/>
      <c r="WZZ53" s="1305"/>
      <c r="XAA53" s="1305"/>
      <c r="XAB53" s="1305"/>
      <c r="XAC53" s="1305"/>
      <c r="XAD53" s="1305"/>
      <c r="XAE53" s="1305"/>
      <c r="XAF53" s="1305"/>
      <c r="XAG53" s="1305"/>
      <c r="XAH53" s="1305"/>
      <c r="XAI53" s="1305"/>
      <c r="XAJ53" s="1305"/>
      <c r="XAK53" s="1305"/>
      <c r="XAL53" s="1305"/>
      <c r="XAM53" s="1305"/>
      <c r="XAN53" s="1305"/>
      <c r="XAO53" s="1305"/>
      <c r="XAP53" s="1305"/>
      <c r="XAQ53" s="1305"/>
      <c r="XAR53" s="1305"/>
      <c r="XAS53" s="1305"/>
      <c r="XAT53" s="1305"/>
      <c r="XAU53" s="1305"/>
      <c r="XAV53" s="1305"/>
      <c r="XAW53" s="1305"/>
      <c r="XAX53" s="1305"/>
      <c r="XAY53" s="1305"/>
      <c r="XAZ53" s="1305"/>
      <c r="XBA53" s="1305"/>
      <c r="XBB53" s="1305"/>
      <c r="XBC53" s="1305"/>
      <c r="XBD53" s="1305"/>
      <c r="XBE53" s="1305"/>
      <c r="XBF53" s="1305"/>
      <c r="XBG53" s="1305"/>
      <c r="XBH53" s="1305"/>
      <c r="XBI53" s="1305"/>
      <c r="XBJ53" s="1305"/>
      <c r="XBK53" s="1305"/>
      <c r="XBL53" s="1305"/>
      <c r="XBM53" s="1305"/>
      <c r="XBN53" s="1305"/>
      <c r="XBO53" s="1305"/>
      <c r="XBP53" s="1305"/>
      <c r="XBQ53" s="1305"/>
      <c r="XBR53" s="1305"/>
      <c r="XBS53" s="1305"/>
      <c r="XBT53" s="1305"/>
      <c r="XBU53" s="1305"/>
      <c r="XBV53" s="1305"/>
      <c r="XBW53" s="1305"/>
      <c r="XBX53" s="1305"/>
      <c r="XBY53" s="1305"/>
      <c r="XBZ53" s="1305"/>
      <c r="XCA53" s="1305"/>
      <c r="XCB53" s="1305"/>
      <c r="XCC53" s="1305"/>
      <c r="XCD53" s="1305"/>
      <c r="XCE53" s="1305"/>
      <c r="XCF53" s="1305"/>
      <c r="XCG53" s="1305"/>
      <c r="XCH53" s="1305"/>
      <c r="XCI53" s="1305"/>
      <c r="XCJ53" s="1305"/>
      <c r="XCK53" s="1305"/>
      <c r="XCL53" s="1305"/>
      <c r="XCM53" s="1305"/>
      <c r="XCN53" s="1305"/>
      <c r="XCO53" s="1305"/>
      <c r="XCP53" s="1305"/>
      <c r="XCQ53" s="1305"/>
      <c r="XCR53" s="1305"/>
      <c r="XCS53" s="1305"/>
      <c r="XCT53" s="1305"/>
      <c r="XCU53" s="1305"/>
      <c r="XCV53" s="1305"/>
      <c r="XCW53" s="1305"/>
      <c r="XCX53" s="1305"/>
      <c r="XCY53" s="1305"/>
      <c r="XCZ53" s="1305"/>
      <c r="XDA53" s="1305"/>
      <c r="XDB53" s="1305"/>
    </row>
  </sheetData>
  <autoFilter ref="B2:T4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</autoFilter>
  <mergeCells count="4">
    <mergeCell ref="K2:P2"/>
    <mergeCell ref="C4:D4"/>
    <mergeCell ref="E4:F4"/>
    <mergeCell ref="Q4:R4"/>
  </mergeCells>
  <conditionalFormatting sqref="T25:T30">
    <cfRule type="cellIs" dxfId="5" priority="1" operator="greaterThan">
      <formula>0</formula>
    </cfRule>
  </conditionalFormatting>
  <pageMargins left="0.05" right="0" top="0.28000000000000003" bottom="0.33" header="0.3" footer="0.3"/>
  <pageSetup paperSize="9" scale="50" fitToHeight="0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X29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Y8" sqref="Y8"/>
    </sheetView>
  </sheetViews>
  <sheetFormatPr defaultRowHeight="15"/>
  <cols>
    <col min="1" max="1" width="4.5703125" style="1226" bestFit="1" customWidth="1"/>
    <col min="2" max="2" width="43.28515625" style="1233" customWidth="1"/>
    <col min="3" max="3" width="22.28515625" style="1234" customWidth="1"/>
    <col min="4" max="4" width="22.140625" style="1177" customWidth="1"/>
    <col min="5" max="5" width="12.7109375" style="1235" customWidth="1"/>
    <col min="6" max="6" width="10.28515625" bestFit="1" customWidth="1"/>
    <col min="11" max="11" width="15" style="1236" customWidth="1"/>
    <col min="12" max="12" width="0" hidden="1" customWidth="1"/>
    <col min="13" max="13" width="11.28515625" style="1237" hidden="1" customWidth="1"/>
    <col min="14" max="14" width="6.28515625" hidden="1" customWidth="1"/>
    <col min="16" max="16" width="6" customWidth="1"/>
    <col min="17" max="17" width="6.28515625" customWidth="1"/>
    <col min="18" max="19" width="9.140625" customWidth="1"/>
    <col min="20" max="20" width="14" customWidth="1"/>
    <col min="21" max="21" width="10" style="1226" customWidth="1"/>
    <col min="22" max="22" width="19.28515625" bestFit="1" customWidth="1"/>
  </cols>
  <sheetData>
    <row r="1" spans="1:16300" s="1177" customFormat="1" ht="20.25" hidden="1" customHeight="1">
      <c r="A1" s="1174" t="s">
        <v>442</v>
      </c>
      <c r="B1" s="1174"/>
      <c r="C1" s="1174"/>
      <c r="D1" s="1174"/>
      <c r="E1" s="1174"/>
      <c r="F1" s="1174"/>
      <c r="G1" s="1174"/>
      <c r="H1" s="1174"/>
      <c r="I1" s="1174"/>
      <c r="J1" s="1174"/>
      <c r="K1" s="1174"/>
      <c r="L1" s="1174"/>
      <c r="M1" s="1174"/>
      <c r="N1" s="1174"/>
      <c r="O1" s="1174"/>
      <c r="P1" s="1174"/>
      <c r="Q1" s="1174"/>
      <c r="R1" s="1174"/>
      <c r="S1" s="1174"/>
      <c r="T1" s="1174"/>
      <c r="U1" s="1174"/>
      <c r="V1" s="1175"/>
      <c r="W1" s="1176"/>
      <c r="X1" s="1176"/>
      <c r="Y1" s="1176"/>
      <c r="Z1" s="1176"/>
      <c r="AA1" s="1176"/>
      <c r="AB1" s="1176"/>
      <c r="AC1" s="1176"/>
      <c r="AD1" s="1176"/>
      <c r="AE1" s="1176"/>
      <c r="AF1" s="1176"/>
      <c r="AG1" s="1176"/>
      <c r="AH1" s="1176"/>
      <c r="AI1" s="1176"/>
      <c r="AJ1" s="1176"/>
      <c r="AK1" s="1176"/>
      <c r="AL1" s="1176"/>
      <c r="AM1" s="1176"/>
      <c r="AN1" s="1176"/>
      <c r="AO1" s="1176"/>
      <c r="AP1" s="1176"/>
      <c r="AQ1" s="1176"/>
      <c r="AR1" s="1176"/>
      <c r="AS1" s="1176"/>
      <c r="AT1" s="1176"/>
      <c r="AU1" s="1176"/>
      <c r="AV1" s="1176"/>
      <c r="AW1" s="1176"/>
      <c r="AX1" s="1176"/>
      <c r="AY1" s="1176"/>
      <c r="AZ1" s="1176"/>
      <c r="BA1" s="1176"/>
      <c r="BB1" s="1176"/>
      <c r="BC1" s="1176"/>
      <c r="BD1" s="1176"/>
      <c r="BE1" s="1176"/>
      <c r="BF1" s="1176"/>
      <c r="BG1" s="1176"/>
      <c r="BH1" s="1176"/>
      <c r="BI1" s="1176"/>
      <c r="BJ1" s="1176"/>
      <c r="BK1" s="1176"/>
      <c r="BL1" s="1176"/>
      <c r="BM1" s="1176"/>
      <c r="BN1" s="1176"/>
      <c r="BO1" s="1176"/>
      <c r="BP1" s="1176"/>
      <c r="BQ1" s="1176"/>
      <c r="BR1" s="1176"/>
      <c r="BS1" s="1176"/>
      <c r="BT1" s="1176"/>
      <c r="BU1" s="1176"/>
      <c r="BV1" s="1176"/>
      <c r="BW1" s="1176"/>
      <c r="BX1" s="1176"/>
      <c r="BY1" s="1176"/>
      <c r="BZ1" s="1176"/>
      <c r="CA1" s="1176"/>
      <c r="CB1" s="1176"/>
      <c r="CC1" s="1176"/>
      <c r="CD1" s="1176"/>
      <c r="CE1" s="1176"/>
      <c r="CF1" s="1176"/>
      <c r="CG1" s="1176"/>
      <c r="CH1" s="1176"/>
      <c r="CI1" s="1176"/>
      <c r="CJ1" s="1176"/>
      <c r="CK1" s="1176"/>
      <c r="CL1" s="1176"/>
      <c r="CM1" s="1176"/>
      <c r="CN1" s="1176"/>
      <c r="CO1" s="1176"/>
      <c r="CP1" s="1176"/>
      <c r="CQ1" s="1176"/>
      <c r="CR1" s="1176"/>
      <c r="CS1" s="1176"/>
      <c r="CT1" s="1176"/>
      <c r="CU1" s="1176"/>
      <c r="CV1" s="1176"/>
      <c r="CW1" s="1176"/>
      <c r="CX1" s="1176"/>
      <c r="CY1" s="1176"/>
      <c r="CZ1" s="1176"/>
      <c r="DA1" s="1176"/>
      <c r="DB1" s="1176"/>
      <c r="DC1" s="1176"/>
      <c r="DD1" s="1176"/>
      <c r="DE1" s="1176"/>
      <c r="DF1" s="1176"/>
      <c r="DG1" s="1176"/>
      <c r="DH1" s="1176"/>
      <c r="DI1" s="1176"/>
      <c r="DJ1" s="1176"/>
      <c r="DK1" s="1176"/>
      <c r="DL1" s="1176"/>
      <c r="DM1" s="1176"/>
      <c r="DN1" s="1176"/>
      <c r="DO1" s="1176"/>
      <c r="DP1" s="1176"/>
      <c r="DQ1" s="1176"/>
      <c r="DR1" s="1176"/>
      <c r="DS1" s="1176"/>
      <c r="DT1" s="1176"/>
      <c r="DU1" s="1176"/>
      <c r="DV1" s="1176"/>
      <c r="DW1" s="1176"/>
      <c r="DX1" s="1176"/>
      <c r="DY1" s="1176"/>
      <c r="DZ1" s="1176"/>
      <c r="EA1" s="1176"/>
      <c r="EB1" s="1176"/>
      <c r="EC1" s="1176"/>
      <c r="ED1" s="1176"/>
      <c r="EE1" s="1176"/>
      <c r="EF1" s="1176"/>
      <c r="EG1" s="1176"/>
      <c r="EH1" s="1176"/>
      <c r="EI1" s="1176"/>
      <c r="EJ1" s="1176"/>
      <c r="EK1" s="1176"/>
      <c r="EL1" s="1176"/>
      <c r="EM1" s="1176"/>
      <c r="EN1" s="1176"/>
      <c r="EO1" s="1176"/>
      <c r="EP1" s="1176"/>
      <c r="EQ1" s="1176"/>
      <c r="ER1" s="1176"/>
      <c r="ES1" s="1176"/>
      <c r="ET1" s="1176"/>
      <c r="EU1" s="1176"/>
      <c r="EV1" s="1176"/>
      <c r="EW1" s="1176"/>
      <c r="EX1" s="1176"/>
      <c r="EY1" s="1176"/>
      <c r="EZ1" s="1176"/>
      <c r="FA1" s="1176"/>
      <c r="FB1" s="1176"/>
      <c r="FC1" s="1176"/>
      <c r="FD1" s="1176"/>
      <c r="FE1" s="1176"/>
      <c r="FF1" s="1176"/>
      <c r="FG1" s="1176"/>
      <c r="FH1" s="1176"/>
      <c r="FI1" s="1176"/>
      <c r="FJ1" s="1176"/>
      <c r="FK1" s="1176"/>
      <c r="FL1" s="1176"/>
      <c r="FM1" s="1176"/>
      <c r="FN1" s="1176"/>
      <c r="FO1" s="1176"/>
      <c r="FP1" s="1176"/>
      <c r="FQ1" s="1176"/>
      <c r="FR1" s="1176"/>
      <c r="FS1" s="1176"/>
      <c r="FT1" s="1176"/>
      <c r="FU1" s="1176"/>
      <c r="FV1" s="1176"/>
      <c r="FW1" s="1176"/>
      <c r="FX1" s="1176"/>
      <c r="FY1" s="1176"/>
      <c r="FZ1" s="1176"/>
      <c r="GA1" s="1176"/>
      <c r="GB1" s="1176"/>
      <c r="GC1" s="1176"/>
      <c r="GD1" s="1176"/>
      <c r="GE1" s="1176"/>
      <c r="GF1" s="1176"/>
      <c r="GG1" s="1176"/>
      <c r="GH1" s="1176"/>
      <c r="GI1" s="1176"/>
      <c r="GJ1" s="1176"/>
      <c r="GK1" s="1176"/>
      <c r="GL1" s="1176"/>
      <c r="GM1" s="1176"/>
      <c r="GN1" s="1176"/>
      <c r="GO1" s="1176"/>
      <c r="GP1" s="1176"/>
      <c r="GQ1" s="1176"/>
      <c r="GR1" s="1176"/>
      <c r="GS1" s="1176"/>
      <c r="GT1" s="1176"/>
      <c r="GU1" s="1176"/>
      <c r="GV1" s="1176"/>
      <c r="GW1" s="1176"/>
      <c r="GX1" s="1176"/>
      <c r="GY1" s="1176"/>
      <c r="GZ1" s="1176"/>
      <c r="HA1" s="1176"/>
      <c r="HB1" s="1176"/>
      <c r="HC1" s="1176"/>
      <c r="HD1" s="1176"/>
      <c r="HE1" s="1176"/>
      <c r="HF1" s="1176"/>
      <c r="HG1" s="1176"/>
      <c r="HH1" s="1176"/>
      <c r="HI1" s="1176"/>
      <c r="HJ1" s="1176"/>
      <c r="HK1" s="1176"/>
      <c r="HL1" s="1176"/>
      <c r="HM1" s="1176"/>
      <c r="HN1" s="1176"/>
      <c r="HO1" s="1176"/>
      <c r="HP1" s="1176"/>
      <c r="HQ1" s="1176"/>
      <c r="HR1" s="1176"/>
      <c r="HS1" s="1176"/>
      <c r="HT1" s="1176"/>
      <c r="HU1" s="1176"/>
      <c r="HV1" s="1176"/>
      <c r="HW1" s="1176"/>
      <c r="HX1" s="1176"/>
      <c r="HY1" s="1176"/>
      <c r="HZ1" s="1176"/>
      <c r="IA1" s="1176"/>
      <c r="IB1" s="1176"/>
      <c r="IC1" s="1176"/>
      <c r="ID1" s="1176"/>
      <c r="IE1" s="1176"/>
      <c r="IF1" s="1176"/>
      <c r="IG1" s="1176"/>
      <c r="IH1" s="1176"/>
      <c r="II1" s="1176"/>
      <c r="IJ1" s="1176"/>
      <c r="IK1" s="1176"/>
      <c r="IL1" s="1176"/>
      <c r="IM1" s="1176"/>
      <c r="IN1" s="1176"/>
      <c r="IO1" s="1176"/>
      <c r="IP1" s="1176"/>
      <c r="IQ1" s="1176"/>
      <c r="IR1" s="1176"/>
      <c r="IS1" s="1176"/>
      <c r="IT1" s="1176"/>
      <c r="IU1" s="1176"/>
      <c r="IV1" s="1176"/>
      <c r="IW1" s="1176"/>
      <c r="IX1" s="1176"/>
      <c r="IY1" s="1176"/>
      <c r="IZ1" s="1176"/>
      <c r="JA1" s="1176"/>
      <c r="JB1" s="1176"/>
      <c r="JC1" s="1176"/>
      <c r="JD1" s="1176"/>
      <c r="JE1" s="1176"/>
      <c r="JF1" s="1176"/>
      <c r="JG1" s="1176"/>
      <c r="JH1" s="1176"/>
      <c r="JI1" s="1176"/>
      <c r="JJ1" s="1176"/>
      <c r="JK1" s="1176"/>
      <c r="JL1" s="1176"/>
      <c r="JM1" s="1176"/>
      <c r="JN1" s="1176"/>
      <c r="JO1" s="1176"/>
      <c r="JP1" s="1176"/>
      <c r="JQ1" s="1176"/>
      <c r="JR1" s="1176"/>
      <c r="JS1" s="1176"/>
      <c r="JT1" s="1176"/>
      <c r="JU1" s="1176"/>
      <c r="JV1" s="1176"/>
      <c r="JW1" s="1176"/>
      <c r="JX1" s="1176"/>
      <c r="JY1" s="1176"/>
      <c r="JZ1" s="1176"/>
      <c r="KA1" s="1176"/>
      <c r="KB1" s="1176"/>
      <c r="KC1" s="1176"/>
      <c r="KD1" s="1176"/>
      <c r="KE1" s="1176"/>
      <c r="KF1" s="1176"/>
      <c r="KG1" s="1176"/>
      <c r="KH1" s="1176"/>
      <c r="KI1" s="1176"/>
      <c r="KJ1" s="1176"/>
      <c r="KK1" s="1176"/>
      <c r="KL1" s="1176"/>
      <c r="KM1" s="1176"/>
      <c r="KN1" s="1176"/>
      <c r="KO1" s="1176"/>
      <c r="KP1" s="1176"/>
      <c r="KQ1" s="1176"/>
      <c r="KR1" s="1176"/>
      <c r="KS1" s="1176"/>
      <c r="KT1" s="1176"/>
      <c r="KU1" s="1176"/>
      <c r="KV1" s="1176"/>
      <c r="KW1" s="1176"/>
      <c r="KX1" s="1176"/>
      <c r="KY1" s="1176"/>
      <c r="KZ1" s="1176"/>
      <c r="LA1" s="1176"/>
      <c r="LB1" s="1176"/>
      <c r="LC1" s="1176"/>
      <c r="LD1" s="1176"/>
      <c r="LE1" s="1176"/>
      <c r="LF1" s="1176"/>
      <c r="LG1" s="1176"/>
      <c r="LH1" s="1176"/>
      <c r="LI1" s="1176"/>
      <c r="LJ1" s="1176"/>
      <c r="LK1" s="1176"/>
      <c r="LL1" s="1176"/>
      <c r="LM1" s="1176"/>
      <c r="LN1" s="1176"/>
      <c r="LO1" s="1176"/>
      <c r="LP1" s="1176"/>
      <c r="LQ1" s="1176"/>
      <c r="LR1" s="1176"/>
      <c r="LS1" s="1176"/>
      <c r="LT1" s="1176"/>
      <c r="LU1" s="1176"/>
      <c r="LV1" s="1176"/>
      <c r="LW1" s="1176"/>
      <c r="LX1" s="1176"/>
      <c r="LY1" s="1176"/>
      <c r="LZ1" s="1176"/>
      <c r="MA1" s="1176"/>
      <c r="MB1" s="1176"/>
      <c r="MC1" s="1176"/>
      <c r="MD1" s="1176"/>
      <c r="ME1" s="1176"/>
      <c r="MF1" s="1176"/>
      <c r="MG1" s="1176"/>
      <c r="MH1" s="1176"/>
      <c r="MI1" s="1176"/>
      <c r="MJ1" s="1176"/>
      <c r="MK1" s="1176"/>
      <c r="ML1" s="1176"/>
      <c r="MM1" s="1176"/>
      <c r="MN1" s="1176"/>
      <c r="MO1" s="1176"/>
      <c r="MP1" s="1176"/>
      <c r="MQ1" s="1176"/>
      <c r="MR1" s="1176"/>
      <c r="MS1" s="1176"/>
      <c r="MT1" s="1176"/>
      <c r="MU1" s="1176"/>
      <c r="MV1" s="1176"/>
      <c r="MW1" s="1176"/>
      <c r="MX1" s="1176"/>
      <c r="MY1" s="1176"/>
      <c r="MZ1" s="1176"/>
      <c r="NA1" s="1176"/>
      <c r="NB1" s="1176"/>
      <c r="NC1" s="1176"/>
      <c r="ND1" s="1176"/>
      <c r="NE1" s="1176"/>
      <c r="NF1" s="1176"/>
      <c r="NG1" s="1176"/>
      <c r="NH1" s="1176"/>
      <c r="NI1" s="1176"/>
      <c r="NJ1" s="1176"/>
      <c r="NK1" s="1176"/>
      <c r="NL1" s="1176"/>
      <c r="NM1" s="1176"/>
      <c r="NN1" s="1176"/>
      <c r="NO1" s="1176"/>
      <c r="NP1" s="1176"/>
      <c r="NQ1" s="1176"/>
      <c r="NR1" s="1176"/>
      <c r="NS1" s="1176"/>
      <c r="NT1" s="1176"/>
      <c r="NU1" s="1176"/>
      <c r="NV1" s="1176"/>
      <c r="NW1" s="1176"/>
      <c r="NX1" s="1176"/>
      <c r="NY1" s="1176"/>
      <c r="NZ1" s="1176"/>
      <c r="OA1" s="1176"/>
      <c r="OB1" s="1176"/>
      <c r="OC1" s="1176"/>
      <c r="OD1" s="1176"/>
      <c r="OE1" s="1176"/>
      <c r="OF1" s="1176"/>
      <c r="OG1" s="1176"/>
      <c r="OH1" s="1176"/>
      <c r="OI1" s="1176"/>
      <c r="OJ1" s="1176"/>
      <c r="OK1" s="1176"/>
      <c r="OL1" s="1176"/>
      <c r="OM1" s="1176"/>
      <c r="ON1" s="1176"/>
      <c r="OO1" s="1176"/>
      <c r="OP1" s="1176"/>
      <c r="OQ1" s="1176"/>
      <c r="OR1" s="1176"/>
      <c r="OS1" s="1176"/>
      <c r="OT1" s="1176"/>
      <c r="OU1" s="1176"/>
      <c r="OV1" s="1176"/>
      <c r="OW1" s="1176"/>
      <c r="OX1" s="1176"/>
      <c r="OY1" s="1176"/>
      <c r="OZ1" s="1176"/>
      <c r="PA1" s="1176"/>
      <c r="PB1" s="1176"/>
      <c r="PC1" s="1176"/>
      <c r="PD1" s="1176"/>
      <c r="PE1" s="1176"/>
      <c r="PF1" s="1176"/>
      <c r="PG1" s="1176"/>
      <c r="PH1" s="1176"/>
      <c r="PI1" s="1176"/>
      <c r="PJ1" s="1176"/>
      <c r="PK1" s="1176"/>
      <c r="PL1" s="1176"/>
      <c r="PM1" s="1176"/>
      <c r="PN1" s="1176"/>
      <c r="PO1" s="1176"/>
      <c r="PP1" s="1176"/>
      <c r="PQ1" s="1176"/>
      <c r="PR1" s="1176"/>
      <c r="PS1" s="1176"/>
      <c r="PT1" s="1176"/>
      <c r="PU1" s="1176"/>
      <c r="PV1" s="1176"/>
      <c r="PW1" s="1176"/>
      <c r="PX1" s="1176"/>
      <c r="PY1" s="1176"/>
      <c r="PZ1" s="1176"/>
      <c r="QA1" s="1176"/>
      <c r="QB1" s="1176"/>
      <c r="QC1" s="1176"/>
      <c r="QD1" s="1176"/>
      <c r="QE1" s="1176"/>
      <c r="QF1" s="1176"/>
      <c r="QG1" s="1176"/>
      <c r="QH1" s="1176"/>
      <c r="QI1" s="1176"/>
      <c r="QJ1" s="1176"/>
      <c r="QK1" s="1176"/>
      <c r="QL1" s="1176"/>
      <c r="QM1" s="1176"/>
      <c r="QN1" s="1176"/>
      <c r="QO1" s="1176"/>
      <c r="QP1" s="1176"/>
      <c r="QQ1" s="1176"/>
      <c r="QR1" s="1176"/>
      <c r="QS1" s="1176"/>
      <c r="QT1" s="1176"/>
      <c r="QU1" s="1176"/>
      <c r="QV1" s="1176"/>
      <c r="QW1" s="1176"/>
      <c r="QX1" s="1176"/>
      <c r="QY1" s="1176"/>
      <c r="QZ1" s="1176"/>
      <c r="RA1" s="1176"/>
      <c r="RB1" s="1176"/>
      <c r="RC1" s="1176"/>
      <c r="RD1" s="1176"/>
      <c r="RE1" s="1176"/>
      <c r="RF1" s="1176"/>
      <c r="RG1" s="1176"/>
      <c r="RH1" s="1176"/>
      <c r="RI1" s="1176"/>
      <c r="RJ1" s="1176"/>
      <c r="RK1" s="1176"/>
      <c r="RL1" s="1176"/>
      <c r="RM1" s="1176"/>
      <c r="RN1" s="1176"/>
      <c r="RO1" s="1176"/>
      <c r="RP1" s="1176"/>
      <c r="RQ1" s="1176"/>
      <c r="RR1" s="1176"/>
      <c r="RS1" s="1176"/>
      <c r="RT1" s="1176"/>
      <c r="RU1" s="1176"/>
      <c r="RV1" s="1176"/>
      <c r="RW1" s="1176"/>
      <c r="RX1" s="1176"/>
      <c r="RY1" s="1176"/>
      <c r="RZ1" s="1176"/>
      <c r="SA1" s="1176"/>
      <c r="SB1" s="1176"/>
      <c r="SC1" s="1176"/>
      <c r="SD1" s="1176"/>
      <c r="SE1" s="1176"/>
      <c r="SF1" s="1176"/>
      <c r="SG1" s="1176"/>
      <c r="SH1" s="1176"/>
      <c r="SI1" s="1176"/>
      <c r="SJ1" s="1176"/>
      <c r="SK1" s="1176"/>
      <c r="SL1" s="1176"/>
      <c r="SM1" s="1176"/>
      <c r="SN1" s="1176"/>
      <c r="SO1" s="1176"/>
      <c r="SP1" s="1176"/>
      <c r="SQ1" s="1176"/>
      <c r="SR1" s="1176"/>
      <c r="SS1" s="1176"/>
      <c r="ST1" s="1176"/>
      <c r="SU1" s="1176"/>
      <c r="SV1" s="1176"/>
      <c r="SW1" s="1176"/>
      <c r="SX1" s="1176"/>
      <c r="SY1" s="1176"/>
      <c r="SZ1" s="1176"/>
      <c r="TA1" s="1176"/>
      <c r="TB1" s="1176"/>
      <c r="TC1" s="1176"/>
      <c r="TD1" s="1176"/>
      <c r="TE1" s="1176"/>
      <c r="TF1" s="1176"/>
      <c r="TG1" s="1176"/>
      <c r="TH1" s="1176"/>
      <c r="TI1" s="1176"/>
      <c r="TJ1" s="1176"/>
      <c r="TK1" s="1176"/>
      <c r="TL1" s="1176"/>
      <c r="TM1" s="1176"/>
      <c r="TN1" s="1176"/>
      <c r="TO1" s="1176"/>
      <c r="TP1" s="1176"/>
      <c r="TQ1" s="1176"/>
      <c r="TR1" s="1176"/>
      <c r="TS1" s="1176"/>
      <c r="TT1" s="1176"/>
      <c r="TU1" s="1176"/>
      <c r="TV1" s="1176"/>
      <c r="TW1" s="1176"/>
      <c r="TX1" s="1176"/>
      <c r="TY1" s="1176"/>
      <c r="TZ1" s="1176"/>
      <c r="UA1" s="1176"/>
      <c r="UB1" s="1176"/>
      <c r="UC1" s="1176"/>
      <c r="UD1" s="1176"/>
      <c r="UE1" s="1176"/>
      <c r="UF1" s="1176"/>
      <c r="UG1" s="1176"/>
      <c r="UH1" s="1176"/>
      <c r="UI1" s="1176"/>
      <c r="UJ1" s="1176"/>
      <c r="UK1" s="1176"/>
      <c r="UL1" s="1176"/>
      <c r="UM1" s="1176"/>
      <c r="UN1" s="1176"/>
      <c r="UO1" s="1176"/>
      <c r="UP1" s="1176"/>
      <c r="UQ1" s="1176"/>
      <c r="UR1" s="1176"/>
      <c r="US1" s="1176"/>
      <c r="UT1" s="1176"/>
      <c r="UU1" s="1176"/>
      <c r="UV1" s="1176"/>
      <c r="UW1" s="1176"/>
      <c r="UX1" s="1176"/>
      <c r="UY1" s="1176"/>
      <c r="UZ1" s="1176"/>
      <c r="VA1" s="1176"/>
      <c r="VB1" s="1176"/>
      <c r="VC1" s="1176"/>
      <c r="VD1" s="1176"/>
      <c r="VE1" s="1176"/>
      <c r="VF1" s="1176"/>
      <c r="VG1" s="1176"/>
      <c r="VH1" s="1176"/>
      <c r="VI1" s="1176"/>
      <c r="VJ1" s="1176"/>
      <c r="VK1" s="1176"/>
      <c r="VL1" s="1176"/>
      <c r="VM1" s="1176"/>
      <c r="VN1" s="1176"/>
      <c r="VO1" s="1176"/>
      <c r="VP1" s="1176"/>
      <c r="VQ1" s="1176"/>
      <c r="VR1" s="1176"/>
      <c r="VS1" s="1176"/>
      <c r="VT1" s="1176"/>
      <c r="VU1" s="1176"/>
      <c r="VV1" s="1176"/>
      <c r="VW1" s="1176"/>
      <c r="VX1" s="1176"/>
      <c r="VY1" s="1176"/>
      <c r="VZ1" s="1176"/>
      <c r="WA1" s="1176"/>
      <c r="WB1" s="1176"/>
      <c r="WC1" s="1176"/>
      <c r="WD1" s="1176"/>
      <c r="WE1" s="1176"/>
      <c r="WF1" s="1176"/>
      <c r="WG1" s="1176"/>
      <c r="WH1" s="1176"/>
      <c r="WI1" s="1176"/>
      <c r="WJ1" s="1176"/>
      <c r="WK1" s="1176"/>
      <c r="WL1" s="1176"/>
      <c r="WM1" s="1176"/>
      <c r="WN1" s="1176"/>
      <c r="WO1" s="1176"/>
      <c r="WP1" s="1176"/>
      <c r="WQ1" s="1176"/>
      <c r="WR1" s="1176"/>
      <c r="WS1" s="1176"/>
      <c r="WT1" s="1176"/>
      <c r="WU1" s="1176"/>
      <c r="WV1" s="1176"/>
      <c r="WW1" s="1176"/>
      <c r="WX1" s="1176"/>
      <c r="WY1" s="1176"/>
      <c r="WZ1" s="1176"/>
      <c r="XA1" s="1176"/>
      <c r="XB1" s="1176"/>
      <c r="XC1" s="1176"/>
      <c r="XD1" s="1176"/>
      <c r="XE1" s="1176"/>
      <c r="XF1" s="1176"/>
      <c r="XG1" s="1176"/>
      <c r="XH1" s="1176"/>
      <c r="XI1" s="1176"/>
      <c r="XJ1" s="1176"/>
      <c r="XK1" s="1176"/>
      <c r="XL1" s="1176"/>
      <c r="XM1" s="1176"/>
      <c r="XN1" s="1176"/>
      <c r="XO1" s="1176"/>
      <c r="XP1" s="1176"/>
      <c r="XQ1" s="1176"/>
      <c r="XR1" s="1176"/>
      <c r="XS1" s="1176"/>
      <c r="XT1" s="1176"/>
      <c r="XU1" s="1176"/>
      <c r="XV1" s="1176"/>
      <c r="XW1" s="1176"/>
      <c r="XX1" s="1176"/>
      <c r="XY1" s="1176"/>
      <c r="XZ1" s="1176"/>
      <c r="YA1" s="1176"/>
      <c r="YB1" s="1176"/>
      <c r="YC1" s="1176"/>
      <c r="YD1" s="1176"/>
      <c r="YE1" s="1176"/>
      <c r="YF1" s="1176"/>
      <c r="YG1" s="1176"/>
      <c r="YH1" s="1176"/>
      <c r="YI1" s="1176"/>
      <c r="YJ1" s="1176"/>
      <c r="YK1" s="1176"/>
      <c r="YL1" s="1176"/>
      <c r="YM1" s="1176"/>
      <c r="YN1" s="1176"/>
      <c r="YO1" s="1176"/>
      <c r="YP1" s="1176"/>
      <c r="YQ1" s="1176"/>
      <c r="YR1" s="1176"/>
      <c r="YS1" s="1176"/>
      <c r="YT1" s="1176"/>
      <c r="YU1" s="1176"/>
      <c r="YV1" s="1176"/>
      <c r="YW1" s="1176"/>
      <c r="YX1" s="1176"/>
      <c r="YY1" s="1176"/>
      <c r="YZ1" s="1176"/>
      <c r="ZA1" s="1176"/>
      <c r="ZB1" s="1176"/>
      <c r="ZC1" s="1176"/>
      <c r="ZD1" s="1176"/>
      <c r="ZE1" s="1176"/>
      <c r="ZF1" s="1176"/>
      <c r="ZG1" s="1176"/>
      <c r="ZH1" s="1176"/>
      <c r="ZI1" s="1176"/>
      <c r="ZJ1" s="1176"/>
      <c r="ZK1" s="1176"/>
      <c r="ZL1" s="1176"/>
      <c r="ZM1" s="1176"/>
      <c r="ZN1" s="1176"/>
      <c r="ZO1" s="1176"/>
      <c r="ZP1" s="1176"/>
      <c r="ZQ1" s="1176"/>
      <c r="ZR1" s="1176"/>
      <c r="ZS1" s="1176"/>
      <c r="ZT1" s="1176"/>
      <c r="ZU1" s="1176"/>
      <c r="ZV1" s="1176"/>
      <c r="ZW1" s="1176"/>
      <c r="ZX1" s="1176"/>
      <c r="ZY1" s="1176"/>
      <c r="ZZ1" s="1176"/>
      <c r="AAA1" s="1176"/>
      <c r="AAB1" s="1176"/>
      <c r="AAC1" s="1176"/>
      <c r="AAD1" s="1176"/>
      <c r="AAE1" s="1176"/>
      <c r="AAF1" s="1176"/>
      <c r="AAG1" s="1176"/>
      <c r="AAH1" s="1176"/>
      <c r="AAI1" s="1176"/>
      <c r="AAJ1" s="1176"/>
      <c r="AAK1" s="1176"/>
      <c r="AAL1" s="1176"/>
      <c r="AAM1" s="1176"/>
      <c r="AAN1" s="1176"/>
      <c r="AAO1" s="1176"/>
      <c r="AAP1" s="1176"/>
      <c r="AAQ1" s="1176"/>
      <c r="AAR1" s="1176"/>
      <c r="AAS1" s="1176"/>
      <c r="AAT1" s="1176"/>
      <c r="AAU1" s="1176"/>
      <c r="AAV1" s="1176"/>
      <c r="AAW1" s="1176"/>
      <c r="AAX1" s="1176"/>
      <c r="AAY1" s="1176"/>
      <c r="AAZ1" s="1176"/>
      <c r="ABA1" s="1176"/>
      <c r="ABB1" s="1176"/>
      <c r="ABC1" s="1176"/>
      <c r="ABD1" s="1176"/>
      <c r="ABE1" s="1176"/>
      <c r="ABF1" s="1176"/>
      <c r="ABG1" s="1176"/>
      <c r="ABH1" s="1176"/>
      <c r="ABI1" s="1176"/>
      <c r="ABJ1" s="1176"/>
      <c r="ABK1" s="1176"/>
      <c r="ABL1" s="1176"/>
      <c r="ABM1" s="1176"/>
      <c r="ABN1" s="1176"/>
      <c r="ABO1" s="1176"/>
      <c r="ABP1" s="1176"/>
      <c r="ABQ1" s="1176"/>
      <c r="ABR1" s="1176"/>
      <c r="ABS1" s="1176"/>
      <c r="ABT1" s="1176"/>
      <c r="ABU1" s="1176"/>
      <c r="ABV1" s="1176"/>
      <c r="ABW1" s="1176"/>
      <c r="ABX1" s="1176"/>
      <c r="ABY1" s="1176"/>
      <c r="ABZ1" s="1176"/>
      <c r="ACA1" s="1176"/>
      <c r="ACB1" s="1176"/>
      <c r="ACC1" s="1176"/>
      <c r="ACD1" s="1176"/>
      <c r="ACE1" s="1176"/>
      <c r="ACF1" s="1176"/>
      <c r="ACG1" s="1176"/>
      <c r="ACH1" s="1176"/>
      <c r="ACI1" s="1176"/>
      <c r="ACJ1" s="1176"/>
      <c r="ACK1" s="1176"/>
      <c r="ACL1" s="1176"/>
      <c r="ACM1" s="1176"/>
      <c r="ACN1" s="1176"/>
      <c r="ACO1" s="1176"/>
      <c r="ACP1" s="1176"/>
      <c r="ACQ1" s="1176"/>
      <c r="ACR1" s="1176"/>
      <c r="ACS1" s="1176"/>
      <c r="ACT1" s="1176"/>
      <c r="ACU1" s="1176"/>
      <c r="ACV1" s="1176"/>
      <c r="ACW1" s="1176"/>
      <c r="ACX1" s="1176"/>
      <c r="ACY1" s="1176"/>
      <c r="ACZ1" s="1176"/>
      <c r="ADA1" s="1176"/>
      <c r="ADB1" s="1176"/>
      <c r="ADC1" s="1176"/>
      <c r="ADD1" s="1176"/>
      <c r="ADE1" s="1176"/>
      <c r="ADF1" s="1176"/>
      <c r="ADG1" s="1176"/>
      <c r="ADH1" s="1176"/>
      <c r="ADI1" s="1176"/>
      <c r="ADJ1" s="1176"/>
      <c r="ADK1" s="1176"/>
      <c r="ADL1" s="1176"/>
      <c r="ADM1" s="1176"/>
      <c r="ADN1" s="1176"/>
      <c r="ADO1" s="1176"/>
      <c r="ADP1" s="1176"/>
      <c r="ADQ1" s="1176"/>
      <c r="ADR1" s="1176"/>
      <c r="ADS1" s="1176"/>
      <c r="ADT1" s="1176"/>
      <c r="ADU1" s="1176"/>
      <c r="ADV1" s="1176"/>
      <c r="ADW1" s="1176"/>
      <c r="ADX1" s="1176"/>
      <c r="ADY1" s="1176"/>
      <c r="ADZ1" s="1176"/>
      <c r="AEA1" s="1176"/>
      <c r="AEB1" s="1176"/>
      <c r="AEC1" s="1176"/>
      <c r="AED1" s="1176"/>
      <c r="AEE1" s="1176"/>
      <c r="AEF1" s="1176"/>
      <c r="AEG1" s="1176"/>
      <c r="AEH1" s="1176"/>
      <c r="AEI1" s="1176"/>
      <c r="AEJ1" s="1176"/>
      <c r="AEK1" s="1176"/>
      <c r="AEL1" s="1176"/>
      <c r="AEM1" s="1176"/>
      <c r="AEN1" s="1176"/>
      <c r="AEO1" s="1176"/>
      <c r="AEP1" s="1176"/>
      <c r="AEQ1" s="1176"/>
      <c r="AER1" s="1176"/>
      <c r="AES1" s="1176"/>
      <c r="AET1" s="1176"/>
      <c r="AEU1" s="1176"/>
      <c r="AEV1" s="1176"/>
      <c r="AEW1" s="1176"/>
      <c r="AEX1" s="1176"/>
      <c r="AEY1" s="1176"/>
      <c r="AEZ1" s="1176"/>
      <c r="AFA1" s="1176"/>
      <c r="AFB1" s="1176"/>
      <c r="AFC1" s="1176"/>
      <c r="AFD1" s="1176"/>
      <c r="AFE1" s="1176"/>
      <c r="AFF1" s="1176"/>
      <c r="AFG1" s="1176"/>
      <c r="AFH1" s="1176"/>
      <c r="AFI1" s="1176"/>
      <c r="AFJ1" s="1176"/>
      <c r="AFK1" s="1176"/>
      <c r="AFL1" s="1176"/>
      <c r="AFM1" s="1176"/>
      <c r="AFN1" s="1176"/>
      <c r="AFO1" s="1176"/>
      <c r="AFP1" s="1176"/>
      <c r="AFQ1" s="1176"/>
      <c r="AFR1" s="1176"/>
      <c r="AFS1" s="1176"/>
      <c r="AFT1" s="1176"/>
      <c r="AFU1" s="1176"/>
      <c r="AFV1" s="1176"/>
      <c r="AFW1" s="1176"/>
      <c r="AFX1" s="1176"/>
      <c r="AFY1" s="1176"/>
      <c r="AFZ1" s="1176"/>
      <c r="AGA1" s="1176"/>
      <c r="AGB1" s="1176"/>
      <c r="AGC1" s="1176"/>
      <c r="AGD1" s="1176"/>
      <c r="AGE1" s="1176"/>
      <c r="AGF1" s="1176"/>
      <c r="AGG1" s="1176"/>
      <c r="AGH1" s="1176"/>
      <c r="AGI1" s="1176"/>
      <c r="AGJ1" s="1176"/>
      <c r="AGK1" s="1176"/>
      <c r="AGL1" s="1176"/>
      <c r="AGM1" s="1176"/>
      <c r="AGN1" s="1176"/>
      <c r="AGO1" s="1176"/>
      <c r="AGP1" s="1176"/>
      <c r="AGQ1" s="1176"/>
      <c r="AGR1" s="1176"/>
      <c r="AGS1" s="1176"/>
      <c r="AGT1" s="1176"/>
      <c r="AGU1" s="1176"/>
      <c r="AGV1" s="1176"/>
      <c r="AGW1" s="1176"/>
      <c r="AGX1" s="1176"/>
      <c r="AGY1" s="1176"/>
      <c r="AGZ1" s="1176"/>
      <c r="AHA1" s="1176"/>
      <c r="AHB1" s="1176"/>
      <c r="AHC1" s="1176"/>
      <c r="AHD1" s="1176"/>
      <c r="AHE1" s="1176"/>
      <c r="AHF1" s="1176"/>
      <c r="AHG1" s="1176"/>
      <c r="AHH1" s="1176"/>
      <c r="AHI1" s="1176"/>
      <c r="AHJ1" s="1176"/>
      <c r="AHK1" s="1176"/>
      <c r="AHL1" s="1176"/>
      <c r="AHM1" s="1176"/>
      <c r="AHN1" s="1176"/>
      <c r="AHO1" s="1176"/>
      <c r="AHP1" s="1176"/>
      <c r="AHQ1" s="1176"/>
      <c r="AHR1" s="1176"/>
      <c r="AHS1" s="1176"/>
      <c r="AHT1" s="1176"/>
      <c r="AHU1" s="1176"/>
      <c r="AHV1" s="1176"/>
      <c r="AHW1" s="1176"/>
      <c r="AHX1" s="1176"/>
      <c r="AHY1" s="1176"/>
      <c r="AHZ1" s="1176"/>
      <c r="AIA1" s="1176"/>
      <c r="AIB1" s="1176"/>
      <c r="AIC1" s="1176"/>
      <c r="AID1" s="1176"/>
      <c r="AIE1" s="1176"/>
      <c r="AIF1" s="1176"/>
      <c r="AIG1" s="1176"/>
      <c r="AIH1" s="1176"/>
      <c r="AII1" s="1176"/>
      <c r="AIJ1" s="1176"/>
      <c r="AIK1" s="1176"/>
      <c r="AIL1" s="1176"/>
      <c r="AIM1" s="1176"/>
      <c r="AIN1" s="1176"/>
      <c r="AIO1" s="1176"/>
      <c r="AIP1" s="1176"/>
      <c r="AIQ1" s="1176"/>
      <c r="AIR1" s="1176"/>
      <c r="AIS1" s="1176"/>
      <c r="AIT1" s="1176"/>
      <c r="AIU1" s="1176"/>
      <c r="AIV1" s="1176"/>
      <c r="AIW1" s="1176"/>
      <c r="AIX1" s="1176"/>
      <c r="AIY1" s="1176"/>
      <c r="AIZ1" s="1176"/>
      <c r="AJA1" s="1176"/>
      <c r="AJB1" s="1176"/>
      <c r="AJC1" s="1176"/>
      <c r="AJD1" s="1176"/>
      <c r="AJE1" s="1176"/>
      <c r="AJF1" s="1176"/>
      <c r="AJG1" s="1176"/>
      <c r="AJH1" s="1176"/>
      <c r="AJI1" s="1176"/>
      <c r="AJJ1" s="1176"/>
      <c r="AJK1" s="1176"/>
      <c r="AJL1" s="1176"/>
      <c r="AJM1" s="1176"/>
      <c r="AJN1" s="1176"/>
      <c r="AJO1" s="1176"/>
      <c r="AJP1" s="1176"/>
      <c r="AJQ1" s="1176"/>
      <c r="AJR1" s="1176"/>
      <c r="AJS1" s="1176"/>
      <c r="AJT1" s="1176"/>
      <c r="AJU1" s="1176"/>
      <c r="AJV1" s="1176"/>
      <c r="AJW1" s="1176"/>
      <c r="AJX1" s="1176"/>
      <c r="AJY1" s="1176"/>
      <c r="AJZ1" s="1176"/>
      <c r="AKA1" s="1176"/>
      <c r="AKB1" s="1176"/>
      <c r="AKC1" s="1176"/>
      <c r="AKD1" s="1176"/>
      <c r="AKE1" s="1176"/>
      <c r="AKF1" s="1176"/>
      <c r="AKG1" s="1176"/>
      <c r="AKH1" s="1176"/>
      <c r="AKI1" s="1176"/>
      <c r="AKJ1" s="1176"/>
      <c r="AKK1" s="1176"/>
      <c r="AKL1" s="1176"/>
      <c r="AKM1" s="1176"/>
      <c r="AKN1" s="1176"/>
      <c r="AKO1" s="1176"/>
      <c r="AKP1" s="1176"/>
      <c r="AKQ1" s="1176"/>
      <c r="AKR1" s="1176"/>
      <c r="AKS1" s="1176"/>
      <c r="AKT1" s="1176"/>
      <c r="AKU1" s="1176"/>
      <c r="AKV1" s="1176"/>
      <c r="AKW1" s="1176"/>
      <c r="AKX1" s="1176"/>
      <c r="AKY1" s="1176"/>
      <c r="AKZ1" s="1176"/>
      <c r="ALA1" s="1176"/>
      <c r="ALB1" s="1176"/>
      <c r="ALC1" s="1176"/>
      <c r="ALD1" s="1176"/>
      <c r="ALE1" s="1176"/>
      <c r="ALF1" s="1176"/>
      <c r="ALG1" s="1176"/>
      <c r="ALH1" s="1176"/>
      <c r="ALI1" s="1176"/>
      <c r="ALJ1" s="1176"/>
      <c r="ALK1" s="1176"/>
      <c r="ALL1" s="1176"/>
      <c r="ALM1" s="1176"/>
      <c r="ALN1" s="1176"/>
      <c r="ALO1" s="1176"/>
      <c r="ALP1" s="1176"/>
      <c r="ALQ1" s="1176"/>
      <c r="ALR1" s="1176"/>
      <c r="ALS1" s="1176"/>
      <c r="ALT1" s="1176"/>
      <c r="ALU1" s="1176"/>
      <c r="ALV1" s="1176"/>
      <c r="ALW1" s="1176"/>
      <c r="ALX1" s="1176"/>
      <c r="ALY1" s="1176"/>
      <c r="ALZ1" s="1176"/>
      <c r="AMA1" s="1176"/>
      <c r="AMB1" s="1176"/>
      <c r="AMC1" s="1176"/>
      <c r="AMD1" s="1176"/>
      <c r="AME1" s="1176"/>
      <c r="AMF1" s="1176"/>
      <c r="AMG1" s="1176"/>
      <c r="AMH1" s="1176"/>
      <c r="AMI1" s="1176"/>
      <c r="AMJ1" s="1176"/>
      <c r="AMK1" s="1176"/>
      <c r="AML1" s="1176"/>
      <c r="AMM1" s="1176"/>
      <c r="AMN1" s="1176"/>
      <c r="AMO1" s="1176"/>
      <c r="AMP1" s="1176"/>
      <c r="AMQ1" s="1176"/>
      <c r="AMR1" s="1176"/>
      <c r="AMS1" s="1176"/>
      <c r="AMT1" s="1176"/>
      <c r="AMU1" s="1176"/>
      <c r="AMV1" s="1176"/>
      <c r="AMW1" s="1176"/>
      <c r="AMX1" s="1176"/>
      <c r="AMY1" s="1176"/>
      <c r="AMZ1" s="1176"/>
      <c r="ANA1" s="1176"/>
      <c r="ANB1" s="1176"/>
      <c r="ANC1" s="1176"/>
      <c r="AND1" s="1176"/>
      <c r="ANE1" s="1176"/>
      <c r="ANF1" s="1176"/>
      <c r="ANG1" s="1176"/>
      <c r="ANH1" s="1176"/>
      <c r="ANI1" s="1176"/>
      <c r="ANJ1" s="1176"/>
      <c r="ANK1" s="1176"/>
      <c r="ANL1" s="1176"/>
      <c r="ANM1" s="1176"/>
      <c r="ANN1" s="1176"/>
      <c r="ANO1" s="1176"/>
      <c r="ANP1" s="1176"/>
      <c r="ANQ1" s="1176"/>
      <c r="ANR1" s="1176"/>
      <c r="ANS1" s="1176"/>
      <c r="ANT1" s="1176"/>
      <c r="ANU1" s="1176"/>
      <c r="ANV1" s="1176"/>
      <c r="ANW1" s="1176"/>
      <c r="ANX1" s="1176"/>
      <c r="ANY1" s="1176"/>
      <c r="ANZ1" s="1176"/>
      <c r="AOA1" s="1176"/>
      <c r="AOB1" s="1176"/>
      <c r="AOC1" s="1176"/>
      <c r="AOD1" s="1176"/>
      <c r="AOE1" s="1176"/>
      <c r="AOF1" s="1176"/>
      <c r="AOG1" s="1176"/>
      <c r="AOH1" s="1176"/>
      <c r="AOI1" s="1176"/>
      <c r="AOJ1" s="1176"/>
      <c r="AOK1" s="1176"/>
      <c r="AOL1" s="1176"/>
      <c r="AOM1" s="1176"/>
      <c r="AON1" s="1176"/>
      <c r="AOO1" s="1176"/>
      <c r="AOP1" s="1176"/>
      <c r="AOQ1" s="1176"/>
      <c r="AOR1" s="1176"/>
      <c r="AOS1" s="1176"/>
      <c r="AOT1" s="1176"/>
      <c r="AOU1" s="1176"/>
      <c r="AOV1" s="1176"/>
      <c r="AOW1" s="1176"/>
      <c r="AOX1" s="1176"/>
      <c r="AOY1" s="1176"/>
      <c r="AOZ1" s="1176"/>
      <c r="APA1" s="1176"/>
      <c r="APB1" s="1176"/>
      <c r="APC1" s="1176"/>
      <c r="APD1" s="1176"/>
      <c r="APE1" s="1176"/>
      <c r="APF1" s="1176"/>
      <c r="APG1" s="1176"/>
      <c r="APH1" s="1176"/>
      <c r="API1" s="1176"/>
      <c r="APJ1" s="1176"/>
      <c r="APK1" s="1176"/>
      <c r="APL1" s="1176"/>
      <c r="APM1" s="1176"/>
      <c r="APN1" s="1176"/>
      <c r="APO1" s="1176"/>
      <c r="APP1" s="1176"/>
      <c r="APQ1" s="1176"/>
      <c r="APR1" s="1176"/>
      <c r="APS1" s="1176"/>
      <c r="APT1" s="1176"/>
      <c r="APU1" s="1176"/>
      <c r="APV1" s="1176"/>
      <c r="APW1" s="1176"/>
      <c r="APX1" s="1176"/>
      <c r="APY1" s="1176"/>
      <c r="APZ1" s="1176"/>
      <c r="AQA1" s="1176"/>
      <c r="AQB1" s="1176"/>
      <c r="AQC1" s="1176"/>
      <c r="AQD1" s="1176"/>
      <c r="AQE1" s="1176"/>
      <c r="AQF1" s="1176"/>
      <c r="AQG1" s="1176"/>
      <c r="AQH1" s="1176"/>
      <c r="AQI1" s="1176"/>
      <c r="AQJ1" s="1176"/>
      <c r="AQK1" s="1176"/>
      <c r="AQL1" s="1176"/>
      <c r="AQM1" s="1176"/>
      <c r="AQN1" s="1176"/>
      <c r="AQO1" s="1176"/>
      <c r="AQP1" s="1176"/>
      <c r="AQQ1" s="1176"/>
      <c r="AQR1" s="1176"/>
      <c r="AQS1" s="1176"/>
      <c r="AQT1" s="1176"/>
      <c r="AQU1" s="1176"/>
      <c r="AQV1" s="1176"/>
      <c r="AQW1" s="1176"/>
      <c r="AQX1" s="1176"/>
      <c r="AQY1" s="1176"/>
      <c r="AQZ1" s="1176"/>
      <c r="ARA1" s="1176"/>
      <c r="ARB1" s="1176"/>
      <c r="ARC1" s="1176"/>
      <c r="ARD1" s="1176"/>
      <c r="ARE1" s="1176"/>
      <c r="ARF1" s="1176"/>
      <c r="ARG1" s="1176"/>
      <c r="ARH1" s="1176"/>
      <c r="ARI1" s="1176"/>
      <c r="ARJ1" s="1176"/>
      <c r="ARK1" s="1176"/>
      <c r="ARL1" s="1176"/>
      <c r="ARM1" s="1176"/>
      <c r="ARN1" s="1176"/>
      <c r="ARO1" s="1176"/>
      <c r="ARP1" s="1176"/>
      <c r="ARQ1" s="1176"/>
      <c r="ARR1" s="1176"/>
      <c r="ARS1" s="1176"/>
      <c r="ART1" s="1176"/>
      <c r="ARU1" s="1176"/>
      <c r="ARV1" s="1176"/>
      <c r="ARW1" s="1176"/>
      <c r="ARX1" s="1176"/>
      <c r="ARY1" s="1176"/>
      <c r="ARZ1" s="1176"/>
      <c r="ASA1" s="1176"/>
      <c r="ASB1" s="1176"/>
      <c r="ASC1" s="1176"/>
      <c r="ASD1" s="1176"/>
      <c r="ASE1" s="1176"/>
      <c r="ASF1" s="1176"/>
      <c r="ASG1" s="1176"/>
      <c r="ASH1" s="1176"/>
      <c r="ASI1" s="1176"/>
      <c r="ASJ1" s="1176"/>
      <c r="ASK1" s="1176"/>
      <c r="ASL1" s="1176"/>
      <c r="ASM1" s="1176"/>
      <c r="ASN1" s="1176"/>
      <c r="ASO1" s="1176"/>
      <c r="ASP1" s="1176"/>
      <c r="ASQ1" s="1176"/>
      <c r="ASR1" s="1176"/>
      <c r="ASS1" s="1176"/>
      <c r="AST1" s="1176"/>
      <c r="ASU1" s="1176"/>
      <c r="ASV1" s="1176"/>
      <c r="ASW1" s="1176"/>
      <c r="ASX1" s="1176"/>
      <c r="ASY1" s="1176"/>
      <c r="ASZ1" s="1176"/>
      <c r="ATA1" s="1176"/>
      <c r="ATB1" s="1176"/>
      <c r="ATC1" s="1176"/>
      <c r="ATD1" s="1176"/>
      <c r="ATE1" s="1176"/>
      <c r="ATF1" s="1176"/>
      <c r="ATG1" s="1176"/>
      <c r="ATH1" s="1176"/>
      <c r="ATI1" s="1176"/>
      <c r="ATJ1" s="1176"/>
      <c r="ATK1" s="1176"/>
      <c r="ATL1" s="1176"/>
      <c r="ATM1" s="1176"/>
      <c r="ATN1" s="1176"/>
      <c r="ATO1" s="1176"/>
      <c r="ATP1" s="1176"/>
      <c r="ATQ1" s="1176"/>
      <c r="ATR1" s="1176"/>
      <c r="ATS1" s="1176"/>
      <c r="ATT1" s="1176"/>
      <c r="ATU1" s="1176"/>
      <c r="ATV1" s="1176"/>
      <c r="ATW1" s="1176"/>
      <c r="ATX1" s="1176"/>
      <c r="ATY1" s="1176"/>
      <c r="ATZ1" s="1176"/>
      <c r="AUA1" s="1176"/>
      <c r="AUB1" s="1176"/>
      <c r="AUC1" s="1176"/>
      <c r="AUD1" s="1176"/>
      <c r="AUE1" s="1176"/>
      <c r="AUF1" s="1176"/>
      <c r="AUG1" s="1176"/>
      <c r="AUH1" s="1176"/>
      <c r="AUI1" s="1176"/>
      <c r="AUJ1" s="1176"/>
      <c r="AUK1" s="1176"/>
      <c r="AUL1" s="1176"/>
      <c r="AUM1" s="1176"/>
      <c r="AUN1" s="1176"/>
      <c r="AUO1" s="1176"/>
      <c r="AUP1" s="1176"/>
      <c r="AUQ1" s="1176"/>
      <c r="AUR1" s="1176"/>
      <c r="AUS1" s="1176"/>
      <c r="AUT1" s="1176"/>
      <c r="AUU1" s="1176"/>
      <c r="AUV1" s="1176"/>
      <c r="AUW1" s="1176"/>
      <c r="AUX1" s="1176"/>
      <c r="AUY1" s="1176"/>
      <c r="AUZ1" s="1176"/>
      <c r="AVA1" s="1176"/>
      <c r="AVB1" s="1176"/>
      <c r="AVC1" s="1176"/>
      <c r="AVD1" s="1176"/>
      <c r="AVE1" s="1176"/>
      <c r="AVF1" s="1176"/>
      <c r="AVG1" s="1176"/>
      <c r="AVH1" s="1176"/>
      <c r="AVI1" s="1176"/>
      <c r="AVJ1" s="1176"/>
      <c r="AVK1" s="1176"/>
      <c r="AVL1" s="1176"/>
      <c r="AVM1" s="1176"/>
      <c r="AVN1" s="1176"/>
      <c r="AVO1" s="1176"/>
      <c r="AVP1" s="1176"/>
      <c r="AVQ1" s="1176"/>
      <c r="AVR1" s="1176"/>
      <c r="AVS1" s="1176"/>
      <c r="AVT1" s="1176"/>
      <c r="AVU1" s="1176"/>
      <c r="AVV1" s="1176"/>
      <c r="AVW1" s="1176"/>
      <c r="AVX1" s="1176"/>
      <c r="AVY1" s="1176"/>
      <c r="AVZ1" s="1176"/>
      <c r="AWA1" s="1176"/>
      <c r="AWB1" s="1176"/>
      <c r="AWC1" s="1176"/>
      <c r="AWD1" s="1176"/>
      <c r="AWE1" s="1176"/>
      <c r="AWF1" s="1176"/>
      <c r="AWG1" s="1176"/>
      <c r="AWH1" s="1176"/>
      <c r="AWI1" s="1176"/>
      <c r="AWJ1" s="1176"/>
      <c r="AWK1" s="1176"/>
      <c r="AWL1" s="1176"/>
      <c r="AWM1" s="1176"/>
      <c r="AWN1" s="1176"/>
      <c r="AWO1" s="1176"/>
      <c r="AWP1" s="1176"/>
      <c r="AWQ1" s="1176"/>
      <c r="AWR1" s="1176"/>
      <c r="AWS1" s="1176"/>
      <c r="AWT1" s="1176"/>
      <c r="AWU1" s="1176"/>
      <c r="AWV1" s="1176"/>
      <c r="AWW1" s="1176"/>
      <c r="AWX1" s="1176"/>
      <c r="AWY1" s="1176"/>
      <c r="AWZ1" s="1176"/>
      <c r="AXA1" s="1176"/>
      <c r="AXB1" s="1176"/>
      <c r="AXC1" s="1176"/>
      <c r="AXD1" s="1176"/>
      <c r="AXE1" s="1176"/>
      <c r="AXF1" s="1176"/>
      <c r="AXG1" s="1176"/>
      <c r="AXH1" s="1176"/>
      <c r="AXI1" s="1176"/>
      <c r="AXJ1" s="1176"/>
      <c r="AXK1" s="1176"/>
      <c r="AXL1" s="1176"/>
      <c r="AXM1" s="1176"/>
      <c r="AXN1" s="1176"/>
      <c r="AXO1" s="1176"/>
      <c r="AXP1" s="1176"/>
      <c r="AXQ1" s="1176"/>
      <c r="AXR1" s="1176"/>
      <c r="AXS1" s="1176"/>
      <c r="AXT1" s="1176"/>
      <c r="AXU1" s="1176"/>
      <c r="AXV1" s="1176"/>
      <c r="AXW1" s="1176"/>
      <c r="AXX1" s="1176"/>
      <c r="AXY1" s="1176"/>
      <c r="AXZ1" s="1176"/>
      <c r="AYA1" s="1176"/>
      <c r="AYB1" s="1176"/>
      <c r="AYC1" s="1176"/>
      <c r="AYD1" s="1176"/>
      <c r="AYE1" s="1176"/>
      <c r="AYF1" s="1176"/>
      <c r="AYG1" s="1176"/>
      <c r="AYH1" s="1176"/>
      <c r="AYI1" s="1176"/>
      <c r="AYJ1" s="1176"/>
      <c r="AYK1" s="1176"/>
      <c r="AYL1" s="1176"/>
      <c r="AYM1" s="1176"/>
      <c r="AYN1" s="1176"/>
      <c r="AYO1" s="1176"/>
      <c r="AYP1" s="1176"/>
      <c r="AYQ1" s="1176"/>
      <c r="AYR1" s="1176"/>
      <c r="AYS1" s="1176"/>
      <c r="AYT1" s="1176"/>
      <c r="AYU1" s="1176"/>
      <c r="AYV1" s="1176"/>
      <c r="AYW1" s="1176"/>
      <c r="AYX1" s="1176"/>
      <c r="AYY1" s="1176"/>
      <c r="AYZ1" s="1176"/>
      <c r="AZA1" s="1176"/>
      <c r="AZB1" s="1176"/>
      <c r="AZC1" s="1176"/>
      <c r="AZD1" s="1176"/>
      <c r="AZE1" s="1176"/>
      <c r="AZF1" s="1176"/>
      <c r="AZG1" s="1176"/>
      <c r="AZH1" s="1176"/>
      <c r="AZI1" s="1176"/>
      <c r="AZJ1" s="1176"/>
      <c r="AZK1" s="1176"/>
      <c r="AZL1" s="1176"/>
      <c r="AZM1" s="1176"/>
      <c r="AZN1" s="1176"/>
      <c r="AZO1" s="1176"/>
      <c r="AZP1" s="1176"/>
      <c r="AZQ1" s="1176"/>
      <c r="AZR1" s="1176"/>
      <c r="AZS1" s="1176"/>
      <c r="AZT1" s="1176"/>
      <c r="AZU1" s="1176"/>
      <c r="AZV1" s="1176"/>
      <c r="AZW1" s="1176"/>
      <c r="AZX1" s="1176"/>
      <c r="AZY1" s="1176"/>
      <c r="AZZ1" s="1176"/>
      <c r="BAA1" s="1176"/>
      <c r="BAB1" s="1176"/>
      <c r="BAC1" s="1176"/>
      <c r="BAD1" s="1176"/>
      <c r="BAE1" s="1176"/>
      <c r="BAF1" s="1176"/>
      <c r="BAG1" s="1176"/>
      <c r="BAH1" s="1176"/>
      <c r="BAI1" s="1176"/>
      <c r="BAJ1" s="1176"/>
      <c r="BAK1" s="1176"/>
      <c r="BAL1" s="1176"/>
      <c r="BAM1" s="1176"/>
      <c r="BAN1" s="1176"/>
      <c r="BAO1" s="1176"/>
      <c r="BAP1" s="1176"/>
      <c r="BAQ1" s="1176"/>
      <c r="BAR1" s="1176"/>
      <c r="BAS1" s="1176"/>
      <c r="BAT1" s="1176"/>
      <c r="BAU1" s="1176"/>
      <c r="BAV1" s="1176"/>
      <c r="BAW1" s="1176"/>
      <c r="BAX1" s="1176"/>
      <c r="BAY1" s="1176"/>
      <c r="BAZ1" s="1176"/>
      <c r="BBA1" s="1176"/>
      <c r="BBB1" s="1176"/>
      <c r="BBC1" s="1176"/>
      <c r="BBD1" s="1176"/>
      <c r="BBE1" s="1176"/>
      <c r="BBF1" s="1176"/>
      <c r="BBG1" s="1176"/>
      <c r="BBH1" s="1176"/>
      <c r="BBI1" s="1176"/>
      <c r="BBJ1" s="1176"/>
      <c r="BBK1" s="1176"/>
      <c r="BBL1" s="1176"/>
      <c r="BBM1" s="1176"/>
      <c r="BBN1" s="1176"/>
      <c r="BBO1" s="1176"/>
      <c r="BBP1" s="1176"/>
      <c r="BBQ1" s="1176"/>
      <c r="BBR1" s="1176"/>
      <c r="BBS1" s="1176"/>
      <c r="BBT1" s="1176"/>
      <c r="BBU1" s="1176"/>
      <c r="BBV1" s="1176"/>
      <c r="BBW1" s="1176"/>
      <c r="BBX1" s="1176"/>
      <c r="BBY1" s="1176"/>
      <c r="BBZ1" s="1176"/>
      <c r="BCA1" s="1176"/>
      <c r="BCB1" s="1176"/>
      <c r="BCC1" s="1176"/>
      <c r="BCD1" s="1176"/>
      <c r="BCE1" s="1176"/>
      <c r="BCF1" s="1176"/>
      <c r="BCG1" s="1176"/>
      <c r="BCH1" s="1176"/>
      <c r="BCI1" s="1176"/>
      <c r="BCJ1" s="1176"/>
      <c r="BCK1" s="1176"/>
      <c r="BCL1" s="1176"/>
      <c r="BCM1" s="1176"/>
      <c r="BCN1" s="1176"/>
      <c r="BCO1" s="1176"/>
      <c r="BCP1" s="1176"/>
      <c r="BCQ1" s="1176"/>
      <c r="BCR1" s="1176"/>
      <c r="BCS1" s="1176"/>
      <c r="BCT1" s="1176"/>
      <c r="BCU1" s="1176"/>
      <c r="BCV1" s="1176"/>
      <c r="BCW1" s="1176"/>
      <c r="BCX1" s="1176"/>
      <c r="BCY1" s="1176"/>
      <c r="BCZ1" s="1176"/>
      <c r="BDA1" s="1176"/>
      <c r="BDB1" s="1176"/>
      <c r="BDC1" s="1176"/>
      <c r="BDD1" s="1176"/>
      <c r="BDE1" s="1176"/>
      <c r="BDF1" s="1176"/>
      <c r="BDG1" s="1176"/>
      <c r="BDH1" s="1176"/>
      <c r="BDI1" s="1176"/>
      <c r="BDJ1" s="1176"/>
      <c r="BDK1" s="1176"/>
      <c r="BDL1" s="1176"/>
      <c r="BDM1" s="1176"/>
      <c r="BDN1" s="1176"/>
      <c r="BDO1" s="1176"/>
      <c r="BDP1" s="1176"/>
      <c r="BDQ1" s="1176"/>
      <c r="BDR1" s="1176"/>
      <c r="BDS1" s="1176"/>
      <c r="BDT1" s="1176"/>
      <c r="BDU1" s="1176"/>
      <c r="BDV1" s="1176"/>
      <c r="BDW1" s="1176"/>
      <c r="BDX1" s="1176"/>
      <c r="BDY1" s="1176"/>
      <c r="BDZ1" s="1176"/>
      <c r="BEA1" s="1176"/>
      <c r="BEB1" s="1176"/>
      <c r="BEC1" s="1176"/>
      <c r="BED1" s="1176"/>
      <c r="BEE1" s="1176"/>
      <c r="BEF1" s="1176"/>
      <c r="BEG1" s="1176"/>
      <c r="BEH1" s="1176"/>
      <c r="BEI1" s="1176"/>
      <c r="BEJ1" s="1176"/>
      <c r="BEK1" s="1176"/>
      <c r="BEL1" s="1176"/>
      <c r="BEM1" s="1176"/>
      <c r="BEN1" s="1176"/>
      <c r="BEO1" s="1176"/>
      <c r="BEP1" s="1176"/>
      <c r="BEQ1" s="1176"/>
      <c r="BER1" s="1176"/>
      <c r="BES1" s="1176"/>
      <c r="BET1" s="1176"/>
      <c r="BEU1" s="1176"/>
      <c r="BEV1" s="1176"/>
      <c r="BEW1" s="1176"/>
      <c r="BEX1" s="1176"/>
      <c r="BEY1" s="1176"/>
      <c r="BEZ1" s="1176"/>
      <c r="BFA1" s="1176"/>
      <c r="BFB1" s="1176"/>
      <c r="BFC1" s="1176"/>
      <c r="BFD1" s="1176"/>
      <c r="BFE1" s="1176"/>
      <c r="BFF1" s="1176"/>
      <c r="BFG1" s="1176"/>
      <c r="BFH1" s="1176"/>
      <c r="BFI1" s="1176"/>
      <c r="BFJ1" s="1176"/>
      <c r="BFK1" s="1176"/>
      <c r="BFL1" s="1176"/>
      <c r="BFM1" s="1176"/>
      <c r="BFN1" s="1176"/>
      <c r="BFO1" s="1176"/>
      <c r="BFP1" s="1176"/>
      <c r="BFQ1" s="1176"/>
      <c r="BFR1" s="1176"/>
      <c r="BFS1" s="1176"/>
      <c r="BFT1" s="1176"/>
      <c r="BFU1" s="1176"/>
      <c r="BFV1" s="1176"/>
      <c r="BFW1" s="1176"/>
      <c r="BFX1" s="1176"/>
      <c r="BFY1" s="1176"/>
      <c r="BFZ1" s="1176"/>
      <c r="BGA1" s="1176"/>
      <c r="BGB1" s="1176"/>
      <c r="BGC1" s="1176"/>
      <c r="BGD1" s="1176"/>
      <c r="BGE1" s="1176"/>
      <c r="BGF1" s="1176"/>
      <c r="BGG1" s="1176"/>
      <c r="BGH1" s="1176"/>
      <c r="BGI1" s="1176"/>
      <c r="BGJ1" s="1176"/>
      <c r="BGK1" s="1176"/>
      <c r="BGL1" s="1176"/>
      <c r="BGM1" s="1176"/>
      <c r="BGN1" s="1176"/>
      <c r="BGO1" s="1176"/>
      <c r="BGP1" s="1176"/>
      <c r="BGQ1" s="1176"/>
      <c r="BGR1" s="1176"/>
      <c r="BGS1" s="1176"/>
      <c r="BGT1" s="1176"/>
      <c r="BGU1" s="1176"/>
      <c r="BGV1" s="1176"/>
      <c r="BGW1" s="1176"/>
      <c r="BGX1" s="1176"/>
      <c r="BGY1" s="1176"/>
      <c r="BGZ1" s="1176"/>
      <c r="BHA1" s="1176"/>
      <c r="BHB1" s="1176"/>
      <c r="BHC1" s="1176"/>
      <c r="BHD1" s="1176"/>
      <c r="BHE1" s="1176"/>
      <c r="BHF1" s="1176"/>
      <c r="BHG1" s="1176"/>
      <c r="BHH1" s="1176"/>
      <c r="BHI1" s="1176"/>
      <c r="BHJ1" s="1176"/>
      <c r="BHK1" s="1176"/>
      <c r="BHL1" s="1176"/>
      <c r="BHM1" s="1176"/>
      <c r="BHN1" s="1176"/>
      <c r="BHO1" s="1176"/>
      <c r="BHP1" s="1176"/>
      <c r="BHQ1" s="1176"/>
      <c r="BHR1" s="1176"/>
      <c r="BHS1" s="1176"/>
      <c r="BHT1" s="1176"/>
      <c r="BHU1" s="1176"/>
      <c r="BHV1" s="1176"/>
      <c r="BHW1" s="1176"/>
      <c r="BHX1" s="1176"/>
      <c r="BHY1" s="1176"/>
      <c r="BHZ1" s="1176"/>
      <c r="BIA1" s="1176"/>
      <c r="BIB1" s="1176"/>
      <c r="BIC1" s="1176"/>
      <c r="BID1" s="1176"/>
      <c r="BIE1" s="1176"/>
      <c r="BIF1" s="1176"/>
      <c r="BIG1" s="1176"/>
      <c r="BIH1" s="1176"/>
      <c r="BII1" s="1176"/>
      <c r="BIJ1" s="1176"/>
      <c r="BIK1" s="1176"/>
      <c r="BIL1" s="1176"/>
      <c r="BIM1" s="1176"/>
      <c r="BIN1" s="1176"/>
      <c r="BIO1" s="1176"/>
      <c r="BIP1" s="1176"/>
      <c r="BIQ1" s="1176"/>
      <c r="BIR1" s="1176"/>
      <c r="BIS1" s="1176"/>
      <c r="BIT1" s="1176"/>
      <c r="BIU1" s="1176"/>
      <c r="BIV1" s="1176"/>
      <c r="BIW1" s="1176"/>
      <c r="BIX1" s="1176"/>
      <c r="BIY1" s="1176"/>
      <c r="BIZ1" s="1176"/>
      <c r="BJA1" s="1176"/>
      <c r="BJB1" s="1176"/>
      <c r="BJC1" s="1176"/>
      <c r="BJD1" s="1176"/>
      <c r="BJE1" s="1176"/>
      <c r="BJF1" s="1176"/>
      <c r="BJG1" s="1176"/>
      <c r="BJH1" s="1176"/>
      <c r="BJI1" s="1176"/>
      <c r="BJJ1" s="1176"/>
      <c r="BJK1" s="1176"/>
      <c r="BJL1" s="1176"/>
      <c r="BJM1" s="1176"/>
      <c r="BJN1" s="1176"/>
      <c r="BJO1" s="1176"/>
      <c r="BJP1" s="1176"/>
      <c r="BJQ1" s="1176"/>
      <c r="BJR1" s="1176"/>
      <c r="BJS1" s="1176"/>
      <c r="BJT1" s="1176"/>
      <c r="BJU1" s="1176"/>
      <c r="BJV1" s="1176"/>
      <c r="BJW1" s="1176"/>
      <c r="BJX1" s="1176"/>
      <c r="BJY1" s="1176"/>
      <c r="BJZ1" s="1176"/>
      <c r="BKA1" s="1176"/>
      <c r="BKB1" s="1176"/>
      <c r="BKC1" s="1176"/>
      <c r="BKD1" s="1176"/>
      <c r="BKE1" s="1176"/>
      <c r="BKF1" s="1176"/>
      <c r="BKG1" s="1176"/>
      <c r="BKH1" s="1176"/>
      <c r="BKI1" s="1176"/>
      <c r="BKJ1" s="1176"/>
      <c r="BKK1" s="1176"/>
      <c r="BKL1" s="1176"/>
      <c r="BKM1" s="1176"/>
      <c r="BKN1" s="1176"/>
      <c r="BKO1" s="1176"/>
      <c r="BKP1" s="1176"/>
      <c r="BKQ1" s="1176"/>
      <c r="BKR1" s="1176"/>
      <c r="BKS1" s="1176"/>
      <c r="BKT1" s="1176"/>
      <c r="BKU1" s="1176"/>
      <c r="BKV1" s="1176"/>
      <c r="BKW1" s="1176"/>
      <c r="BKX1" s="1176"/>
      <c r="BKY1" s="1176"/>
      <c r="BKZ1" s="1176"/>
      <c r="BLA1" s="1176"/>
      <c r="BLB1" s="1176"/>
      <c r="BLC1" s="1176"/>
      <c r="BLD1" s="1176"/>
      <c r="BLE1" s="1176"/>
      <c r="BLF1" s="1176"/>
      <c r="BLG1" s="1176"/>
      <c r="BLH1" s="1176"/>
      <c r="BLI1" s="1176"/>
      <c r="BLJ1" s="1176"/>
      <c r="BLK1" s="1176"/>
      <c r="BLL1" s="1176"/>
      <c r="BLM1" s="1176"/>
      <c r="BLN1" s="1176"/>
      <c r="BLO1" s="1176"/>
      <c r="BLP1" s="1176"/>
      <c r="BLQ1" s="1176"/>
      <c r="BLR1" s="1176"/>
      <c r="BLS1" s="1176"/>
      <c r="BLT1" s="1176"/>
      <c r="BLU1" s="1176"/>
      <c r="BLV1" s="1176"/>
      <c r="BLW1" s="1176"/>
      <c r="BLX1" s="1176"/>
      <c r="BLY1" s="1176"/>
      <c r="BLZ1" s="1176"/>
      <c r="BMA1" s="1176"/>
      <c r="BMB1" s="1176"/>
      <c r="BMC1" s="1176"/>
      <c r="BMD1" s="1176"/>
      <c r="BME1" s="1176"/>
      <c r="BMF1" s="1176"/>
      <c r="BMG1" s="1176"/>
      <c r="BMH1" s="1176"/>
      <c r="BMI1" s="1176"/>
      <c r="BMJ1" s="1176"/>
      <c r="BMK1" s="1176"/>
      <c r="BML1" s="1176"/>
      <c r="BMM1" s="1176"/>
      <c r="BMN1" s="1176"/>
      <c r="BMO1" s="1176"/>
      <c r="BMP1" s="1176"/>
      <c r="BMQ1" s="1176"/>
      <c r="BMR1" s="1176"/>
      <c r="BMS1" s="1176"/>
      <c r="BMT1" s="1176"/>
      <c r="BMU1" s="1176"/>
      <c r="BMV1" s="1176"/>
      <c r="BMW1" s="1176"/>
      <c r="BMX1" s="1176"/>
      <c r="BMY1" s="1176"/>
      <c r="BMZ1" s="1176"/>
      <c r="BNA1" s="1176"/>
      <c r="BNB1" s="1176"/>
      <c r="BNC1" s="1176"/>
      <c r="BND1" s="1176"/>
      <c r="BNE1" s="1176"/>
      <c r="BNF1" s="1176"/>
      <c r="BNG1" s="1176"/>
      <c r="BNH1" s="1176"/>
      <c r="BNI1" s="1176"/>
      <c r="BNJ1" s="1176"/>
      <c r="BNK1" s="1176"/>
      <c r="BNL1" s="1176"/>
      <c r="BNM1" s="1176"/>
      <c r="BNN1" s="1176"/>
      <c r="BNO1" s="1176"/>
      <c r="BNP1" s="1176"/>
      <c r="BNQ1" s="1176"/>
      <c r="BNR1" s="1176"/>
      <c r="BNS1" s="1176"/>
      <c r="BNT1" s="1176"/>
      <c r="BNU1" s="1176"/>
      <c r="BNV1" s="1176"/>
      <c r="BNW1" s="1176"/>
      <c r="BNX1" s="1176"/>
      <c r="BNY1" s="1176"/>
      <c r="BNZ1" s="1176"/>
      <c r="BOA1" s="1176"/>
      <c r="BOB1" s="1176"/>
      <c r="BOC1" s="1176"/>
      <c r="BOD1" s="1176"/>
      <c r="BOE1" s="1176"/>
      <c r="BOF1" s="1176"/>
      <c r="BOG1" s="1176"/>
      <c r="BOH1" s="1176"/>
      <c r="BOI1" s="1176"/>
      <c r="BOJ1" s="1176"/>
      <c r="BOK1" s="1176"/>
      <c r="BOL1" s="1176"/>
      <c r="BOM1" s="1176"/>
      <c r="BON1" s="1176"/>
      <c r="BOO1" s="1176"/>
      <c r="BOP1" s="1176"/>
      <c r="BOQ1" s="1176"/>
      <c r="BOR1" s="1176"/>
      <c r="BOS1" s="1176"/>
      <c r="BOT1" s="1176"/>
      <c r="BOU1" s="1176"/>
      <c r="BOV1" s="1176"/>
      <c r="BOW1" s="1176"/>
      <c r="BOX1" s="1176"/>
      <c r="BOY1" s="1176"/>
      <c r="BOZ1" s="1176"/>
      <c r="BPA1" s="1176"/>
      <c r="BPB1" s="1176"/>
      <c r="BPC1" s="1176"/>
      <c r="BPD1" s="1176"/>
      <c r="BPE1" s="1176"/>
      <c r="BPF1" s="1176"/>
      <c r="BPG1" s="1176"/>
      <c r="BPH1" s="1176"/>
      <c r="BPI1" s="1176"/>
      <c r="BPJ1" s="1176"/>
      <c r="BPK1" s="1176"/>
      <c r="BPL1" s="1176"/>
      <c r="BPM1" s="1176"/>
      <c r="BPN1" s="1176"/>
      <c r="BPO1" s="1176"/>
      <c r="BPP1" s="1176"/>
      <c r="BPQ1" s="1176"/>
      <c r="BPR1" s="1176"/>
      <c r="BPS1" s="1176"/>
      <c r="BPT1" s="1176"/>
      <c r="BPU1" s="1176"/>
      <c r="BPV1" s="1176"/>
      <c r="BPW1" s="1176"/>
      <c r="BPX1" s="1176"/>
      <c r="BPY1" s="1176"/>
      <c r="BPZ1" s="1176"/>
      <c r="BQA1" s="1176"/>
      <c r="BQB1" s="1176"/>
      <c r="BQC1" s="1176"/>
      <c r="BQD1" s="1176"/>
      <c r="BQE1" s="1176"/>
      <c r="BQF1" s="1176"/>
      <c r="BQG1" s="1176"/>
      <c r="BQH1" s="1176"/>
      <c r="BQI1" s="1176"/>
      <c r="BQJ1" s="1176"/>
      <c r="BQK1" s="1176"/>
      <c r="BQL1" s="1176"/>
      <c r="BQM1" s="1176"/>
      <c r="BQN1" s="1176"/>
      <c r="BQO1" s="1176"/>
      <c r="BQP1" s="1176"/>
      <c r="BQQ1" s="1176"/>
      <c r="BQR1" s="1176"/>
      <c r="BQS1" s="1176"/>
      <c r="BQT1" s="1176"/>
      <c r="BQU1" s="1176"/>
      <c r="BQV1" s="1176"/>
      <c r="BQW1" s="1176"/>
      <c r="BQX1" s="1176"/>
      <c r="BQY1" s="1176"/>
      <c r="BQZ1" s="1176"/>
      <c r="BRA1" s="1176"/>
      <c r="BRB1" s="1176"/>
      <c r="BRC1" s="1176"/>
      <c r="BRD1" s="1176"/>
      <c r="BRE1" s="1176"/>
      <c r="BRF1" s="1176"/>
      <c r="BRG1" s="1176"/>
      <c r="BRH1" s="1176"/>
      <c r="BRI1" s="1176"/>
      <c r="BRJ1" s="1176"/>
      <c r="BRK1" s="1176"/>
      <c r="BRL1" s="1176"/>
      <c r="BRM1" s="1176"/>
      <c r="BRN1" s="1176"/>
      <c r="BRO1" s="1176"/>
      <c r="BRP1" s="1176"/>
      <c r="BRQ1" s="1176"/>
      <c r="BRR1" s="1176"/>
      <c r="BRS1" s="1176"/>
      <c r="BRT1" s="1176"/>
      <c r="BRU1" s="1176"/>
      <c r="BRV1" s="1176"/>
      <c r="BRW1" s="1176"/>
      <c r="BRX1" s="1176"/>
      <c r="BRY1" s="1176"/>
      <c r="BRZ1" s="1176"/>
      <c r="BSA1" s="1176"/>
      <c r="BSB1" s="1176"/>
      <c r="BSC1" s="1176"/>
      <c r="BSD1" s="1176"/>
      <c r="BSE1" s="1176"/>
      <c r="BSF1" s="1176"/>
      <c r="BSG1" s="1176"/>
      <c r="BSH1" s="1176"/>
      <c r="BSI1" s="1176"/>
      <c r="BSJ1" s="1176"/>
      <c r="BSK1" s="1176"/>
      <c r="BSL1" s="1176"/>
      <c r="BSM1" s="1176"/>
      <c r="BSN1" s="1176"/>
      <c r="BSO1" s="1176"/>
      <c r="BSP1" s="1176"/>
      <c r="BSQ1" s="1176"/>
      <c r="BSR1" s="1176"/>
      <c r="BSS1" s="1176"/>
      <c r="BST1" s="1176"/>
      <c r="BSU1" s="1176"/>
      <c r="BSV1" s="1176"/>
      <c r="BSW1" s="1176"/>
      <c r="BSX1" s="1176"/>
      <c r="BSY1" s="1176"/>
      <c r="BSZ1" s="1176"/>
      <c r="BTA1" s="1176"/>
      <c r="BTB1" s="1176"/>
      <c r="BTC1" s="1176"/>
      <c r="BTD1" s="1176"/>
      <c r="BTE1" s="1176"/>
      <c r="BTF1" s="1176"/>
      <c r="BTG1" s="1176"/>
      <c r="BTH1" s="1176"/>
      <c r="BTI1" s="1176"/>
      <c r="BTJ1" s="1176"/>
      <c r="BTK1" s="1176"/>
      <c r="BTL1" s="1176"/>
      <c r="BTM1" s="1176"/>
      <c r="BTN1" s="1176"/>
      <c r="BTO1" s="1176"/>
      <c r="BTP1" s="1176"/>
      <c r="BTQ1" s="1176"/>
      <c r="BTR1" s="1176"/>
      <c r="BTS1" s="1176"/>
      <c r="BTT1" s="1176"/>
      <c r="BTU1" s="1176"/>
      <c r="BTV1" s="1176"/>
      <c r="BTW1" s="1176"/>
      <c r="BTX1" s="1176"/>
      <c r="BTY1" s="1176"/>
      <c r="BTZ1" s="1176"/>
      <c r="BUA1" s="1176"/>
      <c r="BUB1" s="1176"/>
      <c r="BUC1" s="1176"/>
      <c r="BUD1" s="1176"/>
      <c r="BUE1" s="1176"/>
      <c r="BUF1" s="1176"/>
      <c r="BUG1" s="1176"/>
      <c r="BUH1" s="1176"/>
      <c r="BUI1" s="1176"/>
      <c r="BUJ1" s="1176"/>
      <c r="BUK1" s="1176"/>
      <c r="BUL1" s="1176"/>
      <c r="BUM1" s="1176"/>
      <c r="BUN1" s="1176"/>
      <c r="BUO1" s="1176"/>
      <c r="BUP1" s="1176"/>
      <c r="BUQ1" s="1176"/>
      <c r="BUR1" s="1176"/>
      <c r="BUS1" s="1176"/>
      <c r="BUT1" s="1176"/>
      <c r="BUU1" s="1176"/>
      <c r="BUV1" s="1176"/>
      <c r="BUW1" s="1176"/>
      <c r="BUX1" s="1176"/>
      <c r="BUY1" s="1176"/>
      <c r="BUZ1" s="1176"/>
      <c r="BVA1" s="1176"/>
      <c r="BVB1" s="1176"/>
      <c r="BVC1" s="1176"/>
      <c r="BVD1" s="1176"/>
      <c r="BVE1" s="1176"/>
      <c r="BVF1" s="1176"/>
      <c r="BVG1" s="1176"/>
      <c r="BVH1" s="1176"/>
      <c r="BVI1" s="1176"/>
      <c r="BVJ1" s="1176"/>
      <c r="BVK1" s="1176"/>
      <c r="BVL1" s="1176"/>
      <c r="BVM1" s="1176"/>
      <c r="BVN1" s="1176"/>
      <c r="BVO1" s="1176"/>
      <c r="BVP1" s="1176"/>
      <c r="BVQ1" s="1176"/>
      <c r="BVR1" s="1176"/>
      <c r="BVS1" s="1176"/>
      <c r="BVT1" s="1176"/>
      <c r="BVU1" s="1176"/>
      <c r="BVV1" s="1176"/>
      <c r="BVW1" s="1176"/>
      <c r="BVX1" s="1176"/>
      <c r="BVY1" s="1176"/>
      <c r="BVZ1" s="1176"/>
      <c r="BWA1" s="1176"/>
      <c r="BWB1" s="1176"/>
      <c r="BWC1" s="1176"/>
      <c r="BWD1" s="1176"/>
      <c r="BWE1" s="1176"/>
      <c r="BWF1" s="1176"/>
      <c r="BWG1" s="1176"/>
      <c r="BWH1" s="1176"/>
      <c r="BWI1" s="1176"/>
      <c r="BWJ1" s="1176"/>
      <c r="BWK1" s="1176"/>
      <c r="BWL1" s="1176"/>
      <c r="BWM1" s="1176"/>
      <c r="BWN1" s="1176"/>
      <c r="BWO1" s="1176"/>
      <c r="BWP1" s="1176"/>
      <c r="BWQ1" s="1176"/>
      <c r="BWR1" s="1176"/>
      <c r="BWS1" s="1176"/>
      <c r="BWT1" s="1176"/>
      <c r="BWU1" s="1176"/>
      <c r="BWV1" s="1176"/>
      <c r="BWW1" s="1176"/>
      <c r="BWX1" s="1176"/>
      <c r="BWY1" s="1176"/>
      <c r="BWZ1" s="1176"/>
      <c r="BXA1" s="1176"/>
      <c r="BXB1" s="1176"/>
      <c r="BXC1" s="1176"/>
      <c r="BXD1" s="1176"/>
      <c r="BXE1" s="1176"/>
      <c r="BXF1" s="1176"/>
      <c r="BXG1" s="1176"/>
      <c r="BXH1" s="1176"/>
      <c r="BXI1" s="1176"/>
      <c r="BXJ1" s="1176"/>
      <c r="BXK1" s="1176"/>
      <c r="BXL1" s="1176"/>
      <c r="BXM1" s="1176"/>
      <c r="BXN1" s="1176"/>
      <c r="BXO1" s="1176"/>
      <c r="BXP1" s="1176"/>
      <c r="BXQ1" s="1176"/>
      <c r="BXR1" s="1176"/>
      <c r="BXS1" s="1176"/>
      <c r="BXT1" s="1176"/>
      <c r="BXU1" s="1176"/>
      <c r="BXV1" s="1176"/>
      <c r="BXW1" s="1176"/>
      <c r="BXX1" s="1176"/>
      <c r="BXY1" s="1176"/>
      <c r="BXZ1" s="1176"/>
      <c r="BYA1" s="1176"/>
      <c r="BYB1" s="1176"/>
      <c r="BYC1" s="1176"/>
      <c r="BYD1" s="1176"/>
      <c r="BYE1" s="1176"/>
      <c r="BYF1" s="1176"/>
      <c r="BYG1" s="1176"/>
      <c r="BYH1" s="1176"/>
      <c r="BYI1" s="1176"/>
      <c r="BYJ1" s="1176"/>
      <c r="BYK1" s="1176"/>
      <c r="BYL1" s="1176"/>
      <c r="BYM1" s="1176"/>
      <c r="BYN1" s="1176"/>
      <c r="BYO1" s="1176"/>
      <c r="BYP1" s="1176"/>
      <c r="BYQ1" s="1176"/>
      <c r="BYR1" s="1176"/>
      <c r="BYS1" s="1176"/>
      <c r="BYT1" s="1176"/>
      <c r="BYU1" s="1176"/>
      <c r="BYV1" s="1176"/>
      <c r="BYW1" s="1176"/>
      <c r="BYX1" s="1176"/>
      <c r="BYY1" s="1176"/>
      <c r="BYZ1" s="1176"/>
      <c r="BZA1" s="1176"/>
      <c r="BZB1" s="1176"/>
      <c r="BZC1" s="1176"/>
      <c r="BZD1" s="1176"/>
      <c r="BZE1" s="1176"/>
      <c r="BZF1" s="1176"/>
      <c r="BZG1" s="1176"/>
      <c r="BZH1" s="1176"/>
      <c r="BZI1" s="1176"/>
      <c r="BZJ1" s="1176"/>
      <c r="BZK1" s="1176"/>
      <c r="BZL1" s="1176"/>
      <c r="BZM1" s="1176"/>
      <c r="BZN1" s="1176"/>
      <c r="BZO1" s="1176"/>
      <c r="BZP1" s="1176"/>
      <c r="BZQ1" s="1176"/>
      <c r="BZR1" s="1176"/>
      <c r="BZS1" s="1176"/>
      <c r="BZT1" s="1176"/>
      <c r="BZU1" s="1176"/>
      <c r="BZV1" s="1176"/>
      <c r="BZW1" s="1176"/>
      <c r="BZX1" s="1176"/>
      <c r="BZY1" s="1176"/>
      <c r="BZZ1" s="1176"/>
      <c r="CAA1" s="1176"/>
      <c r="CAB1" s="1176"/>
      <c r="CAC1" s="1176"/>
      <c r="CAD1" s="1176"/>
      <c r="CAE1" s="1176"/>
      <c r="CAF1" s="1176"/>
      <c r="CAG1" s="1176"/>
      <c r="CAH1" s="1176"/>
      <c r="CAI1" s="1176"/>
      <c r="CAJ1" s="1176"/>
      <c r="CAK1" s="1176"/>
      <c r="CAL1" s="1176"/>
      <c r="CAM1" s="1176"/>
      <c r="CAN1" s="1176"/>
      <c r="CAO1" s="1176"/>
      <c r="CAP1" s="1176"/>
      <c r="CAQ1" s="1176"/>
      <c r="CAR1" s="1176"/>
      <c r="CAS1" s="1176"/>
      <c r="CAT1" s="1176"/>
      <c r="CAU1" s="1176"/>
      <c r="CAV1" s="1176"/>
      <c r="CAW1" s="1176"/>
      <c r="CAX1" s="1176"/>
      <c r="CAY1" s="1176"/>
      <c r="CAZ1" s="1176"/>
      <c r="CBA1" s="1176"/>
      <c r="CBB1" s="1176"/>
      <c r="CBC1" s="1176"/>
      <c r="CBD1" s="1176"/>
      <c r="CBE1" s="1176"/>
      <c r="CBF1" s="1176"/>
      <c r="CBG1" s="1176"/>
      <c r="CBH1" s="1176"/>
      <c r="CBI1" s="1176"/>
      <c r="CBJ1" s="1176"/>
      <c r="CBK1" s="1176"/>
      <c r="CBL1" s="1176"/>
      <c r="CBM1" s="1176"/>
      <c r="CBN1" s="1176"/>
      <c r="CBO1" s="1176"/>
      <c r="CBP1" s="1176"/>
      <c r="CBQ1" s="1176"/>
      <c r="CBR1" s="1176"/>
      <c r="CBS1" s="1176"/>
      <c r="CBT1" s="1176"/>
      <c r="CBU1" s="1176"/>
      <c r="CBV1" s="1176"/>
      <c r="CBW1" s="1176"/>
      <c r="CBX1" s="1176"/>
      <c r="CBY1" s="1176"/>
      <c r="CBZ1" s="1176"/>
      <c r="CCA1" s="1176"/>
      <c r="CCB1" s="1176"/>
      <c r="CCC1" s="1176"/>
      <c r="CCD1" s="1176"/>
      <c r="CCE1" s="1176"/>
      <c r="CCF1" s="1176"/>
      <c r="CCG1" s="1176"/>
      <c r="CCH1" s="1176"/>
      <c r="CCI1" s="1176"/>
      <c r="CCJ1" s="1176"/>
      <c r="CCK1" s="1176"/>
      <c r="CCL1" s="1176"/>
      <c r="CCM1" s="1176"/>
      <c r="CCN1" s="1176"/>
      <c r="CCO1" s="1176"/>
      <c r="CCP1" s="1176"/>
      <c r="CCQ1" s="1176"/>
      <c r="CCR1" s="1176"/>
      <c r="CCS1" s="1176"/>
      <c r="CCT1" s="1176"/>
      <c r="CCU1" s="1176"/>
      <c r="CCV1" s="1176"/>
      <c r="CCW1" s="1176"/>
      <c r="CCX1" s="1176"/>
      <c r="CCY1" s="1176"/>
      <c r="CCZ1" s="1176"/>
      <c r="CDA1" s="1176"/>
      <c r="CDB1" s="1176"/>
      <c r="CDC1" s="1176"/>
      <c r="CDD1" s="1176"/>
      <c r="CDE1" s="1176"/>
      <c r="CDF1" s="1176"/>
      <c r="CDG1" s="1176"/>
      <c r="CDH1" s="1176"/>
      <c r="CDI1" s="1176"/>
      <c r="CDJ1" s="1176"/>
      <c r="CDK1" s="1176"/>
      <c r="CDL1" s="1176"/>
      <c r="CDM1" s="1176"/>
      <c r="CDN1" s="1176"/>
      <c r="CDO1" s="1176"/>
      <c r="CDP1" s="1176"/>
      <c r="CDQ1" s="1176"/>
      <c r="CDR1" s="1176"/>
      <c r="CDS1" s="1176"/>
      <c r="CDT1" s="1176"/>
      <c r="CDU1" s="1176"/>
      <c r="CDV1" s="1176"/>
      <c r="CDW1" s="1176"/>
      <c r="CDX1" s="1176"/>
      <c r="CDY1" s="1176"/>
      <c r="CDZ1" s="1176"/>
      <c r="CEA1" s="1176"/>
      <c r="CEB1" s="1176"/>
      <c r="CEC1" s="1176"/>
      <c r="CED1" s="1176"/>
      <c r="CEE1" s="1176"/>
      <c r="CEF1" s="1176"/>
      <c r="CEG1" s="1176"/>
      <c r="CEH1" s="1176"/>
      <c r="CEI1" s="1176"/>
      <c r="CEJ1" s="1176"/>
      <c r="CEK1" s="1176"/>
      <c r="CEL1" s="1176"/>
      <c r="CEM1" s="1176"/>
      <c r="CEN1" s="1176"/>
      <c r="CEO1" s="1176"/>
      <c r="CEP1" s="1176"/>
      <c r="CEQ1" s="1176"/>
      <c r="CER1" s="1176"/>
      <c r="CES1" s="1176"/>
      <c r="CET1" s="1176"/>
      <c r="CEU1" s="1176"/>
      <c r="CEV1" s="1176"/>
      <c r="CEW1" s="1176"/>
      <c r="CEX1" s="1176"/>
      <c r="CEY1" s="1176"/>
      <c r="CEZ1" s="1176"/>
      <c r="CFA1" s="1176"/>
      <c r="CFB1" s="1176"/>
      <c r="CFC1" s="1176"/>
      <c r="CFD1" s="1176"/>
      <c r="CFE1" s="1176"/>
      <c r="CFF1" s="1176"/>
      <c r="CFG1" s="1176"/>
      <c r="CFH1" s="1176"/>
      <c r="CFI1" s="1176"/>
      <c r="CFJ1" s="1176"/>
      <c r="CFK1" s="1176"/>
      <c r="CFL1" s="1176"/>
      <c r="CFM1" s="1176"/>
      <c r="CFN1" s="1176"/>
      <c r="CFO1" s="1176"/>
      <c r="CFP1" s="1176"/>
      <c r="CFQ1" s="1176"/>
      <c r="CFR1" s="1176"/>
      <c r="CFS1" s="1176"/>
      <c r="CFT1" s="1176"/>
      <c r="CFU1" s="1176"/>
      <c r="CFV1" s="1176"/>
      <c r="CFW1" s="1176"/>
      <c r="CFX1" s="1176"/>
      <c r="CFY1" s="1176"/>
      <c r="CFZ1" s="1176"/>
      <c r="CGA1" s="1176"/>
      <c r="CGB1" s="1176"/>
      <c r="CGC1" s="1176"/>
      <c r="CGD1" s="1176"/>
      <c r="CGE1" s="1176"/>
      <c r="CGF1" s="1176"/>
      <c r="CGG1" s="1176"/>
      <c r="CGH1" s="1176"/>
      <c r="CGI1" s="1176"/>
      <c r="CGJ1" s="1176"/>
      <c r="CGK1" s="1176"/>
      <c r="CGL1" s="1176"/>
      <c r="CGM1" s="1176"/>
      <c r="CGN1" s="1176"/>
      <c r="CGO1" s="1176"/>
      <c r="CGP1" s="1176"/>
      <c r="CGQ1" s="1176"/>
      <c r="CGR1" s="1176"/>
      <c r="CGS1" s="1176"/>
      <c r="CGT1" s="1176"/>
      <c r="CGU1" s="1176"/>
      <c r="CGV1" s="1176"/>
      <c r="CGW1" s="1176"/>
      <c r="CGX1" s="1176"/>
      <c r="CGY1" s="1176"/>
      <c r="CGZ1" s="1176"/>
      <c r="CHA1" s="1176"/>
      <c r="CHB1" s="1176"/>
      <c r="CHC1" s="1176"/>
      <c r="CHD1" s="1176"/>
      <c r="CHE1" s="1176"/>
      <c r="CHF1" s="1176"/>
      <c r="CHG1" s="1176"/>
      <c r="CHH1" s="1176"/>
      <c r="CHI1" s="1176"/>
      <c r="CHJ1" s="1176"/>
      <c r="CHK1" s="1176"/>
      <c r="CHL1" s="1176"/>
      <c r="CHM1" s="1176"/>
      <c r="CHN1" s="1176"/>
      <c r="CHO1" s="1176"/>
      <c r="CHP1" s="1176"/>
      <c r="CHQ1" s="1176"/>
      <c r="CHR1" s="1176"/>
      <c r="CHS1" s="1176"/>
      <c r="CHT1" s="1176"/>
      <c r="CHU1" s="1176"/>
      <c r="CHV1" s="1176"/>
      <c r="CHW1" s="1176"/>
      <c r="CHX1" s="1176"/>
      <c r="CHY1" s="1176"/>
      <c r="CHZ1" s="1176"/>
      <c r="CIA1" s="1176"/>
      <c r="CIB1" s="1176"/>
      <c r="CIC1" s="1176"/>
      <c r="CID1" s="1176"/>
      <c r="CIE1" s="1176"/>
      <c r="CIF1" s="1176"/>
      <c r="CIG1" s="1176"/>
      <c r="CIH1" s="1176"/>
      <c r="CII1" s="1176"/>
      <c r="CIJ1" s="1176"/>
      <c r="CIK1" s="1176"/>
      <c r="CIL1" s="1176"/>
      <c r="CIM1" s="1176"/>
      <c r="CIN1" s="1176"/>
      <c r="CIO1" s="1176"/>
      <c r="CIP1" s="1176"/>
      <c r="CIQ1" s="1176"/>
      <c r="CIR1" s="1176"/>
      <c r="CIS1" s="1176"/>
      <c r="CIT1" s="1176"/>
      <c r="CIU1" s="1176"/>
      <c r="CIV1" s="1176"/>
      <c r="CIW1" s="1176"/>
      <c r="CIX1" s="1176"/>
      <c r="CIY1" s="1176"/>
      <c r="CIZ1" s="1176"/>
      <c r="CJA1" s="1176"/>
      <c r="CJB1" s="1176"/>
      <c r="CJC1" s="1176"/>
      <c r="CJD1" s="1176"/>
      <c r="CJE1" s="1176"/>
      <c r="CJF1" s="1176"/>
      <c r="CJG1" s="1176"/>
      <c r="CJH1" s="1176"/>
      <c r="CJI1" s="1176"/>
      <c r="CJJ1" s="1176"/>
      <c r="CJK1" s="1176"/>
      <c r="CJL1" s="1176"/>
      <c r="CJM1" s="1176"/>
      <c r="CJN1" s="1176"/>
      <c r="CJO1" s="1176"/>
      <c r="CJP1" s="1176"/>
      <c r="CJQ1" s="1176"/>
      <c r="CJR1" s="1176"/>
      <c r="CJS1" s="1176"/>
      <c r="CJT1" s="1176"/>
      <c r="CJU1" s="1176"/>
      <c r="CJV1" s="1176"/>
      <c r="CJW1" s="1176"/>
      <c r="CJX1" s="1176"/>
      <c r="CJY1" s="1176"/>
      <c r="CJZ1" s="1176"/>
      <c r="CKA1" s="1176"/>
      <c r="CKB1" s="1176"/>
      <c r="CKC1" s="1176"/>
      <c r="CKD1" s="1176"/>
      <c r="CKE1" s="1176"/>
      <c r="CKF1" s="1176"/>
      <c r="CKG1" s="1176"/>
      <c r="CKH1" s="1176"/>
      <c r="CKI1" s="1176"/>
      <c r="CKJ1" s="1176"/>
      <c r="CKK1" s="1176"/>
      <c r="CKL1" s="1176"/>
      <c r="CKM1" s="1176"/>
      <c r="CKN1" s="1176"/>
      <c r="CKO1" s="1176"/>
      <c r="CKP1" s="1176"/>
      <c r="CKQ1" s="1176"/>
      <c r="CKR1" s="1176"/>
      <c r="CKS1" s="1176"/>
      <c r="CKT1" s="1176"/>
      <c r="CKU1" s="1176"/>
      <c r="CKV1" s="1176"/>
      <c r="CKW1" s="1176"/>
      <c r="CKX1" s="1176"/>
      <c r="CKY1" s="1176"/>
      <c r="CKZ1" s="1176"/>
      <c r="CLA1" s="1176"/>
      <c r="CLB1" s="1176"/>
      <c r="CLC1" s="1176"/>
      <c r="CLD1" s="1176"/>
      <c r="CLE1" s="1176"/>
      <c r="CLF1" s="1176"/>
      <c r="CLG1" s="1176"/>
      <c r="CLH1" s="1176"/>
      <c r="CLI1" s="1176"/>
      <c r="CLJ1" s="1176"/>
      <c r="CLK1" s="1176"/>
      <c r="CLL1" s="1176"/>
      <c r="CLM1" s="1176"/>
      <c r="CLN1" s="1176"/>
      <c r="CLO1" s="1176"/>
      <c r="CLP1" s="1176"/>
      <c r="CLQ1" s="1176"/>
      <c r="CLR1" s="1176"/>
      <c r="CLS1" s="1176"/>
      <c r="CLT1" s="1176"/>
      <c r="CLU1" s="1176"/>
      <c r="CLV1" s="1176"/>
      <c r="CLW1" s="1176"/>
      <c r="CLX1" s="1176"/>
      <c r="CLY1" s="1176"/>
      <c r="CLZ1" s="1176"/>
      <c r="CMA1" s="1176"/>
      <c r="CMB1" s="1176"/>
      <c r="CMC1" s="1176"/>
      <c r="CMD1" s="1176"/>
      <c r="CME1" s="1176"/>
      <c r="CMF1" s="1176"/>
      <c r="CMG1" s="1176"/>
      <c r="CMH1" s="1176"/>
      <c r="CMI1" s="1176"/>
      <c r="CMJ1" s="1176"/>
      <c r="CMK1" s="1176"/>
      <c r="CML1" s="1176"/>
      <c r="CMM1" s="1176"/>
      <c r="CMN1" s="1176"/>
      <c r="CMO1" s="1176"/>
      <c r="CMP1" s="1176"/>
      <c r="CMQ1" s="1176"/>
      <c r="CMR1" s="1176"/>
      <c r="CMS1" s="1176"/>
      <c r="CMT1" s="1176"/>
      <c r="CMU1" s="1176"/>
      <c r="CMV1" s="1176"/>
      <c r="CMW1" s="1176"/>
      <c r="CMX1" s="1176"/>
      <c r="CMY1" s="1176"/>
      <c r="CMZ1" s="1176"/>
      <c r="CNA1" s="1176"/>
      <c r="CNB1" s="1176"/>
      <c r="CNC1" s="1176"/>
      <c r="CND1" s="1176"/>
      <c r="CNE1" s="1176"/>
      <c r="CNF1" s="1176"/>
      <c r="CNG1" s="1176"/>
      <c r="CNH1" s="1176"/>
      <c r="CNI1" s="1176"/>
      <c r="CNJ1" s="1176"/>
      <c r="CNK1" s="1176"/>
      <c r="CNL1" s="1176"/>
      <c r="CNM1" s="1176"/>
      <c r="CNN1" s="1176"/>
      <c r="CNO1" s="1176"/>
      <c r="CNP1" s="1176"/>
      <c r="CNQ1" s="1176"/>
      <c r="CNR1" s="1176"/>
      <c r="CNS1" s="1176"/>
      <c r="CNT1" s="1176"/>
      <c r="CNU1" s="1176"/>
      <c r="CNV1" s="1176"/>
      <c r="CNW1" s="1176"/>
      <c r="CNX1" s="1176"/>
      <c r="CNY1" s="1176"/>
      <c r="CNZ1" s="1176"/>
      <c r="COA1" s="1176"/>
      <c r="COB1" s="1176"/>
      <c r="COC1" s="1176"/>
      <c r="COD1" s="1176"/>
      <c r="COE1" s="1176"/>
      <c r="COF1" s="1176"/>
      <c r="COG1" s="1176"/>
      <c r="COH1" s="1176"/>
      <c r="COI1" s="1176"/>
      <c r="COJ1" s="1176"/>
      <c r="COK1" s="1176"/>
      <c r="COL1" s="1176"/>
      <c r="COM1" s="1176"/>
      <c r="CON1" s="1176"/>
      <c r="COO1" s="1176"/>
      <c r="COP1" s="1176"/>
      <c r="COQ1" s="1176"/>
      <c r="COR1" s="1176"/>
      <c r="COS1" s="1176"/>
      <c r="COT1" s="1176"/>
      <c r="COU1" s="1176"/>
      <c r="COV1" s="1176"/>
      <c r="COW1" s="1176"/>
      <c r="COX1" s="1176"/>
      <c r="COY1" s="1176"/>
      <c r="COZ1" s="1176"/>
      <c r="CPA1" s="1176"/>
      <c r="CPB1" s="1176"/>
      <c r="CPC1" s="1176"/>
      <c r="CPD1" s="1176"/>
      <c r="CPE1" s="1176"/>
      <c r="CPF1" s="1176"/>
      <c r="CPG1" s="1176"/>
      <c r="CPH1" s="1176"/>
      <c r="CPI1" s="1176"/>
      <c r="CPJ1" s="1176"/>
      <c r="CPK1" s="1176"/>
      <c r="CPL1" s="1176"/>
      <c r="CPM1" s="1176"/>
      <c r="CPN1" s="1176"/>
      <c r="CPO1" s="1176"/>
      <c r="CPP1" s="1176"/>
      <c r="CPQ1" s="1176"/>
      <c r="CPR1" s="1176"/>
      <c r="CPS1" s="1176"/>
      <c r="CPT1" s="1176"/>
      <c r="CPU1" s="1176"/>
      <c r="CPV1" s="1176"/>
      <c r="CPW1" s="1176"/>
      <c r="CPX1" s="1176"/>
      <c r="CPY1" s="1176"/>
      <c r="CPZ1" s="1176"/>
      <c r="CQA1" s="1176"/>
      <c r="CQB1" s="1176"/>
      <c r="CQC1" s="1176"/>
      <c r="CQD1" s="1176"/>
      <c r="CQE1" s="1176"/>
      <c r="CQF1" s="1176"/>
      <c r="CQG1" s="1176"/>
      <c r="CQH1" s="1176"/>
      <c r="CQI1" s="1176"/>
      <c r="CQJ1" s="1176"/>
      <c r="CQK1" s="1176"/>
      <c r="CQL1" s="1176"/>
      <c r="CQM1" s="1176"/>
      <c r="CQN1" s="1176"/>
      <c r="CQO1" s="1176"/>
      <c r="CQP1" s="1176"/>
      <c r="CQQ1" s="1176"/>
      <c r="CQR1" s="1176"/>
      <c r="CQS1" s="1176"/>
      <c r="CQT1" s="1176"/>
      <c r="CQU1" s="1176"/>
      <c r="CQV1" s="1176"/>
      <c r="CQW1" s="1176"/>
      <c r="CQX1" s="1176"/>
      <c r="CQY1" s="1176"/>
      <c r="CQZ1" s="1176"/>
      <c r="CRA1" s="1176"/>
      <c r="CRB1" s="1176"/>
      <c r="CRC1" s="1176"/>
      <c r="CRD1" s="1176"/>
      <c r="CRE1" s="1176"/>
      <c r="CRF1" s="1176"/>
      <c r="CRG1" s="1176"/>
      <c r="CRH1" s="1176"/>
      <c r="CRI1" s="1176"/>
      <c r="CRJ1" s="1176"/>
      <c r="CRK1" s="1176"/>
      <c r="CRL1" s="1176"/>
      <c r="CRM1" s="1176"/>
      <c r="CRN1" s="1176"/>
      <c r="CRO1" s="1176"/>
      <c r="CRP1" s="1176"/>
      <c r="CRQ1" s="1176"/>
      <c r="CRR1" s="1176"/>
      <c r="CRS1" s="1176"/>
      <c r="CRT1" s="1176"/>
      <c r="CRU1" s="1176"/>
      <c r="CRV1" s="1176"/>
      <c r="CRW1" s="1176"/>
      <c r="CRX1" s="1176"/>
      <c r="CRY1" s="1176"/>
      <c r="CRZ1" s="1176"/>
      <c r="CSA1" s="1176"/>
      <c r="CSB1" s="1176"/>
      <c r="CSC1" s="1176"/>
      <c r="CSD1" s="1176"/>
      <c r="CSE1" s="1176"/>
      <c r="CSF1" s="1176"/>
      <c r="CSG1" s="1176"/>
      <c r="CSH1" s="1176"/>
      <c r="CSI1" s="1176"/>
      <c r="CSJ1" s="1176"/>
      <c r="CSK1" s="1176"/>
      <c r="CSL1" s="1176"/>
      <c r="CSM1" s="1176"/>
      <c r="CSN1" s="1176"/>
      <c r="CSO1" s="1176"/>
      <c r="CSP1" s="1176"/>
      <c r="CSQ1" s="1176"/>
      <c r="CSR1" s="1176"/>
      <c r="CSS1" s="1176"/>
      <c r="CST1" s="1176"/>
      <c r="CSU1" s="1176"/>
      <c r="CSV1" s="1176"/>
      <c r="CSW1" s="1176"/>
      <c r="CSX1" s="1176"/>
      <c r="CSY1" s="1176"/>
      <c r="CSZ1" s="1176"/>
      <c r="CTA1" s="1176"/>
      <c r="CTB1" s="1176"/>
      <c r="CTC1" s="1176"/>
      <c r="CTD1" s="1176"/>
      <c r="CTE1" s="1176"/>
      <c r="CTF1" s="1176"/>
      <c r="CTG1" s="1176"/>
      <c r="CTH1" s="1176"/>
      <c r="CTI1" s="1176"/>
      <c r="CTJ1" s="1176"/>
      <c r="CTK1" s="1176"/>
      <c r="CTL1" s="1176"/>
      <c r="CTM1" s="1176"/>
      <c r="CTN1" s="1176"/>
      <c r="CTO1" s="1176"/>
      <c r="CTP1" s="1176"/>
      <c r="CTQ1" s="1176"/>
      <c r="CTR1" s="1176"/>
      <c r="CTS1" s="1176"/>
      <c r="CTT1" s="1176"/>
      <c r="CTU1" s="1176"/>
      <c r="CTV1" s="1176"/>
      <c r="CTW1" s="1176"/>
      <c r="CTX1" s="1176"/>
      <c r="CTY1" s="1176"/>
      <c r="CTZ1" s="1176"/>
      <c r="CUA1" s="1176"/>
      <c r="CUB1" s="1176"/>
      <c r="CUC1" s="1176"/>
      <c r="CUD1" s="1176"/>
      <c r="CUE1" s="1176"/>
      <c r="CUF1" s="1176"/>
      <c r="CUG1" s="1176"/>
      <c r="CUH1" s="1176"/>
      <c r="CUI1" s="1176"/>
      <c r="CUJ1" s="1176"/>
      <c r="CUK1" s="1176"/>
      <c r="CUL1" s="1176"/>
      <c r="CUM1" s="1176"/>
      <c r="CUN1" s="1176"/>
      <c r="CUO1" s="1176"/>
      <c r="CUP1" s="1176"/>
      <c r="CUQ1" s="1176"/>
      <c r="CUR1" s="1176"/>
      <c r="CUS1" s="1176"/>
      <c r="CUT1" s="1176"/>
      <c r="CUU1" s="1176"/>
      <c r="CUV1" s="1176"/>
      <c r="CUW1" s="1176"/>
      <c r="CUX1" s="1176"/>
      <c r="CUY1" s="1176"/>
      <c r="CUZ1" s="1176"/>
      <c r="CVA1" s="1176"/>
      <c r="CVB1" s="1176"/>
      <c r="CVC1" s="1176"/>
      <c r="CVD1" s="1176"/>
      <c r="CVE1" s="1176"/>
      <c r="CVF1" s="1176"/>
      <c r="CVG1" s="1176"/>
      <c r="CVH1" s="1176"/>
      <c r="CVI1" s="1176"/>
      <c r="CVJ1" s="1176"/>
      <c r="CVK1" s="1176"/>
      <c r="CVL1" s="1176"/>
      <c r="CVM1" s="1176"/>
      <c r="CVN1" s="1176"/>
      <c r="CVO1" s="1176"/>
      <c r="CVP1" s="1176"/>
      <c r="CVQ1" s="1176"/>
      <c r="CVR1" s="1176"/>
      <c r="CVS1" s="1176"/>
      <c r="CVT1" s="1176"/>
      <c r="CVU1" s="1176"/>
      <c r="CVV1" s="1176"/>
      <c r="CVW1" s="1176"/>
      <c r="CVX1" s="1176"/>
      <c r="CVY1" s="1176"/>
      <c r="CVZ1" s="1176"/>
      <c r="CWA1" s="1176"/>
      <c r="CWB1" s="1176"/>
      <c r="CWC1" s="1176"/>
      <c r="CWD1" s="1176"/>
      <c r="CWE1" s="1176"/>
      <c r="CWF1" s="1176"/>
      <c r="CWG1" s="1176"/>
      <c r="CWH1" s="1176"/>
      <c r="CWI1" s="1176"/>
      <c r="CWJ1" s="1176"/>
      <c r="CWK1" s="1176"/>
      <c r="CWL1" s="1176"/>
      <c r="CWM1" s="1176"/>
      <c r="CWN1" s="1176"/>
      <c r="CWO1" s="1176"/>
      <c r="CWP1" s="1176"/>
      <c r="CWQ1" s="1176"/>
      <c r="CWR1" s="1176"/>
      <c r="CWS1" s="1176"/>
      <c r="CWT1" s="1176"/>
      <c r="CWU1" s="1176"/>
      <c r="CWV1" s="1176"/>
      <c r="CWW1" s="1176"/>
      <c r="CWX1" s="1176"/>
      <c r="CWY1" s="1176"/>
      <c r="CWZ1" s="1176"/>
      <c r="CXA1" s="1176"/>
      <c r="CXB1" s="1176"/>
      <c r="CXC1" s="1176"/>
      <c r="CXD1" s="1176"/>
      <c r="CXE1" s="1176"/>
      <c r="CXF1" s="1176"/>
      <c r="CXG1" s="1176"/>
      <c r="CXH1" s="1176"/>
      <c r="CXI1" s="1176"/>
      <c r="CXJ1" s="1176"/>
      <c r="CXK1" s="1176"/>
      <c r="CXL1" s="1176"/>
      <c r="CXM1" s="1176"/>
      <c r="CXN1" s="1176"/>
      <c r="CXO1" s="1176"/>
      <c r="CXP1" s="1176"/>
      <c r="CXQ1" s="1176"/>
      <c r="CXR1" s="1176"/>
      <c r="CXS1" s="1176"/>
      <c r="CXT1" s="1176"/>
      <c r="CXU1" s="1176"/>
      <c r="CXV1" s="1176"/>
      <c r="CXW1" s="1176"/>
      <c r="CXX1" s="1176"/>
      <c r="CXY1" s="1176"/>
      <c r="CXZ1" s="1176"/>
      <c r="CYA1" s="1176"/>
      <c r="CYB1" s="1176"/>
      <c r="CYC1" s="1176"/>
      <c r="CYD1" s="1176"/>
      <c r="CYE1" s="1176"/>
      <c r="CYF1" s="1176"/>
      <c r="CYG1" s="1176"/>
      <c r="CYH1" s="1176"/>
      <c r="CYI1" s="1176"/>
      <c r="CYJ1" s="1176"/>
      <c r="CYK1" s="1176"/>
      <c r="CYL1" s="1176"/>
      <c r="CYM1" s="1176"/>
      <c r="CYN1" s="1176"/>
      <c r="CYO1" s="1176"/>
      <c r="CYP1" s="1176"/>
      <c r="CYQ1" s="1176"/>
      <c r="CYR1" s="1176"/>
      <c r="CYS1" s="1176"/>
      <c r="CYT1" s="1176"/>
      <c r="CYU1" s="1176"/>
      <c r="CYV1" s="1176"/>
      <c r="CYW1" s="1176"/>
      <c r="CYX1" s="1176"/>
      <c r="CYY1" s="1176"/>
      <c r="CYZ1" s="1176"/>
      <c r="CZA1" s="1176"/>
      <c r="CZB1" s="1176"/>
      <c r="CZC1" s="1176"/>
      <c r="CZD1" s="1176"/>
      <c r="CZE1" s="1176"/>
      <c r="CZF1" s="1176"/>
      <c r="CZG1" s="1176"/>
      <c r="CZH1" s="1176"/>
      <c r="CZI1" s="1176"/>
      <c r="CZJ1" s="1176"/>
      <c r="CZK1" s="1176"/>
      <c r="CZL1" s="1176"/>
      <c r="CZM1" s="1176"/>
      <c r="CZN1" s="1176"/>
      <c r="CZO1" s="1176"/>
      <c r="CZP1" s="1176"/>
      <c r="CZQ1" s="1176"/>
      <c r="CZR1" s="1176"/>
      <c r="CZS1" s="1176"/>
      <c r="CZT1" s="1176"/>
      <c r="CZU1" s="1176"/>
      <c r="CZV1" s="1176"/>
      <c r="CZW1" s="1176"/>
      <c r="CZX1" s="1176"/>
      <c r="CZY1" s="1176"/>
      <c r="CZZ1" s="1176"/>
      <c r="DAA1" s="1176"/>
      <c r="DAB1" s="1176"/>
      <c r="DAC1" s="1176"/>
      <c r="DAD1" s="1176"/>
      <c r="DAE1" s="1176"/>
      <c r="DAF1" s="1176"/>
      <c r="DAG1" s="1176"/>
      <c r="DAH1" s="1176"/>
      <c r="DAI1" s="1176"/>
      <c r="DAJ1" s="1176"/>
      <c r="DAK1" s="1176"/>
      <c r="DAL1" s="1176"/>
      <c r="DAM1" s="1176"/>
      <c r="DAN1" s="1176"/>
      <c r="DAO1" s="1176"/>
      <c r="DAP1" s="1176"/>
      <c r="DAQ1" s="1176"/>
      <c r="DAR1" s="1176"/>
      <c r="DAS1" s="1176"/>
      <c r="DAT1" s="1176"/>
      <c r="DAU1" s="1176"/>
      <c r="DAV1" s="1176"/>
      <c r="DAW1" s="1176"/>
      <c r="DAX1" s="1176"/>
      <c r="DAY1" s="1176"/>
      <c r="DAZ1" s="1176"/>
      <c r="DBA1" s="1176"/>
      <c r="DBB1" s="1176"/>
      <c r="DBC1" s="1176"/>
      <c r="DBD1" s="1176"/>
      <c r="DBE1" s="1176"/>
      <c r="DBF1" s="1176"/>
      <c r="DBG1" s="1176"/>
      <c r="DBH1" s="1176"/>
      <c r="DBI1" s="1176"/>
      <c r="DBJ1" s="1176"/>
      <c r="DBK1" s="1176"/>
      <c r="DBL1" s="1176"/>
      <c r="DBM1" s="1176"/>
      <c r="DBN1" s="1176"/>
      <c r="DBO1" s="1176"/>
      <c r="DBP1" s="1176"/>
      <c r="DBQ1" s="1176"/>
      <c r="DBR1" s="1176"/>
      <c r="DBS1" s="1176"/>
      <c r="DBT1" s="1176"/>
      <c r="DBU1" s="1176"/>
      <c r="DBV1" s="1176"/>
      <c r="DBW1" s="1176"/>
      <c r="DBX1" s="1176"/>
      <c r="DBY1" s="1176"/>
      <c r="DBZ1" s="1176"/>
      <c r="DCA1" s="1176"/>
      <c r="DCB1" s="1176"/>
      <c r="DCC1" s="1176"/>
      <c r="DCD1" s="1176"/>
      <c r="DCE1" s="1176"/>
      <c r="DCF1" s="1176"/>
      <c r="DCG1" s="1176"/>
      <c r="DCH1" s="1176"/>
      <c r="DCI1" s="1176"/>
      <c r="DCJ1" s="1176"/>
      <c r="DCK1" s="1176"/>
      <c r="DCL1" s="1176"/>
      <c r="DCM1" s="1176"/>
      <c r="DCN1" s="1176"/>
      <c r="DCO1" s="1176"/>
      <c r="DCP1" s="1176"/>
      <c r="DCQ1" s="1176"/>
      <c r="DCR1" s="1176"/>
      <c r="DCS1" s="1176"/>
      <c r="DCT1" s="1176"/>
      <c r="DCU1" s="1176"/>
      <c r="DCV1" s="1176"/>
      <c r="DCW1" s="1176"/>
      <c r="DCX1" s="1176"/>
      <c r="DCY1" s="1176"/>
      <c r="DCZ1" s="1176"/>
      <c r="DDA1" s="1176"/>
      <c r="DDB1" s="1176"/>
      <c r="DDC1" s="1176"/>
      <c r="DDD1" s="1176"/>
      <c r="DDE1" s="1176"/>
      <c r="DDF1" s="1176"/>
      <c r="DDG1" s="1176"/>
      <c r="DDH1" s="1176"/>
      <c r="DDI1" s="1176"/>
      <c r="DDJ1" s="1176"/>
      <c r="DDK1" s="1176"/>
      <c r="DDL1" s="1176"/>
      <c r="DDM1" s="1176"/>
      <c r="DDN1" s="1176"/>
      <c r="DDO1" s="1176"/>
      <c r="DDP1" s="1176"/>
      <c r="DDQ1" s="1176"/>
      <c r="DDR1" s="1176"/>
      <c r="DDS1" s="1176"/>
      <c r="DDT1" s="1176"/>
      <c r="DDU1" s="1176"/>
      <c r="DDV1" s="1176"/>
      <c r="DDW1" s="1176"/>
      <c r="DDX1" s="1176"/>
      <c r="DDY1" s="1176"/>
      <c r="DDZ1" s="1176"/>
      <c r="DEA1" s="1176"/>
      <c r="DEB1" s="1176"/>
      <c r="DEC1" s="1176"/>
      <c r="DED1" s="1176"/>
      <c r="DEE1" s="1176"/>
      <c r="DEF1" s="1176"/>
      <c r="DEG1" s="1176"/>
      <c r="DEH1" s="1176"/>
      <c r="DEI1" s="1176"/>
      <c r="DEJ1" s="1176"/>
      <c r="DEK1" s="1176"/>
      <c r="DEL1" s="1176"/>
      <c r="DEM1" s="1176"/>
      <c r="DEN1" s="1176"/>
      <c r="DEO1" s="1176"/>
      <c r="DEP1" s="1176"/>
      <c r="DEQ1" s="1176"/>
      <c r="DER1" s="1176"/>
      <c r="DES1" s="1176"/>
      <c r="DET1" s="1176"/>
      <c r="DEU1" s="1176"/>
      <c r="DEV1" s="1176"/>
      <c r="DEW1" s="1176"/>
      <c r="DEX1" s="1176"/>
      <c r="DEY1" s="1176"/>
      <c r="DEZ1" s="1176"/>
      <c r="DFA1" s="1176"/>
      <c r="DFB1" s="1176"/>
      <c r="DFC1" s="1176"/>
      <c r="DFD1" s="1176"/>
      <c r="DFE1" s="1176"/>
      <c r="DFF1" s="1176"/>
      <c r="DFG1" s="1176"/>
      <c r="DFH1" s="1176"/>
      <c r="DFI1" s="1176"/>
      <c r="DFJ1" s="1176"/>
      <c r="DFK1" s="1176"/>
      <c r="DFL1" s="1176"/>
      <c r="DFM1" s="1176"/>
      <c r="DFN1" s="1176"/>
      <c r="DFO1" s="1176"/>
      <c r="DFP1" s="1176"/>
      <c r="DFQ1" s="1176"/>
      <c r="DFR1" s="1176"/>
      <c r="DFS1" s="1176"/>
      <c r="DFT1" s="1176"/>
      <c r="DFU1" s="1176"/>
      <c r="DFV1" s="1176"/>
      <c r="DFW1" s="1176"/>
      <c r="DFX1" s="1176"/>
      <c r="DFY1" s="1176"/>
      <c r="DFZ1" s="1176"/>
      <c r="DGA1" s="1176"/>
      <c r="DGB1" s="1176"/>
      <c r="DGC1" s="1176"/>
      <c r="DGD1" s="1176"/>
      <c r="DGE1" s="1176"/>
      <c r="DGF1" s="1176"/>
      <c r="DGG1" s="1176"/>
      <c r="DGH1" s="1176"/>
      <c r="DGI1" s="1176"/>
      <c r="DGJ1" s="1176"/>
      <c r="DGK1" s="1176"/>
      <c r="DGL1" s="1176"/>
      <c r="DGM1" s="1176"/>
      <c r="DGN1" s="1176"/>
      <c r="DGO1" s="1176"/>
      <c r="DGP1" s="1176"/>
      <c r="DGQ1" s="1176"/>
      <c r="DGR1" s="1176"/>
      <c r="DGS1" s="1176"/>
      <c r="DGT1" s="1176"/>
      <c r="DGU1" s="1176"/>
      <c r="DGV1" s="1176"/>
      <c r="DGW1" s="1176"/>
      <c r="DGX1" s="1176"/>
      <c r="DGY1" s="1176"/>
      <c r="DGZ1" s="1176"/>
      <c r="DHA1" s="1176"/>
      <c r="DHB1" s="1176"/>
      <c r="DHC1" s="1176"/>
      <c r="DHD1" s="1176"/>
      <c r="DHE1" s="1176"/>
      <c r="DHF1" s="1176"/>
      <c r="DHG1" s="1176"/>
      <c r="DHH1" s="1176"/>
      <c r="DHI1" s="1176"/>
      <c r="DHJ1" s="1176"/>
      <c r="DHK1" s="1176"/>
      <c r="DHL1" s="1176"/>
      <c r="DHM1" s="1176"/>
      <c r="DHN1" s="1176"/>
      <c r="DHO1" s="1176"/>
      <c r="DHP1" s="1176"/>
      <c r="DHQ1" s="1176"/>
      <c r="DHR1" s="1176"/>
      <c r="DHS1" s="1176"/>
      <c r="DHT1" s="1176"/>
      <c r="DHU1" s="1176"/>
      <c r="DHV1" s="1176"/>
      <c r="DHW1" s="1176"/>
      <c r="DHX1" s="1176"/>
      <c r="DHY1" s="1176"/>
      <c r="DHZ1" s="1176"/>
      <c r="DIA1" s="1176"/>
      <c r="DIB1" s="1176"/>
      <c r="DIC1" s="1176"/>
      <c r="DID1" s="1176"/>
      <c r="DIE1" s="1176"/>
      <c r="DIF1" s="1176"/>
      <c r="DIG1" s="1176"/>
      <c r="DIH1" s="1176"/>
      <c r="DII1" s="1176"/>
      <c r="DIJ1" s="1176"/>
      <c r="DIK1" s="1176"/>
      <c r="DIL1" s="1176"/>
      <c r="DIM1" s="1176"/>
      <c r="DIN1" s="1176"/>
      <c r="DIO1" s="1176"/>
      <c r="DIP1" s="1176"/>
      <c r="DIQ1" s="1176"/>
      <c r="DIR1" s="1176"/>
      <c r="DIS1" s="1176"/>
      <c r="DIT1" s="1176"/>
      <c r="DIU1" s="1176"/>
      <c r="DIV1" s="1176"/>
      <c r="DIW1" s="1176"/>
      <c r="DIX1" s="1176"/>
      <c r="DIY1" s="1176"/>
      <c r="DIZ1" s="1176"/>
      <c r="DJA1" s="1176"/>
      <c r="DJB1" s="1176"/>
      <c r="DJC1" s="1176"/>
      <c r="DJD1" s="1176"/>
      <c r="DJE1" s="1176"/>
      <c r="DJF1" s="1176"/>
      <c r="DJG1" s="1176"/>
      <c r="DJH1" s="1176"/>
      <c r="DJI1" s="1176"/>
      <c r="DJJ1" s="1176"/>
      <c r="DJK1" s="1176"/>
      <c r="DJL1" s="1176"/>
      <c r="DJM1" s="1176"/>
      <c r="DJN1" s="1176"/>
      <c r="DJO1" s="1176"/>
      <c r="DJP1" s="1176"/>
      <c r="DJQ1" s="1176"/>
      <c r="DJR1" s="1176"/>
      <c r="DJS1" s="1176"/>
      <c r="DJT1" s="1176"/>
      <c r="DJU1" s="1176"/>
      <c r="DJV1" s="1176"/>
      <c r="DJW1" s="1176"/>
      <c r="DJX1" s="1176"/>
      <c r="DJY1" s="1176"/>
      <c r="DJZ1" s="1176"/>
      <c r="DKA1" s="1176"/>
      <c r="DKB1" s="1176"/>
      <c r="DKC1" s="1176"/>
      <c r="DKD1" s="1176"/>
      <c r="DKE1" s="1176"/>
      <c r="DKF1" s="1176"/>
      <c r="DKG1" s="1176"/>
      <c r="DKH1" s="1176"/>
      <c r="DKI1" s="1176"/>
      <c r="DKJ1" s="1176"/>
      <c r="DKK1" s="1176"/>
      <c r="DKL1" s="1176"/>
      <c r="DKM1" s="1176"/>
      <c r="DKN1" s="1176"/>
      <c r="DKO1" s="1176"/>
      <c r="DKP1" s="1176"/>
      <c r="DKQ1" s="1176"/>
      <c r="DKR1" s="1176"/>
      <c r="DKS1" s="1176"/>
      <c r="DKT1" s="1176"/>
      <c r="DKU1" s="1176"/>
      <c r="DKV1" s="1176"/>
      <c r="DKW1" s="1176"/>
      <c r="DKX1" s="1176"/>
      <c r="DKY1" s="1176"/>
      <c r="DKZ1" s="1176"/>
      <c r="DLA1" s="1176"/>
      <c r="DLB1" s="1176"/>
      <c r="DLC1" s="1176"/>
      <c r="DLD1" s="1176"/>
      <c r="DLE1" s="1176"/>
      <c r="DLF1" s="1176"/>
      <c r="DLG1" s="1176"/>
      <c r="DLH1" s="1176"/>
      <c r="DLI1" s="1176"/>
      <c r="DLJ1" s="1176"/>
      <c r="DLK1" s="1176"/>
      <c r="DLL1" s="1176"/>
      <c r="DLM1" s="1176"/>
      <c r="DLN1" s="1176"/>
      <c r="DLO1" s="1176"/>
      <c r="DLP1" s="1176"/>
      <c r="DLQ1" s="1176"/>
      <c r="DLR1" s="1176"/>
      <c r="DLS1" s="1176"/>
      <c r="DLT1" s="1176"/>
      <c r="DLU1" s="1176"/>
      <c r="DLV1" s="1176"/>
      <c r="DLW1" s="1176"/>
      <c r="DLX1" s="1176"/>
      <c r="DLY1" s="1176"/>
      <c r="DLZ1" s="1176"/>
      <c r="DMA1" s="1176"/>
      <c r="DMB1" s="1176"/>
      <c r="DMC1" s="1176"/>
      <c r="DMD1" s="1176"/>
      <c r="DME1" s="1176"/>
      <c r="DMF1" s="1176"/>
      <c r="DMG1" s="1176"/>
      <c r="DMH1" s="1176"/>
      <c r="DMI1" s="1176"/>
      <c r="DMJ1" s="1176"/>
      <c r="DMK1" s="1176"/>
      <c r="DML1" s="1176"/>
      <c r="DMM1" s="1176"/>
      <c r="DMN1" s="1176"/>
      <c r="DMO1" s="1176"/>
      <c r="DMP1" s="1176"/>
      <c r="DMQ1" s="1176"/>
      <c r="DMR1" s="1176"/>
      <c r="DMS1" s="1176"/>
      <c r="DMT1" s="1176"/>
      <c r="DMU1" s="1176"/>
      <c r="DMV1" s="1176"/>
      <c r="DMW1" s="1176"/>
      <c r="DMX1" s="1176"/>
      <c r="DMY1" s="1176"/>
      <c r="DMZ1" s="1176"/>
      <c r="DNA1" s="1176"/>
      <c r="DNB1" s="1176"/>
      <c r="DNC1" s="1176"/>
      <c r="DND1" s="1176"/>
      <c r="DNE1" s="1176"/>
      <c r="DNF1" s="1176"/>
      <c r="DNG1" s="1176"/>
      <c r="DNH1" s="1176"/>
      <c r="DNI1" s="1176"/>
      <c r="DNJ1" s="1176"/>
      <c r="DNK1" s="1176"/>
      <c r="DNL1" s="1176"/>
      <c r="DNM1" s="1176"/>
      <c r="DNN1" s="1176"/>
      <c r="DNO1" s="1176"/>
      <c r="DNP1" s="1176"/>
      <c r="DNQ1" s="1176"/>
      <c r="DNR1" s="1176"/>
      <c r="DNS1" s="1176"/>
      <c r="DNT1" s="1176"/>
      <c r="DNU1" s="1176"/>
      <c r="DNV1" s="1176"/>
      <c r="DNW1" s="1176"/>
      <c r="DNX1" s="1176"/>
      <c r="DNY1" s="1176"/>
      <c r="DNZ1" s="1176"/>
      <c r="DOA1" s="1176"/>
      <c r="DOB1" s="1176"/>
      <c r="DOC1" s="1176"/>
      <c r="DOD1" s="1176"/>
      <c r="DOE1" s="1176"/>
      <c r="DOF1" s="1176"/>
      <c r="DOG1" s="1176"/>
      <c r="DOH1" s="1176"/>
      <c r="DOI1" s="1176"/>
      <c r="DOJ1" s="1176"/>
      <c r="DOK1" s="1176"/>
      <c r="DOL1" s="1176"/>
      <c r="DOM1" s="1176"/>
      <c r="DON1" s="1176"/>
      <c r="DOO1" s="1176"/>
      <c r="DOP1" s="1176"/>
      <c r="DOQ1" s="1176"/>
      <c r="DOR1" s="1176"/>
      <c r="DOS1" s="1176"/>
      <c r="DOT1" s="1176"/>
      <c r="DOU1" s="1176"/>
      <c r="DOV1" s="1176"/>
      <c r="DOW1" s="1176"/>
      <c r="DOX1" s="1176"/>
      <c r="DOY1" s="1176"/>
      <c r="DOZ1" s="1176"/>
      <c r="DPA1" s="1176"/>
      <c r="DPB1" s="1176"/>
      <c r="DPC1" s="1176"/>
      <c r="DPD1" s="1176"/>
      <c r="DPE1" s="1176"/>
      <c r="DPF1" s="1176"/>
      <c r="DPG1" s="1176"/>
      <c r="DPH1" s="1176"/>
      <c r="DPI1" s="1176"/>
      <c r="DPJ1" s="1176"/>
      <c r="DPK1" s="1176"/>
      <c r="DPL1" s="1176"/>
      <c r="DPM1" s="1176"/>
      <c r="DPN1" s="1176"/>
      <c r="DPO1" s="1176"/>
      <c r="DPP1" s="1176"/>
      <c r="DPQ1" s="1176"/>
      <c r="DPR1" s="1176"/>
      <c r="DPS1" s="1176"/>
      <c r="DPT1" s="1176"/>
      <c r="DPU1" s="1176"/>
      <c r="DPV1" s="1176"/>
      <c r="DPW1" s="1176"/>
      <c r="DPX1" s="1176"/>
      <c r="DPY1" s="1176"/>
      <c r="DPZ1" s="1176"/>
      <c r="DQA1" s="1176"/>
      <c r="DQB1" s="1176"/>
      <c r="DQC1" s="1176"/>
      <c r="DQD1" s="1176"/>
      <c r="DQE1" s="1176"/>
      <c r="DQF1" s="1176"/>
      <c r="DQG1" s="1176"/>
      <c r="DQH1" s="1176"/>
      <c r="DQI1" s="1176"/>
      <c r="DQJ1" s="1176"/>
      <c r="DQK1" s="1176"/>
      <c r="DQL1" s="1176"/>
      <c r="DQM1" s="1176"/>
      <c r="DQN1" s="1176"/>
      <c r="DQO1" s="1176"/>
      <c r="DQP1" s="1176"/>
      <c r="DQQ1" s="1176"/>
      <c r="DQR1" s="1176"/>
      <c r="DQS1" s="1176"/>
      <c r="DQT1" s="1176"/>
      <c r="DQU1" s="1176"/>
      <c r="DQV1" s="1176"/>
      <c r="DQW1" s="1176"/>
      <c r="DQX1" s="1176"/>
      <c r="DQY1" s="1176"/>
      <c r="DQZ1" s="1176"/>
      <c r="DRA1" s="1176"/>
      <c r="DRB1" s="1176"/>
      <c r="DRC1" s="1176"/>
      <c r="DRD1" s="1176"/>
      <c r="DRE1" s="1176"/>
      <c r="DRF1" s="1176"/>
      <c r="DRG1" s="1176"/>
      <c r="DRH1" s="1176"/>
      <c r="DRI1" s="1176"/>
      <c r="DRJ1" s="1176"/>
      <c r="DRK1" s="1176"/>
      <c r="DRL1" s="1176"/>
      <c r="DRM1" s="1176"/>
      <c r="DRN1" s="1176"/>
      <c r="DRO1" s="1176"/>
      <c r="DRP1" s="1176"/>
      <c r="DRQ1" s="1176"/>
      <c r="DRR1" s="1176"/>
      <c r="DRS1" s="1176"/>
      <c r="DRT1" s="1176"/>
      <c r="DRU1" s="1176"/>
      <c r="DRV1" s="1176"/>
      <c r="DRW1" s="1176"/>
      <c r="DRX1" s="1176"/>
      <c r="DRY1" s="1176"/>
      <c r="DRZ1" s="1176"/>
      <c r="DSA1" s="1176"/>
      <c r="DSB1" s="1176"/>
      <c r="DSC1" s="1176"/>
      <c r="DSD1" s="1176"/>
      <c r="DSE1" s="1176"/>
      <c r="DSF1" s="1176"/>
      <c r="DSG1" s="1176"/>
      <c r="DSH1" s="1176"/>
      <c r="DSI1" s="1176"/>
      <c r="DSJ1" s="1176"/>
      <c r="DSK1" s="1176"/>
      <c r="DSL1" s="1176"/>
      <c r="DSM1" s="1176"/>
      <c r="DSN1" s="1176"/>
      <c r="DSO1" s="1176"/>
      <c r="DSP1" s="1176"/>
      <c r="DSQ1" s="1176"/>
      <c r="DSR1" s="1176"/>
      <c r="DSS1" s="1176"/>
      <c r="DST1" s="1176"/>
      <c r="DSU1" s="1176"/>
      <c r="DSV1" s="1176"/>
      <c r="DSW1" s="1176"/>
      <c r="DSX1" s="1176"/>
      <c r="DSY1" s="1176"/>
      <c r="DSZ1" s="1176"/>
      <c r="DTA1" s="1176"/>
      <c r="DTB1" s="1176"/>
      <c r="DTC1" s="1176"/>
      <c r="DTD1" s="1176"/>
      <c r="DTE1" s="1176"/>
      <c r="DTF1" s="1176"/>
      <c r="DTG1" s="1176"/>
      <c r="DTH1" s="1176"/>
      <c r="DTI1" s="1176"/>
      <c r="DTJ1" s="1176"/>
      <c r="DTK1" s="1176"/>
      <c r="DTL1" s="1176"/>
      <c r="DTM1" s="1176"/>
      <c r="DTN1" s="1176"/>
      <c r="DTO1" s="1176"/>
      <c r="DTP1" s="1176"/>
      <c r="DTQ1" s="1176"/>
      <c r="DTR1" s="1176"/>
      <c r="DTS1" s="1176"/>
      <c r="DTT1" s="1176"/>
      <c r="DTU1" s="1176"/>
      <c r="DTV1" s="1176"/>
      <c r="DTW1" s="1176"/>
      <c r="DTX1" s="1176"/>
      <c r="DTY1" s="1176"/>
      <c r="DTZ1" s="1176"/>
      <c r="DUA1" s="1176"/>
      <c r="DUB1" s="1176"/>
      <c r="DUC1" s="1176"/>
      <c r="DUD1" s="1176"/>
      <c r="DUE1" s="1176"/>
      <c r="DUF1" s="1176"/>
      <c r="DUG1" s="1176"/>
      <c r="DUH1" s="1176"/>
      <c r="DUI1" s="1176"/>
      <c r="DUJ1" s="1176"/>
      <c r="DUK1" s="1176"/>
      <c r="DUL1" s="1176"/>
      <c r="DUM1" s="1176"/>
      <c r="DUN1" s="1176"/>
      <c r="DUO1" s="1176"/>
      <c r="DUP1" s="1176"/>
      <c r="DUQ1" s="1176"/>
      <c r="DUR1" s="1176"/>
      <c r="DUS1" s="1176"/>
      <c r="DUT1" s="1176"/>
      <c r="DUU1" s="1176"/>
      <c r="DUV1" s="1176"/>
      <c r="DUW1" s="1176"/>
      <c r="DUX1" s="1176"/>
      <c r="DUY1" s="1176"/>
      <c r="DUZ1" s="1176"/>
      <c r="DVA1" s="1176"/>
      <c r="DVB1" s="1176"/>
      <c r="DVC1" s="1176"/>
      <c r="DVD1" s="1176"/>
      <c r="DVE1" s="1176"/>
      <c r="DVF1" s="1176"/>
      <c r="DVG1" s="1176"/>
      <c r="DVH1" s="1176"/>
      <c r="DVI1" s="1176"/>
      <c r="DVJ1" s="1176"/>
      <c r="DVK1" s="1176"/>
      <c r="DVL1" s="1176"/>
      <c r="DVM1" s="1176"/>
      <c r="DVN1" s="1176"/>
      <c r="DVO1" s="1176"/>
      <c r="DVP1" s="1176"/>
      <c r="DVQ1" s="1176"/>
      <c r="DVR1" s="1176"/>
      <c r="DVS1" s="1176"/>
      <c r="DVT1" s="1176"/>
      <c r="DVU1" s="1176"/>
      <c r="DVV1" s="1176"/>
      <c r="DVW1" s="1176"/>
      <c r="DVX1" s="1176"/>
      <c r="DVY1" s="1176"/>
      <c r="DVZ1" s="1176"/>
      <c r="DWA1" s="1176"/>
      <c r="DWB1" s="1176"/>
      <c r="DWC1" s="1176"/>
      <c r="DWD1" s="1176"/>
      <c r="DWE1" s="1176"/>
      <c r="DWF1" s="1176"/>
      <c r="DWG1" s="1176"/>
      <c r="DWH1" s="1176"/>
      <c r="DWI1" s="1176"/>
      <c r="DWJ1" s="1176"/>
      <c r="DWK1" s="1176"/>
      <c r="DWL1" s="1176"/>
      <c r="DWM1" s="1176"/>
      <c r="DWN1" s="1176"/>
      <c r="DWO1" s="1176"/>
      <c r="DWP1" s="1176"/>
      <c r="DWQ1" s="1176"/>
      <c r="DWR1" s="1176"/>
      <c r="DWS1" s="1176"/>
      <c r="DWT1" s="1176"/>
      <c r="DWU1" s="1176"/>
      <c r="DWV1" s="1176"/>
      <c r="DWW1" s="1176"/>
      <c r="DWX1" s="1176"/>
      <c r="DWY1" s="1176"/>
      <c r="DWZ1" s="1176"/>
      <c r="DXA1" s="1176"/>
      <c r="DXB1" s="1176"/>
      <c r="DXC1" s="1176"/>
      <c r="DXD1" s="1176"/>
      <c r="DXE1" s="1176"/>
      <c r="DXF1" s="1176"/>
      <c r="DXG1" s="1176"/>
      <c r="DXH1" s="1176"/>
      <c r="DXI1" s="1176"/>
      <c r="DXJ1" s="1176"/>
      <c r="DXK1" s="1176"/>
      <c r="DXL1" s="1176"/>
      <c r="DXM1" s="1176"/>
      <c r="DXN1" s="1176"/>
      <c r="DXO1" s="1176"/>
      <c r="DXP1" s="1176"/>
      <c r="DXQ1" s="1176"/>
      <c r="DXR1" s="1176"/>
      <c r="DXS1" s="1176"/>
      <c r="DXT1" s="1176"/>
      <c r="DXU1" s="1176"/>
      <c r="DXV1" s="1176"/>
      <c r="DXW1" s="1176"/>
      <c r="DXX1" s="1176"/>
      <c r="DXY1" s="1176"/>
      <c r="DXZ1" s="1176"/>
      <c r="DYA1" s="1176"/>
      <c r="DYB1" s="1176"/>
      <c r="DYC1" s="1176"/>
      <c r="DYD1" s="1176"/>
      <c r="DYE1" s="1176"/>
      <c r="DYF1" s="1176"/>
      <c r="DYG1" s="1176"/>
      <c r="DYH1" s="1176"/>
      <c r="DYI1" s="1176"/>
      <c r="DYJ1" s="1176"/>
      <c r="DYK1" s="1176"/>
      <c r="DYL1" s="1176"/>
      <c r="DYM1" s="1176"/>
      <c r="DYN1" s="1176"/>
      <c r="DYO1" s="1176"/>
      <c r="DYP1" s="1176"/>
      <c r="DYQ1" s="1176"/>
      <c r="DYR1" s="1176"/>
      <c r="DYS1" s="1176"/>
      <c r="DYT1" s="1176"/>
      <c r="DYU1" s="1176"/>
      <c r="DYV1" s="1176"/>
      <c r="DYW1" s="1176"/>
      <c r="DYX1" s="1176"/>
      <c r="DYY1" s="1176"/>
      <c r="DYZ1" s="1176"/>
      <c r="DZA1" s="1176"/>
      <c r="DZB1" s="1176"/>
      <c r="DZC1" s="1176"/>
      <c r="DZD1" s="1176"/>
      <c r="DZE1" s="1176"/>
      <c r="DZF1" s="1176"/>
      <c r="DZG1" s="1176"/>
      <c r="DZH1" s="1176"/>
      <c r="DZI1" s="1176"/>
      <c r="DZJ1" s="1176"/>
      <c r="DZK1" s="1176"/>
      <c r="DZL1" s="1176"/>
      <c r="DZM1" s="1176"/>
      <c r="DZN1" s="1176"/>
      <c r="DZO1" s="1176"/>
      <c r="DZP1" s="1176"/>
      <c r="DZQ1" s="1176"/>
      <c r="DZR1" s="1176"/>
      <c r="DZS1" s="1176"/>
      <c r="DZT1" s="1176"/>
      <c r="DZU1" s="1176"/>
      <c r="DZV1" s="1176"/>
      <c r="DZW1" s="1176"/>
      <c r="DZX1" s="1176"/>
      <c r="DZY1" s="1176"/>
      <c r="DZZ1" s="1176"/>
      <c r="EAA1" s="1176"/>
      <c r="EAB1" s="1176"/>
      <c r="EAC1" s="1176"/>
      <c r="EAD1" s="1176"/>
      <c r="EAE1" s="1176"/>
      <c r="EAF1" s="1176"/>
      <c r="EAG1" s="1176"/>
      <c r="EAH1" s="1176"/>
      <c r="EAI1" s="1176"/>
      <c r="EAJ1" s="1176"/>
      <c r="EAK1" s="1176"/>
      <c r="EAL1" s="1176"/>
      <c r="EAM1" s="1176"/>
      <c r="EAN1" s="1176"/>
      <c r="EAO1" s="1176"/>
      <c r="EAP1" s="1176"/>
      <c r="EAQ1" s="1176"/>
      <c r="EAR1" s="1176"/>
      <c r="EAS1" s="1176"/>
      <c r="EAT1" s="1176"/>
      <c r="EAU1" s="1176"/>
      <c r="EAV1" s="1176"/>
      <c r="EAW1" s="1176"/>
      <c r="EAX1" s="1176"/>
      <c r="EAY1" s="1176"/>
      <c r="EAZ1" s="1176"/>
      <c r="EBA1" s="1176"/>
      <c r="EBB1" s="1176"/>
      <c r="EBC1" s="1176"/>
      <c r="EBD1" s="1176"/>
      <c r="EBE1" s="1176"/>
      <c r="EBF1" s="1176"/>
      <c r="EBG1" s="1176"/>
      <c r="EBH1" s="1176"/>
      <c r="EBI1" s="1176"/>
      <c r="EBJ1" s="1176"/>
      <c r="EBK1" s="1176"/>
      <c r="EBL1" s="1176"/>
      <c r="EBM1" s="1176"/>
      <c r="EBN1" s="1176"/>
      <c r="EBO1" s="1176"/>
      <c r="EBP1" s="1176"/>
      <c r="EBQ1" s="1176"/>
      <c r="EBR1" s="1176"/>
      <c r="EBS1" s="1176"/>
      <c r="EBT1" s="1176"/>
      <c r="EBU1" s="1176"/>
      <c r="EBV1" s="1176"/>
      <c r="EBW1" s="1176"/>
      <c r="EBX1" s="1176"/>
      <c r="EBY1" s="1176"/>
      <c r="EBZ1" s="1176"/>
      <c r="ECA1" s="1176"/>
      <c r="ECB1" s="1176"/>
      <c r="ECC1" s="1176"/>
      <c r="ECD1" s="1176"/>
      <c r="ECE1" s="1176"/>
      <c r="ECF1" s="1176"/>
      <c r="ECG1" s="1176"/>
      <c r="ECH1" s="1176"/>
      <c r="ECI1" s="1176"/>
      <c r="ECJ1" s="1176"/>
      <c r="ECK1" s="1176"/>
      <c r="ECL1" s="1176"/>
      <c r="ECM1" s="1176"/>
      <c r="ECN1" s="1176"/>
      <c r="ECO1" s="1176"/>
      <c r="ECP1" s="1176"/>
      <c r="ECQ1" s="1176"/>
      <c r="ECR1" s="1176"/>
      <c r="ECS1" s="1176"/>
      <c r="ECT1" s="1176"/>
      <c r="ECU1" s="1176"/>
      <c r="ECV1" s="1176"/>
      <c r="ECW1" s="1176"/>
      <c r="ECX1" s="1176"/>
      <c r="ECY1" s="1176"/>
      <c r="ECZ1" s="1176"/>
      <c r="EDA1" s="1176"/>
      <c r="EDB1" s="1176"/>
      <c r="EDC1" s="1176"/>
      <c r="EDD1" s="1176"/>
      <c r="EDE1" s="1176"/>
      <c r="EDF1" s="1176"/>
      <c r="EDG1" s="1176"/>
      <c r="EDH1" s="1176"/>
      <c r="EDI1" s="1176"/>
      <c r="EDJ1" s="1176"/>
      <c r="EDK1" s="1176"/>
      <c r="EDL1" s="1176"/>
      <c r="EDM1" s="1176"/>
      <c r="EDN1" s="1176"/>
      <c r="EDO1" s="1176"/>
      <c r="EDP1" s="1176"/>
      <c r="EDQ1" s="1176"/>
      <c r="EDR1" s="1176"/>
      <c r="EDS1" s="1176"/>
      <c r="EDT1" s="1176"/>
      <c r="EDU1" s="1176"/>
      <c r="EDV1" s="1176"/>
      <c r="EDW1" s="1176"/>
      <c r="EDX1" s="1176"/>
      <c r="EDY1" s="1176"/>
      <c r="EDZ1" s="1176"/>
      <c r="EEA1" s="1176"/>
      <c r="EEB1" s="1176"/>
      <c r="EEC1" s="1176"/>
      <c r="EED1" s="1176"/>
      <c r="EEE1" s="1176"/>
      <c r="EEF1" s="1176"/>
      <c r="EEG1" s="1176"/>
      <c r="EEH1" s="1176"/>
      <c r="EEI1" s="1176"/>
      <c r="EEJ1" s="1176"/>
      <c r="EEK1" s="1176"/>
      <c r="EEL1" s="1176"/>
      <c r="EEM1" s="1176"/>
      <c r="EEN1" s="1176"/>
      <c r="EEO1" s="1176"/>
      <c r="EEP1" s="1176"/>
      <c r="EEQ1" s="1176"/>
      <c r="EER1" s="1176"/>
      <c r="EES1" s="1176"/>
      <c r="EET1" s="1176"/>
      <c r="EEU1" s="1176"/>
      <c r="EEV1" s="1176"/>
      <c r="EEW1" s="1176"/>
      <c r="EEX1" s="1176"/>
      <c r="EEY1" s="1176"/>
      <c r="EEZ1" s="1176"/>
      <c r="EFA1" s="1176"/>
      <c r="EFB1" s="1176"/>
      <c r="EFC1" s="1176"/>
      <c r="EFD1" s="1176"/>
      <c r="EFE1" s="1176"/>
      <c r="EFF1" s="1176"/>
      <c r="EFG1" s="1176"/>
      <c r="EFH1" s="1176"/>
      <c r="EFI1" s="1176"/>
      <c r="EFJ1" s="1176"/>
      <c r="EFK1" s="1176"/>
      <c r="EFL1" s="1176"/>
      <c r="EFM1" s="1176"/>
      <c r="EFN1" s="1176"/>
      <c r="EFO1" s="1176"/>
      <c r="EFP1" s="1176"/>
      <c r="EFQ1" s="1176"/>
      <c r="EFR1" s="1176"/>
      <c r="EFS1" s="1176"/>
      <c r="EFT1" s="1176"/>
      <c r="EFU1" s="1176"/>
      <c r="EFV1" s="1176"/>
      <c r="EFW1" s="1176"/>
      <c r="EFX1" s="1176"/>
      <c r="EFY1" s="1176"/>
      <c r="EFZ1" s="1176"/>
      <c r="EGA1" s="1176"/>
      <c r="EGB1" s="1176"/>
      <c r="EGC1" s="1176"/>
      <c r="EGD1" s="1176"/>
      <c r="EGE1" s="1176"/>
      <c r="EGF1" s="1176"/>
      <c r="EGG1" s="1176"/>
      <c r="EGH1" s="1176"/>
      <c r="EGI1" s="1176"/>
      <c r="EGJ1" s="1176"/>
      <c r="EGK1" s="1176"/>
      <c r="EGL1" s="1176"/>
      <c r="EGM1" s="1176"/>
      <c r="EGN1" s="1176"/>
      <c r="EGO1" s="1176"/>
      <c r="EGP1" s="1176"/>
      <c r="EGQ1" s="1176"/>
      <c r="EGR1" s="1176"/>
      <c r="EGS1" s="1176"/>
      <c r="EGT1" s="1176"/>
      <c r="EGU1" s="1176"/>
      <c r="EGV1" s="1176"/>
      <c r="EGW1" s="1176"/>
      <c r="EGX1" s="1176"/>
      <c r="EGY1" s="1176"/>
      <c r="EGZ1" s="1176"/>
      <c r="EHA1" s="1176"/>
      <c r="EHB1" s="1176"/>
      <c r="EHC1" s="1176"/>
      <c r="EHD1" s="1176"/>
      <c r="EHE1" s="1176"/>
      <c r="EHF1" s="1176"/>
      <c r="EHG1" s="1176"/>
      <c r="EHH1" s="1176"/>
      <c r="EHI1" s="1176"/>
      <c r="EHJ1" s="1176"/>
      <c r="EHK1" s="1176"/>
      <c r="EHL1" s="1176"/>
      <c r="EHM1" s="1176"/>
      <c r="EHN1" s="1176"/>
      <c r="EHO1" s="1176"/>
      <c r="EHP1" s="1176"/>
      <c r="EHQ1" s="1176"/>
      <c r="EHR1" s="1176"/>
      <c r="EHS1" s="1176"/>
      <c r="EHT1" s="1176"/>
      <c r="EHU1" s="1176"/>
      <c r="EHV1" s="1176"/>
      <c r="EHW1" s="1176"/>
      <c r="EHX1" s="1176"/>
      <c r="EHY1" s="1176"/>
      <c r="EHZ1" s="1176"/>
      <c r="EIA1" s="1176"/>
      <c r="EIB1" s="1176"/>
      <c r="EIC1" s="1176"/>
      <c r="EID1" s="1176"/>
      <c r="EIE1" s="1176"/>
      <c r="EIF1" s="1176"/>
      <c r="EIG1" s="1176"/>
      <c r="EIH1" s="1176"/>
      <c r="EII1" s="1176"/>
      <c r="EIJ1" s="1176"/>
      <c r="EIK1" s="1176"/>
      <c r="EIL1" s="1176"/>
      <c r="EIM1" s="1176"/>
      <c r="EIN1" s="1176"/>
      <c r="EIO1" s="1176"/>
      <c r="EIP1" s="1176"/>
      <c r="EIQ1" s="1176"/>
      <c r="EIR1" s="1176"/>
      <c r="EIS1" s="1176"/>
      <c r="EIT1" s="1176"/>
      <c r="EIU1" s="1176"/>
      <c r="EIV1" s="1176"/>
      <c r="EIW1" s="1176"/>
      <c r="EIX1" s="1176"/>
      <c r="EIY1" s="1176"/>
      <c r="EIZ1" s="1176"/>
      <c r="EJA1" s="1176"/>
      <c r="EJB1" s="1176"/>
      <c r="EJC1" s="1176"/>
      <c r="EJD1" s="1176"/>
      <c r="EJE1" s="1176"/>
      <c r="EJF1" s="1176"/>
      <c r="EJG1" s="1176"/>
      <c r="EJH1" s="1176"/>
      <c r="EJI1" s="1176"/>
      <c r="EJJ1" s="1176"/>
      <c r="EJK1" s="1176"/>
      <c r="EJL1" s="1176"/>
      <c r="EJM1" s="1176"/>
      <c r="EJN1" s="1176"/>
      <c r="EJO1" s="1176"/>
      <c r="EJP1" s="1176"/>
      <c r="EJQ1" s="1176"/>
      <c r="EJR1" s="1176"/>
      <c r="EJS1" s="1176"/>
      <c r="EJT1" s="1176"/>
      <c r="EJU1" s="1176"/>
      <c r="EJV1" s="1176"/>
      <c r="EJW1" s="1176"/>
      <c r="EJX1" s="1176"/>
      <c r="EJY1" s="1176"/>
      <c r="EJZ1" s="1176"/>
      <c r="EKA1" s="1176"/>
      <c r="EKB1" s="1176"/>
      <c r="EKC1" s="1176"/>
      <c r="EKD1" s="1176"/>
      <c r="EKE1" s="1176"/>
      <c r="EKF1" s="1176"/>
      <c r="EKG1" s="1176"/>
      <c r="EKH1" s="1176"/>
      <c r="EKI1" s="1176"/>
      <c r="EKJ1" s="1176"/>
      <c r="EKK1" s="1176"/>
      <c r="EKL1" s="1176"/>
      <c r="EKM1" s="1176"/>
      <c r="EKN1" s="1176"/>
      <c r="EKO1" s="1176"/>
      <c r="EKP1" s="1176"/>
      <c r="EKQ1" s="1176"/>
      <c r="EKR1" s="1176"/>
      <c r="EKS1" s="1176"/>
      <c r="EKT1" s="1176"/>
      <c r="EKU1" s="1176"/>
      <c r="EKV1" s="1176"/>
      <c r="EKW1" s="1176"/>
      <c r="EKX1" s="1176"/>
      <c r="EKY1" s="1176"/>
      <c r="EKZ1" s="1176"/>
      <c r="ELA1" s="1176"/>
      <c r="ELB1" s="1176"/>
      <c r="ELC1" s="1176"/>
      <c r="ELD1" s="1176"/>
      <c r="ELE1" s="1176"/>
      <c r="ELF1" s="1176"/>
      <c r="ELG1" s="1176"/>
      <c r="ELH1" s="1176"/>
      <c r="ELI1" s="1176"/>
      <c r="ELJ1" s="1176"/>
      <c r="ELK1" s="1176"/>
      <c r="ELL1" s="1176"/>
      <c r="ELM1" s="1176"/>
      <c r="ELN1" s="1176"/>
      <c r="ELO1" s="1176"/>
      <c r="ELP1" s="1176"/>
      <c r="ELQ1" s="1176"/>
      <c r="ELR1" s="1176"/>
      <c r="ELS1" s="1176"/>
      <c r="ELT1" s="1176"/>
      <c r="ELU1" s="1176"/>
      <c r="ELV1" s="1176"/>
      <c r="ELW1" s="1176"/>
      <c r="ELX1" s="1176"/>
      <c r="ELY1" s="1176"/>
      <c r="ELZ1" s="1176"/>
      <c r="EMA1" s="1176"/>
      <c r="EMB1" s="1176"/>
      <c r="EMC1" s="1176"/>
      <c r="EMD1" s="1176"/>
      <c r="EME1" s="1176"/>
      <c r="EMF1" s="1176"/>
      <c r="EMG1" s="1176"/>
      <c r="EMH1" s="1176"/>
      <c r="EMI1" s="1176"/>
      <c r="EMJ1" s="1176"/>
      <c r="EMK1" s="1176"/>
      <c r="EML1" s="1176"/>
      <c r="EMM1" s="1176"/>
      <c r="EMN1" s="1176"/>
      <c r="EMO1" s="1176"/>
      <c r="EMP1" s="1176"/>
      <c r="EMQ1" s="1176"/>
      <c r="EMR1" s="1176"/>
      <c r="EMS1" s="1176"/>
      <c r="EMT1" s="1176"/>
      <c r="EMU1" s="1176"/>
      <c r="EMV1" s="1176"/>
      <c r="EMW1" s="1176"/>
      <c r="EMX1" s="1176"/>
      <c r="EMY1" s="1176"/>
      <c r="EMZ1" s="1176"/>
      <c r="ENA1" s="1176"/>
      <c r="ENB1" s="1176"/>
      <c r="ENC1" s="1176"/>
      <c r="END1" s="1176"/>
      <c r="ENE1" s="1176"/>
      <c r="ENF1" s="1176"/>
      <c r="ENG1" s="1176"/>
      <c r="ENH1" s="1176"/>
      <c r="ENI1" s="1176"/>
      <c r="ENJ1" s="1176"/>
      <c r="ENK1" s="1176"/>
      <c r="ENL1" s="1176"/>
      <c r="ENM1" s="1176"/>
      <c r="ENN1" s="1176"/>
      <c r="ENO1" s="1176"/>
      <c r="ENP1" s="1176"/>
      <c r="ENQ1" s="1176"/>
      <c r="ENR1" s="1176"/>
      <c r="ENS1" s="1176"/>
      <c r="ENT1" s="1176"/>
      <c r="ENU1" s="1176"/>
      <c r="ENV1" s="1176"/>
      <c r="ENW1" s="1176"/>
      <c r="ENX1" s="1176"/>
      <c r="ENY1" s="1176"/>
      <c r="ENZ1" s="1176"/>
      <c r="EOA1" s="1176"/>
      <c r="EOB1" s="1176"/>
      <c r="EOC1" s="1176"/>
      <c r="EOD1" s="1176"/>
      <c r="EOE1" s="1176"/>
      <c r="EOF1" s="1176"/>
      <c r="EOG1" s="1176"/>
      <c r="EOH1" s="1176"/>
      <c r="EOI1" s="1176"/>
      <c r="EOJ1" s="1176"/>
      <c r="EOK1" s="1176"/>
      <c r="EOL1" s="1176"/>
      <c r="EOM1" s="1176"/>
      <c r="EON1" s="1176"/>
      <c r="EOO1" s="1176"/>
      <c r="EOP1" s="1176"/>
      <c r="EOQ1" s="1176"/>
      <c r="EOR1" s="1176"/>
      <c r="EOS1" s="1176"/>
      <c r="EOT1" s="1176"/>
      <c r="EOU1" s="1176"/>
      <c r="EOV1" s="1176"/>
      <c r="EOW1" s="1176"/>
      <c r="EOX1" s="1176"/>
      <c r="EOY1" s="1176"/>
      <c r="EOZ1" s="1176"/>
      <c r="EPA1" s="1176"/>
      <c r="EPB1" s="1176"/>
      <c r="EPC1" s="1176"/>
      <c r="EPD1" s="1176"/>
      <c r="EPE1" s="1176"/>
      <c r="EPF1" s="1176"/>
      <c r="EPG1" s="1176"/>
      <c r="EPH1" s="1176"/>
      <c r="EPI1" s="1176"/>
      <c r="EPJ1" s="1176"/>
      <c r="EPK1" s="1176"/>
      <c r="EPL1" s="1176"/>
      <c r="EPM1" s="1176"/>
      <c r="EPN1" s="1176"/>
      <c r="EPO1" s="1176"/>
      <c r="EPP1" s="1176"/>
      <c r="EPQ1" s="1176"/>
      <c r="EPR1" s="1176"/>
      <c r="EPS1" s="1176"/>
      <c r="EPT1" s="1176"/>
      <c r="EPU1" s="1176"/>
      <c r="EPV1" s="1176"/>
      <c r="EPW1" s="1176"/>
      <c r="EPX1" s="1176"/>
      <c r="EPY1" s="1176"/>
      <c r="EPZ1" s="1176"/>
      <c r="EQA1" s="1176"/>
      <c r="EQB1" s="1176"/>
      <c r="EQC1" s="1176"/>
      <c r="EQD1" s="1176"/>
      <c r="EQE1" s="1176"/>
      <c r="EQF1" s="1176"/>
      <c r="EQG1" s="1176"/>
      <c r="EQH1" s="1176"/>
      <c r="EQI1" s="1176"/>
      <c r="EQJ1" s="1176"/>
      <c r="EQK1" s="1176"/>
      <c r="EQL1" s="1176"/>
      <c r="EQM1" s="1176"/>
      <c r="EQN1" s="1176"/>
      <c r="EQO1" s="1176"/>
      <c r="EQP1" s="1176"/>
      <c r="EQQ1" s="1176"/>
      <c r="EQR1" s="1176"/>
      <c r="EQS1" s="1176"/>
      <c r="EQT1" s="1176"/>
      <c r="EQU1" s="1176"/>
      <c r="EQV1" s="1176"/>
      <c r="EQW1" s="1176"/>
      <c r="EQX1" s="1176"/>
      <c r="EQY1" s="1176"/>
      <c r="EQZ1" s="1176"/>
      <c r="ERA1" s="1176"/>
      <c r="ERB1" s="1176"/>
      <c r="ERC1" s="1176"/>
      <c r="ERD1" s="1176"/>
      <c r="ERE1" s="1176"/>
      <c r="ERF1" s="1176"/>
      <c r="ERG1" s="1176"/>
      <c r="ERH1" s="1176"/>
      <c r="ERI1" s="1176"/>
      <c r="ERJ1" s="1176"/>
      <c r="ERK1" s="1176"/>
      <c r="ERL1" s="1176"/>
      <c r="ERM1" s="1176"/>
      <c r="ERN1" s="1176"/>
      <c r="ERO1" s="1176"/>
      <c r="ERP1" s="1176"/>
      <c r="ERQ1" s="1176"/>
      <c r="ERR1" s="1176"/>
      <c r="ERS1" s="1176"/>
      <c r="ERT1" s="1176"/>
      <c r="ERU1" s="1176"/>
      <c r="ERV1" s="1176"/>
      <c r="ERW1" s="1176"/>
      <c r="ERX1" s="1176"/>
      <c r="ERY1" s="1176"/>
      <c r="ERZ1" s="1176"/>
      <c r="ESA1" s="1176"/>
      <c r="ESB1" s="1176"/>
      <c r="ESC1" s="1176"/>
      <c r="ESD1" s="1176"/>
      <c r="ESE1" s="1176"/>
      <c r="ESF1" s="1176"/>
      <c r="ESG1" s="1176"/>
      <c r="ESH1" s="1176"/>
      <c r="ESI1" s="1176"/>
      <c r="ESJ1" s="1176"/>
      <c r="ESK1" s="1176"/>
      <c r="ESL1" s="1176"/>
      <c r="ESM1" s="1176"/>
      <c r="ESN1" s="1176"/>
      <c r="ESO1" s="1176"/>
      <c r="ESP1" s="1176"/>
      <c r="ESQ1" s="1176"/>
      <c r="ESR1" s="1176"/>
      <c r="ESS1" s="1176"/>
      <c r="EST1" s="1176"/>
      <c r="ESU1" s="1176"/>
      <c r="ESV1" s="1176"/>
      <c r="ESW1" s="1176"/>
      <c r="ESX1" s="1176"/>
      <c r="ESY1" s="1176"/>
      <c r="ESZ1" s="1176"/>
      <c r="ETA1" s="1176"/>
      <c r="ETB1" s="1176"/>
      <c r="ETC1" s="1176"/>
      <c r="ETD1" s="1176"/>
      <c r="ETE1" s="1176"/>
      <c r="ETF1" s="1176"/>
      <c r="ETG1" s="1176"/>
      <c r="ETH1" s="1176"/>
      <c r="ETI1" s="1176"/>
      <c r="ETJ1" s="1176"/>
      <c r="ETK1" s="1176"/>
      <c r="ETL1" s="1176"/>
      <c r="ETM1" s="1176"/>
      <c r="ETN1" s="1176"/>
      <c r="ETO1" s="1176"/>
      <c r="ETP1" s="1176"/>
      <c r="ETQ1" s="1176"/>
      <c r="ETR1" s="1176"/>
      <c r="ETS1" s="1176"/>
      <c r="ETT1" s="1176"/>
      <c r="ETU1" s="1176"/>
      <c r="ETV1" s="1176"/>
      <c r="ETW1" s="1176"/>
      <c r="ETX1" s="1176"/>
      <c r="ETY1" s="1176"/>
      <c r="ETZ1" s="1176"/>
      <c r="EUA1" s="1176"/>
      <c r="EUB1" s="1176"/>
      <c r="EUC1" s="1176"/>
      <c r="EUD1" s="1176"/>
      <c r="EUE1" s="1176"/>
      <c r="EUF1" s="1176"/>
      <c r="EUG1" s="1176"/>
      <c r="EUH1" s="1176"/>
      <c r="EUI1" s="1176"/>
      <c r="EUJ1" s="1176"/>
      <c r="EUK1" s="1176"/>
      <c r="EUL1" s="1176"/>
      <c r="EUM1" s="1176"/>
      <c r="EUN1" s="1176"/>
      <c r="EUO1" s="1176"/>
      <c r="EUP1" s="1176"/>
      <c r="EUQ1" s="1176"/>
      <c r="EUR1" s="1176"/>
      <c r="EUS1" s="1176"/>
      <c r="EUT1" s="1176"/>
      <c r="EUU1" s="1176"/>
      <c r="EUV1" s="1176"/>
      <c r="EUW1" s="1176"/>
      <c r="EUX1" s="1176"/>
      <c r="EUY1" s="1176"/>
      <c r="EUZ1" s="1176"/>
      <c r="EVA1" s="1176"/>
      <c r="EVB1" s="1176"/>
      <c r="EVC1" s="1176"/>
      <c r="EVD1" s="1176"/>
      <c r="EVE1" s="1176"/>
      <c r="EVF1" s="1176"/>
      <c r="EVG1" s="1176"/>
      <c r="EVH1" s="1176"/>
      <c r="EVI1" s="1176"/>
      <c r="EVJ1" s="1176"/>
      <c r="EVK1" s="1176"/>
      <c r="EVL1" s="1176"/>
      <c r="EVM1" s="1176"/>
      <c r="EVN1" s="1176"/>
      <c r="EVO1" s="1176"/>
      <c r="EVP1" s="1176"/>
      <c r="EVQ1" s="1176"/>
      <c r="EVR1" s="1176"/>
      <c r="EVS1" s="1176"/>
      <c r="EVT1" s="1176"/>
      <c r="EVU1" s="1176"/>
      <c r="EVV1" s="1176"/>
      <c r="EVW1" s="1176"/>
      <c r="EVX1" s="1176"/>
      <c r="EVY1" s="1176"/>
      <c r="EVZ1" s="1176"/>
      <c r="EWA1" s="1176"/>
      <c r="EWB1" s="1176"/>
      <c r="EWC1" s="1176"/>
      <c r="EWD1" s="1176"/>
      <c r="EWE1" s="1176"/>
      <c r="EWF1" s="1176"/>
      <c r="EWG1" s="1176"/>
      <c r="EWH1" s="1176"/>
      <c r="EWI1" s="1176"/>
      <c r="EWJ1" s="1176"/>
      <c r="EWK1" s="1176"/>
      <c r="EWL1" s="1176"/>
      <c r="EWM1" s="1176"/>
      <c r="EWN1" s="1176"/>
      <c r="EWO1" s="1176"/>
      <c r="EWP1" s="1176"/>
      <c r="EWQ1" s="1176"/>
      <c r="EWR1" s="1176"/>
      <c r="EWS1" s="1176"/>
      <c r="EWT1" s="1176"/>
      <c r="EWU1" s="1176"/>
      <c r="EWV1" s="1176"/>
      <c r="EWW1" s="1176"/>
      <c r="EWX1" s="1176"/>
      <c r="EWY1" s="1176"/>
      <c r="EWZ1" s="1176"/>
      <c r="EXA1" s="1176"/>
      <c r="EXB1" s="1176"/>
      <c r="EXC1" s="1176"/>
      <c r="EXD1" s="1176"/>
      <c r="EXE1" s="1176"/>
      <c r="EXF1" s="1176"/>
      <c r="EXG1" s="1176"/>
      <c r="EXH1" s="1176"/>
      <c r="EXI1" s="1176"/>
      <c r="EXJ1" s="1176"/>
      <c r="EXK1" s="1176"/>
      <c r="EXL1" s="1176"/>
      <c r="EXM1" s="1176"/>
      <c r="EXN1" s="1176"/>
      <c r="EXO1" s="1176"/>
      <c r="EXP1" s="1176"/>
      <c r="EXQ1" s="1176"/>
      <c r="EXR1" s="1176"/>
      <c r="EXS1" s="1176"/>
      <c r="EXT1" s="1176"/>
      <c r="EXU1" s="1176"/>
      <c r="EXV1" s="1176"/>
      <c r="EXW1" s="1176"/>
      <c r="EXX1" s="1176"/>
      <c r="EXY1" s="1176"/>
      <c r="EXZ1" s="1176"/>
      <c r="EYA1" s="1176"/>
      <c r="EYB1" s="1176"/>
      <c r="EYC1" s="1176"/>
      <c r="EYD1" s="1176"/>
      <c r="EYE1" s="1176"/>
      <c r="EYF1" s="1176"/>
      <c r="EYG1" s="1176"/>
      <c r="EYH1" s="1176"/>
      <c r="EYI1" s="1176"/>
      <c r="EYJ1" s="1176"/>
      <c r="EYK1" s="1176"/>
      <c r="EYL1" s="1176"/>
      <c r="EYM1" s="1176"/>
      <c r="EYN1" s="1176"/>
      <c r="EYO1" s="1176"/>
      <c r="EYP1" s="1176"/>
      <c r="EYQ1" s="1176"/>
      <c r="EYR1" s="1176"/>
      <c r="EYS1" s="1176"/>
      <c r="EYT1" s="1176"/>
      <c r="EYU1" s="1176"/>
      <c r="EYV1" s="1176"/>
      <c r="EYW1" s="1176"/>
      <c r="EYX1" s="1176"/>
      <c r="EYY1" s="1176"/>
      <c r="EYZ1" s="1176"/>
      <c r="EZA1" s="1176"/>
      <c r="EZB1" s="1176"/>
      <c r="EZC1" s="1176"/>
      <c r="EZD1" s="1176"/>
      <c r="EZE1" s="1176"/>
      <c r="EZF1" s="1176"/>
      <c r="EZG1" s="1176"/>
      <c r="EZH1" s="1176"/>
      <c r="EZI1" s="1176"/>
      <c r="EZJ1" s="1176"/>
      <c r="EZK1" s="1176"/>
      <c r="EZL1" s="1176"/>
      <c r="EZM1" s="1176"/>
      <c r="EZN1" s="1176"/>
      <c r="EZO1" s="1176"/>
      <c r="EZP1" s="1176"/>
      <c r="EZQ1" s="1176"/>
      <c r="EZR1" s="1176"/>
      <c r="EZS1" s="1176"/>
      <c r="EZT1" s="1176"/>
      <c r="EZU1" s="1176"/>
      <c r="EZV1" s="1176"/>
      <c r="EZW1" s="1176"/>
      <c r="EZX1" s="1176"/>
      <c r="EZY1" s="1176"/>
      <c r="EZZ1" s="1176"/>
      <c r="FAA1" s="1176"/>
      <c r="FAB1" s="1176"/>
      <c r="FAC1" s="1176"/>
      <c r="FAD1" s="1176"/>
      <c r="FAE1" s="1176"/>
      <c r="FAF1" s="1176"/>
      <c r="FAG1" s="1176"/>
      <c r="FAH1" s="1176"/>
      <c r="FAI1" s="1176"/>
      <c r="FAJ1" s="1176"/>
      <c r="FAK1" s="1176"/>
      <c r="FAL1" s="1176"/>
      <c r="FAM1" s="1176"/>
      <c r="FAN1" s="1176"/>
      <c r="FAO1" s="1176"/>
      <c r="FAP1" s="1176"/>
      <c r="FAQ1" s="1176"/>
      <c r="FAR1" s="1176"/>
      <c r="FAS1" s="1176"/>
      <c r="FAT1" s="1176"/>
      <c r="FAU1" s="1176"/>
      <c r="FAV1" s="1176"/>
      <c r="FAW1" s="1176"/>
      <c r="FAX1" s="1176"/>
      <c r="FAY1" s="1176"/>
      <c r="FAZ1" s="1176"/>
      <c r="FBA1" s="1176"/>
      <c r="FBB1" s="1176"/>
      <c r="FBC1" s="1176"/>
      <c r="FBD1" s="1176"/>
      <c r="FBE1" s="1176"/>
      <c r="FBF1" s="1176"/>
      <c r="FBG1" s="1176"/>
      <c r="FBH1" s="1176"/>
      <c r="FBI1" s="1176"/>
      <c r="FBJ1" s="1176"/>
      <c r="FBK1" s="1176"/>
      <c r="FBL1" s="1176"/>
      <c r="FBM1" s="1176"/>
      <c r="FBN1" s="1176"/>
      <c r="FBO1" s="1176"/>
      <c r="FBP1" s="1176"/>
      <c r="FBQ1" s="1176"/>
      <c r="FBR1" s="1176"/>
      <c r="FBS1" s="1176"/>
      <c r="FBT1" s="1176"/>
      <c r="FBU1" s="1176"/>
      <c r="FBV1" s="1176"/>
      <c r="FBW1" s="1176"/>
      <c r="FBX1" s="1176"/>
      <c r="FBY1" s="1176"/>
      <c r="FBZ1" s="1176"/>
      <c r="FCA1" s="1176"/>
      <c r="FCB1" s="1176"/>
      <c r="FCC1" s="1176"/>
      <c r="FCD1" s="1176"/>
      <c r="FCE1" s="1176"/>
      <c r="FCF1" s="1176"/>
      <c r="FCG1" s="1176"/>
      <c r="FCH1" s="1176"/>
      <c r="FCI1" s="1176"/>
      <c r="FCJ1" s="1176"/>
      <c r="FCK1" s="1176"/>
      <c r="FCL1" s="1176"/>
      <c r="FCM1" s="1176"/>
      <c r="FCN1" s="1176"/>
      <c r="FCO1" s="1176"/>
      <c r="FCP1" s="1176"/>
      <c r="FCQ1" s="1176"/>
      <c r="FCR1" s="1176"/>
      <c r="FCS1" s="1176"/>
      <c r="FCT1" s="1176"/>
      <c r="FCU1" s="1176"/>
      <c r="FCV1" s="1176"/>
      <c r="FCW1" s="1176"/>
      <c r="FCX1" s="1176"/>
      <c r="FCY1" s="1176"/>
      <c r="FCZ1" s="1176"/>
      <c r="FDA1" s="1176"/>
      <c r="FDB1" s="1176"/>
      <c r="FDC1" s="1176"/>
      <c r="FDD1" s="1176"/>
      <c r="FDE1" s="1176"/>
      <c r="FDF1" s="1176"/>
      <c r="FDG1" s="1176"/>
      <c r="FDH1" s="1176"/>
      <c r="FDI1" s="1176"/>
      <c r="FDJ1" s="1176"/>
      <c r="FDK1" s="1176"/>
      <c r="FDL1" s="1176"/>
      <c r="FDM1" s="1176"/>
      <c r="FDN1" s="1176"/>
      <c r="FDO1" s="1176"/>
      <c r="FDP1" s="1176"/>
      <c r="FDQ1" s="1176"/>
      <c r="FDR1" s="1176"/>
      <c r="FDS1" s="1176"/>
      <c r="FDT1" s="1176"/>
      <c r="FDU1" s="1176"/>
      <c r="FDV1" s="1176"/>
      <c r="FDW1" s="1176"/>
      <c r="FDX1" s="1176"/>
      <c r="FDY1" s="1176"/>
      <c r="FDZ1" s="1176"/>
      <c r="FEA1" s="1176"/>
      <c r="FEB1" s="1176"/>
      <c r="FEC1" s="1176"/>
      <c r="FED1" s="1176"/>
      <c r="FEE1" s="1176"/>
      <c r="FEF1" s="1176"/>
      <c r="FEG1" s="1176"/>
      <c r="FEH1" s="1176"/>
      <c r="FEI1" s="1176"/>
      <c r="FEJ1" s="1176"/>
      <c r="FEK1" s="1176"/>
      <c r="FEL1" s="1176"/>
      <c r="FEM1" s="1176"/>
      <c r="FEN1" s="1176"/>
      <c r="FEO1" s="1176"/>
      <c r="FEP1" s="1176"/>
      <c r="FEQ1" s="1176"/>
      <c r="FER1" s="1176"/>
      <c r="FES1" s="1176"/>
      <c r="FET1" s="1176"/>
      <c r="FEU1" s="1176"/>
      <c r="FEV1" s="1176"/>
      <c r="FEW1" s="1176"/>
      <c r="FEX1" s="1176"/>
      <c r="FEY1" s="1176"/>
      <c r="FEZ1" s="1176"/>
      <c r="FFA1" s="1176"/>
      <c r="FFB1" s="1176"/>
      <c r="FFC1" s="1176"/>
      <c r="FFD1" s="1176"/>
      <c r="FFE1" s="1176"/>
      <c r="FFF1" s="1176"/>
      <c r="FFG1" s="1176"/>
      <c r="FFH1" s="1176"/>
      <c r="FFI1" s="1176"/>
      <c r="FFJ1" s="1176"/>
      <c r="FFK1" s="1176"/>
      <c r="FFL1" s="1176"/>
      <c r="FFM1" s="1176"/>
      <c r="FFN1" s="1176"/>
      <c r="FFO1" s="1176"/>
      <c r="FFP1" s="1176"/>
      <c r="FFQ1" s="1176"/>
      <c r="FFR1" s="1176"/>
      <c r="FFS1" s="1176"/>
      <c r="FFT1" s="1176"/>
      <c r="FFU1" s="1176"/>
      <c r="FFV1" s="1176"/>
      <c r="FFW1" s="1176"/>
      <c r="FFX1" s="1176"/>
      <c r="FFY1" s="1176"/>
      <c r="FFZ1" s="1176"/>
      <c r="FGA1" s="1176"/>
      <c r="FGB1" s="1176"/>
      <c r="FGC1" s="1176"/>
      <c r="FGD1" s="1176"/>
      <c r="FGE1" s="1176"/>
      <c r="FGF1" s="1176"/>
      <c r="FGG1" s="1176"/>
      <c r="FGH1" s="1176"/>
      <c r="FGI1" s="1176"/>
      <c r="FGJ1" s="1176"/>
      <c r="FGK1" s="1176"/>
      <c r="FGL1" s="1176"/>
      <c r="FGM1" s="1176"/>
      <c r="FGN1" s="1176"/>
      <c r="FGO1" s="1176"/>
      <c r="FGP1" s="1176"/>
      <c r="FGQ1" s="1176"/>
      <c r="FGR1" s="1176"/>
      <c r="FGS1" s="1176"/>
      <c r="FGT1" s="1176"/>
      <c r="FGU1" s="1176"/>
      <c r="FGV1" s="1176"/>
      <c r="FGW1" s="1176"/>
      <c r="FGX1" s="1176"/>
      <c r="FGY1" s="1176"/>
      <c r="FGZ1" s="1176"/>
      <c r="FHA1" s="1176"/>
      <c r="FHB1" s="1176"/>
      <c r="FHC1" s="1176"/>
      <c r="FHD1" s="1176"/>
      <c r="FHE1" s="1176"/>
      <c r="FHF1" s="1176"/>
      <c r="FHG1" s="1176"/>
      <c r="FHH1" s="1176"/>
      <c r="FHI1" s="1176"/>
      <c r="FHJ1" s="1176"/>
      <c r="FHK1" s="1176"/>
      <c r="FHL1" s="1176"/>
      <c r="FHM1" s="1176"/>
      <c r="FHN1" s="1176"/>
      <c r="FHO1" s="1176"/>
      <c r="FHP1" s="1176"/>
      <c r="FHQ1" s="1176"/>
      <c r="FHR1" s="1176"/>
      <c r="FHS1" s="1176"/>
      <c r="FHT1" s="1176"/>
      <c r="FHU1" s="1176"/>
      <c r="FHV1" s="1176"/>
      <c r="FHW1" s="1176"/>
      <c r="FHX1" s="1176"/>
      <c r="FHY1" s="1176"/>
      <c r="FHZ1" s="1176"/>
      <c r="FIA1" s="1176"/>
      <c r="FIB1" s="1176"/>
      <c r="FIC1" s="1176"/>
      <c r="FID1" s="1176"/>
      <c r="FIE1" s="1176"/>
      <c r="FIF1" s="1176"/>
      <c r="FIG1" s="1176"/>
      <c r="FIH1" s="1176"/>
      <c r="FII1" s="1176"/>
      <c r="FIJ1" s="1176"/>
      <c r="FIK1" s="1176"/>
      <c r="FIL1" s="1176"/>
      <c r="FIM1" s="1176"/>
      <c r="FIN1" s="1176"/>
      <c r="FIO1" s="1176"/>
      <c r="FIP1" s="1176"/>
      <c r="FIQ1" s="1176"/>
      <c r="FIR1" s="1176"/>
      <c r="FIS1" s="1176"/>
      <c r="FIT1" s="1176"/>
      <c r="FIU1" s="1176"/>
      <c r="FIV1" s="1176"/>
      <c r="FIW1" s="1176"/>
      <c r="FIX1" s="1176"/>
      <c r="FIY1" s="1176"/>
      <c r="FIZ1" s="1176"/>
      <c r="FJA1" s="1176"/>
      <c r="FJB1" s="1176"/>
      <c r="FJC1" s="1176"/>
      <c r="FJD1" s="1176"/>
      <c r="FJE1" s="1176"/>
      <c r="FJF1" s="1176"/>
      <c r="FJG1" s="1176"/>
      <c r="FJH1" s="1176"/>
      <c r="FJI1" s="1176"/>
      <c r="FJJ1" s="1176"/>
      <c r="FJK1" s="1176"/>
      <c r="FJL1" s="1176"/>
      <c r="FJM1" s="1176"/>
      <c r="FJN1" s="1176"/>
      <c r="FJO1" s="1176"/>
      <c r="FJP1" s="1176"/>
      <c r="FJQ1" s="1176"/>
      <c r="FJR1" s="1176"/>
      <c r="FJS1" s="1176"/>
      <c r="FJT1" s="1176"/>
      <c r="FJU1" s="1176"/>
      <c r="FJV1" s="1176"/>
      <c r="FJW1" s="1176"/>
      <c r="FJX1" s="1176"/>
      <c r="FJY1" s="1176"/>
      <c r="FJZ1" s="1176"/>
      <c r="FKA1" s="1176"/>
      <c r="FKB1" s="1176"/>
      <c r="FKC1" s="1176"/>
      <c r="FKD1" s="1176"/>
      <c r="FKE1" s="1176"/>
      <c r="FKF1" s="1176"/>
      <c r="FKG1" s="1176"/>
      <c r="FKH1" s="1176"/>
      <c r="FKI1" s="1176"/>
      <c r="FKJ1" s="1176"/>
      <c r="FKK1" s="1176"/>
      <c r="FKL1" s="1176"/>
      <c r="FKM1" s="1176"/>
      <c r="FKN1" s="1176"/>
      <c r="FKO1" s="1176"/>
      <c r="FKP1" s="1176"/>
      <c r="FKQ1" s="1176"/>
      <c r="FKR1" s="1176"/>
      <c r="FKS1" s="1176"/>
      <c r="FKT1" s="1176"/>
      <c r="FKU1" s="1176"/>
      <c r="FKV1" s="1176"/>
      <c r="FKW1" s="1176"/>
      <c r="FKX1" s="1176"/>
      <c r="FKY1" s="1176"/>
      <c r="FKZ1" s="1176"/>
      <c r="FLA1" s="1176"/>
      <c r="FLB1" s="1176"/>
      <c r="FLC1" s="1176"/>
      <c r="FLD1" s="1176"/>
      <c r="FLE1" s="1176"/>
      <c r="FLF1" s="1176"/>
      <c r="FLG1" s="1176"/>
      <c r="FLH1" s="1176"/>
      <c r="FLI1" s="1176"/>
      <c r="FLJ1" s="1176"/>
      <c r="FLK1" s="1176"/>
      <c r="FLL1" s="1176"/>
      <c r="FLM1" s="1176"/>
      <c r="FLN1" s="1176"/>
      <c r="FLO1" s="1176"/>
      <c r="FLP1" s="1176"/>
      <c r="FLQ1" s="1176"/>
      <c r="FLR1" s="1176"/>
      <c r="FLS1" s="1176"/>
      <c r="FLT1" s="1176"/>
      <c r="FLU1" s="1176"/>
      <c r="FLV1" s="1176"/>
      <c r="FLW1" s="1176"/>
      <c r="FLX1" s="1176"/>
      <c r="FLY1" s="1176"/>
      <c r="FLZ1" s="1176"/>
      <c r="FMA1" s="1176"/>
      <c r="FMB1" s="1176"/>
      <c r="FMC1" s="1176"/>
      <c r="FMD1" s="1176"/>
      <c r="FME1" s="1176"/>
      <c r="FMF1" s="1176"/>
      <c r="FMG1" s="1176"/>
      <c r="FMH1" s="1176"/>
      <c r="FMI1" s="1176"/>
      <c r="FMJ1" s="1176"/>
      <c r="FMK1" s="1176"/>
      <c r="FML1" s="1176"/>
      <c r="FMM1" s="1176"/>
      <c r="FMN1" s="1176"/>
      <c r="FMO1" s="1176"/>
      <c r="FMP1" s="1176"/>
      <c r="FMQ1" s="1176"/>
      <c r="FMR1" s="1176"/>
      <c r="FMS1" s="1176"/>
      <c r="FMT1" s="1176"/>
      <c r="FMU1" s="1176"/>
      <c r="FMV1" s="1176"/>
      <c r="FMW1" s="1176"/>
      <c r="FMX1" s="1176"/>
      <c r="FMY1" s="1176"/>
      <c r="FMZ1" s="1176"/>
      <c r="FNA1" s="1176"/>
      <c r="FNB1" s="1176"/>
      <c r="FNC1" s="1176"/>
      <c r="FND1" s="1176"/>
      <c r="FNE1" s="1176"/>
      <c r="FNF1" s="1176"/>
      <c r="FNG1" s="1176"/>
      <c r="FNH1" s="1176"/>
      <c r="FNI1" s="1176"/>
      <c r="FNJ1" s="1176"/>
      <c r="FNK1" s="1176"/>
      <c r="FNL1" s="1176"/>
      <c r="FNM1" s="1176"/>
      <c r="FNN1" s="1176"/>
      <c r="FNO1" s="1176"/>
      <c r="FNP1" s="1176"/>
      <c r="FNQ1" s="1176"/>
      <c r="FNR1" s="1176"/>
      <c r="FNS1" s="1176"/>
      <c r="FNT1" s="1176"/>
      <c r="FNU1" s="1176"/>
      <c r="FNV1" s="1176"/>
      <c r="FNW1" s="1176"/>
      <c r="FNX1" s="1176"/>
      <c r="FNY1" s="1176"/>
      <c r="FNZ1" s="1176"/>
      <c r="FOA1" s="1176"/>
      <c r="FOB1" s="1176"/>
      <c r="FOC1" s="1176"/>
      <c r="FOD1" s="1176"/>
      <c r="FOE1" s="1176"/>
      <c r="FOF1" s="1176"/>
      <c r="FOG1" s="1176"/>
      <c r="FOH1" s="1176"/>
      <c r="FOI1" s="1176"/>
      <c r="FOJ1" s="1176"/>
      <c r="FOK1" s="1176"/>
      <c r="FOL1" s="1176"/>
      <c r="FOM1" s="1176"/>
      <c r="FON1" s="1176"/>
      <c r="FOO1" s="1176"/>
      <c r="FOP1" s="1176"/>
      <c r="FOQ1" s="1176"/>
      <c r="FOR1" s="1176"/>
      <c r="FOS1" s="1176"/>
      <c r="FOT1" s="1176"/>
      <c r="FOU1" s="1176"/>
      <c r="FOV1" s="1176"/>
      <c r="FOW1" s="1176"/>
      <c r="FOX1" s="1176"/>
      <c r="FOY1" s="1176"/>
      <c r="FOZ1" s="1176"/>
      <c r="FPA1" s="1176"/>
      <c r="FPB1" s="1176"/>
      <c r="FPC1" s="1176"/>
      <c r="FPD1" s="1176"/>
      <c r="FPE1" s="1176"/>
      <c r="FPF1" s="1176"/>
      <c r="FPG1" s="1176"/>
      <c r="FPH1" s="1176"/>
      <c r="FPI1" s="1176"/>
      <c r="FPJ1" s="1176"/>
      <c r="FPK1" s="1176"/>
      <c r="FPL1" s="1176"/>
      <c r="FPM1" s="1176"/>
      <c r="FPN1" s="1176"/>
      <c r="FPO1" s="1176"/>
      <c r="FPP1" s="1176"/>
      <c r="FPQ1" s="1176"/>
      <c r="FPR1" s="1176"/>
      <c r="FPS1" s="1176"/>
      <c r="FPT1" s="1176"/>
      <c r="FPU1" s="1176"/>
      <c r="FPV1" s="1176"/>
      <c r="FPW1" s="1176"/>
      <c r="FPX1" s="1176"/>
      <c r="FPY1" s="1176"/>
      <c r="FPZ1" s="1176"/>
      <c r="FQA1" s="1176"/>
      <c r="FQB1" s="1176"/>
      <c r="FQC1" s="1176"/>
      <c r="FQD1" s="1176"/>
      <c r="FQE1" s="1176"/>
      <c r="FQF1" s="1176"/>
      <c r="FQG1" s="1176"/>
      <c r="FQH1" s="1176"/>
      <c r="FQI1" s="1176"/>
      <c r="FQJ1" s="1176"/>
      <c r="FQK1" s="1176"/>
      <c r="FQL1" s="1176"/>
      <c r="FQM1" s="1176"/>
      <c r="FQN1" s="1176"/>
      <c r="FQO1" s="1176"/>
      <c r="FQP1" s="1176"/>
      <c r="FQQ1" s="1176"/>
      <c r="FQR1" s="1176"/>
      <c r="FQS1" s="1176"/>
      <c r="FQT1" s="1176"/>
      <c r="FQU1" s="1176"/>
      <c r="FQV1" s="1176"/>
      <c r="FQW1" s="1176"/>
      <c r="FQX1" s="1176"/>
      <c r="FQY1" s="1176"/>
      <c r="FQZ1" s="1176"/>
      <c r="FRA1" s="1176"/>
      <c r="FRB1" s="1176"/>
      <c r="FRC1" s="1176"/>
      <c r="FRD1" s="1176"/>
      <c r="FRE1" s="1176"/>
      <c r="FRF1" s="1176"/>
      <c r="FRG1" s="1176"/>
      <c r="FRH1" s="1176"/>
      <c r="FRI1" s="1176"/>
      <c r="FRJ1" s="1176"/>
      <c r="FRK1" s="1176"/>
      <c r="FRL1" s="1176"/>
      <c r="FRM1" s="1176"/>
      <c r="FRN1" s="1176"/>
      <c r="FRO1" s="1176"/>
      <c r="FRP1" s="1176"/>
      <c r="FRQ1" s="1176"/>
      <c r="FRR1" s="1176"/>
      <c r="FRS1" s="1176"/>
      <c r="FRT1" s="1176"/>
      <c r="FRU1" s="1176"/>
      <c r="FRV1" s="1176"/>
      <c r="FRW1" s="1176"/>
      <c r="FRX1" s="1176"/>
      <c r="FRY1" s="1176"/>
      <c r="FRZ1" s="1176"/>
      <c r="FSA1" s="1176"/>
      <c r="FSB1" s="1176"/>
      <c r="FSC1" s="1176"/>
      <c r="FSD1" s="1176"/>
      <c r="FSE1" s="1176"/>
      <c r="FSF1" s="1176"/>
      <c r="FSG1" s="1176"/>
      <c r="FSH1" s="1176"/>
      <c r="FSI1" s="1176"/>
      <c r="FSJ1" s="1176"/>
      <c r="FSK1" s="1176"/>
      <c r="FSL1" s="1176"/>
      <c r="FSM1" s="1176"/>
      <c r="FSN1" s="1176"/>
      <c r="FSO1" s="1176"/>
      <c r="FSP1" s="1176"/>
      <c r="FSQ1" s="1176"/>
      <c r="FSR1" s="1176"/>
      <c r="FSS1" s="1176"/>
      <c r="FST1" s="1176"/>
      <c r="FSU1" s="1176"/>
      <c r="FSV1" s="1176"/>
      <c r="FSW1" s="1176"/>
      <c r="FSX1" s="1176"/>
      <c r="FSY1" s="1176"/>
      <c r="FSZ1" s="1176"/>
      <c r="FTA1" s="1176"/>
      <c r="FTB1" s="1176"/>
      <c r="FTC1" s="1176"/>
      <c r="FTD1" s="1176"/>
      <c r="FTE1" s="1176"/>
      <c r="FTF1" s="1176"/>
      <c r="FTG1" s="1176"/>
      <c r="FTH1" s="1176"/>
      <c r="FTI1" s="1176"/>
      <c r="FTJ1" s="1176"/>
      <c r="FTK1" s="1176"/>
      <c r="FTL1" s="1176"/>
      <c r="FTM1" s="1176"/>
      <c r="FTN1" s="1176"/>
      <c r="FTO1" s="1176"/>
      <c r="FTP1" s="1176"/>
      <c r="FTQ1" s="1176"/>
      <c r="FTR1" s="1176"/>
      <c r="FTS1" s="1176"/>
      <c r="FTT1" s="1176"/>
      <c r="FTU1" s="1176"/>
      <c r="FTV1" s="1176"/>
      <c r="FTW1" s="1176"/>
      <c r="FTX1" s="1176"/>
      <c r="FTY1" s="1176"/>
      <c r="FTZ1" s="1176"/>
      <c r="FUA1" s="1176"/>
      <c r="FUB1" s="1176"/>
      <c r="FUC1" s="1176"/>
      <c r="FUD1" s="1176"/>
      <c r="FUE1" s="1176"/>
      <c r="FUF1" s="1176"/>
      <c r="FUG1" s="1176"/>
      <c r="FUH1" s="1176"/>
      <c r="FUI1" s="1176"/>
      <c r="FUJ1" s="1176"/>
      <c r="FUK1" s="1176"/>
      <c r="FUL1" s="1176"/>
      <c r="FUM1" s="1176"/>
      <c r="FUN1" s="1176"/>
      <c r="FUO1" s="1176"/>
      <c r="FUP1" s="1176"/>
      <c r="FUQ1" s="1176"/>
      <c r="FUR1" s="1176"/>
      <c r="FUS1" s="1176"/>
      <c r="FUT1" s="1176"/>
      <c r="FUU1" s="1176"/>
      <c r="FUV1" s="1176"/>
      <c r="FUW1" s="1176"/>
      <c r="FUX1" s="1176"/>
      <c r="FUY1" s="1176"/>
      <c r="FUZ1" s="1176"/>
      <c r="FVA1" s="1176"/>
      <c r="FVB1" s="1176"/>
      <c r="FVC1" s="1176"/>
      <c r="FVD1" s="1176"/>
      <c r="FVE1" s="1176"/>
      <c r="FVF1" s="1176"/>
      <c r="FVG1" s="1176"/>
      <c r="FVH1" s="1176"/>
      <c r="FVI1" s="1176"/>
      <c r="FVJ1" s="1176"/>
      <c r="FVK1" s="1176"/>
      <c r="FVL1" s="1176"/>
      <c r="FVM1" s="1176"/>
      <c r="FVN1" s="1176"/>
      <c r="FVO1" s="1176"/>
      <c r="FVP1" s="1176"/>
      <c r="FVQ1" s="1176"/>
      <c r="FVR1" s="1176"/>
      <c r="FVS1" s="1176"/>
      <c r="FVT1" s="1176"/>
      <c r="FVU1" s="1176"/>
      <c r="FVV1" s="1176"/>
      <c r="FVW1" s="1176"/>
      <c r="FVX1" s="1176"/>
      <c r="FVY1" s="1176"/>
      <c r="FVZ1" s="1176"/>
      <c r="FWA1" s="1176"/>
      <c r="FWB1" s="1176"/>
      <c r="FWC1" s="1176"/>
      <c r="FWD1" s="1176"/>
      <c r="FWE1" s="1176"/>
      <c r="FWF1" s="1176"/>
      <c r="FWG1" s="1176"/>
      <c r="FWH1" s="1176"/>
      <c r="FWI1" s="1176"/>
      <c r="FWJ1" s="1176"/>
      <c r="FWK1" s="1176"/>
      <c r="FWL1" s="1176"/>
      <c r="FWM1" s="1176"/>
      <c r="FWN1" s="1176"/>
      <c r="FWO1" s="1176"/>
      <c r="FWP1" s="1176"/>
      <c r="FWQ1" s="1176"/>
      <c r="FWR1" s="1176"/>
      <c r="FWS1" s="1176"/>
      <c r="FWT1" s="1176"/>
      <c r="FWU1" s="1176"/>
      <c r="FWV1" s="1176"/>
      <c r="FWW1" s="1176"/>
      <c r="FWX1" s="1176"/>
      <c r="FWY1" s="1176"/>
      <c r="FWZ1" s="1176"/>
      <c r="FXA1" s="1176"/>
      <c r="FXB1" s="1176"/>
      <c r="FXC1" s="1176"/>
      <c r="FXD1" s="1176"/>
      <c r="FXE1" s="1176"/>
      <c r="FXF1" s="1176"/>
      <c r="FXG1" s="1176"/>
      <c r="FXH1" s="1176"/>
      <c r="FXI1" s="1176"/>
      <c r="FXJ1" s="1176"/>
      <c r="FXK1" s="1176"/>
      <c r="FXL1" s="1176"/>
      <c r="FXM1" s="1176"/>
      <c r="FXN1" s="1176"/>
      <c r="FXO1" s="1176"/>
      <c r="FXP1" s="1176"/>
      <c r="FXQ1" s="1176"/>
      <c r="FXR1" s="1176"/>
      <c r="FXS1" s="1176"/>
      <c r="FXT1" s="1176"/>
      <c r="FXU1" s="1176"/>
      <c r="FXV1" s="1176"/>
      <c r="FXW1" s="1176"/>
      <c r="FXX1" s="1176"/>
      <c r="FXY1" s="1176"/>
      <c r="FXZ1" s="1176"/>
      <c r="FYA1" s="1176"/>
      <c r="FYB1" s="1176"/>
      <c r="FYC1" s="1176"/>
      <c r="FYD1" s="1176"/>
      <c r="FYE1" s="1176"/>
      <c r="FYF1" s="1176"/>
      <c r="FYG1" s="1176"/>
      <c r="FYH1" s="1176"/>
      <c r="FYI1" s="1176"/>
      <c r="FYJ1" s="1176"/>
      <c r="FYK1" s="1176"/>
      <c r="FYL1" s="1176"/>
      <c r="FYM1" s="1176"/>
      <c r="FYN1" s="1176"/>
      <c r="FYO1" s="1176"/>
      <c r="FYP1" s="1176"/>
      <c r="FYQ1" s="1176"/>
      <c r="FYR1" s="1176"/>
      <c r="FYS1" s="1176"/>
      <c r="FYT1" s="1176"/>
      <c r="FYU1" s="1176"/>
      <c r="FYV1" s="1176"/>
      <c r="FYW1" s="1176"/>
      <c r="FYX1" s="1176"/>
      <c r="FYY1" s="1176"/>
      <c r="FYZ1" s="1176"/>
      <c r="FZA1" s="1176"/>
      <c r="FZB1" s="1176"/>
      <c r="FZC1" s="1176"/>
      <c r="FZD1" s="1176"/>
      <c r="FZE1" s="1176"/>
      <c r="FZF1" s="1176"/>
      <c r="FZG1" s="1176"/>
      <c r="FZH1" s="1176"/>
      <c r="FZI1" s="1176"/>
      <c r="FZJ1" s="1176"/>
      <c r="FZK1" s="1176"/>
      <c r="FZL1" s="1176"/>
      <c r="FZM1" s="1176"/>
      <c r="FZN1" s="1176"/>
      <c r="FZO1" s="1176"/>
      <c r="FZP1" s="1176"/>
      <c r="FZQ1" s="1176"/>
      <c r="FZR1" s="1176"/>
      <c r="FZS1" s="1176"/>
      <c r="FZT1" s="1176"/>
      <c r="FZU1" s="1176"/>
      <c r="FZV1" s="1176"/>
      <c r="FZW1" s="1176"/>
      <c r="FZX1" s="1176"/>
      <c r="FZY1" s="1176"/>
      <c r="FZZ1" s="1176"/>
      <c r="GAA1" s="1176"/>
      <c r="GAB1" s="1176"/>
      <c r="GAC1" s="1176"/>
      <c r="GAD1" s="1176"/>
      <c r="GAE1" s="1176"/>
      <c r="GAF1" s="1176"/>
      <c r="GAG1" s="1176"/>
      <c r="GAH1" s="1176"/>
      <c r="GAI1" s="1176"/>
      <c r="GAJ1" s="1176"/>
      <c r="GAK1" s="1176"/>
      <c r="GAL1" s="1176"/>
      <c r="GAM1" s="1176"/>
      <c r="GAN1" s="1176"/>
      <c r="GAO1" s="1176"/>
      <c r="GAP1" s="1176"/>
      <c r="GAQ1" s="1176"/>
      <c r="GAR1" s="1176"/>
      <c r="GAS1" s="1176"/>
      <c r="GAT1" s="1176"/>
      <c r="GAU1" s="1176"/>
      <c r="GAV1" s="1176"/>
      <c r="GAW1" s="1176"/>
      <c r="GAX1" s="1176"/>
      <c r="GAY1" s="1176"/>
      <c r="GAZ1" s="1176"/>
      <c r="GBA1" s="1176"/>
      <c r="GBB1" s="1176"/>
      <c r="GBC1" s="1176"/>
      <c r="GBD1" s="1176"/>
      <c r="GBE1" s="1176"/>
      <c r="GBF1" s="1176"/>
      <c r="GBG1" s="1176"/>
      <c r="GBH1" s="1176"/>
      <c r="GBI1" s="1176"/>
      <c r="GBJ1" s="1176"/>
      <c r="GBK1" s="1176"/>
      <c r="GBL1" s="1176"/>
      <c r="GBM1" s="1176"/>
      <c r="GBN1" s="1176"/>
      <c r="GBO1" s="1176"/>
      <c r="GBP1" s="1176"/>
      <c r="GBQ1" s="1176"/>
      <c r="GBR1" s="1176"/>
      <c r="GBS1" s="1176"/>
      <c r="GBT1" s="1176"/>
      <c r="GBU1" s="1176"/>
      <c r="GBV1" s="1176"/>
      <c r="GBW1" s="1176"/>
      <c r="GBX1" s="1176"/>
      <c r="GBY1" s="1176"/>
      <c r="GBZ1" s="1176"/>
      <c r="GCA1" s="1176"/>
      <c r="GCB1" s="1176"/>
      <c r="GCC1" s="1176"/>
      <c r="GCD1" s="1176"/>
      <c r="GCE1" s="1176"/>
      <c r="GCF1" s="1176"/>
      <c r="GCG1" s="1176"/>
      <c r="GCH1" s="1176"/>
      <c r="GCI1" s="1176"/>
      <c r="GCJ1" s="1176"/>
      <c r="GCK1" s="1176"/>
      <c r="GCL1" s="1176"/>
      <c r="GCM1" s="1176"/>
      <c r="GCN1" s="1176"/>
      <c r="GCO1" s="1176"/>
      <c r="GCP1" s="1176"/>
      <c r="GCQ1" s="1176"/>
      <c r="GCR1" s="1176"/>
      <c r="GCS1" s="1176"/>
      <c r="GCT1" s="1176"/>
      <c r="GCU1" s="1176"/>
      <c r="GCV1" s="1176"/>
      <c r="GCW1" s="1176"/>
      <c r="GCX1" s="1176"/>
      <c r="GCY1" s="1176"/>
      <c r="GCZ1" s="1176"/>
      <c r="GDA1" s="1176"/>
      <c r="GDB1" s="1176"/>
      <c r="GDC1" s="1176"/>
      <c r="GDD1" s="1176"/>
      <c r="GDE1" s="1176"/>
      <c r="GDF1" s="1176"/>
      <c r="GDG1" s="1176"/>
      <c r="GDH1" s="1176"/>
      <c r="GDI1" s="1176"/>
      <c r="GDJ1" s="1176"/>
      <c r="GDK1" s="1176"/>
      <c r="GDL1" s="1176"/>
      <c r="GDM1" s="1176"/>
      <c r="GDN1" s="1176"/>
      <c r="GDO1" s="1176"/>
      <c r="GDP1" s="1176"/>
      <c r="GDQ1" s="1176"/>
      <c r="GDR1" s="1176"/>
      <c r="GDS1" s="1176"/>
      <c r="GDT1" s="1176"/>
      <c r="GDU1" s="1176"/>
      <c r="GDV1" s="1176"/>
      <c r="GDW1" s="1176"/>
      <c r="GDX1" s="1176"/>
      <c r="GDY1" s="1176"/>
      <c r="GDZ1" s="1176"/>
      <c r="GEA1" s="1176"/>
      <c r="GEB1" s="1176"/>
      <c r="GEC1" s="1176"/>
      <c r="GED1" s="1176"/>
      <c r="GEE1" s="1176"/>
      <c r="GEF1" s="1176"/>
      <c r="GEG1" s="1176"/>
      <c r="GEH1" s="1176"/>
      <c r="GEI1" s="1176"/>
      <c r="GEJ1" s="1176"/>
      <c r="GEK1" s="1176"/>
      <c r="GEL1" s="1176"/>
      <c r="GEM1" s="1176"/>
      <c r="GEN1" s="1176"/>
      <c r="GEO1" s="1176"/>
      <c r="GEP1" s="1176"/>
      <c r="GEQ1" s="1176"/>
      <c r="GER1" s="1176"/>
      <c r="GES1" s="1176"/>
      <c r="GET1" s="1176"/>
      <c r="GEU1" s="1176"/>
      <c r="GEV1" s="1176"/>
      <c r="GEW1" s="1176"/>
      <c r="GEX1" s="1176"/>
      <c r="GEY1" s="1176"/>
      <c r="GEZ1" s="1176"/>
      <c r="GFA1" s="1176"/>
      <c r="GFB1" s="1176"/>
      <c r="GFC1" s="1176"/>
      <c r="GFD1" s="1176"/>
      <c r="GFE1" s="1176"/>
      <c r="GFF1" s="1176"/>
      <c r="GFG1" s="1176"/>
      <c r="GFH1" s="1176"/>
      <c r="GFI1" s="1176"/>
      <c r="GFJ1" s="1176"/>
      <c r="GFK1" s="1176"/>
      <c r="GFL1" s="1176"/>
      <c r="GFM1" s="1176"/>
      <c r="GFN1" s="1176"/>
      <c r="GFO1" s="1176"/>
      <c r="GFP1" s="1176"/>
      <c r="GFQ1" s="1176"/>
      <c r="GFR1" s="1176"/>
      <c r="GFS1" s="1176"/>
      <c r="GFT1" s="1176"/>
      <c r="GFU1" s="1176"/>
      <c r="GFV1" s="1176"/>
      <c r="GFW1" s="1176"/>
      <c r="GFX1" s="1176"/>
      <c r="GFY1" s="1176"/>
      <c r="GFZ1" s="1176"/>
      <c r="GGA1" s="1176"/>
      <c r="GGB1" s="1176"/>
      <c r="GGC1" s="1176"/>
      <c r="GGD1" s="1176"/>
      <c r="GGE1" s="1176"/>
      <c r="GGF1" s="1176"/>
      <c r="GGG1" s="1176"/>
      <c r="GGH1" s="1176"/>
      <c r="GGI1" s="1176"/>
      <c r="GGJ1" s="1176"/>
      <c r="GGK1" s="1176"/>
      <c r="GGL1" s="1176"/>
      <c r="GGM1" s="1176"/>
      <c r="GGN1" s="1176"/>
      <c r="GGO1" s="1176"/>
      <c r="GGP1" s="1176"/>
      <c r="GGQ1" s="1176"/>
      <c r="GGR1" s="1176"/>
      <c r="GGS1" s="1176"/>
      <c r="GGT1" s="1176"/>
      <c r="GGU1" s="1176"/>
      <c r="GGV1" s="1176"/>
      <c r="GGW1" s="1176"/>
      <c r="GGX1" s="1176"/>
      <c r="GGY1" s="1176"/>
      <c r="GGZ1" s="1176"/>
      <c r="GHA1" s="1176"/>
      <c r="GHB1" s="1176"/>
      <c r="GHC1" s="1176"/>
      <c r="GHD1" s="1176"/>
      <c r="GHE1" s="1176"/>
      <c r="GHF1" s="1176"/>
      <c r="GHG1" s="1176"/>
      <c r="GHH1" s="1176"/>
      <c r="GHI1" s="1176"/>
      <c r="GHJ1" s="1176"/>
      <c r="GHK1" s="1176"/>
      <c r="GHL1" s="1176"/>
      <c r="GHM1" s="1176"/>
      <c r="GHN1" s="1176"/>
      <c r="GHO1" s="1176"/>
      <c r="GHP1" s="1176"/>
      <c r="GHQ1" s="1176"/>
      <c r="GHR1" s="1176"/>
      <c r="GHS1" s="1176"/>
      <c r="GHT1" s="1176"/>
      <c r="GHU1" s="1176"/>
      <c r="GHV1" s="1176"/>
      <c r="GHW1" s="1176"/>
      <c r="GHX1" s="1176"/>
      <c r="GHY1" s="1176"/>
      <c r="GHZ1" s="1176"/>
      <c r="GIA1" s="1176"/>
      <c r="GIB1" s="1176"/>
      <c r="GIC1" s="1176"/>
      <c r="GID1" s="1176"/>
      <c r="GIE1" s="1176"/>
      <c r="GIF1" s="1176"/>
      <c r="GIG1" s="1176"/>
      <c r="GIH1" s="1176"/>
      <c r="GII1" s="1176"/>
      <c r="GIJ1" s="1176"/>
      <c r="GIK1" s="1176"/>
      <c r="GIL1" s="1176"/>
      <c r="GIM1" s="1176"/>
      <c r="GIN1" s="1176"/>
      <c r="GIO1" s="1176"/>
      <c r="GIP1" s="1176"/>
      <c r="GIQ1" s="1176"/>
      <c r="GIR1" s="1176"/>
      <c r="GIS1" s="1176"/>
      <c r="GIT1" s="1176"/>
      <c r="GIU1" s="1176"/>
      <c r="GIV1" s="1176"/>
      <c r="GIW1" s="1176"/>
      <c r="GIX1" s="1176"/>
      <c r="GIY1" s="1176"/>
      <c r="GIZ1" s="1176"/>
      <c r="GJA1" s="1176"/>
      <c r="GJB1" s="1176"/>
      <c r="GJC1" s="1176"/>
      <c r="GJD1" s="1176"/>
      <c r="GJE1" s="1176"/>
      <c r="GJF1" s="1176"/>
      <c r="GJG1" s="1176"/>
      <c r="GJH1" s="1176"/>
      <c r="GJI1" s="1176"/>
      <c r="GJJ1" s="1176"/>
      <c r="GJK1" s="1176"/>
      <c r="GJL1" s="1176"/>
      <c r="GJM1" s="1176"/>
      <c r="GJN1" s="1176"/>
      <c r="GJO1" s="1176"/>
      <c r="GJP1" s="1176"/>
      <c r="GJQ1" s="1176"/>
      <c r="GJR1" s="1176"/>
      <c r="GJS1" s="1176"/>
      <c r="GJT1" s="1176"/>
      <c r="GJU1" s="1176"/>
      <c r="GJV1" s="1176"/>
      <c r="GJW1" s="1176"/>
      <c r="GJX1" s="1176"/>
      <c r="GJY1" s="1176"/>
      <c r="GJZ1" s="1176"/>
      <c r="GKA1" s="1176"/>
      <c r="GKB1" s="1176"/>
      <c r="GKC1" s="1176"/>
      <c r="GKD1" s="1176"/>
      <c r="GKE1" s="1176"/>
      <c r="GKF1" s="1176"/>
      <c r="GKG1" s="1176"/>
      <c r="GKH1" s="1176"/>
      <c r="GKI1" s="1176"/>
      <c r="GKJ1" s="1176"/>
      <c r="GKK1" s="1176"/>
      <c r="GKL1" s="1176"/>
      <c r="GKM1" s="1176"/>
      <c r="GKN1" s="1176"/>
      <c r="GKO1" s="1176"/>
      <c r="GKP1" s="1176"/>
      <c r="GKQ1" s="1176"/>
      <c r="GKR1" s="1176"/>
      <c r="GKS1" s="1176"/>
      <c r="GKT1" s="1176"/>
      <c r="GKU1" s="1176"/>
      <c r="GKV1" s="1176"/>
      <c r="GKW1" s="1176"/>
      <c r="GKX1" s="1176"/>
      <c r="GKY1" s="1176"/>
      <c r="GKZ1" s="1176"/>
      <c r="GLA1" s="1176"/>
      <c r="GLB1" s="1176"/>
      <c r="GLC1" s="1176"/>
      <c r="GLD1" s="1176"/>
      <c r="GLE1" s="1176"/>
      <c r="GLF1" s="1176"/>
      <c r="GLG1" s="1176"/>
      <c r="GLH1" s="1176"/>
      <c r="GLI1" s="1176"/>
      <c r="GLJ1" s="1176"/>
      <c r="GLK1" s="1176"/>
      <c r="GLL1" s="1176"/>
      <c r="GLM1" s="1176"/>
      <c r="GLN1" s="1176"/>
      <c r="GLO1" s="1176"/>
      <c r="GLP1" s="1176"/>
      <c r="GLQ1" s="1176"/>
      <c r="GLR1" s="1176"/>
      <c r="GLS1" s="1176"/>
      <c r="GLT1" s="1176"/>
      <c r="GLU1" s="1176"/>
      <c r="GLV1" s="1176"/>
      <c r="GLW1" s="1176"/>
      <c r="GLX1" s="1176"/>
      <c r="GLY1" s="1176"/>
      <c r="GLZ1" s="1176"/>
      <c r="GMA1" s="1176"/>
      <c r="GMB1" s="1176"/>
      <c r="GMC1" s="1176"/>
      <c r="GMD1" s="1176"/>
      <c r="GME1" s="1176"/>
      <c r="GMF1" s="1176"/>
      <c r="GMG1" s="1176"/>
      <c r="GMH1" s="1176"/>
      <c r="GMI1" s="1176"/>
      <c r="GMJ1" s="1176"/>
      <c r="GMK1" s="1176"/>
      <c r="GML1" s="1176"/>
      <c r="GMM1" s="1176"/>
      <c r="GMN1" s="1176"/>
      <c r="GMO1" s="1176"/>
      <c r="GMP1" s="1176"/>
      <c r="GMQ1" s="1176"/>
      <c r="GMR1" s="1176"/>
      <c r="GMS1" s="1176"/>
      <c r="GMT1" s="1176"/>
      <c r="GMU1" s="1176"/>
      <c r="GMV1" s="1176"/>
      <c r="GMW1" s="1176"/>
      <c r="GMX1" s="1176"/>
      <c r="GMY1" s="1176"/>
      <c r="GMZ1" s="1176"/>
      <c r="GNA1" s="1176"/>
      <c r="GNB1" s="1176"/>
      <c r="GNC1" s="1176"/>
      <c r="GND1" s="1176"/>
      <c r="GNE1" s="1176"/>
      <c r="GNF1" s="1176"/>
      <c r="GNG1" s="1176"/>
      <c r="GNH1" s="1176"/>
      <c r="GNI1" s="1176"/>
      <c r="GNJ1" s="1176"/>
      <c r="GNK1" s="1176"/>
      <c r="GNL1" s="1176"/>
      <c r="GNM1" s="1176"/>
      <c r="GNN1" s="1176"/>
      <c r="GNO1" s="1176"/>
      <c r="GNP1" s="1176"/>
      <c r="GNQ1" s="1176"/>
      <c r="GNR1" s="1176"/>
      <c r="GNS1" s="1176"/>
      <c r="GNT1" s="1176"/>
      <c r="GNU1" s="1176"/>
      <c r="GNV1" s="1176"/>
      <c r="GNW1" s="1176"/>
      <c r="GNX1" s="1176"/>
      <c r="GNY1" s="1176"/>
      <c r="GNZ1" s="1176"/>
      <c r="GOA1" s="1176"/>
      <c r="GOB1" s="1176"/>
      <c r="GOC1" s="1176"/>
      <c r="GOD1" s="1176"/>
      <c r="GOE1" s="1176"/>
      <c r="GOF1" s="1176"/>
      <c r="GOG1" s="1176"/>
      <c r="GOH1" s="1176"/>
      <c r="GOI1" s="1176"/>
      <c r="GOJ1" s="1176"/>
      <c r="GOK1" s="1176"/>
      <c r="GOL1" s="1176"/>
      <c r="GOM1" s="1176"/>
      <c r="GON1" s="1176"/>
      <c r="GOO1" s="1176"/>
      <c r="GOP1" s="1176"/>
      <c r="GOQ1" s="1176"/>
      <c r="GOR1" s="1176"/>
      <c r="GOS1" s="1176"/>
      <c r="GOT1" s="1176"/>
      <c r="GOU1" s="1176"/>
      <c r="GOV1" s="1176"/>
      <c r="GOW1" s="1176"/>
      <c r="GOX1" s="1176"/>
      <c r="GOY1" s="1176"/>
      <c r="GOZ1" s="1176"/>
      <c r="GPA1" s="1176"/>
      <c r="GPB1" s="1176"/>
      <c r="GPC1" s="1176"/>
      <c r="GPD1" s="1176"/>
      <c r="GPE1" s="1176"/>
      <c r="GPF1" s="1176"/>
      <c r="GPG1" s="1176"/>
      <c r="GPH1" s="1176"/>
      <c r="GPI1" s="1176"/>
      <c r="GPJ1" s="1176"/>
      <c r="GPK1" s="1176"/>
      <c r="GPL1" s="1176"/>
      <c r="GPM1" s="1176"/>
      <c r="GPN1" s="1176"/>
      <c r="GPO1" s="1176"/>
      <c r="GPP1" s="1176"/>
      <c r="GPQ1" s="1176"/>
      <c r="GPR1" s="1176"/>
      <c r="GPS1" s="1176"/>
      <c r="GPT1" s="1176"/>
      <c r="GPU1" s="1176"/>
      <c r="GPV1" s="1176"/>
      <c r="GPW1" s="1176"/>
      <c r="GPX1" s="1176"/>
      <c r="GPY1" s="1176"/>
      <c r="GPZ1" s="1176"/>
      <c r="GQA1" s="1176"/>
      <c r="GQB1" s="1176"/>
      <c r="GQC1" s="1176"/>
      <c r="GQD1" s="1176"/>
      <c r="GQE1" s="1176"/>
      <c r="GQF1" s="1176"/>
      <c r="GQG1" s="1176"/>
      <c r="GQH1" s="1176"/>
      <c r="GQI1" s="1176"/>
      <c r="GQJ1" s="1176"/>
      <c r="GQK1" s="1176"/>
      <c r="GQL1" s="1176"/>
      <c r="GQM1" s="1176"/>
      <c r="GQN1" s="1176"/>
      <c r="GQO1" s="1176"/>
      <c r="GQP1" s="1176"/>
      <c r="GQQ1" s="1176"/>
      <c r="GQR1" s="1176"/>
      <c r="GQS1" s="1176"/>
      <c r="GQT1" s="1176"/>
      <c r="GQU1" s="1176"/>
      <c r="GQV1" s="1176"/>
      <c r="GQW1" s="1176"/>
      <c r="GQX1" s="1176"/>
      <c r="GQY1" s="1176"/>
      <c r="GQZ1" s="1176"/>
      <c r="GRA1" s="1176"/>
      <c r="GRB1" s="1176"/>
      <c r="GRC1" s="1176"/>
      <c r="GRD1" s="1176"/>
      <c r="GRE1" s="1176"/>
      <c r="GRF1" s="1176"/>
      <c r="GRG1" s="1176"/>
      <c r="GRH1" s="1176"/>
      <c r="GRI1" s="1176"/>
      <c r="GRJ1" s="1176"/>
      <c r="GRK1" s="1176"/>
      <c r="GRL1" s="1176"/>
      <c r="GRM1" s="1176"/>
      <c r="GRN1" s="1176"/>
      <c r="GRO1" s="1176"/>
      <c r="GRP1" s="1176"/>
      <c r="GRQ1" s="1176"/>
      <c r="GRR1" s="1176"/>
      <c r="GRS1" s="1176"/>
      <c r="GRT1" s="1176"/>
      <c r="GRU1" s="1176"/>
      <c r="GRV1" s="1176"/>
      <c r="GRW1" s="1176"/>
      <c r="GRX1" s="1176"/>
      <c r="GRY1" s="1176"/>
      <c r="GRZ1" s="1176"/>
      <c r="GSA1" s="1176"/>
      <c r="GSB1" s="1176"/>
      <c r="GSC1" s="1176"/>
      <c r="GSD1" s="1176"/>
      <c r="GSE1" s="1176"/>
      <c r="GSF1" s="1176"/>
      <c r="GSG1" s="1176"/>
      <c r="GSH1" s="1176"/>
      <c r="GSI1" s="1176"/>
      <c r="GSJ1" s="1176"/>
      <c r="GSK1" s="1176"/>
      <c r="GSL1" s="1176"/>
      <c r="GSM1" s="1176"/>
      <c r="GSN1" s="1176"/>
      <c r="GSO1" s="1176"/>
      <c r="GSP1" s="1176"/>
      <c r="GSQ1" s="1176"/>
      <c r="GSR1" s="1176"/>
      <c r="GSS1" s="1176"/>
      <c r="GST1" s="1176"/>
      <c r="GSU1" s="1176"/>
      <c r="GSV1" s="1176"/>
      <c r="GSW1" s="1176"/>
      <c r="GSX1" s="1176"/>
      <c r="GSY1" s="1176"/>
      <c r="GSZ1" s="1176"/>
      <c r="GTA1" s="1176"/>
      <c r="GTB1" s="1176"/>
      <c r="GTC1" s="1176"/>
      <c r="GTD1" s="1176"/>
      <c r="GTE1" s="1176"/>
      <c r="GTF1" s="1176"/>
      <c r="GTG1" s="1176"/>
      <c r="GTH1" s="1176"/>
      <c r="GTI1" s="1176"/>
      <c r="GTJ1" s="1176"/>
      <c r="GTK1" s="1176"/>
      <c r="GTL1" s="1176"/>
      <c r="GTM1" s="1176"/>
      <c r="GTN1" s="1176"/>
      <c r="GTO1" s="1176"/>
      <c r="GTP1" s="1176"/>
      <c r="GTQ1" s="1176"/>
      <c r="GTR1" s="1176"/>
      <c r="GTS1" s="1176"/>
      <c r="GTT1" s="1176"/>
      <c r="GTU1" s="1176"/>
      <c r="GTV1" s="1176"/>
      <c r="GTW1" s="1176"/>
      <c r="GTX1" s="1176"/>
      <c r="GTY1" s="1176"/>
      <c r="GTZ1" s="1176"/>
      <c r="GUA1" s="1176"/>
      <c r="GUB1" s="1176"/>
      <c r="GUC1" s="1176"/>
      <c r="GUD1" s="1176"/>
      <c r="GUE1" s="1176"/>
      <c r="GUF1" s="1176"/>
      <c r="GUG1" s="1176"/>
      <c r="GUH1" s="1176"/>
      <c r="GUI1" s="1176"/>
      <c r="GUJ1" s="1176"/>
      <c r="GUK1" s="1176"/>
      <c r="GUL1" s="1176"/>
      <c r="GUM1" s="1176"/>
      <c r="GUN1" s="1176"/>
      <c r="GUO1" s="1176"/>
      <c r="GUP1" s="1176"/>
      <c r="GUQ1" s="1176"/>
      <c r="GUR1" s="1176"/>
      <c r="GUS1" s="1176"/>
      <c r="GUT1" s="1176"/>
      <c r="GUU1" s="1176"/>
      <c r="GUV1" s="1176"/>
      <c r="GUW1" s="1176"/>
      <c r="GUX1" s="1176"/>
      <c r="GUY1" s="1176"/>
      <c r="GUZ1" s="1176"/>
      <c r="GVA1" s="1176"/>
      <c r="GVB1" s="1176"/>
      <c r="GVC1" s="1176"/>
      <c r="GVD1" s="1176"/>
      <c r="GVE1" s="1176"/>
      <c r="GVF1" s="1176"/>
      <c r="GVG1" s="1176"/>
      <c r="GVH1" s="1176"/>
      <c r="GVI1" s="1176"/>
      <c r="GVJ1" s="1176"/>
      <c r="GVK1" s="1176"/>
      <c r="GVL1" s="1176"/>
      <c r="GVM1" s="1176"/>
      <c r="GVN1" s="1176"/>
      <c r="GVO1" s="1176"/>
      <c r="GVP1" s="1176"/>
      <c r="GVQ1" s="1176"/>
      <c r="GVR1" s="1176"/>
      <c r="GVS1" s="1176"/>
      <c r="GVT1" s="1176"/>
      <c r="GVU1" s="1176"/>
      <c r="GVV1" s="1176"/>
      <c r="GVW1" s="1176"/>
      <c r="GVX1" s="1176"/>
      <c r="GVY1" s="1176"/>
      <c r="GVZ1" s="1176"/>
      <c r="GWA1" s="1176"/>
      <c r="GWB1" s="1176"/>
      <c r="GWC1" s="1176"/>
      <c r="GWD1" s="1176"/>
      <c r="GWE1" s="1176"/>
      <c r="GWF1" s="1176"/>
      <c r="GWG1" s="1176"/>
      <c r="GWH1" s="1176"/>
      <c r="GWI1" s="1176"/>
      <c r="GWJ1" s="1176"/>
      <c r="GWK1" s="1176"/>
      <c r="GWL1" s="1176"/>
      <c r="GWM1" s="1176"/>
      <c r="GWN1" s="1176"/>
      <c r="GWO1" s="1176"/>
      <c r="GWP1" s="1176"/>
      <c r="GWQ1" s="1176"/>
      <c r="GWR1" s="1176"/>
      <c r="GWS1" s="1176"/>
      <c r="GWT1" s="1176"/>
      <c r="GWU1" s="1176"/>
      <c r="GWV1" s="1176"/>
      <c r="GWW1" s="1176"/>
      <c r="GWX1" s="1176"/>
      <c r="GWY1" s="1176"/>
      <c r="GWZ1" s="1176"/>
      <c r="GXA1" s="1176"/>
      <c r="GXB1" s="1176"/>
      <c r="GXC1" s="1176"/>
      <c r="GXD1" s="1176"/>
      <c r="GXE1" s="1176"/>
      <c r="GXF1" s="1176"/>
      <c r="GXG1" s="1176"/>
      <c r="GXH1" s="1176"/>
      <c r="GXI1" s="1176"/>
      <c r="GXJ1" s="1176"/>
      <c r="GXK1" s="1176"/>
      <c r="GXL1" s="1176"/>
      <c r="GXM1" s="1176"/>
      <c r="GXN1" s="1176"/>
      <c r="GXO1" s="1176"/>
      <c r="GXP1" s="1176"/>
      <c r="GXQ1" s="1176"/>
      <c r="GXR1" s="1176"/>
      <c r="GXS1" s="1176"/>
      <c r="GXT1" s="1176"/>
      <c r="GXU1" s="1176"/>
      <c r="GXV1" s="1176"/>
      <c r="GXW1" s="1176"/>
      <c r="GXX1" s="1176"/>
      <c r="GXY1" s="1176"/>
      <c r="GXZ1" s="1176"/>
      <c r="GYA1" s="1176"/>
      <c r="GYB1" s="1176"/>
      <c r="GYC1" s="1176"/>
      <c r="GYD1" s="1176"/>
      <c r="GYE1" s="1176"/>
      <c r="GYF1" s="1176"/>
      <c r="GYG1" s="1176"/>
      <c r="GYH1" s="1176"/>
      <c r="GYI1" s="1176"/>
      <c r="GYJ1" s="1176"/>
      <c r="GYK1" s="1176"/>
      <c r="GYL1" s="1176"/>
      <c r="GYM1" s="1176"/>
      <c r="GYN1" s="1176"/>
      <c r="GYO1" s="1176"/>
      <c r="GYP1" s="1176"/>
      <c r="GYQ1" s="1176"/>
      <c r="GYR1" s="1176"/>
      <c r="GYS1" s="1176"/>
      <c r="GYT1" s="1176"/>
      <c r="GYU1" s="1176"/>
      <c r="GYV1" s="1176"/>
      <c r="GYW1" s="1176"/>
      <c r="GYX1" s="1176"/>
      <c r="GYY1" s="1176"/>
      <c r="GYZ1" s="1176"/>
      <c r="GZA1" s="1176"/>
      <c r="GZB1" s="1176"/>
      <c r="GZC1" s="1176"/>
      <c r="GZD1" s="1176"/>
      <c r="GZE1" s="1176"/>
      <c r="GZF1" s="1176"/>
      <c r="GZG1" s="1176"/>
      <c r="GZH1" s="1176"/>
      <c r="GZI1" s="1176"/>
      <c r="GZJ1" s="1176"/>
      <c r="GZK1" s="1176"/>
      <c r="GZL1" s="1176"/>
      <c r="GZM1" s="1176"/>
      <c r="GZN1" s="1176"/>
      <c r="GZO1" s="1176"/>
      <c r="GZP1" s="1176"/>
      <c r="GZQ1" s="1176"/>
      <c r="GZR1" s="1176"/>
      <c r="GZS1" s="1176"/>
      <c r="GZT1" s="1176"/>
      <c r="GZU1" s="1176"/>
      <c r="GZV1" s="1176"/>
      <c r="GZW1" s="1176"/>
      <c r="GZX1" s="1176"/>
      <c r="GZY1" s="1176"/>
      <c r="GZZ1" s="1176"/>
      <c r="HAA1" s="1176"/>
      <c r="HAB1" s="1176"/>
      <c r="HAC1" s="1176"/>
      <c r="HAD1" s="1176"/>
      <c r="HAE1" s="1176"/>
      <c r="HAF1" s="1176"/>
      <c r="HAG1" s="1176"/>
      <c r="HAH1" s="1176"/>
      <c r="HAI1" s="1176"/>
      <c r="HAJ1" s="1176"/>
      <c r="HAK1" s="1176"/>
      <c r="HAL1" s="1176"/>
      <c r="HAM1" s="1176"/>
      <c r="HAN1" s="1176"/>
      <c r="HAO1" s="1176"/>
      <c r="HAP1" s="1176"/>
      <c r="HAQ1" s="1176"/>
      <c r="HAR1" s="1176"/>
      <c r="HAS1" s="1176"/>
      <c r="HAT1" s="1176"/>
      <c r="HAU1" s="1176"/>
      <c r="HAV1" s="1176"/>
      <c r="HAW1" s="1176"/>
      <c r="HAX1" s="1176"/>
      <c r="HAY1" s="1176"/>
      <c r="HAZ1" s="1176"/>
      <c r="HBA1" s="1176"/>
      <c r="HBB1" s="1176"/>
      <c r="HBC1" s="1176"/>
      <c r="HBD1" s="1176"/>
      <c r="HBE1" s="1176"/>
      <c r="HBF1" s="1176"/>
      <c r="HBG1" s="1176"/>
      <c r="HBH1" s="1176"/>
      <c r="HBI1" s="1176"/>
      <c r="HBJ1" s="1176"/>
      <c r="HBK1" s="1176"/>
      <c r="HBL1" s="1176"/>
      <c r="HBM1" s="1176"/>
      <c r="HBN1" s="1176"/>
      <c r="HBO1" s="1176"/>
      <c r="HBP1" s="1176"/>
      <c r="HBQ1" s="1176"/>
      <c r="HBR1" s="1176"/>
      <c r="HBS1" s="1176"/>
      <c r="HBT1" s="1176"/>
      <c r="HBU1" s="1176"/>
      <c r="HBV1" s="1176"/>
      <c r="HBW1" s="1176"/>
      <c r="HBX1" s="1176"/>
      <c r="HBY1" s="1176"/>
      <c r="HBZ1" s="1176"/>
      <c r="HCA1" s="1176"/>
      <c r="HCB1" s="1176"/>
      <c r="HCC1" s="1176"/>
      <c r="HCD1" s="1176"/>
      <c r="HCE1" s="1176"/>
      <c r="HCF1" s="1176"/>
      <c r="HCG1" s="1176"/>
      <c r="HCH1" s="1176"/>
      <c r="HCI1" s="1176"/>
      <c r="HCJ1" s="1176"/>
      <c r="HCK1" s="1176"/>
      <c r="HCL1" s="1176"/>
      <c r="HCM1" s="1176"/>
      <c r="HCN1" s="1176"/>
      <c r="HCO1" s="1176"/>
      <c r="HCP1" s="1176"/>
      <c r="HCQ1" s="1176"/>
      <c r="HCR1" s="1176"/>
      <c r="HCS1" s="1176"/>
      <c r="HCT1" s="1176"/>
      <c r="HCU1" s="1176"/>
      <c r="HCV1" s="1176"/>
      <c r="HCW1" s="1176"/>
      <c r="HCX1" s="1176"/>
      <c r="HCY1" s="1176"/>
      <c r="HCZ1" s="1176"/>
      <c r="HDA1" s="1176"/>
      <c r="HDB1" s="1176"/>
      <c r="HDC1" s="1176"/>
      <c r="HDD1" s="1176"/>
      <c r="HDE1" s="1176"/>
      <c r="HDF1" s="1176"/>
      <c r="HDG1" s="1176"/>
      <c r="HDH1" s="1176"/>
      <c r="HDI1" s="1176"/>
      <c r="HDJ1" s="1176"/>
      <c r="HDK1" s="1176"/>
      <c r="HDL1" s="1176"/>
      <c r="HDM1" s="1176"/>
      <c r="HDN1" s="1176"/>
      <c r="HDO1" s="1176"/>
      <c r="HDP1" s="1176"/>
      <c r="HDQ1" s="1176"/>
      <c r="HDR1" s="1176"/>
      <c r="HDS1" s="1176"/>
      <c r="HDT1" s="1176"/>
      <c r="HDU1" s="1176"/>
      <c r="HDV1" s="1176"/>
      <c r="HDW1" s="1176"/>
      <c r="HDX1" s="1176"/>
      <c r="HDY1" s="1176"/>
      <c r="HDZ1" s="1176"/>
      <c r="HEA1" s="1176"/>
      <c r="HEB1" s="1176"/>
      <c r="HEC1" s="1176"/>
      <c r="HED1" s="1176"/>
      <c r="HEE1" s="1176"/>
      <c r="HEF1" s="1176"/>
      <c r="HEG1" s="1176"/>
      <c r="HEH1" s="1176"/>
      <c r="HEI1" s="1176"/>
      <c r="HEJ1" s="1176"/>
      <c r="HEK1" s="1176"/>
      <c r="HEL1" s="1176"/>
      <c r="HEM1" s="1176"/>
      <c r="HEN1" s="1176"/>
      <c r="HEO1" s="1176"/>
      <c r="HEP1" s="1176"/>
      <c r="HEQ1" s="1176"/>
      <c r="HER1" s="1176"/>
      <c r="HES1" s="1176"/>
      <c r="HET1" s="1176"/>
      <c r="HEU1" s="1176"/>
      <c r="HEV1" s="1176"/>
      <c r="HEW1" s="1176"/>
      <c r="HEX1" s="1176"/>
      <c r="HEY1" s="1176"/>
      <c r="HEZ1" s="1176"/>
      <c r="HFA1" s="1176"/>
      <c r="HFB1" s="1176"/>
      <c r="HFC1" s="1176"/>
      <c r="HFD1" s="1176"/>
      <c r="HFE1" s="1176"/>
      <c r="HFF1" s="1176"/>
      <c r="HFG1" s="1176"/>
      <c r="HFH1" s="1176"/>
      <c r="HFI1" s="1176"/>
      <c r="HFJ1" s="1176"/>
      <c r="HFK1" s="1176"/>
      <c r="HFL1" s="1176"/>
      <c r="HFM1" s="1176"/>
      <c r="HFN1" s="1176"/>
      <c r="HFO1" s="1176"/>
      <c r="HFP1" s="1176"/>
      <c r="HFQ1" s="1176"/>
      <c r="HFR1" s="1176"/>
      <c r="HFS1" s="1176"/>
      <c r="HFT1" s="1176"/>
      <c r="HFU1" s="1176"/>
      <c r="HFV1" s="1176"/>
      <c r="HFW1" s="1176"/>
      <c r="HFX1" s="1176"/>
      <c r="HFY1" s="1176"/>
      <c r="HFZ1" s="1176"/>
      <c r="HGA1" s="1176"/>
      <c r="HGB1" s="1176"/>
      <c r="HGC1" s="1176"/>
      <c r="HGD1" s="1176"/>
      <c r="HGE1" s="1176"/>
      <c r="HGF1" s="1176"/>
      <c r="HGG1" s="1176"/>
      <c r="HGH1" s="1176"/>
      <c r="HGI1" s="1176"/>
      <c r="HGJ1" s="1176"/>
      <c r="HGK1" s="1176"/>
      <c r="HGL1" s="1176"/>
      <c r="HGM1" s="1176"/>
      <c r="HGN1" s="1176"/>
      <c r="HGO1" s="1176"/>
      <c r="HGP1" s="1176"/>
      <c r="HGQ1" s="1176"/>
      <c r="HGR1" s="1176"/>
      <c r="HGS1" s="1176"/>
      <c r="HGT1" s="1176"/>
      <c r="HGU1" s="1176"/>
      <c r="HGV1" s="1176"/>
      <c r="HGW1" s="1176"/>
      <c r="HGX1" s="1176"/>
      <c r="HGY1" s="1176"/>
      <c r="HGZ1" s="1176"/>
      <c r="HHA1" s="1176"/>
      <c r="HHB1" s="1176"/>
      <c r="HHC1" s="1176"/>
      <c r="HHD1" s="1176"/>
      <c r="HHE1" s="1176"/>
      <c r="HHF1" s="1176"/>
      <c r="HHG1" s="1176"/>
      <c r="HHH1" s="1176"/>
      <c r="HHI1" s="1176"/>
      <c r="HHJ1" s="1176"/>
      <c r="HHK1" s="1176"/>
      <c r="HHL1" s="1176"/>
      <c r="HHM1" s="1176"/>
      <c r="HHN1" s="1176"/>
      <c r="HHO1" s="1176"/>
      <c r="HHP1" s="1176"/>
      <c r="HHQ1" s="1176"/>
      <c r="HHR1" s="1176"/>
      <c r="HHS1" s="1176"/>
      <c r="HHT1" s="1176"/>
      <c r="HHU1" s="1176"/>
      <c r="HHV1" s="1176"/>
      <c r="HHW1" s="1176"/>
      <c r="HHX1" s="1176"/>
      <c r="HHY1" s="1176"/>
      <c r="HHZ1" s="1176"/>
      <c r="HIA1" s="1176"/>
      <c r="HIB1" s="1176"/>
      <c r="HIC1" s="1176"/>
      <c r="HID1" s="1176"/>
      <c r="HIE1" s="1176"/>
      <c r="HIF1" s="1176"/>
      <c r="HIG1" s="1176"/>
      <c r="HIH1" s="1176"/>
      <c r="HII1" s="1176"/>
      <c r="HIJ1" s="1176"/>
      <c r="HIK1" s="1176"/>
      <c r="HIL1" s="1176"/>
      <c r="HIM1" s="1176"/>
      <c r="HIN1" s="1176"/>
      <c r="HIO1" s="1176"/>
      <c r="HIP1" s="1176"/>
      <c r="HIQ1" s="1176"/>
      <c r="HIR1" s="1176"/>
      <c r="HIS1" s="1176"/>
      <c r="HIT1" s="1176"/>
      <c r="HIU1" s="1176"/>
      <c r="HIV1" s="1176"/>
      <c r="HIW1" s="1176"/>
      <c r="HIX1" s="1176"/>
      <c r="HIY1" s="1176"/>
      <c r="HIZ1" s="1176"/>
      <c r="HJA1" s="1176"/>
      <c r="HJB1" s="1176"/>
      <c r="HJC1" s="1176"/>
      <c r="HJD1" s="1176"/>
      <c r="HJE1" s="1176"/>
      <c r="HJF1" s="1176"/>
      <c r="HJG1" s="1176"/>
      <c r="HJH1" s="1176"/>
      <c r="HJI1" s="1176"/>
      <c r="HJJ1" s="1176"/>
      <c r="HJK1" s="1176"/>
      <c r="HJL1" s="1176"/>
      <c r="HJM1" s="1176"/>
      <c r="HJN1" s="1176"/>
      <c r="HJO1" s="1176"/>
      <c r="HJP1" s="1176"/>
      <c r="HJQ1" s="1176"/>
      <c r="HJR1" s="1176"/>
      <c r="HJS1" s="1176"/>
      <c r="HJT1" s="1176"/>
      <c r="HJU1" s="1176"/>
      <c r="HJV1" s="1176"/>
      <c r="HJW1" s="1176"/>
      <c r="HJX1" s="1176"/>
      <c r="HJY1" s="1176"/>
      <c r="HJZ1" s="1176"/>
      <c r="HKA1" s="1176"/>
      <c r="HKB1" s="1176"/>
      <c r="HKC1" s="1176"/>
      <c r="HKD1" s="1176"/>
      <c r="HKE1" s="1176"/>
      <c r="HKF1" s="1176"/>
      <c r="HKG1" s="1176"/>
      <c r="HKH1" s="1176"/>
      <c r="HKI1" s="1176"/>
      <c r="HKJ1" s="1176"/>
      <c r="HKK1" s="1176"/>
      <c r="HKL1" s="1176"/>
      <c r="HKM1" s="1176"/>
      <c r="HKN1" s="1176"/>
      <c r="HKO1" s="1176"/>
      <c r="HKP1" s="1176"/>
      <c r="HKQ1" s="1176"/>
      <c r="HKR1" s="1176"/>
      <c r="HKS1" s="1176"/>
      <c r="HKT1" s="1176"/>
      <c r="HKU1" s="1176"/>
      <c r="HKV1" s="1176"/>
      <c r="HKW1" s="1176"/>
      <c r="HKX1" s="1176"/>
      <c r="HKY1" s="1176"/>
      <c r="HKZ1" s="1176"/>
      <c r="HLA1" s="1176"/>
      <c r="HLB1" s="1176"/>
      <c r="HLC1" s="1176"/>
      <c r="HLD1" s="1176"/>
      <c r="HLE1" s="1176"/>
      <c r="HLF1" s="1176"/>
      <c r="HLG1" s="1176"/>
      <c r="HLH1" s="1176"/>
      <c r="HLI1" s="1176"/>
      <c r="HLJ1" s="1176"/>
      <c r="HLK1" s="1176"/>
      <c r="HLL1" s="1176"/>
      <c r="HLM1" s="1176"/>
      <c r="HLN1" s="1176"/>
      <c r="HLO1" s="1176"/>
      <c r="HLP1" s="1176"/>
      <c r="HLQ1" s="1176"/>
      <c r="HLR1" s="1176"/>
      <c r="HLS1" s="1176"/>
      <c r="HLT1" s="1176"/>
      <c r="HLU1" s="1176"/>
      <c r="HLV1" s="1176"/>
      <c r="HLW1" s="1176"/>
      <c r="HLX1" s="1176"/>
      <c r="HLY1" s="1176"/>
      <c r="HLZ1" s="1176"/>
      <c r="HMA1" s="1176"/>
      <c r="HMB1" s="1176"/>
      <c r="HMC1" s="1176"/>
      <c r="HMD1" s="1176"/>
      <c r="HME1" s="1176"/>
      <c r="HMF1" s="1176"/>
      <c r="HMG1" s="1176"/>
      <c r="HMH1" s="1176"/>
      <c r="HMI1" s="1176"/>
      <c r="HMJ1" s="1176"/>
      <c r="HMK1" s="1176"/>
      <c r="HML1" s="1176"/>
      <c r="HMM1" s="1176"/>
      <c r="HMN1" s="1176"/>
      <c r="HMO1" s="1176"/>
      <c r="HMP1" s="1176"/>
      <c r="HMQ1" s="1176"/>
      <c r="HMR1" s="1176"/>
      <c r="HMS1" s="1176"/>
      <c r="HMT1" s="1176"/>
      <c r="HMU1" s="1176"/>
      <c r="HMV1" s="1176"/>
      <c r="HMW1" s="1176"/>
      <c r="HMX1" s="1176"/>
      <c r="HMY1" s="1176"/>
      <c r="HMZ1" s="1176"/>
      <c r="HNA1" s="1176"/>
      <c r="HNB1" s="1176"/>
      <c r="HNC1" s="1176"/>
      <c r="HND1" s="1176"/>
      <c r="HNE1" s="1176"/>
      <c r="HNF1" s="1176"/>
      <c r="HNG1" s="1176"/>
      <c r="HNH1" s="1176"/>
      <c r="HNI1" s="1176"/>
      <c r="HNJ1" s="1176"/>
      <c r="HNK1" s="1176"/>
      <c r="HNL1" s="1176"/>
      <c r="HNM1" s="1176"/>
      <c r="HNN1" s="1176"/>
      <c r="HNO1" s="1176"/>
      <c r="HNP1" s="1176"/>
      <c r="HNQ1" s="1176"/>
      <c r="HNR1" s="1176"/>
      <c r="HNS1" s="1176"/>
      <c r="HNT1" s="1176"/>
      <c r="HNU1" s="1176"/>
      <c r="HNV1" s="1176"/>
      <c r="HNW1" s="1176"/>
      <c r="HNX1" s="1176"/>
      <c r="HNY1" s="1176"/>
      <c r="HNZ1" s="1176"/>
      <c r="HOA1" s="1176"/>
      <c r="HOB1" s="1176"/>
      <c r="HOC1" s="1176"/>
      <c r="HOD1" s="1176"/>
      <c r="HOE1" s="1176"/>
      <c r="HOF1" s="1176"/>
      <c r="HOG1" s="1176"/>
      <c r="HOH1" s="1176"/>
      <c r="HOI1" s="1176"/>
      <c r="HOJ1" s="1176"/>
      <c r="HOK1" s="1176"/>
      <c r="HOL1" s="1176"/>
      <c r="HOM1" s="1176"/>
      <c r="HON1" s="1176"/>
      <c r="HOO1" s="1176"/>
      <c r="HOP1" s="1176"/>
      <c r="HOQ1" s="1176"/>
      <c r="HOR1" s="1176"/>
      <c r="HOS1" s="1176"/>
      <c r="HOT1" s="1176"/>
      <c r="HOU1" s="1176"/>
      <c r="HOV1" s="1176"/>
      <c r="HOW1" s="1176"/>
      <c r="HOX1" s="1176"/>
      <c r="HOY1" s="1176"/>
      <c r="HOZ1" s="1176"/>
      <c r="HPA1" s="1176"/>
      <c r="HPB1" s="1176"/>
      <c r="HPC1" s="1176"/>
      <c r="HPD1" s="1176"/>
      <c r="HPE1" s="1176"/>
      <c r="HPF1" s="1176"/>
      <c r="HPG1" s="1176"/>
      <c r="HPH1" s="1176"/>
      <c r="HPI1" s="1176"/>
      <c r="HPJ1" s="1176"/>
      <c r="HPK1" s="1176"/>
      <c r="HPL1" s="1176"/>
      <c r="HPM1" s="1176"/>
      <c r="HPN1" s="1176"/>
      <c r="HPO1" s="1176"/>
      <c r="HPP1" s="1176"/>
      <c r="HPQ1" s="1176"/>
      <c r="HPR1" s="1176"/>
      <c r="HPS1" s="1176"/>
      <c r="HPT1" s="1176"/>
      <c r="HPU1" s="1176"/>
      <c r="HPV1" s="1176"/>
      <c r="HPW1" s="1176"/>
      <c r="HPX1" s="1176"/>
      <c r="HPY1" s="1176"/>
      <c r="HPZ1" s="1176"/>
      <c r="HQA1" s="1176"/>
      <c r="HQB1" s="1176"/>
      <c r="HQC1" s="1176"/>
      <c r="HQD1" s="1176"/>
      <c r="HQE1" s="1176"/>
      <c r="HQF1" s="1176"/>
      <c r="HQG1" s="1176"/>
      <c r="HQH1" s="1176"/>
      <c r="HQI1" s="1176"/>
      <c r="HQJ1" s="1176"/>
      <c r="HQK1" s="1176"/>
      <c r="HQL1" s="1176"/>
      <c r="HQM1" s="1176"/>
      <c r="HQN1" s="1176"/>
      <c r="HQO1" s="1176"/>
      <c r="HQP1" s="1176"/>
      <c r="HQQ1" s="1176"/>
      <c r="HQR1" s="1176"/>
      <c r="HQS1" s="1176"/>
      <c r="HQT1" s="1176"/>
      <c r="HQU1" s="1176"/>
      <c r="HQV1" s="1176"/>
      <c r="HQW1" s="1176"/>
      <c r="HQX1" s="1176"/>
      <c r="HQY1" s="1176"/>
      <c r="HQZ1" s="1176"/>
      <c r="HRA1" s="1176"/>
      <c r="HRB1" s="1176"/>
      <c r="HRC1" s="1176"/>
      <c r="HRD1" s="1176"/>
      <c r="HRE1" s="1176"/>
      <c r="HRF1" s="1176"/>
      <c r="HRG1" s="1176"/>
      <c r="HRH1" s="1176"/>
      <c r="HRI1" s="1176"/>
      <c r="HRJ1" s="1176"/>
      <c r="HRK1" s="1176"/>
      <c r="HRL1" s="1176"/>
      <c r="HRM1" s="1176"/>
      <c r="HRN1" s="1176"/>
      <c r="HRO1" s="1176"/>
      <c r="HRP1" s="1176"/>
      <c r="HRQ1" s="1176"/>
      <c r="HRR1" s="1176"/>
      <c r="HRS1" s="1176"/>
      <c r="HRT1" s="1176"/>
      <c r="HRU1" s="1176"/>
      <c r="HRV1" s="1176"/>
      <c r="HRW1" s="1176"/>
      <c r="HRX1" s="1176"/>
      <c r="HRY1" s="1176"/>
      <c r="HRZ1" s="1176"/>
      <c r="HSA1" s="1176"/>
      <c r="HSB1" s="1176"/>
      <c r="HSC1" s="1176"/>
      <c r="HSD1" s="1176"/>
      <c r="HSE1" s="1176"/>
      <c r="HSF1" s="1176"/>
      <c r="HSG1" s="1176"/>
      <c r="HSH1" s="1176"/>
      <c r="HSI1" s="1176"/>
      <c r="HSJ1" s="1176"/>
      <c r="HSK1" s="1176"/>
      <c r="HSL1" s="1176"/>
      <c r="HSM1" s="1176"/>
      <c r="HSN1" s="1176"/>
      <c r="HSO1" s="1176"/>
      <c r="HSP1" s="1176"/>
      <c r="HSQ1" s="1176"/>
      <c r="HSR1" s="1176"/>
      <c r="HSS1" s="1176"/>
      <c r="HST1" s="1176"/>
      <c r="HSU1" s="1176"/>
      <c r="HSV1" s="1176"/>
      <c r="HSW1" s="1176"/>
      <c r="HSX1" s="1176"/>
      <c r="HSY1" s="1176"/>
      <c r="HSZ1" s="1176"/>
      <c r="HTA1" s="1176"/>
      <c r="HTB1" s="1176"/>
      <c r="HTC1" s="1176"/>
      <c r="HTD1" s="1176"/>
      <c r="HTE1" s="1176"/>
      <c r="HTF1" s="1176"/>
      <c r="HTG1" s="1176"/>
      <c r="HTH1" s="1176"/>
      <c r="HTI1" s="1176"/>
      <c r="HTJ1" s="1176"/>
      <c r="HTK1" s="1176"/>
      <c r="HTL1" s="1176"/>
      <c r="HTM1" s="1176"/>
      <c r="HTN1" s="1176"/>
      <c r="HTO1" s="1176"/>
      <c r="HTP1" s="1176"/>
      <c r="HTQ1" s="1176"/>
      <c r="HTR1" s="1176"/>
      <c r="HTS1" s="1176"/>
      <c r="HTT1" s="1176"/>
      <c r="HTU1" s="1176"/>
      <c r="HTV1" s="1176"/>
      <c r="HTW1" s="1176"/>
      <c r="HTX1" s="1176"/>
      <c r="HTY1" s="1176"/>
      <c r="HTZ1" s="1176"/>
      <c r="HUA1" s="1176"/>
      <c r="HUB1" s="1176"/>
      <c r="HUC1" s="1176"/>
      <c r="HUD1" s="1176"/>
      <c r="HUE1" s="1176"/>
      <c r="HUF1" s="1176"/>
      <c r="HUG1" s="1176"/>
      <c r="HUH1" s="1176"/>
      <c r="HUI1" s="1176"/>
      <c r="HUJ1" s="1176"/>
      <c r="HUK1" s="1176"/>
      <c r="HUL1" s="1176"/>
      <c r="HUM1" s="1176"/>
      <c r="HUN1" s="1176"/>
      <c r="HUO1" s="1176"/>
      <c r="HUP1" s="1176"/>
      <c r="HUQ1" s="1176"/>
      <c r="HUR1" s="1176"/>
      <c r="HUS1" s="1176"/>
      <c r="HUT1" s="1176"/>
      <c r="HUU1" s="1176"/>
      <c r="HUV1" s="1176"/>
      <c r="HUW1" s="1176"/>
      <c r="HUX1" s="1176"/>
      <c r="HUY1" s="1176"/>
      <c r="HUZ1" s="1176"/>
      <c r="HVA1" s="1176"/>
      <c r="HVB1" s="1176"/>
      <c r="HVC1" s="1176"/>
      <c r="HVD1" s="1176"/>
      <c r="HVE1" s="1176"/>
      <c r="HVF1" s="1176"/>
      <c r="HVG1" s="1176"/>
      <c r="HVH1" s="1176"/>
      <c r="HVI1" s="1176"/>
      <c r="HVJ1" s="1176"/>
      <c r="HVK1" s="1176"/>
      <c r="HVL1" s="1176"/>
      <c r="HVM1" s="1176"/>
      <c r="HVN1" s="1176"/>
      <c r="HVO1" s="1176"/>
      <c r="HVP1" s="1176"/>
      <c r="HVQ1" s="1176"/>
      <c r="HVR1" s="1176"/>
      <c r="HVS1" s="1176"/>
      <c r="HVT1" s="1176"/>
      <c r="HVU1" s="1176"/>
      <c r="HVV1" s="1176"/>
      <c r="HVW1" s="1176"/>
      <c r="HVX1" s="1176"/>
      <c r="HVY1" s="1176"/>
      <c r="HVZ1" s="1176"/>
      <c r="HWA1" s="1176"/>
      <c r="HWB1" s="1176"/>
      <c r="HWC1" s="1176"/>
      <c r="HWD1" s="1176"/>
      <c r="HWE1" s="1176"/>
      <c r="HWF1" s="1176"/>
      <c r="HWG1" s="1176"/>
      <c r="HWH1" s="1176"/>
      <c r="HWI1" s="1176"/>
      <c r="HWJ1" s="1176"/>
      <c r="HWK1" s="1176"/>
      <c r="HWL1" s="1176"/>
      <c r="HWM1" s="1176"/>
      <c r="HWN1" s="1176"/>
      <c r="HWO1" s="1176"/>
      <c r="HWP1" s="1176"/>
      <c r="HWQ1" s="1176"/>
      <c r="HWR1" s="1176"/>
      <c r="HWS1" s="1176"/>
      <c r="HWT1" s="1176"/>
      <c r="HWU1" s="1176"/>
      <c r="HWV1" s="1176"/>
      <c r="HWW1" s="1176"/>
      <c r="HWX1" s="1176"/>
      <c r="HWY1" s="1176"/>
      <c r="HWZ1" s="1176"/>
      <c r="HXA1" s="1176"/>
      <c r="HXB1" s="1176"/>
      <c r="HXC1" s="1176"/>
      <c r="HXD1" s="1176"/>
      <c r="HXE1" s="1176"/>
      <c r="HXF1" s="1176"/>
      <c r="HXG1" s="1176"/>
      <c r="HXH1" s="1176"/>
      <c r="HXI1" s="1176"/>
      <c r="HXJ1" s="1176"/>
      <c r="HXK1" s="1176"/>
      <c r="HXL1" s="1176"/>
      <c r="HXM1" s="1176"/>
      <c r="HXN1" s="1176"/>
      <c r="HXO1" s="1176"/>
      <c r="HXP1" s="1176"/>
      <c r="HXQ1" s="1176"/>
      <c r="HXR1" s="1176"/>
      <c r="HXS1" s="1176"/>
      <c r="HXT1" s="1176"/>
      <c r="HXU1" s="1176"/>
      <c r="HXV1" s="1176"/>
      <c r="HXW1" s="1176"/>
      <c r="HXX1" s="1176"/>
      <c r="HXY1" s="1176"/>
      <c r="HXZ1" s="1176"/>
      <c r="HYA1" s="1176"/>
      <c r="HYB1" s="1176"/>
      <c r="HYC1" s="1176"/>
      <c r="HYD1" s="1176"/>
      <c r="HYE1" s="1176"/>
      <c r="HYF1" s="1176"/>
      <c r="HYG1" s="1176"/>
      <c r="HYH1" s="1176"/>
      <c r="HYI1" s="1176"/>
      <c r="HYJ1" s="1176"/>
      <c r="HYK1" s="1176"/>
      <c r="HYL1" s="1176"/>
      <c r="HYM1" s="1176"/>
      <c r="HYN1" s="1176"/>
      <c r="HYO1" s="1176"/>
      <c r="HYP1" s="1176"/>
      <c r="HYQ1" s="1176"/>
      <c r="HYR1" s="1176"/>
      <c r="HYS1" s="1176"/>
      <c r="HYT1" s="1176"/>
      <c r="HYU1" s="1176"/>
      <c r="HYV1" s="1176"/>
      <c r="HYW1" s="1176"/>
      <c r="HYX1" s="1176"/>
      <c r="HYY1" s="1176"/>
      <c r="HYZ1" s="1176"/>
      <c r="HZA1" s="1176"/>
      <c r="HZB1" s="1176"/>
      <c r="HZC1" s="1176"/>
      <c r="HZD1" s="1176"/>
      <c r="HZE1" s="1176"/>
      <c r="HZF1" s="1176"/>
      <c r="HZG1" s="1176"/>
      <c r="HZH1" s="1176"/>
      <c r="HZI1" s="1176"/>
      <c r="HZJ1" s="1176"/>
      <c r="HZK1" s="1176"/>
      <c r="HZL1" s="1176"/>
      <c r="HZM1" s="1176"/>
      <c r="HZN1" s="1176"/>
      <c r="HZO1" s="1176"/>
      <c r="HZP1" s="1176"/>
      <c r="HZQ1" s="1176"/>
      <c r="HZR1" s="1176"/>
      <c r="HZS1" s="1176"/>
      <c r="HZT1" s="1176"/>
      <c r="HZU1" s="1176"/>
      <c r="HZV1" s="1176"/>
      <c r="HZW1" s="1176"/>
      <c r="HZX1" s="1176"/>
      <c r="HZY1" s="1176"/>
      <c r="HZZ1" s="1176"/>
      <c r="IAA1" s="1176"/>
      <c r="IAB1" s="1176"/>
      <c r="IAC1" s="1176"/>
      <c r="IAD1" s="1176"/>
      <c r="IAE1" s="1176"/>
      <c r="IAF1" s="1176"/>
      <c r="IAG1" s="1176"/>
      <c r="IAH1" s="1176"/>
      <c r="IAI1" s="1176"/>
      <c r="IAJ1" s="1176"/>
      <c r="IAK1" s="1176"/>
      <c r="IAL1" s="1176"/>
      <c r="IAM1" s="1176"/>
      <c r="IAN1" s="1176"/>
      <c r="IAO1" s="1176"/>
      <c r="IAP1" s="1176"/>
      <c r="IAQ1" s="1176"/>
      <c r="IAR1" s="1176"/>
      <c r="IAS1" s="1176"/>
      <c r="IAT1" s="1176"/>
      <c r="IAU1" s="1176"/>
      <c r="IAV1" s="1176"/>
      <c r="IAW1" s="1176"/>
      <c r="IAX1" s="1176"/>
      <c r="IAY1" s="1176"/>
      <c r="IAZ1" s="1176"/>
      <c r="IBA1" s="1176"/>
      <c r="IBB1" s="1176"/>
      <c r="IBC1" s="1176"/>
      <c r="IBD1" s="1176"/>
      <c r="IBE1" s="1176"/>
      <c r="IBF1" s="1176"/>
      <c r="IBG1" s="1176"/>
      <c r="IBH1" s="1176"/>
      <c r="IBI1" s="1176"/>
      <c r="IBJ1" s="1176"/>
      <c r="IBK1" s="1176"/>
      <c r="IBL1" s="1176"/>
      <c r="IBM1" s="1176"/>
      <c r="IBN1" s="1176"/>
      <c r="IBO1" s="1176"/>
      <c r="IBP1" s="1176"/>
      <c r="IBQ1" s="1176"/>
      <c r="IBR1" s="1176"/>
      <c r="IBS1" s="1176"/>
      <c r="IBT1" s="1176"/>
      <c r="IBU1" s="1176"/>
      <c r="IBV1" s="1176"/>
      <c r="IBW1" s="1176"/>
      <c r="IBX1" s="1176"/>
      <c r="IBY1" s="1176"/>
      <c r="IBZ1" s="1176"/>
      <c r="ICA1" s="1176"/>
      <c r="ICB1" s="1176"/>
      <c r="ICC1" s="1176"/>
      <c r="ICD1" s="1176"/>
      <c r="ICE1" s="1176"/>
      <c r="ICF1" s="1176"/>
      <c r="ICG1" s="1176"/>
      <c r="ICH1" s="1176"/>
      <c r="ICI1" s="1176"/>
      <c r="ICJ1" s="1176"/>
      <c r="ICK1" s="1176"/>
      <c r="ICL1" s="1176"/>
      <c r="ICM1" s="1176"/>
      <c r="ICN1" s="1176"/>
      <c r="ICO1" s="1176"/>
      <c r="ICP1" s="1176"/>
      <c r="ICQ1" s="1176"/>
      <c r="ICR1" s="1176"/>
      <c r="ICS1" s="1176"/>
      <c r="ICT1" s="1176"/>
      <c r="ICU1" s="1176"/>
      <c r="ICV1" s="1176"/>
      <c r="ICW1" s="1176"/>
      <c r="ICX1" s="1176"/>
      <c r="ICY1" s="1176"/>
      <c r="ICZ1" s="1176"/>
      <c r="IDA1" s="1176"/>
      <c r="IDB1" s="1176"/>
      <c r="IDC1" s="1176"/>
      <c r="IDD1" s="1176"/>
      <c r="IDE1" s="1176"/>
      <c r="IDF1" s="1176"/>
      <c r="IDG1" s="1176"/>
      <c r="IDH1" s="1176"/>
      <c r="IDI1" s="1176"/>
      <c r="IDJ1" s="1176"/>
      <c r="IDK1" s="1176"/>
      <c r="IDL1" s="1176"/>
      <c r="IDM1" s="1176"/>
      <c r="IDN1" s="1176"/>
      <c r="IDO1" s="1176"/>
      <c r="IDP1" s="1176"/>
      <c r="IDQ1" s="1176"/>
      <c r="IDR1" s="1176"/>
      <c r="IDS1" s="1176"/>
      <c r="IDT1" s="1176"/>
      <c r="IDU1" s="1176"/>
      <c r="IDV1" s="1176"/>
      <c r="IDW1" s="1176"/>
      <c r="IDX1" s="1176"/>
      <c r="IDY1" s="1176"/>
      <c r="IDZ1" s="1176"/>
      <c r="IEA1" s="1176"/>
      <c r="IEB1" s="1176"/>
      <c r="IEC1" s="1176"/>
      <c r="IED1" s="1176"/>
      <c r="IEE1" s="1176"/>
      <c r="IEF1" s="1176"/>
      <c r="IEG1" s="1176"/>
      <c r="IEH1" s="1176"/>
      <c r="IEI1" s="1176"/>
      <c r="IEJ1" s="1176"/>
      <c r="IEK1" s="1176"/>
      <c r="IEL1" s="1176"/>
      <c r="IEM1" s="1176"/>
      <c r="IEN1" s="1176"/>
      <c r="IEO1" s="1176"/>
      <c r="IEP1" s="1176"/>
      <c r="IEQ1" s="1176"/>
      <c r="IER1" s="1176"/>
      <c r="IES1" s="1176"/>
      <c r="IET1" s="1176"/>
      <c r="IEU1" s="1176"/>
      <c r="IEV1" s="1176"/>
      <c r="IEW1" s="1176"/>
      <c r="IEX1" s="1176"/>
      <c r="IEY1" s="1176"/>
      <c r="IEZ1" s="1176"/>
      <c r="IFA1" s="1176"/>
      <c r="IFB1" s="1176"/>
      <c r="IFC1" s="1176"/>
      <c r="IFD1" s="1176"/>
      <c r="IFE1" s="1176"/>
      <c r="IFF1" s="1176"/>
      <c r="IFG1" s="1176"/>
      <c r="IFH1" s="1176"/>
      <c r="IFI1" s="1176"/>
      <c r="IFJ1" s="1176"/>
      <c r="IFK1" s="1176"/>
      <c r="IFL1" s="1176"/>
      <c r="IFM1" s="1176"/>
      <c r="IFN1" s="1176"/>
      <c r="IFO1" s="1176"/>
      <c r="IFP1" s="1176"/>
      <c r="IFQ1" s="1176"/>
      <c r="IFR1" s="1176"/>
      <c r="IFS1" s="1176"/>
      <c r="IFT1" s="1176"/>
      <c r="IFU1" s="1176"/>
      <c r="IFV1" s="1176"/>
      <c r="IFW1" s="1176"/>
      <c r="IFX1" s="1176"/>
      <c r="IFY1" s="1176"/>
      <c r="IFZ1" s="1176"/>
      <c r="IGA1" s="1176"/>
      <c r="IGB1" s="1176"/>
      <c r="IGC1" s="1176"/>
      <c r="IGD1" s="1176"/>
      <c r="IGE1" s="1176"/>
      <c r="IGF1" s="1176"/>
      <c r="IGG1" s="1176"/>
      <c r="IGH1" s="1176"/>
      <c r="IGI1" s="1176"/>
      <c r="IGJ1" s="1176"/>
      <c r="IGK1" s="1176"/>
      <c r="IGL1" s="1176"/>
      <c r="IGM1" s="1176"/>
      <c r="IGN1" s="1176"/>
      <c r="IGO1" s="1176"/>
      <c r="IGP1" s="1176"/>
      <c r="IGQ1" s="1176"/>
      <c r="IGR1" s="1176"/>
      <c r="IGS1" s="1176"/>
      <c r="IGT1" s="1176"/>
      <c r="IGU1" s="1176"/>
      <c r="IGV1" s="1176"/>
      <c r="IGW1" s="1176"/>
      <c r="IGX1" s="1176"/>
      <c r="IGY1" s="1176"/>
      <c r="IGZ1" s="1176"/>
      <c r="IHA1" s="1176"/>
      <c r="IHB1" s="1176"/>
      <c r="IHC1" s="1176"/>
      <c r="IHD1" s="1176"/>
      <c r="IHE1" s="1176"/>
      <c r="IHF1" s="1176"/>
      <c r="IHG1" s="1176"/>
      <c r="IHH1" s="1176"/>
      <c r="IHI1" s="1176"/>
      <c r="IHJ1" s="1176"/>
      <c r="IHK1" s="1176"/>
      <c r="IHL1" s="1176"/>
      <c r="IHM1" s="1176"/>
      <c r="IHN1" s="1176"/>
      <c r="IHO1" s="1176"/>
      <c r="IHP1" s="1176"/>
      <c r="IHQ1" s="1176"/>
      <c r="IHR1" s="1176"/>
      <c r="IHS1" s="1176"/>
      <c r="IHT1" s="1176"/>
      <c r="IHU1" s="1176"/>
      <c r="IHV1" s="1176"/>
      <c r="IHW1" s="1176"/>
      <c r="IHX1" s="1176"/>
      <c r="IHY1" s="1176"/>
      <c r="IHZ1" s="1176"/>
      <c r="IIA1" s="1176"/>
      <c r="IIB1" s="1176"/>
      <c r="IIC1" s="1176"/>
      <c r="IID1" s="1176"/>
      <c r="IIE1" s="1176"/>
      <c r="IIF1" s="1176"/>
      <c r="IIG1" s="1176"/>
      <c r="IIH1" s="1176"/>
      <c r="III1" s="1176"/>
      <c r="IIJ1" s="1176"/>
      <c r="IIK1" s="1176"/>
      <c r="IIL1" s="1176"/>
      <c r="IIM1" s="1176"/>
      <c r="IIN1" s="1176"/>
      <c r="IIO1" s="1176"/>
      <c r="IIP1" s="1176"/>
      <c r="IIQ1" s="1176"/>
      <c r="IIR1" s="1176"/>
      <c r="IIS1" s="1176"/>
      <c r="IIT1" s="1176"/>
      <c r="IIU1" s="1176"/>
      <c r="IIV1" s="1176"/>
      <c r="IIW1" s="1176"/>
      <c r="IIX1" s="1176"/>
      <c r="IIY1" s="1176"/>
      <c r="IIZ1" s="1176"/>
      <c r="IJA1" s="1176"/>
      <c r="IJB1" s="1176"/>
      <c r="IJC1" s="1176"/>
      <c r="IJD1" s="1176"/>
      <c r="IJE1" s="1176"/>
      <c r="IJF1" s="1176"/>
      <c r="IJG1" s="1176"/>
      <c r="IJH1" s="1176"/>
      <c r="IJI1" s="1176"/>
      <c r="IJJ1" s="1176"/>
      <c r="IJK1" s="1176"/>
      <c r="IJL1" s="1176"/>
      <c r="IJM1" s="1176"/>
      <c r="IJN1" s="1176"/>
      <c r="IJO1" s="1176"/>
      <c r="IJP1" s="1176"/>
      <c r="IJQ1" s="1176"/>
      <c r="IJR1" s="1176"/>
      <c r="IJS1" s="1176"/>
      <c r="IJT1" s="1176"/>
      <c r="IJU1" s="1176"/>
      <c r="IJV1" s="1176"/>
      <c r="IJW1" s="1176"/>
      <c r="IJX1" s="1176"/>
      <c r="IJY1" s="1176"/>
      <c r="IJZ1" s="1176"/>
      <c r="IKA1" s="1176"/>
      <c r="IKB1" s="1176"/>
      <c r="IKC1" s="1176"/>
      <c r="IKD1" s="1176"/>
      <c r="IKE1" s="1176"/>
      <c r="IKF1" s="1176"/>
      <c r="IKG1" s="1176"/>
      <c r="IKH1" s="1176"/>
      <c r="IKI1" s="1176"/>
      <c r="IKJ1" s="1176"/>
      <c r="IKK1" s="1176"/>
      <c r="IKL1" s="1176"/>
      <c r="IKM1" s="1176"/>
      <c r="IKN1" s="1176"/>
      <c r="IKO1" s="1176"/>
      <c r="IKP1" s="1176"/>
      <c r="IKQ1" s="1176"/>
      <c r="IKR1" s="1176"/>
      <c r="IKS1" s="1176"/>
      <c r="IKT1" s="1176"/>
      <c r="IKU1" s="1176"/>
      <c r="IKV1" s="1176"/>
      <c r="IKW1" s="1176"/>
      <c r="IKX1" s="1176"/>
      <c r="IKY1" s="1176"/>
      <c r="IKZ1" s="1176"/>
      <c r="ILA1" s="1176"/>
      <c r="ILB1" s="1176"/>
      <c r="ILC1" s="1176"/>
      <c r="ILD1" s="1176"/>
      <c r="ILE1" s="1176"/>
      <c r="ILF1" s="1176"/>
      <c r="ILG1" s="1176"/>
      <c r="ILH1" s="1176"/>
      <c r="ILI1" s="1176"/>
      <c r="ILJ1" s="1176"/>
      <c r="ILK1" s="1176"/>
      <c r="ILL1" s="1176"/>
      <c r="ILM1" s="1176"/>
      <c r="ILN1" s="1176"/>
      <c r="ILO1" s="1176"/>
      <c r="ILP1" s="1176"/>
      <c r="ILQ1" s="1176"/>
      <c r="ILR1" s="1176"/>
      <c r="ILS1" s="1176"/>
      <c r="ILT1" s="1176"/>
      <c r="ILU1" s="1176"/>
      <c r="ILV1" s="1176"/>
      <c r="ILW1" s="1176"/>
      <c r="ILX1" s="1176"/>
      <c r="ILY1" s="1176"/>
      <c r="ILZ1" s="1176"/>
      <c r="IMA1" s="1176"/>
      <c r="IMB1" s="1176"/>
      <c r="IMC1" s="1176"/>
      <c r="IMD1" s="1176"/>
      <c r="IME1" s="1176"/>
      <c r="IMF1" s="1176"/>
      <c r="IMG1" s="1176"/>
      <c r="IMH1" s="1176"/>
      <c r="IMI1" s="1176"/>
      <c r="IMJ1" s="1176"/>
      <c r="IMK1" s="1176"/>
      <c r="IML1" s="1176"/>
      <c r="IMM1" s="1176"/>
      <c r="IMN1" s="1176"/>
      <c r="IMO1" s="1176"/>
      <c r="IMP1" s="1176"/>
      <c r="IMQ1" s="1176"/>
      <c r="IMR1" s="1176"/>
      <c r="IMS1" s="1176"/>
      <c r="IMT1" s="1176"/>
      <c r="IMU1" s="1176"/>
      <c r="IMV1" s="1176"/>
      <c r="IMW1" s="1176"/>
      <c r="IMX1" s="1176"/>
      <c r="IMY1" s="1176"/>
      <c r="IMZ1" s="1176"/>
      <c r="INA1" s="1176"/>
      <c r="INB1" s="1176"/>
      <c r="INC1" s="1176"/>
      <c r="IND1" s="1176"/>
      <c r="INE1" s="1176"/>
      <c r="INF1" s="1176"/>
      <c r="ING1" s="1176"/>
      <c r="INH1" s="1176"/>
      <c r="INI1" s="1176"/>
      <c r="INJ1" s="1176"/>
      <c r="INK1" s="1176"/>
      <c r="INL1" s="1176"/>
      <c r="INM1" s="1176"/>
      <c r="INN1" s="1176"/>
      <c r="INO1" s="1176"/>
      <c r="INP1" s="1176"/>
      <c r="INQ1" s="1176"/>
      <c r="INR1" s="1176"/>
      <c r="INS1" s="1176"/>
      <c r="INT1" s="1176"/>
      <c r="INU1" s="1176"/>
      <c r="INV1" s="1176"/>
      <c r="INW1" s="1176"/>
      <c r="INX1" s="1176"/>
      <c r="INY1" s="1176"/>
      <c r="INZ1" s="1176"/>
      <c r="IOA1" s="1176"/>
      <c r="IOB1" s="1176"/>
      <c r="IOC1" s="1176"/>
      <c r="IOD1" s="1176"/>
      <c r="IOE1" s="1176"/>
      <c r="IOF1" s="1176"/>
      <c r="IOG1" s="1176"/>
      <c r="IOH1" s="1176"/>
      <c r="IOI1" s="1176"/>
      <c r="IOJ1" s="1176"/>
      <c r="IOK1" s="1176"/>
      <c r="IOL1" s="1176"/>
      <c r="IOM1" s="1176"/>
      <c r="ION1" s="1176"/>
      <c r="IOO1" s="1176"/>
      <c r="IOP1" s="1176"/>
      <c r="IOQ1" s="1176"/>
      <c r="IOR1" s="1176"/>
      <c r="IOS1" s="1176"/>
      <c r="IOT1" s="1176"/>
      <c r="IOU1" s="1176"/>
      <c r="IOV1" s="1176"/>
      <c r="IOW1" s="1176"/>
      <c r="IOX1" s="1176"/>
      <c r="IOY1" s="1176"/>
      <c r="IOZ1" s="1176"/>
      <c r="IPA1" s="1176"/>
      <c r="IPB1" s="1176"/>
      <c r="IPC1" s="1176"/>
      <c r="IPD1" s="1176"/>
      <c r="IPE1" s="1176"/>
      <c r="IPF1" s="1176"/>
      <c r="IPG1" s="1176"/>
      <c r="IPH1" s="1176"/>
      <c r="IPI1" s="1176"/>
      <c r="IPJ1" s="1176"/>
      <c r="IPK1" s="1176"/>
      <c r="IPL1" s="1176"/>
      <c r="IPM1" s="1176"/>
      <c r="IPN1" s="1176"/>
      <c r="IPO1" s="1176"/>
      <c r="IPP1" s="1176"/>
      <c r="IPQ1" s="1176"/>
      <c r="IPR1" s="1176"/>
      <c r="IPS1" s="1176"/>
      <c r="IPT1" s="1176"/>
      <c r="IPU1" s="1176"/>
      <c r="IPV1" s="1176"/>
      <c r="IPW1" s="1176"/>
      <c r="IPX1" s="1176"/>
      <c r="IPY1" s="1176"/>
      <c r="IPZ1" s="1176"/>
      <c r="IQA1" s="1176"/>
      <c r="IQB1" s="1176"/>
      <c r="IQC1" s="1176"/>
      <c r="IQD1" s="1176"/>
      <c r="IQE1" s="1176"/>
      <c r="IQF1" s="1176"/>
      <c r="IQG1" s="1176"/>
      <c r="IQH1" s="1176"/>
      <c r="IQI1" s="1176"/>
      <c r="IQJ1" s="1176"/>
      <c r="IQK1" s="1176"/>
      <c r="IQL1" s="1176"/>
      <c r="IQM1" s="1176"/>
      <c r="IQN1" s="1176"/>
      <c r="IQO1" s="1176"/>
      <c r="IQP1" s="1176"/>
      <c r="IQQ1" s="1176"/>
      <c r="IQR1" s="1176"/>
      <c r="IQS1" s="1176"/>
      <c r="IQT1" s="1176"/>
      <c r="IQU1" s="1176"/>
      <c r="IQV1" s="1176"/>
      <c r="IQW1" s="1176"/>
      <c r="IQX1" s="1176"/>
      <c r="IQY1" s="1176"/>
      <c r="IQZ1" s="1176"/>
      <c r="IRA1" s="1176"/>
      <c r="IRB1" s="1176"/>
      <c r="IRC1" s="1176"/>
      <c r="IRD1" s="1176"/>
      <c r="IRE1" s="1176"/>
      <c r="IRF1" s="1176"/>
      <c r="IRG1" s="1176"/>
      <c r="IRH1" s="1176"/>
      <c r="IRI1" s="1176"/>
      <c r="IRJ1" s="1176"/>
      <c r="IRK1" s="1176"/>
      <c r="IRL1" s="1176"/>
      <c r="IRM1" s="1176"/>
      <c r="IRN1" s="1176"/>
      <c r="IRO1" s="1176"/>
      <c r="IRP1" s="1176"/>
      <c r="IRQ1" s="1176"/>
      <c r="IRR1" s="1176"/>
      <c r="IRS1" s="1176"/>
      <c r="IRT1" s="1176"/>
      <c r="IRU1" s="1176"/>
      <c r="IRV1" s="1176"/>
      <c r="IRW1" s="1176"/>
      <c r="IRX1" s="1176"/>
      <c r="IRY1" s="1176"/>
      <c r="IRZ1" s="1176"/>
      <c r="ISA1" s="1176"/>
      <c r="ISB1" s="1176"/>
      <c r="ISC1" s="1176"/>
      <c r="ISD1" s="1176"/>
      <c r="ISE1" s="1176"/>
      <c r="ISF1" s="1176"/>
      <c r="ISG1" s="1176"/>
      <c r="ISH1" s="1176"/>
      <c r="ISI1" s="1176"/>
      <c r="ISJ1" s="1176"/>
      <c r="ISK1" s="1176"/>
      <c r="ISL1" s="1176"/>
      <c r="ISM1" s="1176"/>
      <c r="ISN1" s="1176"/>
      <c r="ISO1" s="1176"/>
      <c r="ISP1" s="1176"/>
      <c r="ISQ1" s="1176"/>
      <c r="ISR1" s="1176"/>
      <c r="ISS1" s="1176"/>
      <c r="IST1" s="1176"/>
      <c r="ISU1" s="1176"/>
      <c r="ISV1" s="1176"/>
      <c r="ISW1" s="1176"/>
      <c r="ISX1" s="1176"/>
      <c r="ISY1" s="1176"/>
      <c r="ISZ1" s="1176"/>
      <c r="ITA1" s="1176"/>
      <c r="ITB1" s="1176"/>
      <c r="ITC1" s="1176"/>
      <c r="ITD1" s="1176"/>
      <c r="ITE1" s="1176"/>
      <c r="ITF1" s="1176"/>
      <c r="ITG1" s="1176"/>
      <c r="ITH1" s="1176"/>
      <c r="ITI1" s="1176"/>
      <c r="ITJ1" s="1176"/>
      <c r="ITK1" s="1176"/>
      <c r="ITL1" s="1176"/>
      <c r="ITM1" s="1176"/>
      <c r="ITN1" s="1176"/>
      <c r="ITO1" s="1176"/>
      <c r="ITP1" s="1176"/>
      <c r="ITQ1" s="1176"/>
      <c r="ITR1" s="1176"/>
      <c r="ITS1" s="1176"/>
      <c r="ITT1" s="1176"/>
      <c r="ITU1" s="1176"/>
      <c r="ITV1" s="1176"/>
      <c r="ITW1" s="1176"/>
      <c r="ITX1" s="1176"/>
      <c r="ITY1" s="1176"/>
      <c r="ITZ1" s="1176"/>
      <c r="IUA1" s="1176"/>
      <c r="IUB1" s="1176"/>
      <c r="IUC1" s="1176"/>
      <c r="IUD1" s="1176"/>
      <c r="IUE1" s="1176"/>
      <c r="IUF1" s="1176"/>
      <c r="IUG1" s="1176"/>
      <c r="IUH1" s="1176"/>
      <c r="IUI1" s="1176"/>
      <c r="IUJ1" s="1176"/>
      <c r="IUK1" s="1176"/>
      <c r="IUL1" s="1176"/>
      <c r="IUM1" s="1176"/>
      <c r="IUN1" s="1176"/>
      <c r="IUO1" s="1176"/>
      <c r="IUP1" s="1176"/>
      <c r="IUQ1" s="1176"/>
      <c r="IUR1" s="1176"/>
      <c r="IUS1" s="1176"/>
      <c r="IUT1" s="1176"/>
      <c r="IUU1" s="1176"/>
      <c r="IUV1" s="1176"/>
      <c r="IUW1" s="1176"/>
      <c r="IUX1" s="1176"/>
      <c r="IUY1" s="1176"/>
      <c r="IUZ1" s="1176"/>
      <c r="IVA1" s="1176"/>
      <c r="IVB1" s="1176"/>
      <c r="IVC1" s="1176"/>
      <c r="IVD1" s="1176"/>
      <c r="IVE1" s="1176"/>
      <c r="IVF1" s="1176"/>
      <c r="IVG1" s="1176"/>
      <c r="IVH1" s="1176"/>
      <c r="IVI1" s="1176"/>
      <c r="IVJ1" s="1176"/>
      <c r="IVK1" s="1176"/>
      <c r="IVL1" s="1176"/>
      <c r="IVM1" s="1176"/>
      <c r="IVN1" s="1176"/>
      <c r="IVO1" s="1176"/>
      <c r="IVP1" s="1176"/>
      <c r="IVQ1" s="1176"/>
      <c r="IVR1" s="1176"/>
      <c r="IVS1" s="1176"/>
      <c r="IVT1" s="1176"/>
      <c r="IVU1" s="1176"/>
      <c r="IVV1" s="1176"/>
      <c r="IVW1" s="1176"/>
      <c r="IVX1" s="1176"/>
      <c r="IVY1" s="1176"/>
      <c r="IVZ1" s="1176"/>
      <c r="IWA1" s="1176"/>
      <c r="IWB1" s="1176"/>
      <c r="IWC1" s="1176"/>
      <c r="IWD1" s="1176"/>
      <c r="IWE1" s="1176"/>
      <c r="IWF1" s="1176"/>
      <c r="IWG1" s="1176"/>
      <c r="IWH1" s="1176"/>
      <c r="IWI1" s="1176"/>
      <c r="IWJ1" s="1176"/>
      <c r="IWK1" s="1176"/>
      <c r="IWL1" s="1176"/>
      <c r="IWM1" s="1176"/>
      <c r="IWN1" s="1176"/>
      <c r="IWO1" s="1176"/>
      <c r="IWP1" s="1176"/>
      <c r="IWQ1" s="1176"/>
      <c r="IWR1" s="1176"/>
      <c r="IWS1" s="1176"/>
      <c r="IWT1" s="1176"/>
      <c r="IWU1" s="1176"/>
      <c r="IWV1" s="1176"/>
      <c r="IWW1" s="1176"/>
      <c r="IWX1" s="1176"/>
      <c r="IWY1" s="1176"/>
      <c r="IWZ1" s="1176"/>
      <c r="IXA1" s="1176"/>
      <c r="IXB1" s="1176"/>
      <c r="IXC1" s="1176"/>
      <c r="IXD1" s="1176"/>
      <c r="IXE1" s="1176"/>
      <c r="IXF1" s="1176"/>
      <c r="IXG1" s="1176"/>
      <c r="IXH1" s="1176"/>
      <c r="IXI1" s="1176"/>
      <c r="IXJ1" s="1176"/>
      <c r="IXK1" s="1176"/>
      <c r="IXL1" s="1176"/>
      <c r="IXM1" s="1176"/>
      <c r="IXN1" s="1176"/>
      <c r="IXO1" s="1176"/>
      <c r="IXP1" s="1176"/>
      <c r="IXQ1" s="1176"/>
      <c r="IXR1" s="1176"/>
      <c r="IXS1" s="1176"/>
      <c r="IXT1" s="1176"/>
      <c r="IXU1" s="1176"/>
      <c r="IXV1" s="1176"/>
      <c r="IXW1" s="1176"/>
      <c r="IXX1" s="1176"/>
      <c r="IXY1" s="1176"/>
      <c r="IXZ1" s="1176"/>
      <c r="IYA1" s="1176"/>
      <c r="IYB1" s="1176"/>
      <c r="IYC1" s="1176"/>
      <c r="IYD1" s="1176"/>
      <c r="IYE1" s="1176"/>
      <c r="IYF1" s="1176"/>
      <c r="IYG1" s="1176"/>
      <c r="IYH1" s="1176"/>
      <c r="IYI1" s="1176"/>
      <c r="IYJ1" s="1176"/>
      <c r="IYK1" s="1176"/>
      <c r="IYL1" s="1176"/>
      <c r="IYM1" s="1176"/>
      <c r="IYN1" s="1176"/>
      <c r="IYO1" s="1176"/>
      <c r="IYP1" s="1176"/>
      <c r="IYQ1" s="1176"/>
      <c r="IYR1" s="1176"/>
      <c r="IYS1" s="1176"/>
      <c r="IYT1" s="1176"/>
      <c r="IYU1" s="1176"/>
      <c r="IYV1" s="1176"/>
      <c r="IYW1" s="1176"/>
      <c r="IYX1" s="1176"/>
      <c r="IYY1" s="1176"/>
      <c r="IYZ1" s="1176"/>
      <c r="IZA1" s="1176"/>
      <c r="IZB1" s="1176"/>
      <c r="IZC1" s="1176"/>
      <c r="IZD1" s="1176"/>
      <c r="IZE1" s="1176"/>
      <c r="IZF1" s="1176"/>
      <c r="IZG1" s="1176"/>
      <c r="IZH1" s="1176"/>
      <c r="IZI1" s="1176"/>
      <c r="IZJ1" s="1176"/>
      <c r="IZK1" s="1176"/>
      <c r="IZL1" s="1176"/>
      <c r="IZM1" s="1176"/>
      <c r="IZN1" s="1176"/>
      <c r="IZO1" s="1176"/>
      <c r="IZP1" s="1176"/>
      <c r="IZQ1" s="1176"/>
      <c r="IZR1" s="1176"/>
      <c r="IZS1" s="1176"/>
      <c r="IZT1" s="1176"/>
      <c r="IZU1" s="1176"/>
      <c r="IZV1" s="1176"/>
      <c r="IZW1" s="1176"/>
      <c r="IZX1" s="1176"/>
      <c r="IZY1" s="1176"/>
      <c r="IZZ1" s="1176"/>
      <c r="JAA1" s="1176"/>
      <c r="JAB1" s="1176"/>
      <c r="JAC1" s="1176"/>
      <c r="JAD1" s="1176"/>
      <c r="JAE1" s="1176"/>
      <c r="JAF1" s="1176"/>
      <c r="JAG1" s="1176"/>
      <c r="JAH1" s="1176"/>
      <c r="JAI1" s="1176"/>
      <c r="JAJ1" s="1176"/>
      <c r="JAK1" s="1176"/>
      <c r="JAL1" s="1176"/>
      <c r="JAM1" s="1176"/>
      <c r="JAN1" s="1176"/>
      <c r="JAO1" s="1176"/>
      <c r="JAP1" s="1176"/>
      <c r="JAQ1" s="1176"/>
      <c r="JAR1" s="1176"/>
      <c r="JAS1" s="1176"/>
      <c r="JAT1" s="1176"/>
      <c r="JAU1" s="1176"/>
      <c r="JAV1" s="1176"/>
      <c r="JAW1" s="1176"/>
      <c r="JAX1" s="1176"/>
      <c r="JAY1" s="1176"/>
      <c r="JAZ1" s="1176"/>
      <c r="JBA1" s="1176"/>
      <c r="JBB1" s="1176"/>
      <c r="JBC1" s="1176"/>
      <c r="JBD1" s="1176"/>
      <c r="JBE1" s="1176"/>
      <c r="JBF1" s="1176"/>
      <c r="JBG1" s="1176"/>
      <c r="JBH1" s="1176"/>
      <c r="JBI1" s="1176"/>
      <c r="JBJ1" s="1176"/>
      <c r="JBK1" s="1176"/>
      <c r="JBL1" s="1176"/>
      <c r="JBM1" s="1176"/>
      <c r="JBN1" s="1176"/>
      <c r="JBO1" s="1176"/>
      <c r="JBP1" s="1176"/>
      <c r="JBQ1" s="1176"/>
      <c r="JBR1" s="1176"/>
      <c r="JBS1" s="1176"/>
      <c r="JBT1" s="1176"/>
      <c r="JBU1" s="1176"/>
      <c r="JBV1" s="1176"/>
      <c r="JBW1" s="1176"/>
      <c r="JBX1" s="1176"/>
      <c r="JBY1" s="1176"/>
      <c r="JBZ1" s="1176"/>
      <c r="JCA1" s="1176"/>
      <c r="JCB1" s="1176"/>
      <c r="JCC1" s="1176"/>
      <c r="JCD1" s="1176"/>
      <c r="JCE1" s="1176"/>
      <c r="JCF1" s="1176"/>
      <c r="JCG1" s="1176"/>
      <c r="JCH1" s="1176"/>
      <c r="JCI1" s="1176"/>
      <c r="JCJ1" s="1176"/>
      <c r="JCK1" s="1176"/>
      <c r="JCL1" s="1176"/>
      <c r="JCM1" s="1176"/>
      <c r="JCN1" s="1176"/>
      <c r="JCO1" s="1176"/>
      <c r="JCP1" s="1176"/>
      <c r="JCQ1" s="1176"/>
      <c r="JCR1" s="1176"/>
      <c r="JCS1" s="1176"/>
      <c r="JCT1" s="1176"/>
      <c r="JCU1" s="1176"/>
      <c r="JCV1" s="1176"/>
      <c r="JCW1" s="1176"/>
      <c r="JCX1" s="1176"/>
      <c r="JCY1" s="1176"/>
      <c r="JCZ1" s="1176"/>
      <c r="JDA1" s="1176"/>
      <c r="JDB1" s="1176"/>
      <c r="JDC1" s="1176"/>
      <c r="JDD1" s="1176"/>
      <c r="JDE1" s="1176"/>
      <c r="JDF1" s="1176"/>
      <c r="JDG1" s="1176"/>
      <c r="JDH1" s="1176"/>
      <c r="JDI1" s="1176"/>
      <c r="JDJ1" s="1176"/>
      <c r="JDK1" s="1176"/>
      <c r="JDL1" s="1176"/>
      <c r="JDM1" s="1176"/>
      <c r="JDN1" s="1176"/>
      <c r="JDO1" s="1176"/>
      <c r="JDP1" s="1176"/>
      <c r="JDQ1" s="1176"/>
      <c r="JDR1" s="1176"/>
      <c r="JDS1" s="1176"/>
      <c r="JDT1" s="1176"/>
      <c r="JDU1" s="1176"/>
      <c r="JDV1" s="1176"/>
      <c r="JDW1" s="1176"/>
      <c r="JDX1" s="1176"/>
      <c r="JDY1" s="1176"/>
      <c r="JDZ1" s="1176"/>
      <c r="JEA1" s="1176"/>
      <c r="JEB1" s="1176"/>
      <c r="JEC1" s="1176"/>
      <c r="JED1" s="1176"/>
      <c r="JEE1" s="1176"/>
      <c r="JEF1" s="1176"/>
      <c r="JEG1" s="1176"/>
      <c r="JEH1" s="1176"/>
      <c r="JEI1" s="1176"/>
      <c r="JEJ1" s="1176"/>
      <c r="JEK1" s="1176"/>
      <c r="JEL1" s="1176"/>
      <c r="JEM1" s="1176"/>
      <c r="JEN1" s="1176"/>
      <c r="JEO1" s="1176"/>
      <c r="JEP1" s="1176"/>
      <c r="JEQ1" s="1176"/>
      <c r="JER1" s="1176"/>
      <c r="JES1" s="1176"/>
      <c r="JET1" s="1176"/>
      <c r="JEU1" s="1176"/>
      <c r="JEV1" s="1176"/>
      <c r="JEW1" s="1176"/>
      <c r="JEX1" s="1176"/>
      <c r="JEY1" s="1176"/>
      <c r="JEZ1" s="1176"/>
      <c r="JFA1" s="1176"/>
      <c r="JFB1" s="1176"/>
      <c r="JFC1" s="1176"/>
      <c r="JFD1" s="1176"/>
      <c r="JFE1" s="1176"/>
      <c r="JFF1" s="1176"/>
      <c r="JFG1" s="1176"/>
      <c r="JFH1" s="1176"/>
      <c r="JFI1" s="1176"/>
      <c r="JFJ1" s="1176"/>
      <c r="JFK1" s="1176"/>
      <c r="JFL1" s="1176"/>
      <c r="JFM1" s="1176"/>
      <c r="JFN1" s="1176"/>
      <c r="JFO1" s="1176"/>
      <c r="JFP1" s="1176"/>
      <c r="JFQ1" s="1176"/>
      <c r="JFR1" s="1176"/>
      <c r="JFS1" s="1176"/>
      <c r="JFT1" s="1176"/>
      <c r="JFU1" s="1176"/>
      <c r="JFV1" s="1176"/>
      <c r="JFW1" s="1176"/>
      <c r="JFX1" s="1176"/>
      <c r="JFY1" s="1176"/>
      <c r="JFZ1" s="1176"/>
      <c r="JGA1" s="1176"/>
      <c r="JGB1" s="1176"/>
      <c r="JGC1" s="1176"/>
      <c r="JGD1" s="1176"/>
      <c r="JGE1" s="1176"/>
      <c r="JGF1" s="1176"/>
      <c r="JGG1" s="1176"/>
      <c r="JGH1" s="1176"/>
      <c r="JGI1" s="1176"/>
      <c r="JGJ1" s="1176"/>
      <c r="JGK1" s="1176"/>
      <c r="JGL1" s="1176"/>
      <c r="JGM1" s="1176"/>
      <c r="JGN1" s="1176"/>
      <c r="JGO1" s="1176"/>
      <c r="JGP1" s="1176"/>
      <c r="JGQ1" s="1176"/>
      <c r="JGR1" s="1176"/>
      <c r="JGS1" s="1176"/>
      <c r="JGT1" s="1176"/>
      <c r="JGU1" s="1176"/>
      <c r="JGV1" s="1176"/>
      <c r="JGW1" s="1176"/>
      <c r="JGX1" s="1176"/>
      <c r="JGY1" s="1176"/>
      <c r="JGZ1" s="1176"/>
      <c r="JHA1" s="1176"/>
      <c r="JHB1" s="1176"/>
      <c r="JHC1" s="1176"/>
      <c r="JHD1" s="1176"/>
      <c r="JHE1" s="1176"/>
      <c r="JHF1" s="1176"/>
      <c r="JHG1" s="1176"/>
      <c r="JHH1" s="1176"/>
      <c r="JHI1" s="1176"/>
      <c r="JHJ1" s="1176"/>
      <c r="JHK1" s="1176"/>
      <c r="JHL1" s="1176"/>
      <c r="JHM1" s="1176"/>
      <c r="JHN1" s="1176"/>
      <c r="JHO1" s="1176"/>
      <c r="JHP1" s="1176"/>
      <c r="JHQ1" s="1176"/>
      <c r="JHR1" s="1176"/>
      <c r="JHS1" s="1176"/>
      <c r="JHT1" s="1176"/>
      <c r="JHU1" s="1176"/>
      <c r="JHV1" s="1176"/>
      <c r="JHW1" s="1176"/>
      <c r="JHX1" s="1176"/>
      <c r="JHY1" s="1176"/>
      <c r="JHZ1" s="1176"/>
      <c r="JIA1" s="1176"/>
      <c r="JIB1" s="1176"/>
      <c r="JIC1" s="1176"/>
      <c r="JID1" s="1176"/>
      <c r="JIE1" s="1176"/>
      <c r="JIF1" s="1176"/>
      <c r="JIG1" s="1176"/>
      <c r="JIH1" s="1176"/>
      <c r="JII1" s="1176"/>
      <c r="JIJ1" s="1176"/>
      <c r="JIK1" s="1176"/>
      <c r="JIL1" s="1176"/>
      <c r="JIM1" s="1176"/>
      <c r="JIN1" s="1176"/>
      <c r="JIO1" s="1176"/>
      <c r="JIP1" s="1176"/>
      <c r="JIQ1" s="1176"/>
      <c r="JIR1" s="1176"/>
      <c r="JIS1" s="1176"/>
      <c r="JIT1" s="1176"/>
      <c r="JIU1" s="1176"/>
      <c r="JIV1" s="1176"/>
      <c r="JIW1" s="1176"/>
      <c r="JIX1" s="1176"/>
      <c r="JIY1" s="1176"/>
      <c r="JIZ1" s="1176"/>
      <c r="JJA1" s="1176"/>
      <c r="JJB1" s="1176"/>
      <c r="JJC1" s="1176"/>
      <c r="JJD1" s="1176"/>
      <c r="JJE1" s="1176"/>
      <c r="JJF1" s="1176"/>
      <c r="JJG1" s="1176"/>
      <c r="JJH1" s="1176"/>
      <c r="JJI1" s="1176"/>
      <c r="JJJ1" s="1176"/>
      <c r="JJK1" s="1176"/>
      <c r="JJL1" s="1176"/>
      <c r="JJM1" s="1176"/>
      <c r="JJN1" s="1176"/>
      <c r="JJO1" s="1176"/>
      <c r="JJP1" s="1176"/>
      <c r="JJQ1" s="1176"/>
      <c r="JJR1" s="1176"/>
      <c r="JJS1" s="1176"/>
      <c r="JJT1" s="1176"/>
      <c r="JJU1" s="1176"/>
      <c r="JJV1" s="1176"/>
      <c r="JJW1" s="1176"/>
      <c r="JJX1" s="1176"/>
      <c r="JJY1" s="1176"/>
      <c r="JJZ1" s="1176"/>
      <c r="JKA1" s="1176"/>
      <c r="JKB1" s="1176"/>
      <c r="JKC1" s="1176"/>
      <c r="JKD1" s="1176"/>
      <c r="JKE1" s="1176"/>
      <c r="JKF1" s="1176"/>
      <c r="JKG1" s="1176"/>
      <c r="JKH1" s="1176"/>
      <c r="JKI1" s="1176"/>
      <c r="JKJ1" s="1176"/>
      <c r="JKK1" s="1176"/>
      <c r="JKL1" s="1176"/>
      <c r="JKM1" s="1176"/>
      <c r="JKN1" s="1176"/>
      <c r="JKO1" s="1176"/>
      <c r="JKP1" s="1176"/>
      <c r="JKQ1" s="1176"/>
      <c r="JKR1" s="1176"/>
      <c r="JKS1" s="1176"/>
      <c r="JKT1" s="1176"/>
      <c r="JKU1" s="1176"/>
      <c r="JKV1" s="1176"/>
      <c r="JKW1" s="1176"/>
      <c r="JKX1" s="1176"/>
      <c r="JKY1" s="1176"/>
      <c r="JKZ1" s="1176"/>
      <c r="JLA1" s="1176"/>
      <c r="JLB1" s="1176"/>
      <c r="JLC1" s="1176"/>
      <c r="JLD1" s="1176"/>
      <c r="JLE1" s="1176"/>
      <c r="JLF1" s="1176"/>
      <c r="JLG1" s="1176"/>
      <c r="JLH1" s="1176"/>
      <c r="JLI1" s="1176"/>
      <c r="JLJ1" s="1176"/>
      <c r="JLK1" s="1176"/>
      <c r="JLL1" s="1176"/>
      <c r="JLM1" s="1176"/>
      <c r="JLN1" s="1176"/>
      <c r="JLO1" s="1176"/>
      <c r="JLP1" s="1176"/>
      <c r="JLQ1" s="1176"/>
      <c r="JLR1" s="1176"/>
      <c r="JLS1" s="1176"/>
      <c r="JLT1" s="1176"/>
      <c r="JLU1" s="1176"/>
      <c r="JLV1" s="1176"/>
      <c r="JLW1" s="1176"/>
      <c r="JLX1" s="1176"/>
      <c r="JLY1" s="1176"/>
      <c r="JLZ1" s="1176"/>
      <c r="JMA1" s="1176"/>
      <c r="JMB1" s="1176"/>
      <c r="JMC1" s="1176"/>
      <c r="JMD1" s="1176"/>
      <c r="JME1" s="1176"/>
      <c r="JMF1" s="1176"/>
      <c r="JMG1" s="1176"/>
      <c r="JMH1" s="1176"/>
      <c r="JMI1" s="1176"/>
      <c r="JMJ1" s="1176"/>
      <c r="JMK1" s="1176"/>
      <c r="JML1" s="1176"/>
      <c r="JMM1" s="1176"/>
      <c r="JMN1" s="1176"/>
      <c r="JMO1" s="1176"/>
      <c r="JMP1" s="1176"/>
      <c r="JMQ1" s="1176"/>
      <c r="JMR1" s="1176"/>
      <c r="JMS1" s="1176"/>
      <c r="JMT1" s="1176"/>
      <c r="JMU1" s="1176"/>
      <c r="JMV1" s="1176"/>
      <c r="JMW1" s="1176"/>
      <c r="JMX1" s="1176"/>
      <c r="JMY1" s="1176"/>
      <c r="JMZ1" s="1176"/>
      <c r="JNA1" s="1176"/>
      <c r="JNB1" s="1176"/>
      <c r="JNC1" s="1176"/>
      <c r="JND1" s="1176"/>
      <c r="JNE1" s="1176"/>
      <c r="JNF1" s="1176"/>
      <c r="JNG1" s="1176"/>
      <c r="JNH1" s="1176"/>
      <c r="JNI1" s="1176"/>
      <c r="JNJ1" s="1176"/>
      <c r="JNK1" s="1176"/>
      <c r="JNL1" s="1176"/>
      <c r="JNM1" s="1176"/>
      <c r="JNN1" s="1176"/>
      <c r="JNO1" s="1176"/>
      <c r="JNP1" s="1176"/>
      <c r="JNQ1" s="1176"/>
      <c r="JNR1" s="1176"/>
      <c r="JNS1" s="1176"/>
      <c r="JNT1" s="1176"/>
      <c r="JNU1" s="1176"/>
      <c r="JNV1" s="1176"/>
      <c r="JNW1" s="1176"/>
      <c r="JNX1" s="1176"/>
      <c r="JNY1" s="1176"/>
      <c r="JNZ1" s="1176"/>
      <c r="JOA1" s="1176"/>
      <c r="JOB1" s="1176"/>
      <c r="JOC1" s="1176"/>
      <c r="JOD1" s="1176"/>
      <c r="JOE1" s="1176"/>
      <c r="JOF1" s="1176"/>
      <c r="JOG1" s="1176"/>
      <c r="JOH1" s="1176"/>
      <c r="JOI1" s="1176"/>
      <c r="JOJ1" s="1176"/>
      <c r="JOK1" s="1176"/>
      <c r="JOL1" s="1176"/>
      <c r="JOM1" s="1176"/>
      <c r="JON1" s="1176"/>
      <c r="JOO1" s="1176"/>
      <c r="JOP1" s="1176"/>
      <c r="JOQ1" s="1176"/>
      <c r="JOR1" s="1176"/>
      <c r="JOS1" s="1176"/>
      <c r="JOT1" s="1176"/>
      <c r="JOU1" s="1176"/>
      <c r="JOV1" s="1176"/>
      <c r="JOW1" s="1176"/>
      <c r="JOX1" s="1176"/>
      <c r="JOY1" s="1176"/>
      <c r="JOZ1" s="1176"/>
      <c r="JPA1" s="1176"/>
      <c r="JPB1" s="1176"/>
      <c r="JPC1" s="1176"/>
      <c r="JPD1" s="1176"/>
      <c r="JPE1" s="1176"/>
      <c r="JPF1" s="1176"/>
      <c r="JPG1" s="1176"/>
      <c r="JPH1" s="1176"/>
      <c r="JPI1" s="1176"/>
      <c r="JPJ1" s="1176"/>
      <c r="JPK1" s="1176"/>
      <c r="JPL1" s="1176"/>
      <c r="JPM1" s="1176"/>
      <c r="JPN1" s="1176"/>
      <c r="JPO1" s="1176"/>
      <c r="JPP1" s="1176"/>
      <c r="JPQ1" s="1176"/>
      <c r="JPR1" s="1176"/>
      <c r="JPS1" s="1176"/>
      <c r="JPT1" s="1176"/>
      <c r="JPU1" s="1176"/>
      <c r="JPV1" s="1176"/>
      <c r="JPW1" s="1176"/>
      <c r="JPX1" s="1176"/>
      <c r="JPY1" s="1176"/>
      <c r="JPZ1" s="1176"/>
      <c r="JQA1" s="1176"/>
      <c r="JQB1" s="1176"/>
      <c r="JQC1" s="1176"/>
      <c r="JQD1" s="1176"/>
      <c r="JQE1" s="1176"/>
      <c r="JQF1" s="1176"/>
      <c r="JQG1" s="1176"/>
      <c r="JQH1" s="1176"/>
      <c r="JQI1" s="1176"/>
      <c r="JQJ1" s="1176"/>
      <c r="JQK1" s="1176"/>
      <c r="JQL1" s="1176"/>
      <c r="JQM1" s="1176"/>
      <c r="JQN1" s="1176"/>
      <c r="JQO1" s="1176"/>
      <c r="JQP1" s="1176"/>
      <c r="JQQ1" s="1176"/>
      <c r="JQR1" s="1176"/>
      <c r="JQS1" s="1176"/>
      <c r="JQT1" s="1176"/>
      <c r="JQU1" s="1176"/>
      <c r="JQV1" s="1176"/>
      <c r="JQW1" s="1176"/>
      <c r="JQX1" s="1176"/>
      <c r="JQY1" s="1176"/>
      <c r="JQZ1" s="1176"/>
      <c r="JRA1" s="1176"/>
      <c r="JRB1" s="1176"/>
      <c r="JRC1" s="1176"/>
      <c r="JRD1" s="1176"/>
      <c r="JRE1" s="1176"/>
      <c r="JRF1" s="1176"/>
      <c r="JRG1" s="1176"/>
      <c r="JRH1" s="1176"/>
      <c r="JRI1" s="1176"/>
      <c r="JRJ1" s="1176"/>
      <c r="JRK1" s="1176"/>
      <c r="JRL1" s="1176"/>
      <c r="JRM1" s="1176"/>
      <c r="JRN1" s="1176"/>
      <c r="JRO1" s="1176"/>
      <c r="JRP1" s="1176"/>
      <c r="JRQ1" s="1176"/>
      <c r="JRR1" s="1176"/>
      <c r="JRS1" s="1176"/>
      <c r="JRT1" s="1176"/>
      <c r="JRU1" s="1176"/>
      <c r="JRV1" s="1176"/>
      <c r="JRW1" s="1176"/>
      <c r="JRX1" s="1176"/>
      <c r="JRY1" s="1176"/>
      <c r="JRZ1" s="1176"/>
      <c r="JSA1" s="1176"/>
      <c r="JSB1" s="1176"/>
      <c r="JSC1" s="1176"/>
      <c r="JSD1" s="1176"/>
      <c r="JSE1" s="1176"/>
      <c r="JSF1" s="1176"/>
      <c r="JSG1" s="1176"/>
      <c r="JSH1" s="1176"/>
      <c r="JSI1" s="1176"/>
      <c r="JSJ1" s="1176"/>
      <c r="JSK1" s="1176"/>
      <c r="JSL1" s="1176"/>
      <c r="JSM1" s="1176"/>
      <c r="JSN1" s="1176"/>
      <c r="JSO1" s="1176"/>
      <c r="JSP1" s="1176"/>
      <c r="JSQ1" s="1176"/>
      <c r="JSR1" s="1176"/>
      <c r="JSS1" s="1176"/>
      <c r="JST1" s="1176"/>
      <c r="JSU1" s="1176"/>
      <c r="JSV1" s="1176"/>
      <c r="JSW1" s="1176"/>
      <c r="JSX1" s="1176"/>
      <c r="JSY1" s="1176"/>
      <c r="JSZ1" s="1176"/>
      <c r="JTA1" s="1176"/>
      <c r="JTB1" s="1176"/>
      <c r="JTC1" s="1176"/>
      <c r="JTD1" s="1176"/>
      <c r="JTE1" s="1176"/>
      <c r="JTF1" s="1176"/>
      <c r="JTG1" s="1176"/>
      <c r="JTH1" s="1176"/>
      <c r="JTI1" s="1176"/>
      <c r="JTJ1" s="1176"/>
      <c r="JTK1" s="1176"/>
      <c r="JTL1" s="1176"/>
      <c r="JTM1" s="1176"/>
      <c r="JTN1" s="1176"/>
      <c r="JTO1" s="1176"/>
      <c r="JTP1" s="1176"/>
      <c r="JTQ1" s="1176"/>
      <c r="JTR1" s="1176"/>
      <c r="JTS1" s="1176"/>
      <c r="JTT1" s="1176"/>
      <c r="JTU1" s="1176"/>
      <c r="JTV1" s="1176"/>
      <c r="JTW1" s="1176"/>
      <c r="JTX1" s="1176"/>
      <c r="JTY1" s="1176"/>
      <c r="JTZ1" s="1176"/>
      <c r="JUA1" s="1176"/>
      <c r="JUB1" s="1176"/>
      <c r="JUC1" s="1176"/>
      <c r="JUD1" s="1176"/>
      <c r="JUE1" s="1176"/>
      <c r="JUF1" s="1176"/>
      <c r="JUG1" s="1176"/>
      <c r="JUH1" s="1176"/>
      <c r="JUI1" s="1176"/>
      <c r="JUJ1" s="1176"/>
      <c r="JUK1" s="1176"/>
      <c r="JUL1" s="1176"/>
      <c r="JUM1" s="1176"/>
      <c r="JUN1" s="1176"/>
      <c r="JUO1" s="1176"/>
      <c r="JUP1" s="1176"/>
      <c r="JUQ1" s="1176"/>
      <c r="JUR1" s="1176"/>
      <c r="JUS1" s="1176"/>
      <c r="JUT1" s="1176"/>
      <c r="JUU1" s="1176"/>
      <c r="JUV1" s="1176"/>
      <c r="JUW1" s="1176"/>
      <c r="JUX1" s="1176"/>
      <c r="JUY1" s="1176"/>
      <c r="JUZ1" s="1176"/>
      <c r="JVA1" s="1176"/>
      <c r="JVB1" s="1176"/>
      <c r="JVC1" s="1176"/>
      <c r="JVD1" s="1176"/>
      <c r="JVE1" s="1176"/>
      <c r="JVF1" s="1176"/>
      <c r="JVG1" s="1176"/>
      <c r="JVH1" s="1176"/>
      <c r="JVI1" s="1176"/>
      <c r="JVJ1" s="1176"/>
      <c r="JVK1" s="1176"/>
      <c r="JVL1" s="1176"/>
      <c r="JVM1" s="1176"/>
      <c r="JVN1" s="1176"/>
      <c r="JVO1" s="1176"/>
      <c r="JVP1" s="1176"/>
      <c r="JVQ1" s="1176"/>
      <c r="JVR1" s="1176"/>
      <c r="JVS1" s="1176"/>
      <c r="JVT1" s="1176"/>
      <c r="JVU1" s="1176"/>
      <c r="JVV1" s="1176"/>
      <c r="JVW1" s="1176"/>
      <c r="JVX1" s="1176"/>
      <c r="JVY1" s="1176"/>
      <c r="JVZ1" s="1176"/>
      <c r="JWA1" s="1176"/>
      <c r="JWB1" s="1176"/>
      <c r="JWC1" s="1176"/>
      <c r="JWD1" s="1176"/>
      <c r="JWE1" s="1176"/>
      <c r="JWF1" s="1176"/>
      <c r="JWG1" s="1176"/>
      <c r="JWH1" s="1176"/>
      <c r="JWI1" s="1176"/>
      <c r="JWJ1" s="1176"/>
      <c r="JWK1" s="1176"/>
      <c r="JWL1" s="1176"/>
      <c r="JWM1" s="1176"/>
      <c r="JWN1" s="1176"/>
      <c r="JWO1" s="1176"/>
      <c r="JWP1" s="1176"/>
      <c r="JWQ1" s="1176"/>
      <c r="JWR1" s="1176"/>
      <c r="JWS1" s="1176"/>
      <c r="JWT1" s="1176"/>
      <c r="JWU1" s="1176"/>
      <c r="JWV1" s="1176"/>
      <c r="JWW1" s="1176"/>
      <c r="JWX1" s="1176"/>
      <c r="JWY1" s="1176"/>
      <c r="JWZ1" s="1176"/>
      <c r="JXA1" s="1176"/>
      <c r="JXB1" s="1176"/>
      <c r="JXC1" s="1176"/>
      <c r="JXD1" s="1176"/>
      <c r="JXE1" s="1176"/>
      <c r="JXF1" s="1176"/>
      <c r="JXG1" s="1176"/>
      <c r="JXH1" s="1176"/>
      <c r="JXI1" s="1176"/>
      <c r="JXJ1" s="1176"/>
      <c r="JXK1" s="1176"/>
      <c r="JXL1" s="1176"/>
      <c r="JXM1" s="1176"/>
      <c r="JXN1" s="1176"/>
      <c r="JXO1" s="1176"/>
      <c r="JXP1" s="1176"/>
      <c r="JXQ1" s="1176"/>
      <c r="JXR1" s="1176"/>
      <c r="JXS1" s="1176"/>
      <c r="JXT1" s="1176"/>
      <c r="JXU1" s="1176"/>
      <c r="JXV1" s="1176"/>
      <c r="JXW1" s="1176"/>
      <c r="JXX1" s="1176"/>
      <c r="JXY1" s="1176"/>
      <c r="JXZ1" s="1176"/>
      <c r="JYA1" s="1176"/>
      <c r="JYB1" s="1176"/>
      <c r="JYC1" s="1176"/>
      <c r="JYD1" s="1176"/>
      <c r="JYE1" s="1176"/>
      <c r="JYF1" s="1176"/>
      <c r="JYG1" s="1176"/>
      <c r="JYH1" s="1176"/>
      <c r="JYI1" s="1176"/>
      <c r="JYJ1" s="1176"/>
      <c r="JYK1" s="1176"/>
      <c r="JYL1" s="1176"/>
      <c r="JYM1" s="1176"/>
      <c r="JYN1" s="1176"/>
      <c r="JYO1" s="1176"/>
      <c r="JYP1" s="1176"/>
      <c r="JYQ1" s="1176"/>
      <c r="JYR1" s="1176"/>
      <c r="JYS1" s="1176"/>
      <c r="JYT1" s="1176"/>
      <c r="JYU1" s="1176"/>
      <c r="JYV1" s="1176"/>
      <c r="JYW1" s="1176"/>
      <c r="JYX1" s="1176"/>
      <c r="JYY1" s="1176"/>
      <c r="JYZ1" s="1176"/>
      <c r="JZA1" s="1176"/>
      <c r="JZB1" s="1176"/>
      <c r="JZC1" s="1176"/>
      <c r="JZD1" s="1176"/>
      <c r="JZE1" s="1176"/>
      <c r="JZF1" s="1176"/>
      <c r="JZG1" s="1176"/>
      <c r="JZH1" s="1176"/>
      <c r="JZI1" s="1176"/>
      <c r="JZJ1" s="1176"/>
      <c r="JZK1" s="1176"/>
      <c r="JZL1" s="1176"/>
      <c r="JZM1" s="1176"/>
      <c r="JZN1" s="1176"/>
      <c r="JZO1" s="1176"/>
      <c r="JZP1" s="1176"/>
      <c r="JZQ1" s="1176"/>
      <c r="JZR1" s="1176"/>
      <c r="JZS1" s="1176"/>
      <c r="JZT1" s="1176"/>
      <c r="JZU1" s="1176"/>
      <c r="JZV1" s="1176"/>
      <c r="JZW1" s="1176"/>
      <c r="JZX1" s="1176"/>
      <c r="JZY1" s="1176"/>
      <c r="JZZ1" s="1176"/>
      <c r="KAA1" s="1176"/>
      <c r="KAB1" s="1176"/>
      <c r="KAC1" s="1176"/>
      <c r="KAD1" s="1176"/>
      <c r="KAE1" s="1176"/>
      <c r="KAF1" s="1176"/>
      <c r="KAG1" s="1176"/>
      <c r="KAH1" s="1176"/>
      <c r="KAI1" s="1176"/>
      <c r="KAJ1" s="1176"/>
      <c r="KAK1" s="1176"/>
      <c r="KAL1" s="1176"/>
      <c r="KAM1" s="1176"/>
      <c r="KAN1" s="1176"/>
      <c r="KAO1" s="1176"/>
      <c r="KAP1" s="1176"/>
      <c r="KAQ1" s="1176"/>
      <c r="KAR1" s="1176"/>
      <c r="KAS1" s="1176"/>
      <c r="KAT1" s="1176"/>
      <c r="KAU1" s="1176"/>
      <c r="KAV1" s="1176"/>
      <c r="KAW1" s="1176"/>
      <c r="KAX1" s="1176"/>
      <c r="KAY1" s="1176"/>
      <c r="KAZ1" s="1176"/>
      <c r="KBA1" s="1176"/>
      <c r="KBB1" s="1176"/>
      <c r="KBC1" s="1176"/>
      <c r="KBD1" s="1176"/>
      <c r="KBE1" s="1176"/>
      <c r="KBF1" s="1176"/>
      <c r="KBG1" s="1176"/>
      <c r="KBH1" s="1176"/>
      <c r="KBI1" s="1176"/>
      <c r="KBJ1" s="1176"/>
      <c r="KBK1" s="1176"/>
      <c r="KBL1" s="1176"/>
      <c r="KBM1" s="1176"/>
      <c r="KBN1" s="1176"/>
      <c r="KBO1" s="1176"/>
      <c r="KBP1" s="1176"/>
      <c r="KBQ1" s="1176"/>
      <c r="KBR1" s="1176"/>
      <c r="KBS1" s="1176"/>
      <c r="KBT1" s="1176"/>
      <c r="KBU1" s="1176"/>
      <c r="KBV1" s="1176"/>
      <c r="KBW1" s="1176"/>
      <c r="KBX1" s="1176"/>
      <c r="KBY1" s="1176"/>
      <c r="KBZ1" s="1176"/>
      <c r="KCA1" s="1176"/>
      <c r="KCB1" s="1176"/>
      <c r="KCC1" s="1176"/>
      <c r="KCD1" s="1176"/>
      <c r="KCE1" s="1176"/>
      <c r="KCF1" s="1176"/>
      <c r="KCG1" s="1176"/>
      <c r="KCH1" s="1176"/>
      <c r="KCI1" s="1176"/>
      <c r="KCJ1" s="1176"/>
      <c r="KCK1" s="1176"/>
      <c r="KCL1" s="1176"/>
      <c r="KCM1" s="1176"/>
      <c r="KCN1" s="1176"/>
      <c r="KCO1" s="1176"/>
      <c r="KCP1" s="1176"/>
      <c r="KCQ1" s="1176"/>
      <c r="KCR1" s="1176"/>
      <c r="KCS1" s="1176"/>
      <c r="KCT1" s="1176"/>
      <c r="KCU1" s="1176"/>
      <c r="KCV1" s="1176"/>
      <c r="KCW1" s="1176"/>
      <c r="KCX1" s="1176"/>
      <c r="KCY1" s="1176"/>
      <c r="KCZ1" s="1176"/>
      <c r="KDA1" s="1176"/>
      <c r="KDB1" s="1176"/>
      <c r="KDC1" s="1176"/>
      <c r="KDD1" s="1176"/>
      <c r="KDE1" s="1176"/>
      <c r="KDF1" s="1176"/>
      <c r="KDG1" s="1176"/>
      <c r="KDH1" s="1176"/>
      <c r="KDI1" s="1176"/>
      <c r="KDJ1" s="1176"/>
      <c r="KDK1" s="1176"/>
      <c r="KDL1" s="1176"/>
      <c r="KDM1" s="1176"/>
      <c r="KDN1" s="1176"/>
      <c r="KDO1" s="1176"/>
      <c r="KDP1" s="1176"/>
      <c r="KDQ1" s="1176"/>
      <c r="KDR1" s="1176"/>
      <c r="KDS1" s="1176"/>
      <c r="KDT1" s="1176"/>
      <c r="KDU1" s="1176"/>
      <c r="KDV1" s="1176"/>
      <c r="KDW1" s="1176"/>
      <c r="KDX1" s="1176"/>
      <c r="KDY1" s="1176"/>
      <c r="KDZ1" s="1176"/>
      <c r="KEA1" s="1176"/>
      <c r="KEB1" s="1176"/>
      <c r="KEC1" s="1176"/>
      <c r="KED1" s="1176"/>
      <c r="KEE1" s="1176"/>
      <c r="KEF1" s="1176"/>
      <c r="KEG1" s="1176"/>
      <c r="KEH1" s="1176"/>
      <c r="KEI1" s="1176"/>
      <c r="KEJ1" s="1176"/>
      <c r="KEK1" s="1176"/>
      <c r="KEL1" s="1176"/>
      <c r="KEM1" s="1176"/>
      <c r="KEN1" s="1176"/>
      <c r="KEO1" s="1176"/>
      <c r="KEP1" s="1176"/>
      <c r="KEQ1" s="1176"/>
      <c r="KER1" s="1176"/>
      <c r="KES1" s="1176"/>
      <c r="KET1" s="1176"/>
      <c r="KEU1" s="1176"/>
      <c r="KEV1" s="1176"/>
      <c r="KEW1" s="1176"/>
      <c r="KEX1" s="1176"/>
      <c r="KEY1" s="1176"/>
      <c r="KEZ1" s="1176"/>
      <c r="KFA1" s="1176"/>
      <c r="KFB1" s="1176"/>
      <c r="KFC1" s="1176"/>
      <c r="KFD1" s="1176"/>
      <c r="KFE1" s="1176"/>
      <c r="KFF1" s="1176"/>
      <c r="KFG1" s="1176"/>
      <c r="KFH1" s="1176"/>
      <c r="KFI1" s="1176"/>
      <c r="KFJ1" s="1176"/>
      <c r="KFK1" s="1176"/>
      <c r="KFL1" s="1176"/>
      <c r="KFM1" s="1176"/>
      <c r="KFN1" s="1176"/>
      <c r="KFO1" s="1176"/>
      <c r="KFP1" s="1176"/>
      <c r="KFQ1" s="1176"/>
      <c r="KFR1" s="1176"/>
      <c r="KFS1" s="1176"/>
      <c r="KFT1" s="1176"/>
      <c r="KFU1" s="1176"/>
      <c r="KFV1" s="1176"/>
      <c r="KFW1" s="1176"/>
      <c r="KFX1" s="1176"/>
      <c r="KFY1" s="1176"/>
      <c r="KFZ1" s="1176"/>
      <c r="KGA1" s="1176"/>
      <c r="KGB1" s="1176"/>
      <c r="KGC1" s="1176"/>
      <c r="KGD1" s="1176"/>
      <c r="KGE1" s="1176"/>
      <c r="KGF1" s="1176"/>
      <c r="KGG1" s="1176"/>
      <c r="KGH1" s="1176"/>
      <c r="KGI1" s="1176"/>
      <c r="KGJ1" s="1176"/>
      <c r="KGK1" s="1176"/>
      <c r="KGL1" s="1176"/>
      <c r="KGM1" s="1176"/>
      <c r="KGN1" s="1176"/>
      <c r="KGO1" s="1176"/>
      <c r="KGP1" s="1176"/>
      <c r="KGQ1" s="1176"/>
      <c r="KGR1" s="1176"/>
      <c r="KGS1" s="1176"/>
      <c r="KGT1" s="1176"/>
      <c r="KGU1" s="1176"/>
      <c r="KGV1" s="1176"/>
      <c r="KGW1" s="1176"/>
      <c r="KGX1" s="1176"/>
      <c r="KGY1" s="1176"/>
      <c r="KGZ1" s="1176"/>
      <c r="KHA1" s="1176"/>
      <c r="KHB1" s="1176"/>
      <c r="KHC1" s="1176"/>
      <c r="KHD1" s="1176"/>
      <c r="KHE1" s="1176"/>
      <c r="KHF1" s="1176"/>
      <c r="KHG1" s="1176"/>
      <c r="KHH1" s="1176"/>
      <c r="KHI1" s="1176"/>
      <c r="KHJ1" s="1176"/>
      <c r="KHK1" s="1176"/>
      <c r="KHL1" s="1176"/>
      <c r="KHM1" s="1176"/>
      <c r="KHN1" s="1176"/>
      <c r="KHO1" s="1176"/>
      <c r="KHP1" s="1176"/>
      <c r="KHQ1" s="1176"/>
      <c r="KHR1" s="1176"/>
      <c r="KHS1" s="1176"/>
      <c r="KHT1" s="1176"/>
      <c r="KHU1" s="1176"/>
      <c r="KHV1" s="1176"/>
      <c r="KHW1" s="1176"/>
      <c r="KHX1" s="1176"/>
      <c r="KHY1" s="1176"/>
      <c r="KHZ1" s="1176"/>
      <c r="KIA1" s="1176"/>
      <c r="KIB1" s="1176"/>
      <c r="KIC1" s="1176"/>
      <c r="KID1" s="1176"/>
      <c r="KIE1" s="1176"/>
      <c r="KIF1" s="1176"/>
      <c r="KIG1" s="1176"/>
      <c r="KIH1" s="1176"/>
      <c r="KII1" s="1176"/>
      <c r="KIJ1" s="1176"/>
      <c r="KIK1" s="1176"/>
      <c r="KIL1" s="1176"/>
      <c r="KIM1" s="1176"/>
      <c r="KIN1" s="1176"/>
      <c r="KIO1" s="1176"/>
      <c r="KIP1" s="1176"/>
      <c r="KIQ1" s="1176"/>
      <c r="KIR1" s="1176"/>
      <c r="KIS1" s="1176"/>
      <c r="KIT1" s="1176"/>
      <c r="KIU1" s="1176"/>
      <c r="KIV1" s="1176"/>
      <c r="KIW1" s="1176"/>
      <c r="KIX1" s="1176"/>
      <c r="KIY1" s="1176"/>
      <c r="KIZ1" s="1176"/>
      <c r="KJA1" s="1176"/>
      <c r="KJB1" s="1176"/>
      <c r="KJC1" s="1176"/>
      <c r="KJD1" s="1176"/>
      <c r="KJE1" s="1176"/>
      <c r="KJF1" s="1176"/>
      <c r="KJG1" s="1176"/>
      <c r="KJH1" s="1176"/>
      <c r="KJI1" s="1176"/>
      <c r="KJJ1" s="1176"/>
      <c r="KJK1" s="1176"/>
      <c r="KJL1" s="1176"/>
      <c r="KJM1" s="1176"/>
      <c r="KJN1" s="1176"/>
      <c r="KJO1" s="1176"/>
      <c r="KJP1" s="1176"/>
      <c r="KJQ1" s="1176"/>
      <c r="KJR1" s="1176"/>
      <c r="KJS1" s="1176"/>
      <c r="KJT1" s="1176"/>
      <c r="KJU1" s="1176"/>
      <c r="KJV1" s="1176"/>
      <c r="KJW1" s="1176"/>
      <c r="KJX1" s="1176"/>
      <c r="KJY1" s="1176"/>
      <c r="KJZ1" s="1176"/>
      <c r="KKA1" s="1176"/>
      <c r="KKB1" s="1176"/>
      <c r="KKC1" s="1176"/>
      <c r="KKD1" s="1176"/>
      <c r="KKE1" s="1176"/>
      <c r="KKF1" s="1176"/>
      <c r="KKG1" s="1176"/>
      <c r="KKH1" s="1176"/>
      <c r="KKI1" s="1176"/>
      <c r="KKJ1" s="1176"/>
      <c r="KKK1" s="1176"/>
      <c r="KKL1" s="1176"/>
      <c r="KKM1" s="1176"/>
      <c r="KKN1" s="1176"/>
      <c r="KKO1" s="1176"/>
      <c r="KKP1" s="1176"/>
      <c r="KKQ1" s="1176"/>
      <c r="KKR1" s="1176"/>
      <c r="KKS1" s="1176"/>
      <c r="KKT1" s="1176"/>
      <c r="KKU1" s="1176"/>
      <c r="KKV1" s="1176"/>
      <c r="KKW1" s="1176"/>
      <c r="KKX1" s="1176"/>
      <c r="KKY1" s="1176"/>
      <c r="KKZ1" s="1176"/>
      <c r="KLA1" s="1176"/>
      <c r="KLB1" s="1176"/>
      <c r="KLC1" s="1176"/>
      <c r="KLD1" s="1176"/>
      <c r="KLE1" s="1176"/>
      <c r="KLF1" s="1176"/>
      <c r="KLG1" s="1176"/>
      <c r="KLH1" s="1176"/>
      <c r="KLI1" s="1176"/>
      <c r="KLJ1" s="1176"/>
      <c r="KLK1" s="1176"/>
      <c r="KLL1" s="1176"/>
      <c r="KLM1" s="1176"/>
      <c r="KLN1" s="1176"/>
      <c r="KLO1" s="1176"/>
      <c r="KLP1" s="1176"/>
      <c r="KLQ1" s="1176"/>
      <c r="KLR1" s="1176"/>
      <c r="KLS1" s="1176"/>
      <c r="KLT1" s="1176"/>
      <c r="KLU1" s="1176"/>
      <c r="KLV1" s="1176"/>
      <c r="KLW1" s="1176"/>
      <c r="KLX1" s="1176"/>
      <c r="KLY1" s="1176"/>
      <c r="KLZ1" s="1176"/>
      <c r="KMA1" s="1176"/>
      <c r="KMB1" s="1176"/>
      <c r="KMC1" s="1176"/>
      <c r="KMD1" s="1176"/>
      <c r="KME1" s="1176"/>
      <c r="KMF1" s="1176"/>
      <c r="KMG1" s="1176"/>
      <c r="KMH1" s="1176"/>
      <c r="KMI1" s="1176"/>
      <c r="KMJ1" s="1176"/>
      <c r="KMK1" s="1176"/>
      <c r="KML1" s="1176"/>
      <c r="KMM1" s="1176"/>
      <c r="KMN1" s="1176"/>
      <c r="KMO1" s="1176"/>
      <c r="KMP1" s="1176"/>
      <c r="KMQ1" s="1176"/>
      <c r="KMR1" s="1176"/>
      <c r="KMS1" s="1176"/>
      <c r="KMT1" s="1176"/>
      <c r="KMU1" s="1176"/>
      <c r="KMV1" s="1176"/>
      <c r="KMW1" s="1176"/>
      <c r="KMX1" s="1176"/>
      <c r="KMY1" s="1176"/>
      <c r="KMZ1" s="1176"/>
      <c r="KNA1" s="1176"/>
      <c r="KNB1" s="1176"/>
      <c r="KNC1" s="1176"/>
      <c r="KND1" s="1176"/>
      <c r="KNE1" s="1176"/>
      <c r="KNF1" s="1176"/>
      <c r="KNG1" s="1176"/>
      <c r="KNH1" s="1176"/>
      <c r="KNI1" s="1176"/>
      <c r="KNJ1" s="1176"/>
      <c r="KNK1" s="1176"/>
      <c r="KNL1" s="1176"/>
      <c r="KNM1" s="1176"/>
      <c r="KNN1" s="1176"/>
      <c r="KNO1" s="1176"/>
      <c r="KNP1" s="1176"/>
      <c r="KNQ1" s="1176"/>
      <c r="KNR1" s="1176"/>
      <c r="KNS1" s="1176"/>
      <c r="KNT1" s="1176"/>
      <c r="KNU1" s="1176"/>
      <c r="KNV1" s="1176"/>
      <c r="KNW1" s="1176"/>
      <c r="KNX1" s="1176"/>
      <c r="KNY1" s="1176"/>
      <c r="KNZ1" s="1176"/>
      <c r="KOA1" s="1176"/>
      <c r="KOB1" s="1176"/>
      <c r="KOC1" s="1176"/>
      <c r="KOD1" s="1176"/>
      <c r="KOE1" s="1176"/>
      <c r="KOF1" s="1176"/>
      <c r="KOG1" s="1176"/>
      <c r="KOH1" s="1176"/>
      <c r="KOI1" s="1176"/>
      <c r="KOJ1" s="1176"/>
      <c r="KOK1" s="1176"/>
      <c r="KOL1" s="1176"/>
      <c r="KOM1" s="1176"/>
      <c r="KON1" s="1176"/>
      <c r="KOO1" s="1176"/>
      <c r="KOP1" s="1176"/>
      <c r="KOQ1" s="1176"/>
      <c r="KOR1" s="1176"/>
      <c r="KOS1" s="1176"/>
      <c r="KOT1" s="1176"/>
      <c r="KOU1" s="1176"/>
      <c r="KOV1" s="1176"/>
      <c r="KOW1" s="1176"/>
      <c r="KOX1" s="1176"/>
      <c r="KOY1" s="1176"/>
      <c r="KOZ1" s="1176"/>
      <c r="KPA1" s="1176"/>
      <c r="KPB1" s="1176"/>
      <c r="KPC1" s="1176"/>
      <c r="KPD1" s="1176"/>
      <c r="KPE1" s="1176"/>
      <c r="KPF1" s="1176"/>
      <c r="KPG1" s="1176"/>
      <c r="KPH1" s="1176"/>
      <c r="KPI1" s="1176"/>
      <c r="KPJ1" s="1176"/>
      <c r="KPK1" s="1176"/>
      <c r="KPL1" s="1176"/>
      <c r="KPM1" s="1176"/>
      <c r="KPN1" s="1176"/>
      <c r="KPO1" s="1176"/>
      <c r="KPP1" s="1176"/>
      <c r="KPQ1" s="1176"/>
      <c r="KPR1" s="1176"/>
      <c r="KPS1" s="1176"/>
      <c r="KPT1" s="1176"/>
      <c r="KPU1" s="1176"/>
      <c r="KPV1" s="1176"/>
      <c r="KPW1" s="1176"/>
      <c r="KPX1" s="1176"/>
      <c r="KPY1" s="1176"/>
      <c r="KPZ1" s="1176"/>
      <c r="KQA1" s="1176"/>
      <c r="KQB1" s="1176"/>
      <c r="KQC1" s="1176"/>
      <c r="KQD1" s="1176"/>
      <c r="KQE1" s="1176"/>
      <c r="KQF1" s="1176"/>
      <c r="KQG1" s="1176"/>
      <c r="KQH1" s="1176"/>
      <c r="KQI1" s="1176"/>
      <c r="KQJ1" s="1176"/>
      <c r="KQK1" s="1176"/>
      <c r="KQL1" s="1176"/>
      <c r="KQM1" s="1176"/>
      <c r="KQN1" s="1176"/>
      <c r="KQO1" s="1176"/>
      <c r="KQP1" s="1176"/>
      <c r="KQQ1" s="1176"/>
      <c r="KQR1" s="1176"/>
      <c r="KQS1" s="1176"/>
      <c r="KQT1" s="1176"/>
      <c r="KQU1" s="1176"/>
      <c r="KQV1" s="1176"/>
      <c r="KQW1" s="1176"/>
      <c r="KQX1" s="1176"/>
      <c r="KQY1" s="1176"/>
      <c r="KQZ1" s="1176"/>
      <c r="KRA1" s="1176"/>
      <c r="KRB1" s="1176"/>
      <c r="KRC1" s="1176"/>
      <c r="KRD1" s="1176"/>
      <c r="KRE1" s="1176"/>
      <c r="KRF1" s="1176"/>
      <c r="KRG1" s="1176"/>
      <c r="KRH1" s="1176"/>
      <c r="KRI1" s="1176"/>
      <c r="KRJ1" s="1176"/>
      <c r="KRK1" s="1176"/>
      <c r="KRL1" s="1176"/>
      <c r="KRM1" s="1176"/>
      <c r="KRN1" s="1176"/>
      <c r="KRO1" s="1176"/>
      <c r="KRP1" s="1176"/>
      <c r="KRQ1" s="1176"/>
      <c r="KRR1" s="1176"/>
      <c r="KRS1" s="1176"/>
      <c r="KRT1" s="1176"/>
      <c r="KRU1" s="1176"/>
      <c r="KRV1" s="1176"/>
      <c r="KRW1" s="1176"/>
      <c r="KRX1" s="1176"/>
      <c r="KRY1" s="1176"/>
      <c r="KRZ1" s="1176"/>
      <c r="KSA1" s="1176"/>
      <c r="KSB1" s="1176"/>
      <c r="KSC1" s="1176"/>
      <c r="KSD1" s="1176"/>
      <c r="KSE1" s="1176"/>
      <c r="KSF1" s="1176"/>
      <c r="KSG1" s="1176"/>
      <c r="KSH1" s="1176"/>
      <c r="KSI1" s="1176"/>
      <c r="KSJ1" s="1176"/>
      <c r="KSK1" s="1176"/>
      <c r="KSL1" s="1176"/>
      <c r="KSM1" s="1176"/>
      <c r="KSN1" s="1176"/>
      <c r="KSO1" s="1176"/>
      <c r="KSP1" s="1176"/>
      <c r="KSQ1" s="1176"/>
      <c r="KSR1" s="1176"/>
      <c r="KSS1" s="1176"/>
      <c r="KST1" s="1176"/>
      <c r="KSU1" s="1176"/>
      <c r="KSV1" s="1176"/>
      <c r="KSW1" s="1176"/>
      <c r="KSX1" s="1176"/>
      <c r="KSY1" s="1176"/>
      <c r="KSZ1" s="1176"/>
      <c r="KTA1" s="1176"/>
      <c r="KTB1" s="1176"/>
      <c r="KTC1" s="1176"/>
      <c r="KTD1" s="1176"/>
      <c r="KTE1" s="1176"/>
      <c r="KTF1" s="1176"/>
      <c r="KTG1" s="1176"/>
      <c r="KTH1" s="1176"/>
      <c r="KTI1" s="1176"/>
      <c r="KTJ1" s="1176"/>
      <c r="KTK1" s="1176"/>
      <c r="KTL1" s="1176"/>
      <c r="KTM1" s="1176"/>
      <c r="KTN1" s="1176"/>
      <c r="KTO1" s="1176"/>
      <c r="KTP1" s="1176"/>
      <c r="KTQ1" s="1176"/>
      <c r="KTR1" s="1176"/>
      <c r="KTS1" s="1176"/>
      <c r="KTT1" s="1176"/>
      <c r="KTU1" s="1176"/>
      <c r="KTV1" s="1176"/>
      <c r="KTW1" s="1176"/>
      <c r="KTX1" s="1176"/>
      <c r="KTY1" s="1176"/>
      <c r="KTZ1" s="1176"/>
      <c r="KUA1" s="1176"/>
      <c r="KUB1" s="1176"/>
      <c r="KUC1" s="1176"/>
      <c r="KUD1" s="1176"/>
      <c r="KUE1" s="1176"/>
      <c r="KUF1" s="1176"/>
      <c r="KUG1" s="1176"/>
      <c r="KUH1" s="1176"/>
      <c r="KUI1" s="1176"/>
      <c r="KUJ1" s="1176"/>
      <c r="KUK1" s="1176"/>
      <c r="KUL1" s="1176"/>
      <c r="KUM1" s="1176"/>
      <c r="KUN1" s="1176"/>
      <c r="KUO1" s="1176"/>
      <c r="KUP1" s="1176"/>
      <c r="KUQ1" s="1176"/>
      <c r="KUR1" s="1176"/>
      <c r="KUS1" s="1176"/>
      <c r="KUT1" s="1176"/>
      <c r="KUU1" s="1176"/>
      <c r="KUV1" s="1176"/>
      <c r="KUW1" s="1176"/>
      <c r="KUX1" s="1176"/>
      <c r="KUY1" s="1176"/>
      <c r="KUZ1" s="1176"/>
      <c r="KVA1" s="1176"/>
      <c r="KVB1" s="1176"/>
      <c r="KVC1" s="1176"/>
      <c r="KVD1" s="1176"/>
      <c r="KVE1" s="1176"/>
      <c r="KVF1" s="1176"/>
      <c r="KVG1" s="1176"/>
      <c r="KVH1" s="1176"/>
      <c r="KVI1" s="1176"/>
      <c r="KVJ1" s="1176"/>
      <c r="KVK1" s="1176"/>
      <c r="KVL1" s="1176"/>
      <c r="KVM1" s="1176"/>
      <c r="KVN1" s="1176"/>
      <c r="KVO1" s="1176"/>
      <c r="KVP1" s="1176"/>
      <c r="KVQ1" s="1176"/>
      <c r="KVR1" s="1176"/>
      <c r="KVS1" s="1176"/>
      <c r="KVT1" s="1176"/>
      <c r="KVU1" s="1176"/>
      <c r="KVV1" s="1176"/>
      <c r="KVW1" s="1176"/>
      <c r="KVX1" s="1176"/>
      <c r="KVY1" s="1176"/>
      <c r="KVZ1" s="1176"/>
      <c r="KWA1" s="1176"/>
      <c r="KWB1" s="1176"/>
      <c r="KWC1" s="1176"/>
      <c r="KWD1" s="1176"/>
      <c r="KWE1" s="1176"/>
      <c r="KWF1" s="1176"/>
      <c r="KWG1" s="1176"/>
      <c r="KWH1" s="1176"/>
      <c r="KWI1" s="1176"/>
      <c r="KWJ1" s="1176"/>
      <c r="KWK1" s="1176"/>
      <c r="KWL1" s="1176"/>
      <c r="KWM1" s="1176"/>
      <c r="KWN1" s="1176"/>
      <c r="KWO1" s="1176"/>
      <c r="KWP1" s="1176"/>
      <c r="KWQ1" s="1176"/>
      <c r="KWR1" s="1176"/>
      <c r="KWS1" s="1176"/>
      <c r="KWT1" s="1176"/>
      <c r="KWU1" s="1176"/>
      <c r="KWV1" s="1176"/>
      <c r="KWW1" s="1176"/>
      <c r="KWX1" s="1176"/>
      <c r="KWY1" s="1176"/>
      <c r="KWZ1" s="1176"/>
      <c r="KXA1" s="1176"/>
      <c r="KXB1" s="1176"/>
      <c r="KXC1" s="1176"/>
      <c r="KXD1" s="1176"/>
      <c r="KXE1" s="1176"/>
      <c r="KXF1" s="1176"/>
      <c r="KXG1" s="1176"/>
      <c r="KXH1" s="1176"/>
      <c r="KXI1" s="1176"/>
      <c r="KXJ1" s="1176"/>
      <c r="KXK1" s="1176"/>
      <c r="KXL1" s="1176"/>
      <c r="KXM1" s="1176"/>
      <c r="KXN1" s="1176"/>
      <c r="KXO1" s="1176"/>
      <c r="KXP1" s="1176"/>
      <c r="KXQ1" s="1176"/>
      <c r="KXR1" s="1176"/>
      <c r="KXS1" s="1176"/>
      <c r="KXT1" s="1176"/>
      <c r="KXU1" s="1176"/>
      <c r="KXV1" s="1176"/>
      <c r="KXW1" s="1176"/>
      <c r="KXX1" s="1176"/>
      <c r="KXY1" s="1176"/>
      <c r="KXZ1" s="1176"/>
      <c r="KYA1" s="1176"/>
      <c r="KYB1" s="1176"/>
      <c r="KYC1" s="1176"/>
      <c r="KYD1" s="1176"/>
      <c r="KYE1" s="1176"/>
      <c r="KYF1" s="1176"/>
      <c r="KYG1" s="1176"/>
      <c r="KYH1" s="1176"/>
      <c r="KYI1" s="1176"/>
      <c r="KYJ1" s="1176"/>
      <c r="KYK1" s="1176"/>
      <c r="KYL1" s="1176"/>
      <c r="KYM1" s="1176"/>
      <c r="KYN1" s="1176"/>
      <c r="KYO1" s="1176"/>
      <c r="KYP1" s="1176"/>
      <c r="KYQ1" s="1176"/>
      <c r="KYR1" s="1176"/>
      <c r="KYS1" s="1176"/>
      <c r="KYT1" s="1176"/>
      <c r="KYU1" s="1176"/>
      <c r="KYV1" s="1176"/>
      <c r="KYW1" s="1176"/>
      <c r="KYX1" s="1176"/>
      <c r="KYY1" s="1176"/>
      <c r="KYZ1" s="1176"/>
      <c r="KZA1" s="1176"/>
      <c r="KZB1" s="1176"/>
      <c r="KZC1" s="1176"/>
      <c r="KZD1" s="1176"/>
      <c r="KZE1" s="1176"/>
      <c r="KZF1" s="1176"/>
      <c r="KZG1" s="1176"/>
      <c r="KZH1" s="1176"/>
      <c r="KZI1" s="1176"/>
      <c r="KZJ1" s="1176"/>
      <c r="KZK1" s="1176"/>
      <c r="KZL1" s="1176"/>
      <c r="KZM1" s="1176"/>
      <c r="KZN1" s="1176"/>
      <c r="KZO1" s="1176"/>
      <c r="KZP1" s="1176"/>
      <c r="KZQ1" s="1176"/>
      <c r="KZR1" s="1176"/>
      <c r="KZS1" s="1176"/>
      <c r="KZT1" s="1176"/>
      <c r="KZU1" s="1176"/>
      <c r="KZV1" s="1176"/>
      <c r="KZW1" s="1176"/>
      <c r="KZX1" s="1176"/>
      <c r="KZY1" s="1176"/>
      <c r="KZZ1" s="1176"/>
      <c r="LAA1" s="1176"/>
      <c r="LAB1" s="1176"/>
      <c r="LAC1" s="1176"/>
      <c r="LAD1" s="1176"/>
      <c r="LAE1" s="1176"/>
      <c r="LAF1" s="1176"/>
      <c r="LAG1" s="1176"/>
      <c r="LAH1" s="1176"/>
      <c r="LAI1" s="1176"/>
      <c r="LAJ1" s="1176"/>
      <c r="LAK1" s="1176"/>
      <c r="LAL1" s="1176"/>
      <c r="LAM1" s="1176"/>
      <c r="LAN1" s="1176"/>
      <c r="LAO1" s="1176"/>
      <c r="LAP1" s="1176"/>
      <c r="LAQ1" s="1176"/>
      <c r="LAR1" s="1176"/>
      <c r="LAS1" s="1176"/>
      <c r="LAT1" s="1176"/>
      <c r="LAU1" s="1176"/>
      <c r="LAV1" s="1176"/>
      <c r="LAW1" s="1176"/>
      <c r="LAX1" s="1176"/>
      <c r="LAY1" s="1176"/>
      <c r="LAZ1" s="1176"/>
      <c r="LBA1" s="1176"/>
      <c r="LBB1" s="1176"/>
      <c r="LBC1" s="1176"/>
      <c r="LBD1" s="1176"/>
      <c r="LBE1" s="1176"/>
      <c r="LBF1" s="1176"/>
      <c r="LBG1" s="1176"/>
      <c r="LBH1" s="1176"/>
      <c r="LBI1" s="1176"/>
      <c r="LBJ1" s="1176"/>
      <c r="LBK1" s="1176"/>
      <c r="LBL1" s="1176"/>
      <c r="LBM1" s="1176"/>
      <c r="LBN1" s="1176"/>
      <c r="LBO1" s="1176"/>
      <c r="LBP1" s="1176"/>
      <c r="LBQ1" s="1176"/>
      <c r="LBR1" s="1176"/>
      <c r="LBS1" s="1176"/>
      <c r="LBT1" s="1176"/>
      <c r="LBU1" s="1176"/>
      <c r="LBV1" s="1176"/>
      <c r="LBW1" s="1176"/>
      <c r="LBX1" s="1176"/>
      <c r="LBY1" s="1176"/>
      <c r="LBZ1" s="1176"/>
      <c r="LCA1" s="1176"/>
      <c r="LCB1" s="1176"/>
      <c r="LCC1" s="1176"/>
      <c r="LCD1" s="1176"/>
      <c r="LCE1" s="1176"/>
      <c r="LCF1" s="1176"/>
      <c r="LCG1" s="1176"/>
      <c r="LCH1" s="1176"/>
      <c r="LCI1" s="1176"/>
      <c r="LCJ1" s="1176"/>
      <c r="LCK1" s="1176"/>
      <c r="LCL1" s="1176"/>
      <c r="LCM1" s="1176"/>
      <c r="LCN1" s="1176"/>
      <c r="LCO1" s="1176"/>
      <c r="LCP1" s="1176"/>
      <c r="LCQ1" s="1176"/>
      <c r="LCR1" s="1176"/>
      <c r="LCS1" s="1176"/>
      <c r="LCT1" s="1176"/>
      <c r="LCU1" s="1176"/>
      <c r="LCV1" s="1176"/>
      <c r="LCW1" s="1176"/>
      <c r="LCX1" s="1176"/>
      <c r="LCY1" s="1176"/>
      <c r="LCZ1" s="1176"/>
      <c r="LDA1" s="1176"/>
      <c r="LDB1" s="1176"/>
      <c r="LDC1" s="1176"/>
      <c r="LDD1" s="1176"/>
      <c r="LDE1" s="1176"/>
      <c r="LDF1" s="1176"/>
      <c r="LDG1" s="1176"/>
      <c r="LDH1" s="1176"/>
      <c r="LDI1" s="1176"/>
      <c r="LDJ1" s="1176"/>
      <c r="LDK1" s="1176"/>
      <c r="LDL1" s="1176"/>
      <c r="LDM1" s="1176"/>
      <c r="LDN1" s="1176"/>
      <c r="LDO1" s="1176"/>
      <c r="LDP1" s="1176"/>
      <c r="LDQ1" s="1176"/>
      <c r="LDR1" s="1176"/>
      <c r="LDS1" s="1176"/>
      <c r="LDT1" s="1176"/>
      <c r="LDU1" s="1176"/>
      <c r="LDV1" s="1176"/>
      <c r="LDW1" s="1176"/>
      <c r="LDX1" s="1176"/>
      <c r="LDY1" s="1176"/>
      <c r="LDZ1" s="1176"/>
      <c r="LEA1" s="1176"/>
      <c r="LEB1" s="1176"/>
      <c r="LEC1" s="1176"/>
      <c r="LED1" s="1176"/>
      <c r="LEE1" s="1176"/>
      <c r="LEF1" s="1176"/>
      <c r="LEG1" s="1176"/>
      <c r="LEH1" s="1176"/>
      <c r="LEI1" s="1176"/>
      <c r="LEJ1" s="1176"/>
      <c r="LEK1" s="1176"/>
      <c r="LEL1" s="1176"/>
      <c r="LEM1" s="1176"/>
      <c r="LEN1" s="1176"/>
      <c r="LEO1" s="1176"/>
      <c r="LEP1" s="1176"/>
      <c r="LEQ1" s="1176"/>
      <c r="LER1" s="1176"/>
      <c r="LES1" s="1176"/>
      <c r="LET1" s="1176"/>
      <c r="LEU1" s="1176"/>
      <c r="LEV1" s="1176"/>
      <c r="LEW1" s="1176"/>
      <c r="LEX1" s="1176"/>
      <c r="LEY1" s="1176"/>
      <c r="LEZ1" s="1176"/>
      <c r="LFA1" s="1176"/>
      <c r="LFB1" s="1176"/>
      <c r="LFC1" s="1176"/>
      <c r="LFD1" s="1176"/>
      <c r="LFE1" s="1176"/>
      <c r="LFF1" s="1176"/>
      <c r="LFG1" s="1176"/>
      <c r="LFH1" s="1176"/>
      <c r="LFI1" s="1176"/>
      <c r="LFJ1" s="1176"/>
      <c r="LFK1" s="1176"/>
      <c r="LFL1" s="1176"/>
      <c r="LFM1" s="1176"/>
      <c r="LFN1" s="1176"/>
      <c r="LFO1" s="1176"/>
      <c r="LFP1" s="1176"/>
      <c r="LFQ1" s="1176"/>
      <c r="LFR1" s="1176"/>
      <c r="LFS1" s="1176"/>
      <c r="LFT1" s="1176"/>
      <c r="LFU1" s="1176"/>
      <c r="LFV1" s="1176"/>
      <c r="LFW1" s="1176"/>
      <c r="LFX1" s="1176"/>
      <c r="LFY1" s="1176"/>
      <c r="LFZ1" s="1176"/>
      <c r="LGA1" s="1176"/>
      <c r="LGB1" s="1176"/>
      <c r="LGC1" s="1176"/>
      <c r="LGD1" s="1176"/>
      <c r="LGE1" s="1176"/>
      <c r="LGF1" s="1176"/>
      <c r="LGG1" s="1176"/>
      <c r="LGH1" s="1176"/>
      <c r="LGI1" s="1176"/>
      <c r="LGJ1" s="1176"/>
      <c r="LGK1" s="1176"/>
      <c r="LGL1" s="1176"/>
      <c r="LGM1" s="1176"/>
      <c r="LGN1" s="1176"/>
      <c r="LGO1" s="1176"/>
      <c r="LGP1" s="1176"/>
      <c r="LGQ1" s="1176"/>
      <c r="LGR1" s="1176"/>
      <c r="LGS1" s="1176"/>
      <c r="LGT1" s="1176"/>
      <c r="LGU1" s="1176"/>
      <c r="LGV1" s="1176"/>
      <c r="LGW1" s="1176"/>
      <c r="LGX1" s="1176"/>
      <c r="LGY1" s="1176"/>
      <c r="LGZ1" s="1176"/>
      <c r="LHA1" s="1176"/>
      <c r="LHB1" s="1176"/>
      <c r="LHC1" s="1176"/>
      <c r="LHD1" s="1176"/>
      <c r="LHE1" s="1176"/>
      <c r="LHF1" s="1176"/>
      <c r="LHG1" s="1176"/>
      <c r="LHH1" s="1176"/>
      <c r="LHI1" s="1176"/>
      <c r="LHJ1" s="1176"/>
      <c r="LHK1" s="1176"/>
      <c r="LHL1" s="1176"/>
      <c r="LHM1" s="1176"/>
      <c r="LHN1" s="1176"/>
      <c r="LHO1" s="1176"/>
      <c r="LHP1" s="1176"/>
      <c r="LHQ1" s="1176"/>
      <c r="LHR1" s="1176"/>
      <c r="LHS1" s="1176"/>
      <c r="LHT1" s="1176"/>
      <c r="LHU1" s="1176"/>
      <c r="LHV1" s="1176"/>
      <c r="LHW1" s="1176"/>
      <c r="LHX1" s="1176"/>
      <c r="LHY1" s="1176"/>
      <c r="LHZ1" s="1176"/>
      <c r="LIA1" s="1176"/>
      <c r="LIB1" s="1176"/>
      <c r="LIC1" s="1176"/>
      <c r="LID1" s="1176"/>
      <c r="LIE1" s="1176"/>
      <c r="LIF1" s="1176"/>
      <c r="LIG1" s="1176"/>
      <c r="LIH1" s="1176"/>
      <c r="LII1" s="1176"/>
      <c r="LIJ1" s="1176"/>
      <c r="LIK1" s="1176"/>
      <c r="LIL1" s="1176"/>
      <c r="LIM1" s="1176"/>
      <c r="LIN1" s="1176"/>
      <c r="LIO1" s="1176"/>
      <c r="LIP1" s="1176"/>
      <c r="LIQ1" s="1176"/>
      <c r="LIR1" s="1176"/>
      <c r="LIS1" s="1176"/>
      <c r="LIT1" s="1176"/>
      <c r="LIU1" s="1176"/>
      <c r="LIV1" s="1176"/>
      <c r="LIW1" s="1176"/>
      <c r="LIX1" s="1176"/>
      <c r="LIY1" s="1176"/>
      <c r="LIZ1" s="1176"/>
      <c r="LJA1" s="1176"/>
      <c r="LJB1" s="1176"/>
      <c r="LJC1" s="1176"/>
      <c r="LJD1" s="1176"/>
      <c r="LJE1" s="1176"/>
      <c r="LJF1" s="1176"/>
      <c r="LJG1" s="1176"/>
      <c r="LJH1" s="1176"/>
      <c r="LJI1" s="1176"/>
      <c r="LJJ1" s="1176"/>
      <c r="LJK1" s="1176"/>
      <c r="LJL1" s="1176"/>
      <c r="LJM1" s="1176"/>
      <c r="LJN1" s="1176"/>
      <c r="LJO1" s="1176"/>
      <c r="LJP1" s="1176"/>
      <c r="LJQ1" s="1176"/>
      <c r="LJR1" s="1176"/>
      <c r="LJS1" s="1176"/>
      <c r="LJT1" s="1176"/>
      <c r="LJU1" s="1176"/>
      <c r="LJV1" s="1176"/>
      <c r="LJW1" s="1176"/>
      <c r="LJX1" s="1176"/>
      <c r="LJY1" s="1176"/>
      <c r="LJZ1" s="1176"/>
      <c r="LKA1" s="1176"/>
      <c r="LKB1" s="1176"/>
      <c r="LKC1" s="1176"/>
      <c r="LKD1" s="1176"/>
      <c r="LKE1" s="1176"/>
      <c r="LKF1" s="1176"/>
      <c r="LKG1" s="1176"/>
      <c r="LKH1" s="1176"/>
      <c r="LKI1" s="1176"/>
      <c r="LKJ1" s="1176"/>
      <c r="LKK1" s="1176"/>
      <c r="LKL1" s="1176"/>
      <c r="LKM1" s="1176"/>
      <c r="LKN1" s="1176"/>
      <c r="LKO1" s="1176"/>
      <c r="LKP1" s="1176"/>
      <c r="LKQ1" s="1176"/>
      <c r="LKR1" s="1176"/>
      <c r="LKS1" s="1176"/>
      <c r="LKT1" s="1176"/>
      <c r="LKU1" s="1176"/>
      <c r="LKV1" s="1176"/>
      <c r="LKW1" s="1176"/>
      <c r="LKX1" s="1176"/>
      <c r="LKY1" s="1176"/>
      <c r="LKZ1" s="1176"/>
      <c r="LLA1" s="1176"/>
      <c r="LLB1" s="1176"/>
      <c r="LLC1" s="1176"/>
      <c r="LLD1" s="1176"/>
      <c r="LLE1" s="1176"/>
      <c r="LLF1" s="1176"/>
      <c r="LLG1" s="1176"/>
      <c r="LLH1" s="1176"/>
      <c r="LLI1" s="1176"/>
      <c r="LLJ1" s="1176"/>
      <c r="LLK1" s="1176"/>
      <c r="LLL1" s="1176"/>
      <c r="LLM1" s="1176"/>
      <c r="LLN1" s="1176"/>
      <c r="LLO1" s="1176"/>
      <c r="LLP1" s="1176"/>
      <c r="LLQ1" s="1176"/>
      <c r="LLR1" s="1176"/>
      <c r="LLS1" s="1176"/>
      <c r="LLT1" s="1176"/>
      <c r="LLU1" s="1176"/>
      <c r="LLV1" s="1176"/>
      <c r="LLW1" s="1176"/>
      <c r="LLX1" s="1176"/>
      <c r="LLY1" s="1176"/>
      <c r="LLZ1" s="1176"/>
      <c r="LMA1" s="1176"/>
      <c r="LMB1" s="1176"/>
      <c r="LMC1" s="1176"/>
      <c r="LMD1" s="1176"/>
      <c r="LME1" s="1176"/>
      <c r="LMF1" s="1176"/>
      <c r="LMG1" s="1176"/>
      <c r="LMH1" s="1176"/>
      <c r="LMI1" s="1176"/>
      <c r="LMJ1" s="1176"/>
      <c r="LMK1" s="1176"/>
      <c r="LML1" s="1176"/>
      <c r="LMM1" s="1176"/>
      <c r="LMN1" s="1176"/>
      <c r="LMO1" s="1176"/>
      <c r="LMP1" s="1176"/>
      <c r="LMQ1" s="1176"/>
      <c r="LMR1" s="1176"/>
      <c r="LMS1" s="1176"/>
      <c r="LMT1" s="1176"/>
      <c r="LMU1" s="1176"/>
      <c r="LMV1" s="1176"/>
      <c r="LMW1" s="1176"/>
      <c r="LMX1" s="1176"/>
      <c r="LMY1" s="1176"/>
      <c r="LMZ1" s="1176"/>
      <c r="LNA1" s="1176"/>
      <c r="LNB1" s="1176"/>
      <c r="LNC1" s="1176"/>
      <c r="LND1" s="1176"/>
      <c r="LNE1" s="1176"/>
      <c r="LNF1" s="1176"/>
      <c r="LNG1" s="1176"/>
      <c r="LNH1" s="1176"/>
      <c r="LNI1" s="1176"/>
      <c r="LNJ1" s="1176"/>
      <c r="LNK1" s="1176"/>
      <c r="LNL1" s="1176"/>
      <c r="LNM1" s="1176"/>
      <c r="LNN1" s="1176"/>
      <c r="LNO1" s="1176"/>
      <c r="LNP1" s="1176"/>
      <c r="LNQ1" s="1176"/>
      <c r="LNR1" s="1176"/>
      <c r="LNS1" s="1176"/>
      <c r="LNT1" s="1176"/>
      <c r="LNU1" s="1176"/>
      <c r="LNV1" s="1176"/>
      <c r="LNW1" s="1176"/>
      <c r="LNX1" s="1176"/>
      <c r="LNY1" s="1176"/>
      <c r="LNZ1" s="1176"/>
      <c r="LOA1" s="1176"/>
      <c r="LOB1" s="1176"/>
      <c r="LOC1" s="1176"/>
      <c r="LOD1" s="1176"/>
      <c r="LOE1" s="1176"/>
      <c r="LOF1" s="1176"/>
      <c r="LOG1" s="1176"/>
      <c r="LOH1" s="1176"/>
      <c r="LOI1" s="1176"/>
      <c r="LOJ1" s="1176"/>
      <c r="LOK1" s="1176"/>
      <c r="LOL1" s="1176"/>
      <c r="LOM1" s="1176"/>
      <c r="LON1" s="1176"/>
      <c r="LOO1" s="1176"/>
      <c r="LOP1" s="1176"/>
      <c r="LOQ1" s="1176"/>
      <c r="LOR1" s="1176"/>
      <c r="LOS1" s="1176"/>
      <c r="LOT1" s="1176"/>
      <c r="LOU1" s="1176"/>
      <c r="LOV1" s="1176"/>
      <c r="LOW1" s="1176"/>
      <c r="LOX1" s="1176"/>
      <c r="LOY1" s="1176"/>
      <c r="LOZ1" s="1176"/>
      <c r="LPA1" s="1176"/>
      <c r="LPB1" s="1176"/>
      <c r="LPC1" s="1176"/>
      <c r="LPD1" s="1176"/>
      <c r="LPE1" s="1176"/>
      <c r="LPF1" s="1176"/>
      <c r="LPG1" s="1176"/>
      <c r="LPH1" s="1176"/>
      <c r="LPI1" s="1176"/>
      <c r="LPJ1" s="1176"/>
      <c r="LPK1" s="1176"/>
      <c r="LPL1" s="1176"/>
      <c r="LPM1" s="1176"/>
      <c r="LPN1" s="1176"/>
      <c r="LPO1" s="1176"/>
      <c r="LPP1" s="1176"/>
      <c r="LPQ1" s="1176"/>
      <c r="LPR1" s="1176"/>
      <c r="LPS1" s="1176"/>
      <c r="LPT1" s="1176"/>
      <c r="LPU1" s="1176"/>
      <c r="LPV1" s="1176"/>
      <c r="LPW1" s="1176"/>
      <c r="LPX1" s="1176"/>
      <c r="LPY1" s="1176"/>
      <c r="LPZ1" s="1176"/>
      <c r="LQA1" s="1176"/>
      <c r="LQB1" s="1176"/>
      <c r="LQC1" s="1176"/>
      <c r="LQD1" s="1176"/>
      <c r="LQE1" s="1176"/>
      <c r="LQF1" s="1176"/>
      <c r="LQG1" s="1176"/>
      <c r="LQH1" s="1176"/>
      <c r="LQI1" s="1176"/>
      <c r="LQJ1" s="1176"/>
      <c r="LQK1" s="1176"/>
      <c r="LQL1" s="1176"/>
      <c r="LQM1" s="1176"/>
      <c r="LQN1" s="1176"/>
      <c r="LQO1" s="1176"/>
      <c r="LQP1" s="1176"/>
      <c r="LQQ1" s="1176"/>
      <c r="LQR1" s="1176"/>
      <c r="LQS1" s="1176"/>
      <c r="LQT1" s="1176"/>
      <c r="LQU1" s="1176"/>
      <c r="LQV1" s="1176"/>
      <c r="LQW1" s="1176"/>
      <c r="LQX1" s="1176"/>
      <c r="LQY1" s="1176"/>
      <c r="LQZ1" s="1176"/>
      <c r="LRA1" s="1176"/>
      <c r="LRB1" s="1176"/>
      <c r="LRC1" s="1176"/>
      <c r="LRD1" s="1176"/>
      <c r="LRE1" s="1176"/>
      <c r="LRF1" s="1176"/>
      <c r="LRG1" s="1176"/>
      <c r="LRH1" s="1176"/>
      <c r="LRI1" s="1176"/>
      <c r="LRJ1" s="1176"/>
      <c r="LRK1" s="1176"/>
      <c r="LRL1" s="1176"/>
      <c r="LRM1" s="1176"/>
      <c r="LRN1" s="1176"/>
      <c r="LRO1" s="1176"/>
      <c r="LRP1" s="1176"/>
      <c r="LRQ1" s="1176"/>
      <c r="LRR1" s="1176"/>
      <c r="LRS1" s="1176"/>
      <c r="LRT1" s="1176"/>
      <c r="LRU1" s="1176"/>
      <c r="LRV1" s="1176"/>
      <c r="LRW1" s="1176"/>
      <c r="LRX1" s="1176"/>
      <c r="LRY1" s="1176"/>
      <c r="LRZ1" s="1176"/>
      <c r="LSA1" s="1176"/>
      <c r="LSB1" s="1176"/>
      <c r="LSC1" s="1176"/>
      <c r="LSD1" s="1176"/>
      <c r="LSE1" s="1176"/>
      <c r="LSF1" s="1176"/>
      <c r="LSG1" s="1176"/>
      <c r="LSH1" s="1176"/>
      <c r="LSI1" s="1176"/>
      <c r="LSJ1" s="1176"/>
      <c r="LSK1" s="1176"/>
      <c r="LSL1" s="1176"/>
      <c r="LSM1" s="1176"/>
      <c r="LSN1" s="1176"/>
      <c r="LSO1" s="1176"/>
      <c r="LSP1" s="1176"/>
      <c r="LSQ1" s="1176"/>
      <c r="LSR1" s="1176"/>
      <c r="LSS1" s="1176"/>
      <c r="LST1" s="1176"/>
      <c r="LSU1" s="1176"/>
      <c r="LSV1" s="1176"/>
      <c r="LSW1" s="1176"/>
      <c r="LSX1" s="1176"/>
      <c r="LSY1" s="1176"/>
      <c r="LSZ1" s="1176"/>
      <c r="LTA1" s="1176"/>
      <c r="LTB1" s="1176"/>
      <c r="LTC1" s="1176"/>
      <c r="LTD1" s="1176"/>
      <c r="LTE1" s="1176"/>
      <c r="LTF1" s="1176"/>
      <c r="LTG1" s="1176"/>
      <c r="LTH1" s="1176"/>
      <c r="LTI1" s="1176"/>
      <c r="LTJ1" s="1176"/>
      <c r="LTK1" s="1176"/>
      <c r="LTL1" s="1176"/>
      <c r="LTM1" s="1176"/>
      <c r="LTN1" s="1176"/>
      <c r="LTO1" s="1176"/>
      <c r="LTP1" s="1176"/>
      <c r="LTQ1" s="1176"/>
      <c r="LTR1" s="1176"/>
      <c r="LTS1" s="1176"/>
      <c r="LTT1" s="1176"/>
      <c r="LTU1" s="1176"/>
      <c r="LTV1" s="1176"/>
      <c r="LTW1" s="1176"/>
      <c r="LTX1" s="1176"/>
      <c r="LTY1" s="1176"/>
      <c r="LTZ1" s="1176"/>
      <c r="LUA1" s="1176"/>
      <c r="LUB1" s="1176"/>
      <c r="LUC1" s="1176"/>
      <c r="LUD1" s="1176"/>
      <c r="LUE1" s="1176"/>
      <c r="LUF1" s="1176"/>
      <c r="LUG1" s="1176"/>
      <c r="LUH1" s="1176"/>
      <c r="LUI1" s="1176"/>
      <c r="LUJ1" s="1176"/>
      <c r="LUK1" s="1176"/>
      <c r="LUL1" s="1176"/>
      <c r="LUM1" s="1176"/>
      <c r="LUN1" s="1176"/>
      <c r="LUO1" s="1176"/>
      <c r="LUP1" s="1176"/>
      <c r="LUQ1" s="1176"/>
      <c r="LUR1" s="1176"/>
      <c r="LUS1" s="1176"/>
      <c r="LUT1" s="1176"/>
      <c r="LUU1" s="1176"/>
      <c r="LUV1" s="1176"/>
      <c r="LUW1" s="1176"/>
      <c r="LUX1" s="1176"/>
      <c r="LUY1" s="1176"/>
      <c r="LUZ1" s="1176"/>
      <c r="LVA1" s="1176"/>
      <c r="LVB1" s="1176"/>
      <c r="LVC1" s="1176"/>
      <c r="LVD1" s="1176"/>
      <c r="LVE1" s="1176"/>
      <c r="LVF1" s="1176"/>
      <c r="LVG1" s="1176"/>
      <c r="LVH1" s="1176"/>
      <c r="LVI1" s="1176"/>
      <c r="LVJ1" s="1176"/>
      <c r="LVK1" s="1176"/>
      <c r="LVL1" s="1176"/>
      <c r="LVM1" s="1176"/>
      <c r="LVN1" s="1176"/>
      <c r="LVO1" s="1176"/>
      <c r="LVP1" s="1176"/>
      <c r="LVQ1" s="1176"/>
      <c r="LVR1" s="1176"/>
      <c r="LVS1" s="1176"/>
      <c r="LVT1" s="1176"/>
      <c r="LVU1" s="1176"/>
      <c r="LVV1" s="1176"/>
      <c r="LVW1" s="1176"/>
      <c r="LVX1" s="1176"/>
      <c r="LVY1" s="1176"/>
      <c r="LVZ1" s="1176"/>
      <c r="LWA1" s="1176"/>
      <c r="LWB1" s="1176"/>
      <c r="LWC1" s="1176"/>
      <c r="LWD1" s="1176"/>
      <c r="LWE1" s="1176"/>
      <c r="LWF1" s="1176"/>
      <c r="LWG1" s="1176"/>
      <c r="LWH1" s="1176"/>
      <c r="LWI1" s="1176"/>
      <c r="LWJ1" s="1176"/>
      <c r="LWK1" s="1176"/>
      <c r="LWL1" s="1176"/>
      <c r="LWM1" s="1176"/>
      <c r="LWN1" s="1176"/>
      <c r="LWO1" s="1176"/>
      <c r="LWP1" s="1176"/>
      <c r="LWQ1" s="1176"/>
      <c r="LWR1" s="1176"/>
      <c r="LWS1" s="1176"/>
      <c r="LWT1" s="1176"/>
      <c r="LWU1" s="1176"/>
      <c r="LWV1" s="1176"/>
      <c r="LWW1" s="1176"/>
      <c r="LWX1" s="1176"/>
      <c r="LWY1" s="1176"/>
      <c r="LWZ1" s="1176"/>
      <c r="LXA1" s="1176"/>
      <c r="LXB1" s="1176"/>
      <c r="LXC1" s="1176"/>
      <c r="LXD1" s="1176"/>
      <c r="LXE1" s="1176"/>
      <c r="LXF1" s="1176"/>
      <c r="LXG1" s="1176"/>
      <c r="LXH1" s="1176"/>
      <c r="LXI1" s="1176"/>
      <c r="LXJ1" s="1176"/>
      <c r="LXK1" s="1176"/>
      <c r="LXL1" s="1176"/>
      <c r="LXM1" s="1176"/>
      <c r="LXN1" s="1176"/>
      <c r="LXO1" s="1176"/>
      <c r="LXP1" s="1176"/>
      <c r="LXQ1" s="1176"/>
      <c r="LXR1" s="1176"/>
      <c r="LXS1" s="1176"/>
      <c r="LXT1" s="1176"/>
      <c r="LXU1" s="1176"/>
      <c r="LXV1" s="1176"/>
      <c r="LXW1" s="1176"/>
      <c r="LXX1" s="1176"/>
      <c r="LXY1" s="1176"/>
      <c r="LXZ1" s="1176"/>
      <c r="LYA1" s="1176"/>
      <c r="LYB1" s="1176"/>
      <c r="LYC1" s="1176"/>
      <c r="LYD1" s="1176"/>
      <c r="LYE1" s="1176"/>
      <c r="LYF1" s="1176"/>
      <c r="LYG1" s="1176"/>
      <c r="LYH1" s="1176"/>
      <c r="LYI1" s="1176"/>
      <c r="LYJ1" s="1176"/>
      <c r="LYK1" s="1176"/>
      <c r="LYL1" s="1176"/>
      <c r="LYM1" s="1176"/>
      <c r="LYN1" s="1176"/>
      <c r="LYO1" s="1176"/>
      <c r="LYP1" s="1176"/>
      <c r="LYQ1" s="1176"/>
      <c r="LYR1" s="1176"/>
      <c r="LYS1" s="1176"/>
      <c r="LYT1" s="1176"/>
      <c r="LYU1" s="1176"/>
      <c r="LYV1" s="1176"/>
      <c r="LYW1" s="1176"/>
      <c r="LYX1" s="1176"/>
      <c r="LYY1" s="1176"/>
      <c r="LYZ1" s="1176"/>
      <c r="LZA1" s="1176"/>
      <c r="LZB1" s="1176"/>
      <c r="LZC1" s="1176"/>
      <c r="LZD1" s="1176"/>
      <c r="LZE1" s="1176"/>
      <c r="LZF1" s="1176"/>
      <c r="LZG1" s="1176"/>
      <c r="LZH1" s="1176"/>
      <c r="LZI1" s="1176"/>
      <c r="LZJ1" s="1176"/>
      <c r="LZK1" s="1176"/>
      <c r="LZL1" s="1176"/>
      <c r="LZM1" s="1176"/>
      <c r="LZN1" s="1176"/>
      <c r="LZO1" s="1176"/>
      <c r="LZP1" s="1176"/>
      <c r="LZQ1" s="1176"/>
      <c r="LZR1" s="1176"/>
      <c r="LZS1" s="1176"/>
      <c r="LZT1" s="1176"/>
      <c r="LZU1" s="1176"/>
      <c r="LZV1" s="1176"/>
      <c r="LZW1" s="1176"/>
      <c r="LZX1" s="1176"/>
      <c r="LZY1" s="1176"/>
      <c r="LZZ1" s="1176"/>
      <c r="MAA1" s="1176"/>
      <c r="MAB1" s="1176"/>
      <c r="MAC1" s="1176"/>
      <c r="MAD1" s="1176"/>
      <c r="MAE1" s="1176"/>
      <c r="MAF1" s="1176"/>
      <c r="MAG1" s="1176"/>
      <c r="MAH1" s="1176"/>
      <c r="MAI1" s="1176"/>
      <c r="MAJ1" s="1176"/>
      <c r="MAK1" s="1176"/>
      <c r="MAL1" s="1176"/>
      <c r="MAM1" s="1176"/>
      <c r="MAN1" s="1176"/>
      <c r="MAO1" s="1176"/>
      <c r="MAP1" s="1176"/>
      <c r="MAQ1" s="1176"/>
      <c r="MAR1" s="1176"/>
      <c r="MAS1" s="1176"/>
      <c r="MAT1" s="1176"/>
      <c r="MAU1" s="1176"/>
      <c r="MAV1" s="1176"/>
      <c r="MAW1" s="1176"/>
      <c r="MAX1" s="1176"/>
      <c r="MAY1" s="1176"/>
      <c r="MAZ1" s="1176"/>
      <c r="MBA1" s="1176"/>
      <c r="MBB1" s="1176"/>
      <c r="MBC1" s="1176"/>
      <c r="MBD1" s="1176"/>
      <c r="MBE1" s="1176"/>
      <c r="MBF1" s="1176"/>
      <c r="MBG1" s="1176"/>
      <c r="MBH1" s="1176"/>
      <c r="MBI1" s="1176"/>
      <c r="MBJ1" s="1176"/>
      <c r="MBK1" s="1176"/>
      <c r="MBL1" s="1176"/>
      <c r="MBM1" s="1176"/>
      <c r="MBN1" s="1176"/>
      <c r="MBO1" s="1176"/>
      <c r="MBP1" s="1176"/>
      <c r="MBQ1" s="1176"/>
      <c r="MBR1" s="1176"/>
      <c r="MBS1" s="1176"/>
      <c r="MBT1" s="1176"/>
      <c r="MBU1" s="1176"/>
      <c r="MBV1" s="1176"/>
      <c r="MBW1" s="1176"/>
      <c r="MBX1" s="1176"/>
      <c r="MBY1" s="1176"/>
      <c r="MBZ1" s="1176"/>
      <c r="MCA1" s="1176"/>
      <c r="MCB1" s="1176"/>
      <c r="MCC1" s="1176"/>
      <c r="MCD1" s="1176"/>
      <c r="MCE1" s="1176"/>
      <c r="MCF1" s="1176"/>
      <c r="MCG1" s="1176"/>
      <c r="MCH1" s="1176"/>
      <c r="MCI1" s="1176"/>
      <c r="MCJ1" s="1176"/>
      <c r="MCK1" s="1176"/>
      <c r="MCL1" s="1176"/>
      <c r="MCM1" s="1176"/>
      <c r="MCN1" s="1176"/>
      <c r="MCO1" s="1176"/>
      <c r="MCP1" s="1176"/>
      <c r="MCQ1" s="1176"/>
      <c r="MCR1" s="1176"/>
      <c r="MCS1" s="1176"/>
      <c r="MCT1" s="1176"/>
      <c r="MCU1" s="1176"/>
      <c r="MCV1" s="1176"/>
      <c r="MCW1" s="1176"/>
      <c r="MCX1" s="1176"/>
      <c r="MCY1" s="1176"/>
      <c r="MCZ1" s="1176"/>
      <c r="MDA1" s="1176"/>
      <c r="MDB1" s="1176"/>
      <c r="MDC1" s="1176"/>
      <c r="MDD1" s="1176"/>
      <c r="MDE1" s="1176"/>
      <c r="MDF1" s="1176"/>
      <c r="MDG1" s="1176"/>
      <c r="MDH1" s="1176"/>
      <c r="MDI1" s="1176"/>
      <c r="MDJ1" s="1176"/>
      <c r="MDK1" s="1176"/>
      <c r="MDL1" s="1176"/>
      <c r="MDM1" s="1176"/>
      <c r="MDN1" s="1176"/>
      <c r="MDO1" s="1176"/>
      <c r="MDP1" s="1176"/>
      <c r="MDQ1" s="1176"/>
      <c r="MDR1" s="1176"/>
      <c r="MDS1" s="1176"/>
      <c r="MDT1" s="1176"/>
      <c r="MDU1" s="1176"/>
      <c r="MDV1" s="1176"/>
      <c r="MDW1" s="1176"/>
      <c r="MDX1" s="1176"/>
      <c r="MDY1" s="1176"/>
      <c r="MDZ1" s="1176"/>
      <c r="MEA1" s="1176"/>
      <c r="MEB1" s="1176"/>
      <c r="MEC1" s="1176"/>
      <c r="MED1" s="1176"/>
      <c r="MEE1" s="1176"/>
      <c r="MEF1" s="1176"/>
      <c r="MEG1" s="1176"/>
      <c r="MEH1" s="1176"/>
      <c r="MEI1" s="1176"/>
      <c r="MEJ1" s="1176"/>
      <c r="MEK1" s="1176"/>
      <c r="MEL1" s="1176"/>
      <c r="MEM1" s="1176"/>
      <c r="MEN1" s="1176"/>
      <c r="MEO1" s="1176"/>
      <c r="MEP1" s="1176"/>
      <c r="MEQ1" s="1176"/>
      <c r="MER1" s="1176"/>
      <c r="MES1" s="1176"/>
      <c r="MET1" s="1176"/>
      <c r="MEU1" s="1176"/>
      <c r="MEV1" s="1176"/>
      <c r="MEW1" s="1176"/>
      <c r="MEX1" s="1176"/>
      <c r="MEY1" s="1176"/>
      <c r="MEZ1" s="1176"/>
      <c r="MFA1" s="1176"/>
      <c r="MFB1" s="1176"/>
      <c r="MFC1" s="1176"/>
      <c r="MFD1" s="1176"/>
      <c r="MFE1" s="1176"/>
      <c r="MFF1" s="1176"/>
      <c r="MFG1" s="1176"/>
      <c r="MFH1" s="1176"/>
      <c r="MFI1" s="1176"/>
      <c r="MFJ1" s="1176"/>
      <c r="MFK1" s="1176"/>
      <c r="MFL1" s="1176"/>
      <c r="MFM1" s="1176"/>
      <c r="MFN1" s="1176"/>
      <c r="MFO1" s="1176"/>
      <c r="MFP1" s="1176"/>
      <c r="MFQ1" s="1176"/>
      <c r="MFR1" s="1176"/>
      <c r="MFS1" s="1176"/>
      <c r="MFT1" s="1176"/>
      <c r="MFU1" s="1176"/>
      <c r="MFV1" s="1176"/>
      <c r="MFW1" s="1176"/>
      <c r="MFX1" s="1176"/>
      <c r="MFY1" s="1176"/>
      <c r="MFZ1" s="1176"/>
      <c r="MGA1" s="1176"/>
      <c r="MGB1" s="1176"/>
      <c r="MGC1" s="1176"/>
      <c r="MGD1" s="1176"/>
      <c r="MGE1" s="1176"/>
      <c r="MGF1" s="1176"/>
      <c r="MGG1" s="1176"/>
      <c r="MGH1" s="1176"/>
      <c r="MGI1" s="1176"/>
      <c r="MGJ1" s="1176"/>
      <c r="MGK1" s="1176"/>
      <c r="MGL1" s="1176"/>
      <c r="MGM1" s="1176"/>
      <c r="MGN1" s="1176"/>
      <c r="MGO1" s="1176"/>
      <c r="MGP1" s="1176"/>
      <c r="MGQ1" s="1176"/>
      <c r="MGR1" s="1176"/>
      <c r="MGS1" s="1176"/>
      <c r="MGT1" s="1176"/>
      <c r="MGU1" s="1176"/>
      <c r="MGV1" s="1176"/>
      <c r="MGW1" s="1176"/>
      <c r="MGX1" s="1176"/>
      <c r="MGY1" s="1176"/>
      <c r="MGZ1" s="1176"/>
      <c r="MHA1" s="1176"/>
      <c r="MHB1" s="1176"/>
      <c r="MHC1" s="1176"/>
      <c r="MHD1" s="1176"/>
      <c r="MHE1" s="1176"/>
      <c r="MHF1" s="1176"/>
      <c r="MHG1" s="1176"/>
      <c r="MHH1" s="1176"/>
      <c r="MHI1" s="1176"/>
      <c r="MHJ1" s="1176"/>
      <c r="MHK1" s="1176"/>
      <c r="MHL1" s="1176"/>
      <c r="MHM1" s="1176"/>
      <c r="MHN1" s="1176"/>
      <c r="MHO1" s="1176"/>
      <c r="MHP1" s="1176"/>
      <c r="MHQ1" s="1176"/>
      <c r="MHR1" s="1176"/>
      <c r="MHS1" s="1176"/>
      <c r="MHT1" s="1176"/>
      <c r="MHU1" s="1176"/>
      <c r="MHV1" s="1176"/>
      <c r="MHW1" s="1176"/>
      <c r="MHX1" s="1176"/>
      <c r="MHY1" s="1176"/>
      <c r="MHZ1" s="1176"/>
      <c r="MIA1" s="1176"/>
      <c r="MIB1" s="1176"/>
      <c r="MIC1" s="1176"/>
      <c r="MID1" s="1176"/>
      <c r="MIE1" s="1176"/>
      <c r="MIF1" s="1176"/>
      <c r="MIG1" s="1176"/>
      <c r="MIH1" s="1176"/>
      <c r="MII1" s="1176"/>
      <c r="MIJ1" s="1176"/>
      <c r="MIK1" s="1176"/>
      <c r="MIL1" s="1176"/>
      <c r="MIM1" s="1176"/>
      <c r="MIN1" s="1176"/>
      <c r="MIO1" s="1176"/>
      <c r="MIP1" s="1176"/>
      <c r="MIQ1" s="1176"/>
      <c r="MIR1" s="1176"/>
      <c r="MIS1" s="1176"/>
      <c r="MIT1" s="1176"/>
      <c r="MIU1" s="1176"/>
      <c r="MIV1" s="1176"/>
      <c r="MIW1" s="1176"/>
      <c r="MIX1" s="1176"/>
      <c r="MIY1" s="1176"/>
      <c r="MIZ1" s="1176"/>
      <c r="MJA1" s="1176"/>
      <c r="MJB1" s="1176"/>
      <c r="MJC1" s="1176"/>
      <c r="MJD1" s="1176"/>
      <c r="MJE1" s="1176"/>
      <c r="MJF1" s="1176"/>
      <c r="MJG1" s="1176"/>
      <c r="MJH1" s="1176"/>
      <c r="MJI1" s="1176"/>
      <c r="MJJ1" s="1176"/>
      <c r="MJK1" s="1176"/>
      <c r="MJL1" s="1176"/>
      <c r="MJM1" s="1176"/>
      <c r="MJN1" s="1176"/>
      <c r="MJO1" s="1176"/>
      <c r="MJP1" s="1176"/>
      <c r="MJQ1" s="1176"/>
      <c r="MJR1" s="1176"/>
      <c r="MJS1" s="1176"/>
      <c r="MJT1" s="1176"/>
      <c r="MJU1" s="1176"/>
      <c r="MJV1" s="1176"/>
      <c r="MJW1" s="1176"/>
      <c r="MJX1" s="1176"/>
      <c r="MJY1" s="1176"/>
      <c r="MJZ1" s="1176"/>
      <c r="MKA1" s="1176"/>
      <c r="MKB1" s="1176"/>
      <c r="MKC1" s="1176"/>
      <c r="MKD1" s="1176"/>
      <c r="MKE1" s="1176"/>
      <c r="MKF1" s="1176"/>
      <c r="MKG1" s="1176"/>
      <c r="MKH1" s="1176"/>
      <c r="MKI1" s="1176"/>
      <c r="MKJ1" s="1176"/>
      <c r="MKK1" s="1176"/>
      <c r="MKL1" s="1176"/>
      <c r="MKM1" s="1176"/>
      <c r="MKN1" s="1176"/>
      <c r="MKO1" s="1176"/>
      <c r="MKP1" s="1176"/>
      <c r="MKQ1" s="1176"/>
      <c r="MKR1" s="1176"/>
      <c r="MKS1" s="1176"/>
      <c r="MKT1" s="1176"/>
      <c r="MKU1" s="1176"/>
      <c r="MKV1" s="1176"/>
      <c r="MKW1" s="1176"/>
      <c r="MKX1" s="1176"/>
      <c r="MKY1" s="1176"/>
      <c r="MKZ1" s="1176"/>
      <c r="MLA1" s="1176"/>
      <c r="MLB1" s="1176"/>
      <c r="MLC1" s="1176"/>
      <c r="MLD1" s="1176"/>
      <c r="MLE1" s="1176"/>
      <c r="MLF1" s="1176"/>
      <c r="MLG1" s="1176"/>
      <c r="MLH1" s="1176"/>
      <c r="MLI1" s="1176"/>
      <c r="MLJ1" s="1176"/>
      <c r="MLK1" s="1176"/>
      <c r="MLL1" s="1176"/>
      <c r="MLM1" s="1176"/>
      <c r="MLN1" s="1176"/>
      <c r="MLO1" s="1176"/>
      <c r="MLP1" s="1176"/>
      <c r="MLQ1" s="1176"/>
      <c r="MLR1" s="1176"/>
      <c r="MLS1" s="1176"/>
      <c r="MLT1" s="1176"/>
      <c r="MLU1" s="1176"/>
      <c r="MLV1" s="1176"/>
      <c r="MLW1" s="1176"/>
      <c r="MLX1" s="1176"/>
      <c r="MLY1" s="1176"/>
      <c r="MLZ1" s="1176"/>
      <c r="MMA1" s="1176"/>
      <c r="MMB1" s="1176"/>
      <c r="MMC1" s="1176"/>
      <c r="MMD1" s="1176"/>
      <c r="MME1" s="1176"/>
      <c r="MMF1" s="1176"/>
      <c r="MMG1" s="1176"/>
      <c r="MMH1" s="1176"/>
      <c r="MMI1" s="1176"/>
      <c r="MMJ1" s="1176"/>
      <c r="MMK1" s="1176"/>
      <c r="MML1" s="1176"/>
      <c r="MMM1" s="1176"/>
      <c r="MMN1" s="1176"/>
      <c r="MMO1" s="1176"/>
      <c r="MMP1" s="1176"/>
      <c r="MMQ1" s="1176"/>
      <c r="MMR1" s="1176"/>
      <c r="MMS1" s="1176"/>
      <c r="MMT1" s="1176"/>
      <c r="MMU1" s="1176"/>
      <c r="MMV1" s="1176"/>
      <c r="MMW1" s="1176"/>
      <c r="MMX1" s="1176"/>
      <c r="MMY1" s="1176"/>
      <c r="MMZ1" s="1176"/>
      <c r="MNA1" s="1176"/>
      <c r="MNB1" s="1176"/>
      <c r="MNC1" s="1176"/>
      <c r="MND1" s="1176"/>
      <c r="MNE1" s="1176"/>
      <c r="MNF1" s="1176"/>
      <c r="MNG1" s="1176"/>
      <c r="MNH1" s="1176"/>
      <c r="MNI1" s="1176"/>
      <c r="MNJ1" s="1176"/>
      <c r="MNK1" s="1176"/>
      <c r="MNL1" s="1176"/>
      <c r="MNM1" s="1176"/>
      <c r="MNN1" s="1176"/>
      <c r="MNO1" s="1176"/>
      <c r="MNP1" s="1176"/>
      <c r="MNQ1" s="1176"/>
      <c r="MNR1" s="1176"/>
      <c r="MNS1" s="1176"/>
      <c r="MNT1" s="1176"/>
      <c r="MNU1" s="1176"/>
      <c r="MNV1" s="1176"/>
      <c r="MNW1" s="1176"/>
      <c r="MNX1" s="1176"/>
      <c r="MNY1" s="1176"/>
      <c r="MNZ1" s="1176"/>
      <c r="MOA1" s="1176"/>
      <c r="MOB1" s="1176"/>
      <c r="MOC1" s="1176"/>
      <c r="MOD1" s="1176"/>
      <c r="MOE1" s="1176"/>
      <c r="MOF1" s="1176"/>
      <c r="MOG1" s="1176"/>
      <c r="MOH1" s="1176"/>
      <c r="MOI1" s="1176"/>
      <c r="MOJ1" s="1176"/>
      <c r="MOK1" s="1176"/>
      <c r="MOL1" s="1176"/>
      <c r="MOM1" s="1176"/>
      <c r="MON1" s="1176"/>
      <c r="MOO1" s="1176"/>
      <c r="MOP1" s="1176"/>
      <c r="MOQ1" s="1176"/>
      <c r="MOR1" s="1176"/>
      <c r="MOS1" s="1176"/>
      <c r="MOT1" s="1176"/>
      <c r="MOU1" s="1176"/>
      <c r="MOV1" s="1176"/>
      <c r="MOW1" s="1176"/>
      <c r="MOX1" s="1176"/>
      <c r="MOY1" s="1176"/>
      <c r="MOZ1" s="1176"/>
      <c r="MPA1" s="1176"/>
      <c r="MPB1" s="1176"/>
      <c r="MPC1" s="1176"/>
      <c r="MPD1" s="1176"/>
      <c r="MPE1" s="1176"/>
      <c r="MPF1" s="1176"/>
      <c r="MPG1" s="1176"/>
      <c r="MPH1" s="1176"/>
      <c r="MPI1" s="1176"/>
      <c r="MPJ1" s="1176"/>
      <c r="MPK1" s="1176"/>
      <c r="MPL1" s="1176"/>
      <c r="MPM1" s="1176"/>
      <c r="MPN1" s="1176"/>
      <c r="MPO1" s="1176"/>
      <c r="MPP1" s="1176"/>
      <c r="MPQ1" s="1176"/>
      <c r="MPR1" s="1176"/>
      <c r="MPS1" s="1176"/>
      <c r="MPT1" s="1176"/>
      <c r="MPU1" s="1176"/>
      <c r="MPV1" s="1176"/>
      <c r="MPW1" s="1176"/>
      <c r="MPX1" s="1176"/>
      <c r="MPY1" s="1176"/>
      <c r="MPZ1" s="1176"/>
      <c r="MQA1" s="1176"/>
      <c r="MQB1" s="1176"/>
      <c r="MQC1" s="1176"/>
      <c r="MQD1" s="1176"/>
      <c r="MQE1" s="1176"/>
      <c r="MQF1" s="1176"/>
      <c r="MQG1" s="1176"/>
      <c r="MQH1" s="1176"/>
      <c r="MQI1" s="1176"/>
      <c r="MQJ1" s="1176"/>
      <c r="MQK1" s="1176"/>
      <c r="MQL1" s="1176"/>
      <c r="MQM1" s="1176"/>
      <c r="MQN1" s="1176"/>
      <c r="MQO1" s="1176"/>
      <c r="MQP1" s="1176"/>
      <c r="MQQ1" s="1176"/>
      <c r="MQR1" s="1176"/>
      <c r="MQS1" s="1176"/>
      <c r="MQT1" s="1176"/>
      <c r="MQU1" s="1176"/>
      <c r="MQV1" s="1176"/>
      <c r="MQW1" s="1176"/>
      <c r="MQX1" s="1176"/>
      <c r="MQY1" s="1176"/>
      <c r="MQZ1" s="1176"/>
      <c r="MRA1" s="1176"/>
      <c r="MRB1" s="1176"/>
      <c r="MRC1" s="1176"/>
      <c r="MRD1" s="1176"/>
      <c r="MRE1" s="1176"/>
      <c r="MRF1" s="1176"/>
      <c r="MRG1" s="1176"/>
      <c r="MRH1" s="1176"/>
      <c r="MRI1" s="1176"/>
      <c r="MRJ1" s="1176"/>
      <c r="MRK1" s="1176"/>
      <c r="MRL1" s="1176"/>
      <c r="MRM1" s="1176"/>
      <c r="MRN1" s="1176"/>
      <c r="MRO1" s="1176"/>
      <c r="MRP1" s="1176"/>
      <c r="MRQ1" s="1176"/>
      <c r="MRR1" s="1176"/>
      <c r="MRS1" s="1176"/>
      <c r="MRT1" s="1176"/>
      <c r="MRU1" s="1176"/>
      <c r="MRV1" s="1176"/>
      <c r="MRW1" s="1176"/>
      <c r="MRX1" s="1176"/>
      <c r="MRY1" s="1176"/>
      <c r="MRZ1" s="1176"/>
      <c r="MSA1" s="1176"/>
      <c r="MSB1" s="1176"/>
      <c r="MSC1" s="1176"/>
      <c r="MSD1" s="1176"/>
      <c r="MSE1" s="1176"/>
      <c r="MSF1" s="1176"/>
      <c r="MSG1" s="1176"/>
      <c r="MSH1" s="1176"/>
      <c r="MSI1" s="1176"/>
      <c r="MSJ1" s="1176"/>
      <c r="MSK1" s="1176"/>
      <c r="MSL1" s="1176"/>
      <c r="MSM1" s="1176"/>
      <c r="MSN1" s="1176"/>
      <c r="MSO1" s="1176"/>
      <c r="MSP1" s="1176"/>
      <c r="MSQ1" s="1176"/>
      <c r="MSR1" s="1176"/>
      <c r="MSS1" s="1176"/>
      <c r="MST1" s="1176"/>
      <c r="MSU1" s="1176"/>
      <c r="MSV1" s="1176"/>
      <c r="MSW1" s="1176"/>
      <c r="MSX1" s="1176"/>
      <c r="MSY1" s="1176"/>
      <c r="MSZ1" s="1176"/>
      <c r="MTA1" s="1176"/>
      <c r="MTB1" s="1176"/>
      <c r="MTC1" s="1176"/>
      <c r="MTD1" s="1176"/>
      <c r="MTE1" s="1176"/>
      <c r="MTF1" s="1176"/>
      <c r="MTG1" s="1176"/>
      <c r="MTH1" s="1176"/>
      <c r="MTI1" s="1176"/>
      <c r="MTJ1" s="1176"/>
      <c r="MTK1" s="1176"/>
      <c r="MTL1" s="1176"/>
      <c r="MTM1" s="1176"/>
      <c r="MTN1" s="1176"/>
      <c r="MTO1" s="1176"/>
      <c r="MTP1" s="1176"/>
      <c r="MTQ1" s="1176"/>
      <c r="MTR1" s="1176"/>
      <c r="MTS1" s="1176"/>
      <c r="MTT1" s="1176"/>
      <c r="MTU1" s="1176"/>
      <c r="MTV1" s="1176"/>
      <c r="MTW1" s="1176"/>
      <c r="MTX1" s="1176"/>
      <c r="MTY1" s="1176"/>
      <c r="MTZ1" s="1176"/>
      <c r="MUA1" s="1176"/>
      <c r="MUB1" s="1176"/>
      <c r="MUC1" s="1176"/>
      <c r="MUD1" s="1176"/>
      <c r="MUE1" s="1176"/>
      <c r="MUF1" s="1176"/>
      <c r="MUG1" s="1176"/>
      <c r="MUH1" s="1176"/>
      <c r="MUI1" s="1176"/>
      <c r="MUJ1" s="1176"/>
      <c r="MUK1" s="1176"/>
      <c r="MUL1" s="1176"/>
      <c r="MUM1" s="1176"/>
      <c r="MUN1" s="1176"/>
      <c r="MUO1" s="1176"/>
      <c r="MUP1" s="1176"/>
      <c r="MUQ1" s="1176"/>
      <c r="MUR1" s="1176"/>
      <c r="MUS1" s="1176"/>
      <c r="MUT1" s="1176"/>
      <c r="MUU1" s="1176"/>
      <c r="MUV1" s="1176"/>
      <c r="MUW1" s="1176"/>
      <c r="MUX1" s="1176"/>
      <c r="MUY1" s="1176"/>
      <c r="MUZ1" s="1176"/>
      <c r="MVA1" s="1176"/>
      <c r="MVB1" s="1176"/>
      <c r="MVC1" s="1176"/>
      <c r="MVD1" s="1176"/>
      <c r="MVE1" s="1176"/>
      <c r="MVF1" s="1176"/>
      <c r="MVG1" s="1176"/>
      <c r="MVH1" s="1176"/>
      <c r="MVI1" s="1176"/>
      <c r="MVJ1" s="1176"/>
      <c r="MVK1" s="1176"/>
      <c r="MVL1" s="1176"/>
      <c r="MVM1" s="1176"/>
      <c r="MVN1" s="1176"/>
      <c r="MVO1" s="1176"/>
      <c r="MVP1" s="1176"/>
      <c r="MVQ1" s="1176"/>
      <c r="MVR1" s="1176"/>
      <c r="MVS1" s="1176"/>
      <c r="MVT1" s="1176"/>
      <c r="MVU1" s="1176"/>
      <c r="MVV1" s="1176"/>
      <c r="MVW1" s="1176"/>
      <c r="MVX1" s="1176"/>
      <c r="MVY1" s="1176"/>
      <c r="MVZ1" s="1176"/>
      <c r="MWA1" s="1176"/>
      <c r="MWB1" s="1176"/>
      <c r="MWC1" s="1176"/>
      <c r="MWD1" s="1176"/>
      <c r="MWE1" s="1176"/>
      <c r="MWF1" s="1176"/>
      <c r="MWG1" s="1176"/>
      <c r="MWH1" s="1176"/>
      <c r="MWI1" s="1176"/>
      <c r="MWJ1" s="1176"/>
      <c r="MWK1" s="1176"/>
      <c r="MWL1" s="1176"/>
      <c r="MWM1" s="1176"/>
      <c r="MWN1" s="1176"/>
      <c r="MWO1" s="1176"/>
      <c r="MWP1" s="1176"/>
      <c r="MWQ1" s="1176"/>
      <c r="MWR1" s="1176"/>
      <c r="MWS1" s="1176"/>
      <c r="MWT1" s="1176"/>
      <c r="MWU1" s="1176"/>
      <c r="MWV1" s="1176"/>
      <c r="MWW1" s="1176"/>
      <c r="MWX1" s="1176"/>
      <c r="MWY1" s="1176"/>
      <c r="MWZ1" s="1176"/>
      <c r="MXA1" s="1176"/>
      <c r="MXB1" s="1176"/>
      <c r="MXC1" s="1176"/>
      <c r="MXD1" s="1176"/>
      <c r="MXE1" s="1176"/>
      <c r="MXF1" s="1176"/>
      <c r="MXG1" s="1176"/>
      <c r="MXH1" s="1176"/>
      <c r="MXI1" s="1176"/>
      <c r="MXJ1" s="1176"/>
      <c r="MXK1" s="1176"/>
      <c r="MXL1" s="1176"/>
      <c r="MXM1" s="1176"/>
      <c r="MXN1" s="1176"/>
      <c r="MXO1" s="1176"/>
      <c r="MXP1" s="1176"/>
      <c r="MXQ1" s="1176"/>
      <c r="MXR1" s="1176"/>
      <c r="MXS1" s="1176"/>
      <c r="MXT1" s="1176"/>
      <c r="MXU1" s="1176"/>
      <c r="MXV1" s="1176"/>
      <c r="MXW1" s="1176"/>
      <c r="MXX1" s="1176"/>
      <c r="MXY1" s="1176"/>
      <c r="MXZ1" s="1176"/>
      <c r="MYA1" s="1176"/>
      <c r="MYB1" s="1176"/>
      <c r="MYC1" s="1176"/>
      <c r="MYD1" s="1176"/>
      <c r="MYE1" s="1176"/>
      <c r="MYF1" s="1176"/>
      <c r="MYG1" s="1176"/>
      <c r="MYH1" s="1176"/>
      <c r="MYI1" s="1176"/>
      <c r="MYJ1" s="1176"/>
      <c r="MYK1" s="1176"/>
      <c r="MYL1" s="1176"/>
      <c r="MYM1" s="1176"/>
      <c r="MYN1" s="1176"/>
      <c r="MYO1" s="1176"/>
      <c r="MYP1" s="1176"/>
      <c r="MYQ1" s="1176"/>
      <c r="MYR1" s="1176"/>
      <c r="MYS1" s="1176"/>
      <c r="MYT1" s="1176"/>
      <c r="MYU1" s="1176"/>
      <c r="MYV1" s="1176"/>
      <c r="MYW1" s="1176"/>
      <c r="MYX1" s="1176"/>
      <c r="MYY1" s="1176"/>
      <c r="MYZ1" s="1176"/>
      <c r="MZA1" s="1176"/>
      <c r="MZB1" s="1176"/>
      <c r="MZC1" s="1176"/>
      <c r="MZD1" s="1176"/>
      <c r="MZE1" s="1176"/>
      <c r="MZF1" s="1176"/>
      <c r="MZG1" s="1176"/>
      <c r="MZH1" s="1176"/>
      <c r="MZI1" s="1176"/>
      <c r="MZJ1" s="1176"/>
      <c r="MZK1" s="1176"/>
      <c r="MZL1" s="1176"/>
      <c r="MZM1" s="1176"/>
      <c r="MZN1" s="1176"/>
      <c r="MZO1" s="1176"/>
      <c r="MZP1" s="1176"/>
      <c r="MZQ1" s="1176"/>
      <c r="MZR1" s="1176"/>
      <c r="MZS1" s="1176"/>
      <c r="MZT1" s="1176"/>
      <c r="MZU1" s="1176"/>
      <c r="MZV1" s="1176"/>
      <c r="MZW1" s="1176"/>
      <c r="MZX1" s="1176"/>
      <c r="MZY1" s="1176"/>
      <c r="MZZ1" s="1176"/>
      <c r="NAA1" s="1176"/>
      <c r="NAB1" s="1176"/>
      <c r="NAC1" s="1176"/>
      <c r="NAD1" s="1176"/>
      <c r="NAE1" s="1176"/>
      <c r="NAF1" s="1176"/>
      <c r="NAG1" s="1176"/>
      <c r="NAH1" s="1176"/>
      <c r="NAI1" s="1176"/>
      <c r="NAJ1" s="1176"/>
      <c r="NAK1" s="1176"/>
      <c r="NAL1" s="1176"/>
      <c r="NAM1" s="1176"/>
      <c r="NAN1" s="1176"/>
      <c r="NAO1" s="1176"/>
      <c r="NAP1" s="1176"/>
      <c r="NAQ1" s="1176"/>
      <c r="NAR1" s="1176"/>
      <c r="NAS1" s="1176"/>
      <c r="NAT1" s="1176"/>
      <c r="NAU1" s="1176"/>
      <c r="NAV1" s="1176"/>
      <c r="NAW1" s="1176"/>
      <c r="NAX1" s="1176"/>
      <c r="NAY1" s="1176"/>
      <c r="NAZ1" s="1176"/>
      <c r="NBA1" s="1176"/>
      <c r="NBB1" s="1176"/>
      <c r="NBC1" s="1176"/>
      <c r="NBD1" s="1176"/>
      <c r="NBE1" s="1176"/>
      <c r="NBF1" s="1176"/>
      <c r="NBG1" s="1176"/>
      <c r="NBH1" s="1176"/>
      <c r="NBI1" s="1176"/>
      <c r="NBJ1" s="1176"/>
      <c r="NBK1" s="1176"/>
      <c r="NBL1" s="1176"/>
      <c r="NBM1" s="1176"/>
      <c r="NBN1" s="1176"/>
      <c r="NBO1" s="1176"/>
      <c r="NBP1" s="1176"/>
      <c r="NBQ1" s="1176"/>
      <c r="NBR1" s="1176"/>
      <c r="NBS1" s="1176"/>
      <c r="NBT1" s="1176"/>
      <c r="NBU1" s="1176"/>
      <c r="NBV1" s="1176"/>
      <c r="NBW1" s="1176"/>
      <c r="NBX1" s="1176"/>
      <c r="NBY1" s="1176"/>
      <c r="NBZ1" s="1176"/>
      <c r="NCA1" s="1176"/>
      <c r="NCB1" s="1176"/>
      <c r="NCC1" s="1176"/>
      <c r="NCD1" s="1176"/>
      <c r="NCE1" s="1176"/>
      <c r="NCF1" s="1176"/>
      <c r="NCG1" s="1176"/>
      <c r="NCH1" s="1176"/>
      <c r="NCI1" s="1176"/>
      <c r="NCJ1" s="1176"/>
      <c r="NCK1" s="1176"/>
      <c r="NCL1" s="1176"/>
      <c r="NCM1" s="1176"/>
      <c r="NCN1" s="1176"/>
      <c r="NCO1" s="1176"/>
      <c r="NCP1" s="1176"/>
      <c r="NCQ1" s="1176"/>
      <c r="NCR1" s="1176"/>
      <c r="NCS1" s="1176"/>
      <c r="NCT1" s="1176"/>
      <c r="NCU1" s="1176"/>
      <c r="NCV1" s="1176"/>
      <c r="NCW1" s="1176"/>
      <c r="NCX1" s="1176"/>
      <c r="NCY1" s="1176"/>
      <c r="NCZ1" s="1176"/>
      <c r="NDA1" s="1176"/>
      <c r="NDB1" s="1176"/>
      <c r="NDC1" s="1176"/>
      <c r="NDD1" s="1176"/>
      <c r="NDE1" s="1176"/>
      <c r="NDF1" s="1176"/>
      <c r="NDG1" s="1176"/>
      <c r="NDH1" s="1176"/>
      <c r="NDI1" s="1176"/>
      <c r="NDJ1" s="1176"/>
      <c r="NDK1" s="1176"/>
      <c r="NDL1" s="1176"/>
      <c r="NDM1" s="1176"/>
      <c r="NDN1" s="1176"/>
      <c r="NDO1" s="1176"/>
      <c r="NDP1" s="1176"/>
      <c r="NDQ1" s="1176"/>
      <c r="NDR1" s="1176"/>
      <c r="NDS1" s="1176"/>
      <c r="NDT1" s="1176"/>
      <c r="NDU1" s="1176"/>
      <c r="NDV1" s="1176"/>
      <c r="NDW1" s="1176"/>
      <c r="NDX1" s="1176"/>
      <c r="NDY1" s="1176"/>
      <c r="NDZ1" s="1176"/>
      <c r="NEA1" s="1176"/>
      <c r="NEB1" s="1176"/>
      <c r="NEC1" s="1176"/>
      <c r="NED1" s="1176"/>
      <c r="NEE1" s="1176"/>
      <c r="NEF1" s="1176"/>
      <c r="NEG1" s="1176"/>
      <c r="NEH1" s="1176"/>
      <c r="NEI1" s="1176"/>
      <c r="NEJ1" s="1176"/>
      <c r="NEK1" s="1176"/>
      <c r="NEL1" s="1176"/>
      <c r="NEM1" s="1176"/>
      <c r="NEN1" s="1176"/>
      <c r="NEO1" s="1176"/>
      <c r="NEP1" s="1176"/>
      <c r="NEQ1" s="1176"/>
      <c r="NER1" s="1176"/>
      <c r="NES1" s="1176"/>
      <c r="NET1" s="1176"/>
      <c r="NEU1" s="1176"/>
      <c r="NEV1" s="1176"/>
      <c r="NEW1" s="1176"/>
      <c r="NEX1" s="1176"/>
      <c r="NEY1" s="1176"/>
      <c r="NEZ1" s="1176"/>
      <c r="NFA1" s="1176"/>
      <c r="NFB1" s="1176"/>
      <c r="NFC1" s="1176"/>
      <c r="NFD1" s="1176"/>
      <c r="NFE1" s="1176"/>
      <c r="NFF1" s="1176"/>
      <c r="NFG1" s="1176"/>
      <c r="NFH1" s="1176"/>
      <c r="NFI1" s="1176"/>
      <c r="NFJ1" s="1176"/>
      <c r="NFK1" s="1176"/>
      <c r="NFL1" s="1176"/>
      <c r="NFM1" s="1176"/>
      <c r="NFN1" s="1176"/>
      <c r="NFO1" s="1176"/>
      <c r="NFP1" s="1176"/>
      <c r="NFQ1" s="1176"/>
      <c r="NFR1" s="1176"/>
      <c r="NFS1" s="1176"/>
      <c r="NFT1" s="1176"/>
      <c r="NFU1" s="1176"/>
      <c r="NFV1" s="1176"/>
      <c r="NFW1" s="1176"/>
      <c r="NFX1" s="1176"/>
      <c r="NFY1" s="1176"/>
      <c r="NFZ1" s="1176"/>
      <c r="NGA1" s="1176"/>
      <c r="NGB1" s="1176"/>
      <c r="NGC1" s="1176"/>
      <c r="NGD1" s="1176"/>
      <c r="NGE1" s="1176"/>
      <c r="NGF1" s="1176"/>
      <c r="NGG1" s="1176"/>
      <c r="NGH1" s="1176"/>
      <c r="NGI1" s="1176"/>
      <c r="NGJ1" s="1176"/>
      <c r="NGK1" s="1176"/>
      <c r="NGL1" s="1176"/>
      <c r="NGM1" s="1176"/>
      <c r="NGN1" s="1176"/>
      <c r="NGO1" s="1176"/>
      <c r="NGP1" s="1176"/>
      <c r="NGQ1" s="1176"/>
      <c r="NGR1" s="1176"/>
      <c r="NGS1" s="1176"/>
      <c r="NGT1" s="1176"/>
      <c r="NGU1" s="1176"/>
      <c r="NGV1" s="1176"/>
      <c r="NGW1" s="1176"/>
      <c r="NGX1" s="1176"/>
      <c r="NGY1" s="1176"/>
      <c r="NGZ1" s="1176"/>
      <c r="NHA1" s="1176"/>
      <c r="NHB1" s="1176"/>
      <c r="NHC1" s="1176"/>
      <c r="NHD1" s="1176"/>
      <c r="NHE1" s="1176"/>
      <c r="NHF1" s="1176"/>
      <c r="NHG1" s="1176"/>
      <c r="NHH1" s="1176"/>
      <c r="NHI1" s="1176"/>
      <c r="NHJ1" s="1176"/>
      <c r="NHK1" s="1176"/>
      <c r="NHL1" s="1176"/>
      <c r="NHM1" s="1176"/>
      <c r="NHN1" s="1176"/>
      <c r="NHO1" s="1176"/>
      <c r="NHP1" s="1176"/>
      <c r="NHQ1" s="1176"/>
      <c r="NHR1" s="1176"/>
      <c r="NHS1" s="1176"/>
      <c r="NHT1" s="1176"/>
      <c r="NHU1" s="1176"/>
      <c r="NHV1" s="1176"/>
      <c r="NHW1" s="1176"/>
      <c r="NHX1" s="1176"/>
      <c r="NHY1" s="1176"/>
      <c r="NHZ1" s="1176"/>
      <c r="NIA1" s="1176"/>
      <c r="NIB1" s="1176"/>
      <c r="NIC1" s="1176"/>
      <c r="NID1" s="1176"/>
      <c r="NIE1" s="1176"/>
      <c r="NIF1" s="1176"/>
      <c r="NIG1" s="1176"/>
      <c r="NIH1" s="1176"/>
      <c r="NII1" s="1176"/>
      <c r="NIJ1" s="1176"/>
      <c r="NIK1" s="1176"/>
      <c r="NIL1" s="1176"/>
      <c r="NIM1" s="1176"/>
      <c r="NIN1" s="1176"/>
      <c r="NIO1" s="1176"/>
      <c r="NIP1" s="1176"/>
      <c r="NIQ1" s="1176"/>
      <c r="NIR1" s="1176"/>
      <c r="NIS1" s="1176"/>
      <c r="NIT1" s="1176"/>
      <c r="NIU1" s="1176"/>
      <c r="NIV1" s="1176"/>
      <c r="NIW1" s="1176"/>
      <c r="NIX1" s="1176"/>
      <c r="NIY1" s="1176"/>
      <c r="NIZ1" s="1176"/>
      <c r="NJA1" s="1176"/>
      <c r="NJB1" s="1176"/>
      <c r="NJC1" s="1176"/>
      <c r="NJD1" s="1176"/>
      <c r="NJE1" s="1176"/>
      <c r="NJF1" s="1176"/>
      <c r="NJG1" s="1176"/>
      <c r="NJH1" s="1176"/>
      <c r="NJI1" s="1176"/>
      <c r="NJJ1" s="1176"/>
      <c r="NJK1" s="1176"/>
      <c r="NJL1" s="1176"/>
      <c r="NJM1" s="1176"/>
      <c r="NJN1" s="1176"/>
      <c r="NJO1" s="1176"/>
      <c r="NJP1" s="1176"/>
      <c r="NJQ1" s="1176"/>
      <c r="NJR1" s="1176"/>
      <c r="NJS1" s="1176"/>
      <c r="NJT1" s="1176"/>
      <c r="NJU1" s="1176"/>
      <c r="NJV1" s="1176"/>
      <c r="NJW1" s="1176"/>
      <c r="NJX1" s="1176"/>
      <c r="NJY1" s="1176"/>
      <c r="NJZ1" s="1176"/>
      <c r="NKA1" s="1176"/>
      <c r="NKB1" s="1176"/>
      <c r="NKC1" s="1176"/>
      <c r="NKD1" s="1176"/>
      <c r="NKE1" s="1176"/>
      <c r="NKF1" s="1176"/>
      <c r="NKG1" s="1176"/>
      <c r="NKH1" s="1176"/>
      <c r="NKI1" s="1176"/>
      <c r="NKJ1" s="1176"/>
      <c r="NKK1" s="1176"/>
      <c r="NKL1" s="1176"/>
      <c r="NKM1" s="1176"/>
      <c r="NKN1" s="1176"/>
      <c r="NKO1" s="1176"/>
      <c r="NKP1" s="1176"/>
      <c r="NKQ1" s="1176"/>
      <c r="NKR1" s="1176"/>
      <c r="NKS1" s="1176"/>
      <c r="NKT1" s="1176"/>
      <c r="NKU1" s="1176"/>
      <c r="NKV1" s="1176"/>
      <c r="NKW1" s="1176"/>
      <c r="NKX1" s="1176"/>
      <c r="NKY1" s="1176"/>
      <c r="NKZ1" s="1176"/>
      <c r="NLA1" s="1176"/>
      <c r="NLB1" s="1176"/>
      <c r="NLC1" s="1176"/>
      <c r="NLD1" s="1176"/>
      <c r="NLE1" s="1176"/>
      <c r="NLF1" s="1176"/>
      <c r="NLG1" s="1176"/>
      <c r="NLH1" s="1176"/>
      <c r="NLI1" s="1176"/>
      <c r="NLJ1" s="1176"/>
      <c r="NLK1" s="1176"/>
      <c r="NLL1" s="1176"/>
      <c r="NLM1" s="1176"/>
      <c r="NLN1" s="1176"/>
      <c r="NLO1" s="1176"/>
      <c r="NLP1" s="1176"/>
      <c r="NLQ1" s="1176"/>
      <c r="NLR1" s="1176"/>
      <c r="NLS1" s="1176"/>
      <c r="NLT1" s="1176"/>
      <c r="NLU1" s="1176"/>
      <c r="NLV1" s="1176"/>
      <c r="NLW1" s="1176"/>
      <c r="NLX1" s="1176"/>
      <c r="NLY1" s="1176"/>
      <c r="NLZ1" s="1176"/>
      <c r="NMA1" s="1176"/>
      <c r="NMB1" s="1176"/>
      <c r="NMC1" s="1176"/>
      <c r="NMD1" s="1176"/>
      <c r="NME1" s="1176"/>
      <c r="NMF1" s="1176"/>
      <c r="NMG1" s="1176"/>
      <c r="NMH1" s="1176"/>
      <c r="NMI1" s="1176"/>
      <c r="NMJ1" s="1176"/>
      <c r="NMK1" s="1176"/>
      <c r="NML1" s="1176"/>
      <c r="NMM1" s="1176"/>
      <c r="NMN1" s="1176"/>
      <c r="NMO1" s="1176"/>
      <c r="NMP1" s="1176"/>
      <c r="NMQ1" s="1176"/>
      <c r="NMR1" s="1176"/>
      <c r="NMS1" s="1176"/>
      <c r="NMT1" s="1176"/>
      <c r="NMU1" s="1176"/>
      <c r="NMV1" s="1176"/>
      <c r="NMW1" s="1176"/>
      <c r="NMX1" s="1176"/>
      <c r="NMY1" s="1176"/>
      <c r="NMZ1" s="1176"/>
      <c r="NNA1" s="1176"/>
      <c r="NNB1" s="1176"/>
      <c r="NNC1" s="1176"/>
      <c r="NND1" s="1176"/>
      <c r="NNE1" s="1176"/>
      <c r="NNF1" s="1176"/>
      <c r="NNG1" s="1176"/>
      <c r="NNH1" s="1176"/>
      <c r="NNI1" s="1176"/>
      <c r="NNJ1" s="1176"/>
      <c r="NNK1" s="1176"/>
      <c r="NNL1" s="1176"/>
      <c r="NNM1" s="1176"/>
      <c r="NNN1" s="1176"/>
      <c r="NNO1" s="1176"/>
      <c r="NNP1" s="1176"/>
      <c r="NNQ1" s="1176"/>
      <c r="NNR1" s="1176"/>
      <c r="NNS1" s="1176"/>
      <c r="NNT1" s="1176"/>
      <c r="NNU1" s="1176"/>
      <c r="NNV1" s="1176"/>
      <c r="NNW1" s="1176"/>
      <c r="NNX1" s="1176"/>
      <c r="NNY1" s="1176"/>
      <c r="NNZ1" s="1176"/>
      <c r="NOA1" s="1176"/>
      <c r="NOB1" s="1176"/>
      <c r="NOC1" s="1176"/>
      <c r="NOD1" s="1176"/>
      <c r="NOE1" s="1176"/>
      <c r="NOF1" s="1176"/>
      <c r="NOG1" s="1176"/>
      <c r="NOH1" s="1176"/>
      <c r="NOI1" s="1176"/>
      <c r="NOJ1" s="1176"/>
      <c r="NOK1" s="1176"/>
      <c r="NOL1" s="1176"/>
      <c r="NOM1" s="1176"/>
      <c r="NON1" s="1176"/>
      <c r="NOO1" s="1176"/>
      <c r="NOP1" s="1176"/>
      <c r="NOQ1" s="1176"/>
      <c r="NOR1" s="1176"/>
      <c r="NOS1" s="1176"/>
      <c r="NOT1" s="1176"/>
      <c r="NOU1" s="1176"/>
      <c r="NOV1" s="1176"/>
      <c r="NOW1" s="1176"/>
      <c r="NOX1" s="1176"/>
      <c r="NOY1" s="1176"/>
      <c r="NOZ1" s="1176"/>
      <c r="NPA1" s="1176"/>
      <c r="NPB1" s="1176"/>
      <c r="NPC1" s="1176"/>
      <c r="NPD1" s="1176"/>
      <c r="NPE1" s="1176"/>
      <c r="NPF1" s="1176"/>
      <c r="NPG1" s="1176"/>
      <c r="NPH1" s="1176"/>
      <c r="NPI1" s="1176"/>
      <c r="NPJ1" s="1176"/>
      <c r="NPK1" s="1176"/>
      <c r="NPL1" s="1176"/>
      <c r="NPM1" s="1176"/>
      <c r="NPN1" s="1176"/>
      <c r="NPO1" s="1176"/>
      <c r="NPP1" s="1176"/>
      <c r="NPQ1" s="1176"/>
      <c r="NPR1" s="1176"/>
      <c r="NPS1" s="1176"/>
      <c r="NPT1" s="1176"/>
      <c r="NPU1" s="1176"/>
      <c r="NPV1" s="1176"/>
      <c r="NPW1" s="1176"/>
      <c r="NPX1" s="1176"/>
      <c r="NPY1" s="1176"/>
      <c r="NPZ1" s="1176"/>
      <c r="NQA1" s="1176"/>
      <c r="NQB1" s="1176"/>
      <c r="NQC1" s="1176"/>
      <c r="NQD1" s="1176"/>
      <c r="NQE1" s="1176"/>
      <c r="NQF1" s="1176"/>
      <c r="NQG1" s="1176"/>
      <c r="NQH1" s="1176"/>
      <c r="NQI1" s="1176"/>
      <c r="NQJ1" s="1176"/>
      <c r="NQK1" s="1176"/>
      <c r="NQL1" s="1176"/>
      <c r="NQM1" s="1176"/>
      <c r="NQN1" s="1176"/>
      <c r="NQO1" s="1176"/>
      <c r="NQP1" s="1176"/>
      <c r="NQQ1" s="1176"/>
      <c r="NQR1" s="1176"/>
      <c r="NQS1" s="1176"/>
      <c r="NQT1" s="1176"/>
      <c r="NQU1" s="1176"/>
      <c r="NQV1" s="1176"/>
      <c r="NQW1" s="1176"/>
      <c r="NQX1" s="1176"/>
      <c r="NQY1" s="1176"/>
      <c r="NQZ1" s="1176"/>
      <c r="NRA1" s="1176"/>
      <c r="NRB1" s="1176"/>
      <c r="NRC1" s="1176"/>
      <c r="NRD1" s="1176"/>
      <c r="NRE1" s="1176"/>
      <c r="NRF1" s="1176"/>
      <c r="NRG1" s="1176"/>
      <c r="NRH1" s="1176"/>
      <c r="NRI1" s="1176"/>
      <c r="NRJ1" s="1176"/>
      <c r="NRK1" s="1176"/>
      <c r="NRL1" s="1176"/>
      <c r="NRM1" s="1176"/>
      <c r="NRN1" s="1176"/>
      <c r="NRO1" s="1176"/>
      <c r="NRP1" s="1176"/>
      <c r="NRQ1" s="1176"/>
      <c r="NRR1" s="1176"/>
      <c r="NRS1" s="1176"/>
      <c r="NRT1" s="1176"/>
      <c r="NRU1" s="1176"/>
      <c r="NRV1" s="1176"/>
      <c r="NRW1" s="1176"/>
      <c r="NRX1" s="1176"/>
      <c r="NRY1" s="1176"/>
      <c r="NRZ1" s="1176"/>
      <c r="NSA1" s="1176"/>
      <c r="NSB1" s="1176"/>
      <c r="NSC1" s="1176"/>
      <c r="NSD1" s="1176"/>
      <c r="NSE1" s="1176"/>
      <c r="NSF1" s="1176"/>
      <c r="NSG1" s="1176"/>
      <c r="NSH1" s="1176"/>
      <c r="NSI1" s="1176"/>
      <c r="NSJ1" s="1176"/>
      <c r="NSK1" s="1176"/>
      <c r="NSL1" s="1176"/>
      <c r="NSM1" s="1176"/>
      <c r="NSN1" s="1176"/>
      <c r="NSO1" s="1176"/>
      <c r="NSP1" s="1176"/>
      <c r="NSQ1" s="1176"/>
      <c r="NSR1" s="1176"/>
      <c r="NSS1" s="1176"/>
      <c r="NST1" s="1176"/>
      <c r="NSU1" s="1176"/>
      <c r="NSV1" s="1176"/>
      <c r="NSW1" s="1176"/>
      <c r="NSX1" s="1176"/>
      <c r="NSY1" s="1176"/>
      <c r="NSZ1" s="1176"/>
      <c r="NTA1" s="1176"/>
      <c r="NTB1" s="1176"/>
      <c r="NTC1" s="1176"/>
      <c r="NTD1" s="1176"/>
      <c r="NTE1" s="1176"/>
      <c r="NTF1" s="1176"/>
      <c r="NTG1" s="1176"/>
      <c r="NTH1" s="1176"/>
      <c r="NTI1" s="1176"/>
      <c r="NTJ1" s="1176"/>
      <c r="NTK1" s="1176"/>
      <c r="NTL1" s="1176"/>
      <c r="NTM1" s="1176"/>
      <c r="NTN1" s="1176"/>
      <c r="NTO1" s="1176"/>
      <c r="NTP1" s="1176"/>
      <c r="NTQ1" s="1176"/>
      <c r="NTR1" s="1176"/>
      <c r="NTS1" s="1176"/>
      <c r="NTT1" s="1176"/>
      <c r="NTU1" s="1176"/>
      <c r="NTV1" s="1176"/>
      <c r="NTW1" s="1176"/>
      <c r="NTX1" s="1176"/>
      <c r="NTY1" s="1176"/>
      <c r="NTZ1" s="1176"/>
      <c r="NUA1" s="1176"/>
      <c r="NUB1" s="1176"/>
      <c r="NUC1" s="1176"/>
      <c r="NUD1" s="1176"/>
      <c r="NUE1" s="1176"/>
      <c r="NUF1" s="1176"/>
      <c r="NUG1" s="1176"/>
      <c r="NUH1" s="1176"/>
      <c r="NUI1" s="1176"/>
      <c r="NUJ1" s="1176"/>
      <c r="NUK1" s="1176"/>
      <c r="NUL1" s="1176"/>
      <c r="NUM1" s="1176"/>
      <c r="NUN1" s="1176"/>
      <c r="NUO1" s="1176"/>
      <c r="NUP1" s="1176"/>
      <c r="NUQ1" s="1176"/>
      <c r="NUR1" s="1176"/>
      <c r="NUS1" s="1176"/>
      <c r="NUT1" s="1176"/>
      <c r="NUU1" s="1176"/>
      <c r="NUV1" s="1176"/>
      <c r="NUW1" s="1176"/>
      <c r="NUX1" s="1176"/>
      <c r="NUY1" s="1176"/>
      <c r="NUZ1" s="1176"/>
      <c r="NVA1" s="1176"/>
      <c r="NVB1" s="1176"/>
      <c r="NVC1" s="1176"/>
      <c r="NVD1" s="1176"/>
      <c r="NVE1" s="1176"/>
      <c r="NVF1" s="1176"/>
      <c r="NVG1" s="1176"/>
      <c r="NVH1" s="1176"/>
      <c r="NVI1" s="1176"/>
      <c r="NVJ1" s="1176"/>
      <c r="NVK1" s="1176"/>
      <c r="NVL1" s="1176"/>
      <c r="NVM1" s="1176"/>
      <c r="NVN1" s="1176"/>
      <c r="NVO1" s="1176"/>
      <c r="NVP1" s="1176"/>
      <c r="NVQ1" s="1176"/>
      <c r="NVR1" s="1176"/>
      <c r="NVS1" s="1176"/>
      <c r="NVT1" s="1176"/>
      <c r="NVU1" s="1176"/>
      <c r="NVV1" s="1176"/>
      <c r="NVW1" s="1176"/>
      <c r="NVX1" s="1176"/>
      <c r="NVY1" s="1176"/>
      <c r="NVZ1" s="1176"/>
      <c r="NWA1" s="1176"/>
      <c r="NWB1" s="1176"/>
      <c r="NWC1" s="1176"/>
      <c r="NWD1" s="1176"/>
      <c r="NWE1" s="1176"/>
      <c r="NWF1" s="1176"/>
      <c r="NWG1" s="1176"/>
      <c r="NWH1" s="1176"/>
      <c r="NWI1" s="1176"/>
      <c r="NWJ1" s="1176"/>
      <c r="NWK1" s="1176"/>
      <c r="NWL1" s="1176"/>
      <c r="NWM1" s="1176"/>
      <c r="NWN1" s="1176"/>
      <c r="NWO1" s="1176"/>
      <c r="NWP1" s="1176"/>
      <c r="NWQ1" s="1176"/>
      <c r="NWR1" s="1176"/>
      <c r="NWS1" s="1176"/>
      <c r="NWT1" s="1176"/>
      <c r="NWU1" s="1176"/>
      <c r="NWV1" s="1176"/>
      <c r="NWW1" s="1176"/>
      <c r="NWX1" s="1176"/>
      <c r="NWY1" s="1176"/>
      <c r="NWZ1" s="1176"/>
      <c r="NXA1" s="1176"/>
      <c r="NXB1" s="1176"/>
      <c r="NXC1" s="1176"/>
      <c r="NXD1" s="1176"/>
      <c r="NXE1" s="1176"/>
      <c r="NXF1" s="1176"/>
      <c r="NXG1" s="1176"/>
      <c r="NXH1" s="1176"/>
      <c r="NXI1" s="1176"/>
      <c r="NXJ1" s="1176"/>
      <c r="NXK1" s="1176"/>
      <c r="NXL1" s="1176"/>
      <c r="NXM1" s="1176"/>
      <c r="NXN1" s="1176"/>
      <c r="NXO1" s="1176"/>
      <c r="NXP1" s="1176"/>
      <c r="NXQ1" s="1176"/>
      <c r="NXR1" s="1176"/>
      <c r="NXS1" s="1176"/>
      <c r="NXT1" s="1176"/>
      <c r="NXU1" s="1176"/>
      <c r="NXV1" s="1176"/>
      <c r="NXW1" s="1176"/>
      <c r="NXX1" s="1176"/>
      <c r="NXY1" s="1176"/>
      <c r="NXZ1" s="1176"/>
      <c r="NYA1" s="1176"/>
      <c r="NYB1" s="1176"/>
      <c r="NYC1" s="1176"/>
      <c r="NYD1" s="1176"/>
      <c r="NYE1" s="1176"/>
      <c r="NYF1" s="1176"/>
      <c r="NYG1" s="1176"/>
      <c r="NYH1" s="1176"/>
      <c r="NYI1" s="1176"/>
      <c r="NYJ1" s="1176"/>
      <c r="NYK1" s="1176"/>
      <c r="NYL1" s="1176"/>
      <c r="NYM1" s="1176"/>
      <c r="NYN1" s="1176"/>
      <c r="NYO1" s="1176"/>
      <c r="NYP1" s="1176"/>
      <c r="NYQ1" s="1176"/>
      <c r="NYR1" s="1176"/>
      <c r="NYS1" s="1176"/>
      <c r="NYT1" s="1176"/>
      <c r="NYU1" s="1176"/>
      <c r="NYV1" s="1176"/>
      <c r="NYW1" s="1176"/>
      <c r="NYX1" s="1176"/>
      <c r="NYY1" s="1176"/>
      <c r="NYZ1" s="1176"/>
      <c r="NZA1" s="1176"/>
      <c r="NZB1" s="1176"/>
      <c r="NZC1" s="1176"/>
      <c r="NZD1" s="1176"/>
      <c r="NZE1" s="1176"/>
      <c r="NZF1" s="1176"/>
      <c r="NZG1" s="1176"/>
      <c r="NZH1" s="1176"/>
      <c r="NZI1" s="1176"/>
      <c r="NZJ1" s="1176"/>
      <c r="NZK1" s="1176"/>
      <c r="NZL1" s="1176"/>
      <c r="NZM1" s="1176"/>
      <c r="NZN1" s="1176"/>
      <c r="NZO1" s="1176"/>
      <c r="NZP1" s="1176"/>
      <c r="NZQ1" s="1176"/>
      <c r="NZR1" s="1176"/>
      <c r="NZS1" s="1176"/>
      <c r="NZT1" s="1176"/>
      <c r="NZU1" s="1176"/>
      <c r="NZV1" s="1176"/>
      <c r="NZW1" s="1176"/>
      <c r="NZX1" s="1176"/>
      <c r="NZY1" s="1176"/>
      <c r="NZZ1" s="1176"/>
      <c r="OAA1" s="1176"/>
      <c r="OAB1" s="1176"/>
      <c r="OAC1" s="1176"/>
      <c r="OAD1" s="1176"/>
      <c r="OAE1" s="1176"/>
      <c r="OAF1" s="1176"/>
      <c r="OAG1" s="1176"/>
      <c r="OAH1" s="1176"/>
      <c r="OAI1" s="1176"/>
      <c r="OAJ1" s="1176"/>
      <c r="OAK1" s="1176"/>
      <c r="OAL1" s="1176"/>
      <c r="OAM1" s="1176"/>
      <c r="OAN1" s="1176"/>
      <c r="OAO1" s="1176"/>
      <c r="OAP1" s="1176"/>
      <c r="OAQ1" s="1176"/>
      <c r="OAR1" s="1176"/>
      <c r="OAS1" s="1176"/>
      <c r="OAT1" s="1176"/>
      <c r="OAU1" s="1176"/>
      <c r="OAV1" s="1176"/>
      <c r="OAW1" s="1176"/>
      <c r="OAX1" s="1176"/>
      <c r="OAY1" s="1176"/>
      <c r="OAZ1" s="1176"/>
      <c r="OBA1" s="1176"/>
      <c r="OBB1" s="1176"/>
      <c r="OBC1" s="1176"/>
      <c r="OBD1" s="1176"/>
      <c r="OBE1" s="1176"/>
      <c r="OBF1" s="1176"/>
      <c r="OBG1" s="1176"/>
      <c r="OBH1" s="1176"/>
      <c r="OBI1" s="1176"/>
      <c r="OBJ1" s="1176"/>
      <c r="OBK1" s="1176"/>
      <c r="OBL1" s="1176"/>
      <c r="OBM1" s="1176"/>
      <c r="OBN1" s="1176"/>
      <c r="OBO1" s="1176"/>
      <c r="OBP1" s="1176"/>
      <c r="OBQ1" s="1176"/>
      <c r="OBR1" s="1176"/>
      <c r="OBS1" s="1176"/>
      <c r="OBT1" s="1176"/>
      <c r="OBU1" s="1176"/>
      <c r="OBV1" s="1176"/>
      <c r="OBW1" s="1176"/>
      <c r="OBX1" s="1176"/>
      <c r="OBY1" s="1176"/>
      <c r="OBZ1" s="1176"/>
      <c r="OCA1" s="1176"/>
      <c r="OCB1" s="1176"/>
      <c r="OCC1" s="1176"/>
      <c r="OCD1" s="1176"/>
      <c r="OCE1" s="1176"/>
      <c r="OCF1" s="1176"/>
      <c r="OCG1" s="1176"/>
      <c r="OCH1" s="1176"/>
      <c r="OCI1" s="1176"/>
      <c r="OCJ1" s="1176"/>
      <c r="OCK1" s="1176"/>
      <c r="OCL1" s="1176"/>
      <c r="OCM1" s="1176"/>
      <c r="OCN1" s="1176"/>
      <c r="OCO1" s="1176"/>
      <c r="OCP1" s="1176"/>
      <c r="OCQ1" s="1176"/>
      <c r="OCR1" s="1176"/>
      <c r="OCS1" s="1176"/>
      <c r="OCT1" s="1176"/>
      <c r="OCU1" s="1176"/>
      <c r="OCV1" s="1176"/>
      <c r="OCW1" s="1176"/>
      <c r="OCX1" s="1176"/>
      <c r="OCY1" s="1176"/>
      <c r="OCZ1" s="1176"/>
      <c r="ODA1" s="1176"/>
      <c r="ODB1" s="1176"/>
      <c r="ODC1" s="1176"/>
      <c r="ODD1" s="1176"/>
      <c r="ODE1" s="1176"/>
      <c r="ODF1" s="1176"/>
      <c r="ODG1" s="1176"/>
      <c r="ODH1" s="1176"/>
      <c r="ODI1" s="1176"/>
      <c r="ODJ1" s="1176"/>
      <c r="ODK1" s="1176"/>
      <c r="ODL1" s="1176"/>
      <c r="ODM1" s="1176"/>
      <c r="ODN1" s="1176"/>
      <c r="ODO1" s="1176"/>
      <c r="ODP1" s="1176"/>
      <c r="ODQ1" s="1176"/>
      <c r="ODR1" s="1176"/>
      <c r="ODS1" s="1176"/>
      <c r="ODT1" s="1176"/>
      <c r="ODU1" s="1176"/>
      <c r="ODV1" s="1176"/>
      <c r="ODW1" s="1176"/>
      <c r="ODX1" s="1176"/>
      <c r="ODY1" s="1176"/>
      <c r="ODZ1" s="1176"/>
      <c r="OEA1" s="1176"/>
      <c r="OEB1" s="1176"/>
      <c r="OEC1" s="1176"/>
      <c r="OED1" s="1176"/>
      <c r="OEE1" s="1176"/>
      <c r="OEF1" s="1176"/>
      <c r="OEG1" s="1176"/>
      <c r="OEH1" s="1176"/>
      <c r="OEI1" s="1176"/>
      <c r="OEJ1" s="1176"/>
      <c r="OEK1" s="1176"/>
      <c r="OEL1" s="1176"/>
      <c r="OEM1" s="1176"/>
      <c r="OEN1" s="1176"/>
      <c r="OEO1" s="1176"/>
      <c r="OEP1" s="1176"/>
      <c r="OEQ1" s="1176"/>
      <c r="OER1" s="1176"/>
      <c r="OES1" s="1176"/>
      <c r="OET1" s="1176"/>
      <c r="OEU1" s="1176"/>
      <c r="OEV1" s="1176"/>
      <c r="OEW1" s="1176"/>
      <c r="OEX1" s="1176"/>
      <c r="OEY1" s="1176"/>
      <c r="OEZ1" s="1176"/>
      <c r="OFA1" s="1176"/>
      <c r="OFB1" s="1176"/>
      <c r="OFC1" s="1176"/>
      <c r="OFD1" s="1176"/>
      <c r="OFE1" s="1176"/>
      <c r="OFF1" s="1176"/>
      <c r="OFG1" s="1176"/>
      <c r="OFH1" s="1176"/>
      <c r="OFI1" s="1176"/>
      <c r="OFJ1" s="1176"/>
      <c r="OFK1" s="1176"/>
      <c r="OFL1" s="1176"/>
      <c r="OFM1" s="1176"/>
      <c r="OFN1" s="1176"/>
      <c r="OFO1" s="1176"/>
      <c r="OFP1" s="1176"/>
      <c r="OFQ1" s="1176"/>
      <c r="OFR1" s="1176"/>
      <c r="OFS1" s="1176"/>
      <c r="OFT1" s="1176"/>
      <c r="OFU1" s="1176"/>
      <c r="OFV1" s="1176"/>
      <c r="OFW1" s="1176"/>
      <c r="OFX1" s="1176"/>
      <c r="OFY1" s="1176"/>
      <c r="OFZ1" s="1176"/>
      <c r="OGA1" s="1176"/>
      <c r="OGB1" s="1176"/>
      <c r="OGC1" s="1176"/>
      <c r="OGD1" s="1176"/>
      <c r="OGE1" s="1176"/>
      <c r="OGF1" s="1176"/>
      <c r="OGG1" s="1176"/>
      <c r="OGH1" s="1176"/>
      <c r="OGI1" s="1176"/>
      <c r="OGJ1" s="1176"/>
      <c r="OGK1" s="1176"/>
      <c r="OGL1" s="1176"/>
      <c r="OGM1" s="1176"/>
      <c r="OGN1" s="1176"/>
      <c r="OGO1" s="1176"/>
      <c r="OGP1" s="1176"/>
      <c r="OGQ1" s="1176"/>
      <c r="OGR1" s="1176"/>
      <c r="OGS1" s="1176"/>
      <c r="OGT1" s="1176"/>
      <c r="OGU1" s="1176"/>
      <c r="OGV1" s="1176"/>
      <c r="OGW1" s="1176"/>
      <c r="OGX1" s="1176"/>
      <c r="OGY1" s="1176"/>
      <c r="OGZ1" s="1176"/>
      <c r="OHA1" s="1176"/>
      <c r="OHB1" s="1176"/>
      <c r="OHC1" s="1176"/>
      <c r="OHD1" s="1176"/>
      <c r="OHE1" s="1176"/>
      <c r="OHF1" s="1176"/>
      <c r="OHG1" s="1176"/>
      <c r="OHH1" s="1176"/>
      <c r="OHI1" s="1176"/>
      <c r="OHJ1" s="1176"/>
      <c r="OHK1" s="1176"/>
      <c r="OHL1" s="1176"/>
      <c r="OHM1" s="1176"/>
      <c r="OHN1" s="1176"/>
      <c r="OHO1" s="1176"/>
      <c r="OHP1" s="1176"/>
      <c r="OHQ1" s="1176"/>
      <c r="OHR1" s="1176"/>
      <c r="OHS1" s="1176"/>
      <c r="OHT1" s="1176"/>
      <c r="OHU1" s="1176"/>
      <c r="OHV1" s="1176"/>
      <c r="OHW1" s="1176"/>
      <c r="OHX1" s="1176"/>
      <c r="OHY1" s="1176"/>
      <c r="OHZ1" s="1176"/>
      <c r="OIA1" s="1176"/>
      <c r="OIB1" s="1176"/>
      <c r="OIC1" s="1176"/>
      <c r="OID1" s="1176"/>
      <c r="OIE1" s="1176"/>
      <c r="OIF1" s="1176"/>
      <c r="OIG1" s="1176"/>
      <c r="OIH1" s="1176"/>
      <c r="OII1" s="1176"/>
      <c r="OIJ1" s="1176"/>
      <c r="OIK1" s="1176"/>
      <c r="OIL1" s="1176"/>
      <c r="OIM1" s="1176"/>
      <c r="OIN1" s="1176"/>
      <c r="OIO1" s="1176"/>
      <c r="OIP1" s="1176"/>
      <c r="OIQ1" s="1176"/>
      <c r="OIR1" s="1176"/>
      <c r="OIS1" s="1176"/>
      <c r="OIT1" s="1176"/>
      <c r="OIU1" s="1176"/>
      <c r="OIV1" s="1176"/>
      <c r="OIW1" s="1176"/>
      <c r="OIX1" s="1176"/>
      <c r="OIY1" s="1176"/>
      <c r="OIZ1" s="1176"/>
      <c r="OJA1" s="1176"/>
      <c r="OJB1" s="1176"/>
      <c r="OJC1" s="1176"/>
      <c r="OJD1" s="1176"/>
      <c r="OJE1" s="1176"/>
      <c r="OJF1" s="1176"/>
      <c r="OJG1" s="1176"/>
      <c r="OJH1" s="1176"/>
      <c r="OJI1" s="1176"/>
      <c r="OJJ1" s="1176"/>
      <c r="OJK1" s="1176"/>
      <c r="OJL1" s="1176"/>
      <c r="OJM1" s="1176"/>
      <c r="OJN1" s="1176"/>
      <c r="OJO1" s="1176"/>
      <c r="OJP1" s="1176"/>
      <c r="OJQ1" s="1176"/>
      <c r="OJR1" s="1176"/>
      <c r="OJS1" s="1176"/>
      <c r="OJT1" s="1176"/>
      <c r="OJU1" s="1176"/>
      <c r="OJV1" s="1176"/>
      <c r="OJW1" s="1176"/>
      <c r="OJX1" s="1176"/>
      <c r="OJY1" s="1176"/>
      <c r="OJZ1" s="1176"/>
      <c r="OKA1" s="1176"/>
      <c r="OKB1" s="1176"/>
      <c r="OKC1" s="1176"/>
      <c r="OKD1" s="1176"/>
      <c r="OKE1" s="1176"/>
      <c r="OKF1" s="1176"/>
      <c r="OKG1" s="1176"/>
      <c r="OKH1" s="1176"/>
      <c r="OKI1" s="1176"/>
      <c r="OKJ1" s="1176"/>
      <c r="OKK1" s="1176"/>
      <c r="OKL1" s="1176"/>
      <c r="OKM1" s="1176"/>
      <c r="OKN1" s="1176"/>
      <c r="OKO1" s="1176"/>
      <c r="OKP1" s="1176"/>
      <c r="OKQ1" s="1176"/>
      <c r="OKR1" s="1176"/>
      <c r="OKS1" s="1176"/>
      <c r="OKT1" s="1176"/>
      <c r="OKU1" s="1176"/>
      <c r="OKV1" s="1176"/>
      <c r="OKW1" s="1176"/>
      <c r="OKX1" s="1176"/>
      <c r="OKY1" s="1176"/>
      <c r="OKZ1" s="1176"/>
      <c r="OLA1" s="1176"/>
      <c r="OLB1" s="1176"/>
      <c r="OLC1" s="1176"/>
      <c r="OLD1" s="1176"/>
      <c r="OLE1" s="1176"/>
      <c r="OLF1" s="1176"/>
      <c r="OLG1" s="1176"/>
      <c r="OLH1" s="1176"/>
      <c r="OLI1" s="1176"/>
      <c r="OLJ1" s="1176"/>
      <c r="OLK1" s="1176"/>
      <c r="OLL1" s="1176"/>
      <c r="OLM1" s="1176"/>
      <c r="OLN1" s="1176"/>
      <c r="OLO1" s="1176"/>
      <c r="OLP1" s="1176"/>
      <c r="OLQ1" s="1176"/>
      <c r="OLR1" s="1176"/>
      <c r="OLS1" s="1176"/>
      <c r="OLT1" s="1176"/>
      <c r="OLU1" s="1176"/>
      <c r="OLV1" s="1176"/>
      <c r="OLW1" s="1176"/>
      <c r="OLX1" s="1176"/>
      <c r="OLY1" s="1176"/>
      <c r="OLZ1" s="1176"/>
      <c r="OMA1" s="1176"/>
      <c r="OMB1" s="1176"/>
      <c r="OMC1" s="1176"/>
      <c r="OMD1" s="1176"/>
      <c r="OME1" s="1176"/>
      <c r="OMF1" s="1176"/>
      <c r="OMG1" s="1176"/>
      <c r="OMH1" s="1176"/>
      <c r="OMI1" s="1176"/>
      <c r="OMJ1" s="1176"/>
      <c r="OMK1" s="1176"/>
      <c r="OML1" s="1176"/>
      <c r="OMM1" s="1176"/>
      <c r="OMN1" s="1176"/>
      <c r="OMO1" s="1176"/>
      <c r="OMP1" s="1176"/>
      <c r="OMQ1" s="1176"/>
      <c r="OMR1" s="1176"/>
      <c r="OMS1" s="1176"/>
      <c r="OMT1" s="1176"/>
      <c r="OMU1" s="1176"/>
      <c r="OMV1" s="1176"/>
      <c r="OMW1" s="1176"/>
      <c r="OMX1" s="1176"/>
      <c r="OMY1" s="1176"/>
      <c r="OMZ1" s="1176"/>
      <c r="ONA1" s="1176"/>
      <c r="ONB1" s="1176"/>
      <c r="ONC1" s="1176"/>
      <c r="OND1" s="1176"/>
      <c r="ONE1" s="1176"/>
      <c r="ONF1" s="1176"/>
      <c r="ONG1" s="1176"/>
      <c r="ONH1" s="1176"/>
      <c r="ONI1" s="1176"/>
      <c r="ONJ1" s="1176"/>
      <c r="ONK1" s="1176"/>
      <c r="ONL1" s="1176"/>
      <c r="ONM1" s="1176"/>
      <c r="ONN1" s="1176"/>
      <c r="ONO1" s="1176"/>
      <c r="ONP1" s="1176"/>
      <c r="ONQ1" s="1176"/>
      <c r="ONR1" s="1176"/>
      <c r="ONS1" s="1176"/>
      <c r="ONT1" s="1176"/>
      <c r="ONU1" s="1176"/>
      <c r="ONV1" s="1176"/>
      <c r="ONW1" s="1176"/>
      <c r="ONX1" s="1176"/>
      <c r="ONY1" s="1176"/>
      <c r="ONZ1" s="1176"/>
      <c r="OOA1" s="1176"/>
      <c r="OOB1" s="1176"/>
      <c r="OOC1" s="1176"/>
      <c r="OOD1" s="1176"/>
      <c r="OOE1" s="1176"/>
      <c r="OOF1" s="1176"/>
      <c r="OOG1" s="1176"/>
      <c r="OOH1" s="1176"/>
      <c r="OOI1" s="1176"/>
      <c r="OOJ1" s="1176"/>
      <c r="OOK1" s="1176"/>
      <c r="OOL1" s="1176"/>
      <c r="OOM1" s="1176"/>
      <c r="OON1" s="1176"/>
      <c r="OOO1" s="1176"/>
      <c r="OOP1" s="1176"/>
      <c r="OOQ1" s="1176"/>
      <c r="OOR1" s="1176"/>
      <c r="OOS1" s="1176"/>
      <c r="OOT1" s="1176"/>
      <c r="OOU1" s="1176"/>
      <c r="OOV1" s="1176"/>
      <c r="OOW1" s="1176"/>
      <c r="OOX1" s="1176"/>
      <c r="OOY1" s="1176"/>
      <c r="OOZ1" s="1176"/>
      <c r="OPA1" s="1176"/>
      <c r="OPB1" s="1176"/>
      <c r="OPC1" s="1176"/>
      <c r="OPD1" s="1176"/>
      <c r="OPE1" s="1176"/>
      <c r="OPF1" s="1176"/>
      <c r="OPG1" s="1176"/>
      <c r="OPH1" s="1176"/>
      <c r="OPI1" s="1176"/>
      <c r="OPJ1" s="1176"/>
      <c r="OPK1" s="1176"/>
      <c r="OPL1" s="1176"/>
      <c r="OPM1" s="1176"/>
      <c r="OPN1" s="1176"/>
      <c r="OPO1" s="1176"/>
      <c r="OPP1" s="1176"/>
      <c r="OPQ1" s="1176"/>
      <c r="OPR1" s="1176"/>
      <c r="OPS1" s="1176"/>
      <c r="OPT1" s="1176"/>
      <c r="OPU1" s="1176"/>
      <c r="OPV1" s="1176"/>
      <c r="OPW1" s="1176"/>
      <c r="OPX1" s="1176"/>
      <c r="OPY1" s="1176"/>
      <c r="OPZ1" s="1176"/>
      <c r="OQA1" s="1176"/>
      <c r="OQB1" s="1176"/>
      <c r="OQC1" s="1176"/>
      <c r="OQD1" s="1176"/>
      <c r="OQE1" s="1176"/>
      <c r="OQF1" s="1176"/>
      <c r="OQG1" s="1176"/>
      <c r="OQH1" s="1176"/>
      <c r="OQI1" s="1176"/>
      <c r="OQJ1" s="1176"/>
      <c r="OQK1" s="1176"/>
      <c r="OQL1" s="1176"/>
      <c r="OQM1" s="1176"/>
      <c r="OQN1" s="1176"/>
      <c r="OQO1" s="1176"/>
      <c r="OQP1" s="1176"/>
      <c r="OQQ1" s="1176"/>
      <c r="OQR1" s="1176"/>
      <c r="OQS1" s="1176"/>
      <c r="OQT1" s="1176"/>
      <c r="OQU1" s="1176"/>
      <c r="OQV1" s="1176"/>
      <c r="OQW1" s="1176"/>
      <c r="OQX1" s="1176"/>
      <c r="OQY1" s="1176"/>
      <c r="OQZ1" s="1176"/>
      <c r="ORA1" s="1176"/>
      <c r="ORB1" s="1176"/>
      <c r="ORC1" s="1176"/>
      <c r="ORD1" s="1176"/>
      <c r="ORE1" s="1176"/>
      <c r="ORF1" s="1176"/>
      <c r="ORG1" s="1176"/>
      <c r="ORH1" s="1176"/>
      <c r="ORI1" s="1176"/>
      <c r="ORJ1" s="1176"/>
      <c r="ORK1" s="1176"/>
      <c r="ORL1" s="1176"/>
      <c r="ORM1" s="1176"/>
      <c r="ORN1" s="1176"/>
      <c r="ORO1" s="1176"/>
      <c r="ORP1" s="1176"/>
      <c r="ORQ1" s="1176"/>
      <c r="ORR1" s="1176"/>
      <c r="ORS1" s="1176"/>
      <c r="ORT1" s="1176"/>
      <c r="ORU1" s="1176"/>
      <c r="ORV1" s="1176"/>
      <c r="ORW1" s="1176"/>
      <c r="ORX1" s="1176"/>
      <c r="ORY1" s="1176"/>
      <c r="ORZ1" s="1176"/>
      <c r="OSA1" s="1176"/>
      <c r="OSB1" s="1176"/>
      <c r="OSC1" s="1176"/>
      <c r="OSD1" s="1176"/>
      <c r="OSE1" s="1176"/>
      <c r="OSF1" s="1176"/>
      <c r="OSG1" s="1176"/>
      <c r="OSH1" s="1176"/>
      <c r="OSI1" s="1176"/>
      <c r="OSJ1" s="1176"/>
      <c r="OSK1" s="1176"/>
      <c r="OSL1" s="1176"/>
      <c r="OSM1" s="1176"/>
      <c r="OSN1" s="1176"/>
      <c r="OSO1" s="1176"/>
      <c r="OSP1" s="1176"/>
      <c r="OSQ1" s="1176"/>
      <c r="OSR1" s="1176"/>
      <c r="OSS1" s="1176"/>
      <c r="OST1" s="1176"/>
      <c r="OSU1" s="1176"/>
      <c r="OSV1" s="1176"/>
      <c r="OSW1" s="1176"/>
      <c r="OSX1" s="1176"/>
      <c r="OSY1" s="1176"/>
      <c r="OSZ1" s="1176"/>
      <c r="OTA1" s="1176"/>
      <c r="OTB1" s="1176"/>
      <c r="OTC1" s="1176"/>
      <c r="OTD1" s="1176"/>
      <c r="OTE1" s="1176"/>
      <c r="OTF1" s="1176"/>
      <c r="OTG1" s="1176"/>
      <c r="OTH1" s="1176"/>
      <c r="OTI1" s="1176"/>
      <c r="OTJ1" s="1176"/>
      <c r="OTK1" s="1176"/>
      <c r="OTL1" s="1176"/>
      <c r="OTM1" s="1176"/>
      <c r="OTN1" s="1176"/>
      <c r="OTO1" s="1176"/>
      <c r="OTP1" s="1176"/>
      <c r="OTQ1" s="1176"/>
      <c r="OTR1" s="1176"/>
      <c r="OTS1" s="1176"/>
      <c r="OTT1" s="1176"/>
      <c r="OTU1" s="1176"/>
      <c r="OTV1" s="1176"/>
      <c r="OTW1" s="1176"/>
      <c r="OTX1" s="1176"/>
      <c r="OTY1" s="1176"/>
      <c r="OTZ1" s="1176"/>
      <c r="OUA1" s="1176"/>
      <c r="OUB1" s="1176"/>
      <c r="OUC1" s="1176"/>
      <c r="OUD1" s="1176"/>
      <c r="OUE1" s="1176"/>
      <c r="OUF1" s="1176"/>
      <c r="OUG1" s="1176"/>
      <c r="OUH1" s="1176"/>
      <c r="OUI1" s="1176"/>
      <c r="OUJ1" s="1176"/>
      <c r="OUK1" s="1176"/>
      <c r="OUL1" s="1176"/>
      <c r="OUM1" s="1176"/>
      <c r="OUN1" s="1176"/>
      <c r="OUO1" s="1176"/>
      <c r="OUP1" s="1176"/>
      <c r="OUQ1" s="1176"/>
      <c r="OUR1" s="1176"/>
      <c r="OUS1" s="1176"/>
      <c r="OUT1" s="1176"/>
      <c r="OUU1" s="1176"/>
      <c r="OUV1" s="1176"/>
      <c r="OUW1" s="1176"/>
      <c r="OUX1" s="1176"/>
      <c r="OUY1" s="1176"/>
      <c r="OUZ1" s="1176"/>
      <c r="OVA1" s="1176"/>
      <c r="OVB1" s="1176"/>
      <c r="OVC1" s="1176"/>
      <c r="OVD1" s="1176"/>
      <c r="OVE1" s="1176"/>
      <c r="OVF1" s="1176"/>
      <c r="OVG1" s="1176"/>
      <c r="OVH1" s="1176"/>
      <c r="OVI1" s="1176"/>
      <c r="OVJ1" s="1176"/>
      <c r="OVK1" s="1176"/>
      <c r="OVL1" s="1176"/>
      <c r="OVM1" s="1176"/>
      <c r="OVN1" s="1176"/>
      <c r="OVO1" s="1176"/>
      <c r="OVP1" s="1176"/>
      <c r="OVQ1" s="1176"/>
      <c r="OVR1" s="1176"/>
      <c r="OVS1" s="1176"/>
      <c r="OVT1" s="1176"/>
      <c r="OVU1" s="1176"/>
      <c r="OVV1" s="1176"/>
      <c r="OVW1" s="1176"/>
      <c r="OVX1" s="1176"/>
      <c r="OVY1" s="1176"/>
      <c r="OVZ1" s="1176"/>
      <c r="OWA1" s="1176"/>
      <c r="OWB1" s="1176"/>
      <c r="OWC1" s="1176"/>
      <c r="OWD1" s="1176"/>
      <c r="OWE1" s="1176"/>
      <c r="OWF1" s="1176"/>
      <c r="OWG1" s="1176"/>
      <c r="OWH1" s="1176"/>
      <c r="OWI1" s="1176"/>
      <c r="OWJ1" s="1176"/>
      <c r="OWK1" s="1176"/>
      <c r="OWL1" s="1176"/>
      <c r="OWM1" s="1176"/>
      <c r="OWN1" s="1176"/>
      <c r="OWO1" s="1176"/>
      <c r="OWP1" s="1176"/>
      <c r="OWQ1" s="1176"/>
      <c r="OWR1" s="1176"/>
      <c r="OWS1" s="1176"/>
      <c r="OWT1" s="1176"/>
      <c r="OWU1" s="1176"/>
      <c r="OWV1" s="1176"/>
      <c r="OWW1" s="1176"/>
      <c r="OWX1" s="1176"/>
      <c r="OWY1" s="1176"/>
      <c r="OWZ1" s="1176"/>
      <c r="OXA1" s="1176"/>
      <c r="OXB1" s="1176"/>
      <c r="OXC1" s="1176"/>
      <c r="OXD1" s="1176"/>
      <c r="OXE1" s="1176"/>
      <c r="OXF1" s="1176"/>
      <c r="OXG1" s="1176"/>
      <c r="OXH1" s="1176"/>
      <c r="OXI1" s="1176"/>
      <c r="OXJ1" s="1176"/>
      <c r="OXK1" s="1176"/>
      <c r="OXL1" s="1176"/>
      <c r="OXM1" s="1176"/>
      <c r="OXN1" s="1176"/>
      <c r="OXO1" s="1176"/>
      <c r="OXP1" s="1176"/>
      <c r="OXQ1" s="1176"/>
      <c r="OXR1" s="1176"/>
      <c r="OXS1" s="1176"/>
      <c r="OXT1" s="1176"/>
      <c r="OXU1" s="1176"/>
      <c r="OXV1" s="1176"/>
      <c r="OXW1" s="1176"/>
      <c r="OXX1" s="1176"/>
      <c r="OXY1" s="1176"/>
      <c r="OXZ1" s="1176"/>
      <c r="OYA1" s="1176"/>
      <c r="OYB1" s="1176"/>
      <c r="OYC1" s="1176"/>
      <c r="OYD1" s="1176"/>
      <c r="OYE1" s="1176"/>
      <c r="OYF1" s="1176"/>
      <c r="OYG1" s="1176"/>
      <c r="OYH1" s="1176"/>
      <c r="OYI1" s="1176"/>
      <c r="OYJ1" s="1176"/>
      <c r="OYK1" s="1176"/>
      <c r="OYL1" s="1176"/>
      <c r="OYM1" s="1176"/>
      <c r="OYN1" s="1176"/>
      <c r="OYO1" s="1176"/>
      <c r="OYP1" s="1176"/>
      <c r="OYQ1" s="1176"/>
      <c r="OYR1" s="1176"/>
      <c r="OYS1" s="1176"/>
      <c r="OYT1" s="1176"/>
      <c r="OYU1" s="1176"/>
      <c r="OYV1" s="1176"/>
      <c r="OYW1" s="1176"/>
      <c r="OYX1" s="1176"/>
      <c r="OYY1" s="1176"/>
      <c r="OYZ1" s="1176"/>
      <c r="OZA1" s="1176"/>
      <c r="OZB1" s="1176"/>
      <c r="OZC1" s="1176"/>
      <c r="OZD1" s="1176"/>
      <c r="OZE1" s="1176"/>
      <c r="OZF1" s="1176"/>
      <c r="OZG1" s="1176"/>
      <c r="OZH1" s="1176"/>
      <c r="OZI1" s="1176"/>
      <c r="OZJ1" s="1176"/>
      <c r="OZK1" s="1176"/>
      <c r="OZL1" s="1176"/>
      <c r="OZM1" s="1176"/>
      <c r="OZN1" s="1176"/>
      <c r="OZO1" s="1176"/>
      <c r="OZP1" s="1176"/>
      <c r="OZQ1" s="1176"/>
      <c r="OZR1" s="1176"/>
      <c r="OZS1" s="1176"/>
      <c r="OZT1" s="1176"/>
      <c r="OZU1" s="1176"/>
      <c r="OZV1" s="1176"/>
      <c r="OZW1" s="1176"/>
      <c r="OZX1" s="1176"/>
      <c r="OZY1" s="1176"/>
      <c r="OZZ1" s="1176"/>
      <c r="PAA1" s="1176"/>
      <c r="PAB1" s="1176"/>
      <c r="PAC1" s="1176"/>
      <c r="PAD1" s="1176"/>
      <c r="PAE1" s="1176"/>
      <c r="PAF1" s="1176"/>
      <c r="PAG1" s="1176"/>
      <c r="PAH1" s="1176"/>
      <c r="PAI1" s="1176"/>
      <c r="PAJ1" s="1176"/>
      <c r="PAK1" s="1176"/>
      <c r="PAL1" s="1176"/>
      <c r="PAM1" s="1176"/>
      <c r="PAN1" s="1176"/>
      <c r="PAO1" s="1176"/>
      <c r="PAP1" s="1176"/>
      <c r="PAQ1" s="1176"/>
      <c r="PAR1" s="1176"/>
      <c r="PAS1" s="1176"/>
      <c r="PAT1" s="1176"/>
      <c r="PAU1" s="1176"/>
      <c r="PAV1" s="1176"/>
      <c r="PAW1" s="1176"/>
      <c r="PAX1" s="1176"/>
      <c r="PAY1" s="1176"/>
      <c r="PAZ1" s="1176"/>
      <c r="PBA1" s="1176"/>
      <c r="PBB1" s="1176"/>
      <c r="PBC1" s="1176"/>
      <c r="PBD1" s="1176"/>
      <c r="PBE1" s="1176"/>
      <c r="PBF1" s="1176"/>
      <c r="PBG1" s="1176"/>
      <c r="PBH1" s="1176"/>
      <c r="PBI1" s="1176"/>
      <c r="PBJ1" s="1176"/>
      <c r="PBK1" s="1176"/>
      <c r="PBL1" s="1176"/>
      <c r="PBM1" s="1176"/>
      <c r="PBN1" s="1176"/>
      <c r="PBO1" s="1176"/>
      <c r="PBP1" s="1176"/>
      <c r="PBQ1" s="1176"/>
      <c r="PBR1" s="1176"/>
      <c r="PBS1" s="1176"/>
      <c r="PBT1" s="1176"/>
      <c r="PBU1" s="1176"/>
      <c r="PBV1" s="1176"/>
      <c r="PBW1" s="1176"/>
      <c r="PBX1" s="1176"/>
      <c r="PBY1" s="1176"/>
      <c r="PBZ1" s="1176"/>
      <c r="PCA1" s="1176"/>
      <c r="PCB1" s="1176"/>
      <c r="PCC1" s="1176"/>
      <c r="PCD1" s="1176"/>
      <c r="PCE1" s="1176"/>
      <c r="PCF1" s="1176"/>
      <c r="PCG1" s="1176"/>
      <c r="PCH1" s="1176"/>
      <c r="PCI1" s="1176"/>
      <c r="PCJ1" s="1176"/>
      <c r="PCK1" s="1176"/>
      <c r="PCL1" s="1176"/>
      <c r="PCM1" s="1176"/>
      <c r="PCN1" s="1176"/>
      <c r="PCO1" s="1176"/>
      <c r="PCP1" s="1176"/>
      <c r="PCQ1" s="1176"/>
      <c r="PCR1" s="1176"/>
      <c r="PCS1" s="1176"/>
      <c r="PCT1" s="1176"/>
      <c r="PCU1" s="1176"/>
      <c r="PCV1" s="1176"/>
      <c r="PCW1" s="1176"/>
      <c r="PCX1" s="1176"/>
      <c r="PCY1" s="1176"/>
      <c r="PCZ1" s="1176"/>
      <c r="PDA1" s="1176"/>
      <c r="PDB1" s="1176"/>
      <c r="PDC1" s="1176"/>
      <c r="PDD1" s="1176"/>
      <c r="PDE1" s="1176"/>
      <c r="PDF1" s="1176"/>
      <c r="PDG1" s="1176"/>
      <c r="PDH1" s="1176"/>
      <c r="PDI1" s="1176"/>
      <c r="PDJ1" s="1176"/>
      <c r="PDK1" s="1176"/>
      <c r="PDL1" s="1176"/>
      <c r="PDM1" s="1176"/>
      <c r="PDN1" s="1176"/>
      <c r="PDO1" s="1176"/>
      <c r="PDP1" s="1176"/>
      <c r="PDQ1" s="1176"/>
      <c r="PDR1" s="1176"/>
      <c r="PDS1" s="1176"/>
      <c r="PDT1" s="1176"/>
      <c r="PDU1" s="1176"/>
      <c r="PDV1" s="1176"/>
      <c r="PDW1" s="1176"/>
      <c r="PDX1" s="1176"/>
      <c r="PDY1" s="1176"/>
      <c r="PDZ1" s="1176"/>
      <c r="PEA1" s="1176"/>
      <c r="PEB1" s="1176"/>
      <c r="PEC1" s="1176"/>
      <c r="PED1" s="1176"/>
      <c r="PEE1" s="1176"/>
      <c r="PEF1" s="1176"/>
      <c r="PEG1" s="1176"/>
      <c r="PEH1" s="1176"/>
      <c r="PEI1" s="1176"/>
      <c r="PEJ1" s="1176"/>
      <c r="PEK1" s="1176"/>
      <c r="PEL1" s="1176"/>
      <c r="PEM1" s="1176"/>
      <c r="PEN1" s="1176"/>
      <c r="PEO1" s="1176"/>
      <c r="PEP1" s="1176"/>
      <c r="PEQ1" s="1176"/>
      <c r="PER1" s="1176"/>
      <c r="PES1" s="1176"/>
      <c r="PET1" s="1176"/>
      <c r="PEU1" s="1176"/>
      <c r="PEV1" s="1176"/>
      <c r="PEW1" s="1176"/>
      <c r="PEX1" s="1176"/>
      <c r="PEY1" s="1176"/>
      <c r="PEZ1" s="1176"/>
      <c r="PFA1" s="1176"/>
      <c r="PFB1" s="1176"/>
      <c r="PFC1" s="1176"/>
      <c r="PFD1" s="1176"/>
      <c r="PFE1" s="1176"/>
      <c r="PFF1" s="1176"/>
      <c r="PFG1" s="1176"/>
      <c r="PFH1" s="1176"/>
      <c r="PFI1" s="1176"/>
      <c r="PFJ1" s="1176"/>
      <c r="PFK1" s="1176"/>
      <c r="PFL1" s="1176"/>
      <c r="PFM1" s="1176"/>
      <c r="PFN1" s="1176"/>
      <c r="PFO1" s="1176"/>
      <c r="PFP1" s="1176"/>
      <c r="PFQ1" s="1176"/>
      <c r="PFR1" s="1176"/>
      <c r="PFS1" s="1176"/>
      <c r="PFT1" s="1176"/>
      <c r="PFU1" s="1176"/>
      <c r="PFV1" s="1176"/>
      <c r="PFW1" s="1176"/>
      <c r="PFX1" s="1176"/>
      <c r="PFY1" s="1176"/>
      <c r="PFZ1" s="1176"/>
      <c r="PGA1" s="1176"/>
      <c r="PGB1" s="1176"/>
      <c r="PGC1" s="1176"/>
      <c r="PGD1" s="1176"/>
      <c r="PGE1" s="1176"/>
      <c r="PGF1" s="1176"/>
      <c r="PGG1" s="1176"/>
      <c r="PGH1" s="1176"/>
      <c r="PGI1" s="1176"/>
      <c r="PGJ1" s="1176"/>
      <c r="PGK1" s="1176"/>
      <c r="PGL1" s="1176"/>
      <c r="PGM1" s="1176"/>
      <c r="PGN1" s="1176"/>
      <c r="PGO1" s="1176"/>
      <c r="PGP1" s="1176"/>
      <c r="PGQ1" s="1176"/>
      <c r="PGR1" s="1176"/>
      <c r="PGS1" s="1176"/>
      <c r="PGT1" s="1176"/>
      <c r="PGU1" s="1176"/>
      <c r="PGV1" s="1176"/>
      <c r="PGW1" s="1176"/>
      <c r="PGX1" s="1176"/>
      <c r="PGY1" s="1176"/>
      <c r="PGZ1" s="1176"/>
      <c r="PHA1" s="1176"/>
      <c r="PHB1" s="1176"/>
      <c r="PHC1" s="1176"/>
      <c r="PHD1" s="1176"/>
      <c r="PHE1" s="1176"/>
      <c r="PHF1" s="1176"/>
      <c r="PHG1" s="1176"/>
      <c r="PHH1" s="1176"/>
      <c r="PHI1" s="1176"/>
      <c r="PHJ1" s="1176"/>
      <c r="PHK1" s="1176"/>
      <c r="PHL1" s="1176"/>
      <c r="PHM1" s="1176"/>
      <c r="PHN1" s="1176"/>
      <c r="PHO1" s="1176"/>
      <c r="PHP1" s="1176"/>
      <c r="PHQ1" s="1176"/>
      <c r="PHR1" s="1176"/>
      <c r="PHS1" s="1176"/>
      <c r="PHT1" s="1176"/>
      <c r="PHU1" s="1176"/>
      <c r="PHV1" s="1176"/>
      <c r="PHW1" s="1176"/>
      <c r="PHX1" s="1176"/>
      <c r="PHY1" s="1176"/>
      <c r="PHZ1" s="1176"/>
      <c r="PIA1" s="1176"/>
      <c r="PIB1" s="1176"/>
      <c r="PIC1" s="1176"/>
      <c r="PID1" s="1176"/>
      <c r="PIE1" s="1176"/>
      <c r="PIF1" s="1176"/>
      <c r="PIG1" s="1176"/>
      <c r="PIH1" s="1176"/>
      <c r="PII1" s="1176"/>
      <c r="PIJ1" s="1176"/>
      <c r="PIK1" s="1176"/>
      <c r="PIL1" s="1176"/>
      <c r="PIM1" s="1176"/>
      <c r="PIN1" s="1176"/>
      <c r="PIO1" s="1176"/>
      <c r="PIP1" s="1176"/>
      <c r="PIQ1" s="1176"/>
      <c r="PIR1" s="1176"/>
      <c r="PIS1" s="1176"/>
      <c r="PIT1" s="1176"/>
      <c r="PIU1" s="1176"/>
      <c r="PIV1" s="1176"/>
      <c r="PIW1" s="1176"/>
      <c r="PIX1" s="1176"/>
      <c r="PIY1" s="1176"/>
      <c r="PIZ1" s="1176"/>
      <c r="PJA1" s="1176"/>
      <c r="PJB1" s="1176"/>
      <c r="PJC1" s="1176"/>
      <c r="PJD1" s="1176"/>
      <c r="PJE1" s="1176"/>
      <c r="PJF1" s="1176"/>
      <c r="PJG1" s="1176"/>
      <c r="PJH1" s="1176"/>
      <c r="PJI1" s="1176"/>
      <c r="PJJ1" s="1176"/>
      <c r="PJK1" s="1176"/>
      <c r="PJL1" s="1176"/>
      <c r="PJM1" s="1176"/>
      <c r="PJN1" s="1176"/>
      <c r="PJO1" s="1176"/>
      <c r="PJP1" s="1176"/>
      <c r="PJQ1" s="1176"/>
      <c r="PJR1" s="1176"/>
      <c r="PJS1" s="1176"/>
      <c r="PJT1" s="1176"/>
      <c r="PJU1" s="1176"/>
      <c r="PJV1" s="1176"/>
      <c r="PJW1" s="1176"/>
      <c r="PJX1" s="1176"/>
      <c r="PJY1" s="1176"/>
      <c r="PJZ1" s="1176"/>
      <c r="PKA1" s="1176"/>
      <c r="PKB1" s="1176"/>
      <c r="PKC1" s="1176"/>
      <c r="PKD1" s="1176"/>
      <c r="PKE1" s="1176"/>
      <c r="PKF1" s="1176"/>
      <c r="PKG1" s="1176"/>
      <c r="PKH1" s="1176"/>
      <c r="PKI1" s="1176"/>
      <c r="PKJ1" s="1176"/>
      <c r="PKK1" s="1176"/>
      <c r="PKL1" s="1176"/>
      <c r="PKM1" s="1176"/>
      <c r="PKN1" s="1176"/>
      <c r="PKO1" s="1176"/>
      <c r="PKP1" s="1176"/>
      <c r="PKQ1" s="1176"/>
      <c r="PKR1" s="1176"/>
      <c r="PKS1" s="1176"/>
      <c r="PKT1" s="1176"/>
      <c r="PKU1" s="1176"/>
      <c r="PKV1" s="1176"/>
      <c r="PKW1" s="1176"/>
      <c r="PKX1" s="1176"/>
      <c r="PKY1" s="1176"/>
      <c r="PKZ1" s="1176"/>
      <c r="PLA1" s="1176"/>
      <c r="PLB1" s="1176"/>
      <c r="PLC1" s="1176"/>
      <c r="PLD1" s="1176"/>
      <c r="PLE1" s="1176"/>
      <c r="PLF1" s="1176"/>
      <c r="PLG1" s="1176"/>
      <c r="PLH1" s="1176"/>
      <c r="PLI1" s="1176"/>
      <c r="PLJ1" s="1176"/>
      <c r="PLK1" s="1176"/>
      <c r="PLL1" s="1176"/>
      <c r="PLM1" s="1176"/>
      <c r="PLN1" s="1176"/>
      <c r="PLO1" s="1176"/>
      <c r="PLP1" s="1176"/>
      <c r="PLQ1" s="1176"/>
      <c r="PLR1" s="1176"/>
      <c r="PLS1" s="1176"/>
      <c r="PLT1" s="1176"/>
      <c r="PLU1" s="1176"/>
      <c r="PLV1" s="1176"/>
      <c r="PLW1" s="1176"/>
      <c r="PLX1" s="1176"/>
      <c r="PLY1" s="1176"/>
      <c r="PLZ1" s="1176"/>
      <c r="PMA1" s="1176"/>
      <c r="PMB1" s="1176"/>
      <c r="PMC1" s="1176"/>
      <c r="PMD1" s="1176"/>
      <c r="PME1" s="1176"/>
      <c r="PMF1" s="1176"/>
      <c r="PMG1" s="1176"/>
      <c r="PMH1" s="1176"/>
      <c r="PMI1" s="1176"/>
      <c r="PMJ1" s="1176"/>
      <c r="PMK1" s="1176"/>
      <c r="PML1" s="1176"/>
      <c r="PMM1" s="1176"/>
      <c r="PMN1" s="1176"/>
      <c r="PMO1" s="1176"/>
      <c r="PMP1" s="1176"/>
      <c r="PMQ1" s="1176"/>
      <c r="PMR1" s="1176"/>
      <c r="PMS1" s="1176"/>
      <c r="PMT1" s="1176"/>
      <c r="PMU1" s="1176"/>
      <c r="PMV1" s="1176"/>
      <c r="PMW1" s="1176"/>
      <c r="PMX1" s="1176"/>
      <c r="PMY1" s="1176"/>
      <c r="PMZ1" s="1176"/>
      <c r="PNA1" s="1176"/>
      <c r="PNB1" s="1176"/>
      <c r="PNC1" s="1176"/>
      <c r="PND1" s="1176"/>
      <c r="PNE1" s="1176"/>
      <c r="PNF1" s="1176"/>
      <c r="PNG1" s="1176"/>
      <c r="PNH1" s="1176"/>
      <c r="PNI1" s="1176"/>
      <c r="PNJ1" s="1176"/>
      <c r="PNK1" s="1176"/>
      <c r="PNL1" s="1176"/>
      <c r="PNM1" s="1176"/>
      <c r="PNN1" s="1176"/>
      <c r="PNO1" s="1176"/>
      <c r="PNP1" s="1176"/>
      <c r="PNQ1" s="1176"/>
      <c r="PNR1" s="1176"/>
      <c r="PNS1" s="1176"/>
      <c r="PNT1" s="1176"/>
      <c r="PNU1" s="1176"/>
      <c r="PNV1" s="1176"/>
      <c r="PNW1" s="1176"/>
      <c r="PNX1" s="1176"/>
      <c r="PNY1" s="1176"/>
      <c r="PNZ1" s="1176"/>
      <c r="POA1" s="1176"/>
      <c r="POB1" s="1176"/>
      <c r="POC1" s="1176"/>
      <c r="POD1" s="1176"/>
      <c r="POE1" s="1176"/>
      <c r="POF1" s="1176"/>
      <c r="POG1" s="1176"/>
      <c r="POH1" s="1176"/>
      <c r="POI1" s="1176"/>
      <c r="POJ1" s="1176"/>
      <c r="POK1" s="1176"/>
      <c r="POL1" s="1176"/>
      <c r="POM1" s="1176"/>
      <c r="PON1" s="1176"/>
      <c r="POO1" s="1176"/>
      <c r="POP1" s="1176"/>
      <c r="POQ1" s="1176"/>
      <c r="POR1" s="1176"/>
      <c r="POS1" s="1176"/>
      <c r="POT1" s="1176"/>
      <c r="POU1" s="1176"/>
      <c r="POV1" s="1176"/>
      <c r="POW1" s="1176"/>
      <c r="POX1" s="1176"/>
      <c r="POY1" s="1176"/>
      <c r="POZ1" s="1176"/>
      <c r="PPA1" s="1176"/>
      <c r="PPB1" s="1176"/>
      <c r="PPC1" s="1176"/>
      <c r="PPD1" s="1176"/>
      <c r="PPE1" s="1176"/>
      <c r="PPF1" s="1176"/>
      <c r="PPG1" s="1176"/>
      <c r="PPH1" s="1176"/>
      <c r="PPI1" s="1176"/>
      <c r="PPJ1" s="1176"/>
      <c r="PPK1" s="1176"/>
      <c r="PPL1" s="1176"/>
      <c r="PPM1" s="1176"/>
      <c r="PPN1" s="1176"/>
      <c r="PPO1" s="1176"/>
      <c r="PPP1" s="1176"/>
      <c r="PPQ1" s="1176"/>
      <c r="PPR1" s="1176"/>
      <c r="PPS1" s="1176"/>
      <c r="PPT1" s="1176"/>
      <c r="PPU1" s="1176"/>
      <c r="PPV1" s="1176"/>
      <c r="PPW1" s="1176"/>
      <c r="PPX1" s="1176"/>
      <c r="PPY1" s="1176"/>
      <c r="PPZ1" s="1176"/>
      <c r="PQA1" s="1176"/>
      <c r="PQB1" s="1176"/>
      <c r="PQC1" s="1176"/>
      <c r="PQD1" s="1176"/>
      <c r="PQE1" s="1176"/>
      <c r="PQF1" s="1176"/>
      <c r="PQG1" s="1176"/>
      <c r="PQH1" s="1176"/>
      <c r="PQI1" s="1176"/>
      <c r="PQJ1" s="1176"/>
      <c r="PQK1" s="1176"/>
      <c r="PQL1" s="1176"/>
      <c r="PQM1" s="1176"/>
      <c r="PQN1" s="1176"/>
      <c r="PQO1" s="1176"/>
      <c r="PQP1" s="1176"/>
      <c r="PQQ1" s="1176"/>
      <c r="PQR1" s="1176"/>
      <c r="PQS1" s="1176"/>
      <c r="PQT1" s="1176"/>
      <c r="PQU1" s="1176"/>
      <c r="PQV1" s="1176"/>
      <c r="PQW1" s="1176"/>
      <c r="PQX1" s="1176"/>
      <c r="PQY1" s="1176"/>
      <c r="PQZ1" s="1176"/>
      <c r="PRA1" s="1176"/>
      <c r="PRB1" s="1176"/>
      <c r="PRC1" s="1176"/>
      <c r="PRD1" s="1176"/>
      <c r="PRE1" s="1176"/>
      <c r="PRF1" s="1176"/>
      <c r="PRG1" s="1176"/>
      <c r="PRH1" s="1176"/>
      <c r="PRI1" s="1176"/>
      <c r="PRJ1" s="1176"/>
      <c r="PRK1" s="1176"/>
      <c r="PRL1" s="1176"/>
      <c r="PRM1" s="1176"/>
      <c r="PRN1" s="1176"/>
      <c r="PRO1" s="1176"/>
      <c r="PRP1" s="1176"/>
      <c r="PRQ1" s="1176"/>
      <c r="PRR1" s="1176"/>
      <c r="PRS1" s="1176"/>
      <c r="PRT1" s="1176"/>
      <c r="PRU1" s="1176"/>
      <c r="PRV1" s="1176"/>
      <c r="PRW1" s="1176"/>
      <c r="PRX1" s="1176"/>
      <c r="PRY1" s="1176"/>
      <c r="PRZ1" s="1176"/>
      <c r="PSA1" s="1176"/>
      <c r="PSB1" s="1176"/>
      <c r="PSC1" s="1176"/>
      <c r="PSD1" s="1176"/>
      <c r="PSE1" s="1176"/>
      <c r="PSF1" s="1176"/>
      <c r="PSG1" s="1176"/>
      <c r="PSH1" s="1176"/>
      <c r="PSI1" s="1176"/>
      <c r="PSJ1" s="1176"/>
      <c r="PSK1" s="1176"/>
      <c r="PSL1" s="1176"/>
      <c r="PSM1" s="1176"/>
      <c r="PSN1" s="1176"/>
      <c r="PSO1" s="1176"/>
      <c r="PSP1" s="1176"/>
      <c r="PSQ1" s="1176"/>
      <c r="PSR1" s="1176"/>
      <c r="PSS1" s="1176"/>
      <c r="PST1" s="1176"/>
      <c r="PSU1" s="1176"/>
      <c r="PSV1" s="1176"/>
      <c r="PSW1" s="1176"/>
      <c r="PSX1" s="1176"/>
      <c r="PSY1" s="1176"/>
      <c r="PSZ1" s="1176"/>
      <c r="PTA1" s="1176"/>
      <c r="PTB1" s="1176"/>
      <c r="PTC1" s="1176"/>
      <c r="PTD1" s="1176"/>
      <c r="PTE1" s="1176"/>
      <c r="PTF1" s="1176"/>
      <c r="PTG1" s="1176"/>
      <c r="PTH1" s="1176"/>
      <c r="PTI1" s="1176"/>
      <c r="PTJ1" s="1176"/>
      <c r="PTK1" s="1176"/>
      <c r="PTL1" s="1176"/>
      <c r="PTM1" s="1176"/>
      <c r="PTN1" s="1176"/>
      <c r="PTO1" s="1176"/>
      <c r="PTP1" s="1176"/>
      <c r="PTQ1" s="1176"/>
      <c r="PTR1" s="1176"/>
      <c r="PTS1" s="1176"/>
      <c r="PTT1" s="1176"/>
      <c r="PTU1" s="1176"/>
      <c r="PTV1" s="1176"/>
      <c r="PTW1" s="1176"/>
      <c r="PTX1" s="1176"/>
      <c r="PTY1" s="1176"/>
      <c r="PTZ1" s="1176"/>
      <c r="PUA1" s="1176"/>
      <c r="PUB1" s="1176"/>
      <c r="PUC1" s="1176"/>
      <c r="PUD1" s="1176"/>
      <c r="PUE1" s="1176"/>
      <c r="PUF1" s="1176"/>
      <c r="PUG1" s="1176"/>
      <c r="PUH1" s="1176"/>
      <c r="PUI1" s="1176"/>
      <c r="PUJ1" s="1176"/>
      <c r="PUK1" s="1176"/>
      <c r="PUL1" s="1176"/>
      <c r="PUM1" s="1176"/>
      <c r="PUN1" s="1176"/>
      <c r="PUO1" s="1176"/>
      <c r="PUP1" s="1176"/>
      <c r="PUQ1" s="1176"/>
      <c r="PUR1" s="1176"/>
      <c r="PUS1" s="1176"/>
      <c r="PUT1" s="1176"/>
      <c r="PUU1" s="1176"/>
      <c r="PUV1" s="1176"/>
      <c r="PUW1" s="1176"/>
      <c r="PUX1" s="1176"/>
      <c r="PUY1" s="1176"/>
      <c r="PUZ1" s="1176"/>
      <c r="PVA1" s="1176"/>
      <c r="PVB1" s="1176"/>
      <c r="PVC1" s="1176"/>
      <c r="PVD1" s="1176"/>
      <c r="PVE1" s="1176"/>
      <c r="PVF1" s="1176"/>
      <c r="PVG1" s="1176"/>
      <c r="PVH1" s="1176"/>
      <c r="PVI1" s="1176"/>
      <c r="PVJ1" s="1176"/>
      <c r="PVK1" s="1176"/>
      <c r="PVL1" s="1176"/>
      <c r="PVM1" s="1176"/>
      <c r="PVN1" s="1176"/>
      <c r="PVO1" s="1176"/>
      <c r="PVP1" s="1176"/>
      <c r="PVQ1" s="1176"/>
      <c r="PVR1" s="1176"/>
      <c r="PVS1" s="1176"/>
      <c r="PVT1" s="1176"/>
      <c r="PVU1" s="1176"/>
      <c r="PVV1" s="1176"/>
      <c r="PVW1" s="1176"/>
      <c r="PVX1" s="1176"/>
      <c r="PVY1" s="1176"/>
      <c r="PVZ1" s="1176"/>
      <c r="PWA1" s="1176"/>
      <c r="PWB1" s="1176"/>
      <c r="PWC1" s="1176"/>
      <c r="PWD1" s="1176"/>
      <c r="PWE1" s="1176"/>
      <c r="PWF1" s="1176"/>
      <c r="PWG1" s="1176"/>
      <c r="PWH1" s="1176"/>
      <c r="PWI1" s="1176"/>
      <c r="PWJ1" s="1176"/>
      <c r="PWK1" s="1176"/>
      <c r="PWL1" s="1176"/>
      <c r="PWM1" s="1176"/>
      <c r="PWN1" s="1176"/>
      <c r="PWO1" s="1176"/>
      <c r="PWP1" s="1176"/>
      <c r="PWQ1" s="1176"/>
      <c r="PWR1" s="1176"/>
      <c r="PWS1" s="1176"/>
      <c r="PWT1" s="1176"/>
      <c r="PWU1" s="1176"/>
      <c r="PWV1" s="1176"/>
      <c r="PWW1" s="1176"/>
      <c r="PWX1" s="1176"/>
      <c r="PWY1" s="1176"/>
      <c r="PWZ1" s="1176"/>
      <c r="PXA1" s="1176"/>
      <c r="PXB1" s="1176"/>
      <c r="PXC1" s="1176"/>
      <c r="PXD1" s="1176"/>
      <c r="PXE1" s="1176"/>
      <c r="PXF1" s="1176"/>
      <c r="PXG1" s="1176"/>
      <c r="PXH1" s="1176"/>
      <c r="PXI1" s="1176"/>
      <c r="PXJ1" s="1176"/>
      <c r="PXK1" s="1176"/>
      <c r="PXL1" s="1176"/>
      <c r="PXM1" s="1176"/>
      <c r="PXN1" s="1176"/>
      <c r="PXO1" s="1176"/>
      <c r="PXP1" s="1176"/>
      <c r="PXQ1" s="1176"/>
      <c r="PXR1" s="1176"/>
      <c r="PXS1" s="1176"/>
      <c r="PXT1" s="1176"/>
      <c r="PXU1" s="1176"/>
      <c r="PXV1" s="1176"/>
      <c r="PXW1" s="1176"/>
      <c r="PXX1" s="1176"/>
      <c r="PXY1" s="1176"/>
      <c r="PXZ1" s="1176"/>
      <c r="PYA1" s="1176"/>
      <c r="PYB1" s="1176"/>
      <c r="PYC1" s="1176"/>
      <c r="PYD1" s="1176"/>
      <c r="PYE1" s="1176"/>
      <c r="PYF1" s="1176"/>
      <c r="PYG1" s="1176"/>
      <c r="PYH1" s="1176"/>
      <c r="PYI1" s="1176"/>
      <c r="PYJ1" s="1176"/>
      <c r="PYK1" s="1176"/>
      <c r="PYL1" s="1176"/>
      <c r="PYM1" s="1176"/>
      <c r="PYN1" s="1176"/>
      <c r="PYO1" s="1176"/>
      <c r="PYP1" s="1176"/>
      <c r="PYQ1" s="1176"/>
      <c r="PYR1" s="1176"/>
      <c r="PYS1" s="1176"/>
      <c r="PYT1" s="1176"/>
      <c r="PYU1" s="1176"/>
      <c r="PYV1" s="1176"/>
      <c r="PYW1" s="1176"/>
      <c r="PYX1" s="1176"/>
      <c r="PYY1" s="1176"/>
      <c r="PYZ1" s="1176"/>
      <c r="PZA1" s="1176"/>
      <c r="PZB1" s="1176"/>
      <c r="PZC1" s="1176"/>
      <c r="PZD1" s="1176"/>
      <c r="PZE1" s="1176"/>
      <c r="PZF1" s="1176"/>
      <c r="PZG1" s="1176"/>
      <c r="PZH1" s="1176"/>
      <c r="PZI1" s="1176"/>
      <c r="PZJ1" s="1176"/>
      <c r="PZK1" s="1176"/>
      <c r="PZL1" s="1176"/>
      <c r="PZM1" s="1176"/>
      <c r="PZN1" s="1176"/>
      <c r="PZO1" s="1176"/>
      <c r="PZP1" s="1176"/>
      <c r="PZQ1" s="1176"/>
      <c r="PZR1" s="1176"/>
      <c r="PZS1" s="1176"/>
      <c r="PZT1" s="1176"/>
      <c r="PZU1" s="1176"/>
      <c r="PZV1" s="1176"/>
      <c r="PZW1" s="1176"/>
      <c r="PZX1" s="1176"/>
      <c r="PZY1" s="1176"/>
      <c r="PZZ1" s="1176"/>
      <c r="QAA1" s="1176"/>
      <c r="QAB1" s="1176"/>
      <c r="QAC1" s="1176"/>
      <c r="QAD1" s="1176"/>
      <c r="QAE1" s="1176"/>
      <c r="QAF1" s="1176"/>
      <c r="QAG1" s="1176"/>
      <c r="QAH1" s="1176"/>
      <c r="QAI1" s="1176"/>
      <c r="QAJ1" s="1176"/>
      <c r="QAK1" s="1176"/>
      <c r="QAL1" s="1176"/>
      <c r="QAM1" s="1176"/>
      <c r="QAN1" s="1176"/>
      <c r="QAO1" s="1176"/>
      <c r="QAP1" s="1176"/>
      <c r="QAQ1" s="1176"/>
      <c r="QAR1" s="1176"/>
      <c r="QAS1" s="1176"/>
      <c r="QAT1" s="1176"/>
      <c r="QAU1" s="1176"/>
      <c r="QAV1" s="1176"/>
      <c r="QAW1" s="1176"/>
      <c r="QAX1" s="1176"/>
      <c r="QAY1" s="1176"/>
      <c r="QAZ1" s="1176"/>
      <c r="QBA1" s="1176"/>
      <c r="QBB1" s="1176"/>
      <c r="QBC1" s="1176"/>
      <c r="QBD1" s="1176"/>
      <c r="QBE1" s="1176"/>
      <c r="QBF1" s="1176"/>
      <c r="QBG1" s="1176"/>
      <c r="QBH1" s="1176"/>
      <c r="QBI1" s="1176"/>
      <c r="QBJ1" s="1176"/>
      <c r="QBK1" s="1176"/>
      <c r="QBL1" s="1176"/>
      <c r="QBM1" s="1176"/>
      <c r="QBN1" s="1176"/>
      <c r="QBO1" s="1176"/>
      <c r="QBP1" s="1176"/>
      <c r="QBQ1" s="1176"/>
      <c r="QBR1" s="1176"/>
      <c r="QBS1" s="1176"/>
      <c r="QBT1" s="1176"/>
      <c r="QBU1" s="1176"/>
      <c r="QBV1" s="1176"/>
      <c r="QBW1" s="1176"/>
      <c r="QBX1" s="1176"/>
      <c r="QBY1" s="1176"/>
      <c r="QBZ1" s="1176"/>
      <c r="QCA1" s="1176"/>
      <c r="QCB1" s="1176"/>
      <c r="QCC1" s="1176"/>
      <c r="QCD1" s="1176"/>
      <c r="QCE1" s="1176"/>
      <c r="QCF1" s="1176"/>
      <c r="QCG1" s="1176"/>
      <c r="QCH1" s="1176"/>
      <c r="QCI1" s="1176"/>
      <c r="QCJ1" s="1176"/>
      <c r="QCK1" s="1176"/>
      <c r="QCL1" s="1176"/>
      <c r="QCM1" s="1176"/>
      <c r="QCN1" s="1176"/>
      <c r="QCO1" s="1176"/>
      <c r="QCP1" s="1176"/>
      <c r="QCQ1" s="1176"/>
      <c r="QCR1" s="1176"/>
      <c r="QCS1" s="1176"/>
      <c r="QCT1" s="1176"/>
      <c r="QCU1" s="1176"/>
      <c r="QCV1" s="1176"/>
      <c r="QCW1" s="1176"/>
      <c r="QCX1" s="1176"/>
      <c r="QCY1" s="1176"/>
      <c r="QCZ1" s="1176"/>
      <c r="QDA1" s="1176"/>
      <c r="QDB1" s="1176"/>
      <c r="QDC1" s="1176"/>
      <c r="QDD1" s="1176"/>
      <c r="QDE1" s="1176"/>
      <c r="QDF1" s="1176"/>
      <c r="QDG1" s="1176"/>
      <c r="QDH1" s="1176"/>
      <c r="QDI1" s="1176"/>
      <c r="QDJ1" s="1176"/>
      <c r="QDK1" s="1176"/>
      <c r="QDL1" s="1176"/>
      <c r="QDM1" s="1176"/>
      <c r="QDN1" s="1176"/>
      <c r="QDO1" s="1176"/>
      <c r="QDP1" s="1176"/>
      <c r="QDQ1" s="1176"/>
      <c r="QDR1" s="1176"/>
      <c r="QDS1" s="1176"/>
      <c r="QDT1" s="1176"/>
      <c r="QDU1" s="1176"/>
      <c r="QDV1" s="1176"/>
      <c r="QDW1" s="1176"/>
      <c r="QDX1" s="1176"/>
      <c r="QDY1" s="1176"/>
      <c r="QDZ1" s="1176"/>
      <c r="QEA1" s="1176"/>
      <c r="QEB1" s="1176"/>
      <c r="QEC1" s="1176"/>
      <c r="QED1" s="1176"/>
      <c r="QEE1" s="1176"/>
      <c r="QEF1" s="1176"/>
      <c r="QEG1" s="1176"/>
      <c r="QEH1" s="1176"/>
      <c r="QEI1" s="1176"/>
      <c r="QEJ1" s="1176"/>
      <c r="QEK1" s="1176"/>
      <c r="QEL1" s="1176"/>
      <c r="QEM1" s="1176"/>
      <c r="QEN1" s="1176"/>
      <c r="QEO1" s="1176"/>
      <c r="QEP1" s="1176"/>
      <c r="QEQ1" s="1176"/>
      <c r="QER1" s="1176"/>
      <c r="QES1" s="1176"/>
      <c r="QET1" s="1176"/>
      <c r="QEU1" s="1176"/>
      <c r="QEV1" s="1176"/>
      <c r="QEW1" s="1176"/>
      <c r="QEX1" s="1176"/>
      <c r="QEY1" s="1176"/>
      <c r="QEZ1" s="1176"/>
      <c r="QFA1" s="1176"/>
      <c r="QFB1" s="1176"/>
      <c r="QFC1" s="1176"/>
      <c r="QFD1" s="1176"/>
      <c r="QFE1" s="1176"/>
      <c r="QFF1" s="1176"/>
      <c r="QFG1" s="1176"/>
      <c r="QFH1" s="1176"/>
      <c r="QFI1" s="1176"/>
      <c r="QFJ1" s="1176"/>
      <c r="QFK1" s="1176"/>
      <c r="QFL1" s="1176"/>
      <c r="QFM1" s="1176"/>
      <c r="QFN1" s="1176"/>
      <c r="QFO1" s="1176"/>
      <c r="QFP1" s="1176"/>
      <c r="QFQ1" s="1176"/>
      <c r="QFR1" s="1176"/>
      <c r="QFS1" s="1176"/>
      <c r="QFT1" s="1176"/>
      <c r="QFU1" s="1176"/>
      <c r="QFV1" s="1176"/>
      <c r="QFW1" s="1176"/>
      <c r="QFX1" s="1176"/>
      <c r="QFY1" s="1176"/>
      <c r="QFZ1" s="1176"/>
      <c r="QGA1" s="1176"/>
      <c r="QGB1" s="1176"/>
      <c r="QGC1" s="1176"/>
      <c r="QGD1" s="1176"/>
      <c r="QGE1" s="1176"/>
      <c r="QGF1" s="1176"/>
      <c r="QGG1" s="1176"/>
      <c r="QGH1" s="1176"/>
      <c r="QGI1" s="1176"/>
      <c r="QGJ1" s="1176"/>
      <c r="QGK1" s="1176"/>
      <c r="QGL1" s="1176"/>
      <c r="QGM1" s="1176"/>
      <c r="QGN1" s="1176"/>
      <c r="QGO1" s="1176"/>
      <c r="QGP1" s="1176"/>
      <c r="QGQ1" s="1176"/>
      <c r="QGR1" s="1176"/>
      <c r="QGS1" s="1176"/>
      <c r="QGT1" s="1176"/>
      <c r="QGU1" s="1176"/>
      <c r="QGV1" s="1176"/>
      <c r="QGW1" s="1176"/>
      <c r="QGX1" s="1176"/>
      <c r="QGY1" s="1176"/>
      <c r="QGZ1" s="1176"/>
      <c r="QHA1" s="1176"/>
      <c r="QHB1" s="1176"/>
      <c r="QHC1" s="1176"/>
      <c r="QHD1" s="1176"/>
      <c r="QHE1" s="1176"/>
      <c r="QHF1" s="1176"/>
      <c r="QHG1" s="1176"/>
      <c r="QHH1" s="1176"/>
      <c r="QHI1" s="1176"/>
      <c r="QHJ1" s="1176"/>
      <c r="QHK1" s="1176"/>
      <c r="QHL1" s="1176"/>
      <c r="QHM1" s="1176"/>
      <c r="QHN1" s="1176"/>
      <c r="QHO1" s="1176"/>
      <c r="QHP1" s="1176"/>
      <c r="QHQ1" s="1176"/>
      <c r="QHR1" s="1176"/>
      <c r="QHS1" s="1176"/>
      <c r="QHT1" s="1176"/>
      <c r="QHU1" s="1176"/>
      <c r="QHV1" s="1176"/>
      <c r="QHW1" s="1176"/>
      <c r="QHX1" s="1176"/>
      <c r="QHY1" s="1176"/>
      <c r="QHZ1" s="1176"/>
      <c r="QIA1" s="1176"/>
      <c r="QIB1" s="1176"/>
      <c r="QIC1" s="1176"/>
      <c r="QID1" s="1176"/>
      <c r="QIE1" s="1176"/>
      <c r="QIF1" s="1176"/>
      <c r="QIG1" s="1176"/>
      <c r="QIH1" s="1176"/>
      <c r="QII1" s="1176"/>
      <c r="QIJ1" s="1176"/>
      <c r="QIK1" s="1176"/>
      <c r="QIL1" s="1176"/>
      <c r="QIM1" s="1176"/>
      <c r="QIN1" s="1176"/>
      <c r="QIO1" s="1176"/>
      <c r="QIP1" s="1176"/>
      <c r="QIQ1" s="1176"/>
      <c r="QIR1" s="1176"/>
      <c r="QIS1" s="1176"/>
      <c r="QIT1" s="1176"/>
      <c r="QIU1" s="1176"/>
      <c r="QIV1" s="1176"/>
      <c r="QIW1" s="1176"/>
      <c r="QIX1" s="1176"/>
      <c r="QIY1" s="1176"/>
      <c r="QIZ1" s="1176"/>
      <c r="QJA1" s="1176"/>
      <c r="QJB1" s="1176"/>
      <c r="QJC1" s="1176"/>
      <c r="QJD1" s="1176"/>
      <c r="QJE1" s="1176"/>
      <c r="QJF1" s="1176"/>
      <c r="QJG1" s="1176"/>
      <c r="QJH1" s="1176"/>
      <c r="QJI1" s="1176"/>
      <c r="QJJ1" s="1176"/>
      <c r="QJK1" s="1176"/>
      <c r="QJL1" s="1176"/>
      <c r="QJM1" s="1176"/>
      <c r="QJN1" s="1176"/>
      <c r="QJO1" s="1176"/>
      <c r="QJP1" s="1176"/>
      <c r="QJQ1" s="1176"/>
      <c r="QJR1" s="1176"/>
      <c r="QJS1" s="1176"/>
      <c r="QJT1" s="1176"/>
      <c r="QJU1" s="1176"/>
      <c r="QJV1" s="1176"/>
      <c r="QJW1" s="1176"/>
      <c r="QJX1" s="1176"/>
      <c r="QJY1" s="1176"/>
      <c r="QJZ1" s="1176"/>
      <c r="QKA1" s="1176"/>
      <c r="QKB1" s="1176"/>
      <c r="QKC1" s="1176"/>
      <c r="QKD1" s="1176"/>
      <c r="QKE1" s="1176"/>
      <c r="QKF1" s="1176"/>
      <c r="QKG1" s="1176"/>
      <c r="QKH1" s="1176"/>
      <c r="QKI1" s="1176"/>
      <c r="QKJ1" s="1176"/>
      <c r="QKK1" s="1176"/>
      <c r="QKL1" s="1176"/>
      <c r="QKM1" s="1176"/>
      <c r="QKN1" s="1176"/>
      <c r="QKO1" s="1176"/>
      <c r="QKP1" s="1176"/>
      <c r="QKQ1" s="1176"/>
      <c r="QKR1" s="1176"/>
      <c r="QKS1" s="1176"/>
      <c r="QKT1" s="1176"/>
      <c r="QKU1" s="1176"/>
      <c r="QKV1" s="1176"/>
      <c r="QKW1" s="1176"/>
      <c r="QKX1" s="1176"/>
      <c r="QKY1" s="1176"/>
      <c r="QKZ1" s="1176"/>
      <c r="QLA1" s="1176"/>
      <c r="QLB1" s="1176"/>
      <c r="QLC1" s="1176"/>
      <c r="QLD1" s="1176"/>
      <c r="QLE1" s="1176"/>
      <c r="QLF1" s="1176"/>
      <c r="QLG1" s="1176"/>
      <c r="QLH1" s="1176"/>
      <c r="QLI1" s="1176"/>
      <c r="QLJ1" s="1176"/>
      <c r="QLK1" s="1176"/>
      <c r="QLL1" s="1176"/>
      <c r="QLM1" s="1176"/>
      <c r="QLN1" s="1176"/>
      <c r="QLO1" s="1176"/>
      <c r="QLP1" s="1176"/>
      <c r="QLQ1" s="1176"/>
      <c r="QLR1" s="1176"/>
      <c r="QLS1" s="1176"/>
      <c r="QLT1" s="1176"/>
      <c r="QLU1" s="1176"/>
      <c r="QLV1" s="1176"/>
      <c r="QLW1" s="1176"/>
      <c r="QLX1" s="1176"/>
      <c r="QLY1" s="1176"/>
      <c r="QLZ1" s="1176"/>
      <c r="QMA1" s="1176"/>
      <c r="QMB1" s="1176"/>
      <c r="QMC1" s="1176"/>
      <c r="QMD1" s="1176"/>
      <c r="QME1" s="1176"/>
      <c r="QMF1" s="1176"/>
      <c r="QMG1" s="1176"/>
      <c r="QMH1" s="1176"/>
      <c r="QMI1" s="1176"/>
      <c r="QMJ1" s="1176"/>
      <c r="QMK1" s="1176"/>
      <c r="QML1" s="1176"/>
      <c r="QMM1" s="1176"/>
      <c r="QMN1" s="1176"/>
      <c r="QMO1" s="1176"/>
      <c r="QMP1" s="1176"/>
      <c r="QMQ1" s="1176"/>
      <c r="QMR1" s="1176"/>
      <c r="QMS1" s="1176"/>
      <c r="QMT1" s="1176"/>
      <c r="QMU1" s="1176"/>
      <c r="QMV1" s="1176"/>
      <c r="QMW1" s="1176"/>
      <c r="QMX1" s="1176"/>
      <c r="QMY1" s="1176"/>
      <c r="QMZ1" s="1176"/>
      <c r="QNA1" s="1176"/>
      <c r="QNB1" s="1176"/>
      <c r="QNC1" s="1176"/>
      <c r="QND1" s="1176"/>
      <c r="QNE1" s="1176"/>
      <c r="QNF1" s="1176"/>
      <c r="QNG1" s="1176"/>
      <c r="QNH1" s="1176"/>
      <c r="QNI1" s="1176"/>
      <c r="QNJ1" s="1176"/>
      <c r="QNK1" s="1176"/>
      <c r="QNL1" s="1176"/>
      <c r="QNM1" s="1176"/>
      <c r="QNN1" s="1176"/>
      <c r="QNO1" s="1176"/>
      <c r="QNP1" s="1176"/>
      <c r="QNQ1" s="1176"/>
      <c r="QNR1" s="1176"/>
      <c r="QNS1" s="1176"/>
      <c r="QNT1" s="1176"/>
      <c r="QNU1" s="1176"/>
      <c r="QNV1" s="1176"/>
      <c r="QNW1" s="1176"/>
      <c r="QNX1" s="1176"/>
      <c r="QNY1" s="1176"/>
      <c r="QNZ1" s="1176"/>
      <c r="QOA1" s="1176"/>
      <c r="QOB1" s="1176"/>
      <c r="QOC1" s="1176"/>
      <c r="QOD1" s="1176"/>
      <c r="QOE1" s="1176"/>
      <c r="QOF1" s="1176"/>
      <c r="QOG1" s="1176"/>
      <c r="QOH1" s="1176"/>
      <c r="QOI1" s="1176"/>
      <c r="QOJ1" s="1176"/>
      <c r="QOK1" s="1176"/>
      <c r="QOL1" s="1176"/>
      <c r="QOM1" s="1176"/>
      <c r="QON1" s="1176"/>
      <c r="QOO1" s="1176"/>
      <c r="QOP1" s="1176"/>
      <c r="QOQ1" s="1176"/>
      <c r="QOR1" s="1176"/>
      <c r="QOS1" s="1176"/>
      <c r="QOT1" s="1176"/>
      <c r="QOU1" s="1176"/>
      <c r="QOV1" s="1176"/>
      <c r="QOW1" s="1176"/>
      <c r="QOX1" s="1176"/>
      <c r="QOY1" s="1176"/>
      <c r="QOZ1" s="1176"/>
      <c r="QPA1" s="1176"/>
      <c r="QPB1" s="1176"/>
      <c r="QPC1" s="1176"/>
      <c r="QPD1" s="1176"/>
      <c r="QPE1" s="1176"/>
      <c r="QPF1" s="1176"/>
      <c r="QPG1" s="1176"/>
      <c r="QPH1" s="1176"/>
      <c r="QPI1" s="1176"/>
      <c r="QPJ1" s="1176"/>
      <c r="QPK1" s="1176"/>
      <c r="QPL1" s="1176"/>
      <c r="QPM1" s="1176"/>
      <c r="QPN1" s="1176"/>
      <c r="QPO1" s="1176"/>
      <c r="QPP1" s="1176"/>
      <c r="QPQ1" s="1176"/>
      <c r="QPR1" s="1176"/>
      <c r="QPS1" s="1176"/>
      <c r="QPT1" s="1176"/>
      <c r="QPU1" s="1176"/>
      <c r="QPV1" s="1176"/>
      <c r="QPW1" s="1176"/>
      <c r="QPX1" s="1176"/>
      <c r="QPY1" s="1176"/>
      <c r="QPZ1" s="1176"/>
      <c r="QQA1" s="1176"/>
      <c r="QQB1" s="1176"/>
      <c r="QQC1" s="1176"/>
      <c r="QQD1" s="1176"/>
      <c r="QQE1" s="1176"/>
      <c r="QQF1" s="1176"/>
      <c r="QQG1" s="1176"/>
      <c r="QQH1" s="1176"/>
      <c r="QQI1" s="1176"/>
      <c r="QQJ1" s="1176"/>
      <c r="QQK1" s="1176"/>
      <c r="QQL1" s="1176"/>
      <c r="QQM1" s="1176"/>
      <c r="QQN1" s="1176"/>
      <c r="QQO1" s="1176"/>
      <c r="QQP1" s="1176"/>
      <c r="QQQ1" s="1176"/>
      <c r="QQR1" s="1176"/>
      <c r="QQS1" s="1176"/>
      <c r="QQT1" s="1176"/>
      <c r="QQU1" s="1176"/>
      <c r="QQV1" s="1176"/>
      <c r="QQW1" s="1176"/>
      <c r="QQX1" s="1176"/>
      <c r="QQY1" s="1176"/>
      <c r="QQZ1" s="1176"/>
      <c r="QRA1" s="1176"/>
      <c r="QRB1" s="1176"/>
      <c r="QRC1" s="1176"/>
      <c r="QRD1" s="1176"/>
      <c r="QRE1" s="1176"/>
      <c r="QRF1" s="1176"/>
      <c r="QRG1" s="1176"/>
      <c r="QRH1" s="1176"/>
      <c r="QRI1" s="1176"/>
      <c r="QRJ1" s="1176"/>
      <c r="QRK1" s="1176"/>
      <c r="QRL1" s="1176"/>
      <c r="QRM1" s="1176"/>
      <c r="QRN1" s="1176"/>
      <c r="QRO1" s="1176"/>
      <c r="QRP1" s="1176"/>
      <c r="QRQ1" s="1176"/>
      <c r="QRR1" s="1176"/>
      <c r="QRS1" s="1176"/>
      <c r="QRT1" s="1176"/>
      <c r="QRU1" s="1176"/>
      <c r="QRV1" s="1176"/>
      <c r="QRW1" s="1176"/>
      <c r="QRX1" s="1176"/>
      <c r="QRY1" s="1176"/>
      <c r="QRZ1" s="1176"/>
      <c r="QSA1" s="1176"/>
      <c r="QSB1" s="1176"/>
      <c r="QSC1" s="1176"/>
      <c r="QSD1" s="1176"/>
      <c r="QSE1" s="1176"/>
      <c r="QSF1" s="1176"/>
      <c r="QSG1" s="1176"/>
      <c r="QSH1" s="1176"/>
      <c r="QSI1" s="1176"/>
      <c r="QSJ1" s="1176"/>
      <c r="QSK1" s="1176"/>
      <c r="QSL1" s="1176"/>
      <c r="QSM1" s="1176"/>
      <c r="QSN1" s="1176"/>
      <c r="QSO1" s="1176"/>
      <c r="QSP1" s="1176"/>
      <c r="QSQ1" s="1176"/>
      <c r="QSR1" s="1176"/>
      <c r="QSS1" s="1176"/>
      <c r="QST1" s="1176"/>
      <c r="QSU1" s="1176"/>
      <c r="QSV1" s="1176"/>
      <c r="QSW1" s="1176"/>
      <c r="QSX1" s="1176"/>
      <c r="QSY1" s="1176"/>
      <c r="QSZ1" s="1176"/>
      <c r="QTA1" s="1176"/>
      <c r="QTB1" s="1176"/>
      <c r="QTC1" s="1176"/>
      <c r="QTD1" s="1176"/>
      <c r="QTE1" s="1176"/>
      <c r="QTF1" s="1176"/>
      <c r="QTG1" s="1176"/>
      <c r="QTH1" s="1176"/>
      <c r="QTI1" s="1176"/>
      <c r="QTJ1" s="1176"/>
      <c r="QTK1" s="1176"/>
      <c r="QTL1" s="1176"/>
      <c r="QTM1" s="1176"/>
      <c r="QTN1" s="1176"/>
      <c r="QTO1" s="1176"/>
      <c r="QTP1" s="1176"/>
      <c r="QTQ1" s="1176"/>
      <c r="QTR1" s="1176"/>
      <c r="QTS1" s="1176"/>
      <c r="QTT1" s="1176"/>
      <c r="QTU1" s="1176"/>
      <c r="QTV1" s="1176"/>
      <c r="QTW1" s="1176"/>
      <c r="QTX1" s="1176"/>
      <c r="QTY1" s="1176"/>
      <c r="QTZ1" s="1176"/>
      <c r="QUA1" s="1176"/>
      <c r="QUB1" s="1176"/>
      <c r="QUC1" s="1176"/>
      <c r="QUD1" s="1176"/>
      <c r="QUE1" s="1176"/>
      <c r="QUF1" s="1176"/>
      <c r="QUG1" s="1176"/>
      <c r="QUH1" s="1176"/>
      <c r="QUI1" s="1176"/>
      <c r="QUJ1" s="1176"/>
      <c r="QUK1" s="1176"/>
      <c r="QUL1" s="1176"/>
      <c r="QUM1" s="1176"/>
      <c r="QUN1" s="1176"/>
      <c r="QUO1" s="1176"/>
      <c r="QUP1" s="1176"/>
      <c r="QUQ1" s="1176"/>
      <c r="QUR1" s="1176"/>
      <c r="QUS1" s="1176"/>
      <c r="QUT1" s="1176"/>
      <c r="QUU1" s="1176"/>
      <c r="QUV1" s="1176"/>
      <c r="QUW1" s="1176"/>
      <c r="QUX1" s="1176"/>
      <c r="QUY1" s="1176"/>
      <c r="QUZ1" s="1176"/>
      <c r="QVA1" s="1176"/>
      <c r="QVB1" s="1176"/>
      <c r="QVC1" s="1176"/>
      <c r="QVD1" s="1176"/>
      <c r="QVE1" s="1176"/>
      <c r="QVF1" s="1176"/>
      <c r="QVG1" s="1176"/>
      <c r="QVH1" s="1176"/>
      <c r="QVI1" s="1176"/>
      <c r="QVJ1" s="1176"/>
      <c r="QVK1" s="1176"/>
      <c r="QVL1" s="1176"/>
      <c r="QVM1" s="1176"/>
      <c r="QVN1" s="1176"/>
      <c r="QVO1" s="1176"/>
      <c r="QVP1" s="1176"/>
      <c r="QVQ1" s="1176"/>
      <c r="QVR1" s="1176"/>
      <c r="QVS1" s="1176"/>
      <c r="QVT1" s="1176"/>
      <c r="QVU1" s="1176"/>
      <c r="QVV1" s="1176"/>
      <c r="QVW1" s="1176"/>
      <c r="QVX1" s="1176"/>
      <c r="QVY1" s="1176"/>
      <c r="QVZ1" s="1176"/>
      <c r="QWA1" s="1176"/>
      <c r="QWB1" s="1176"/>
      <c r="QWC1" s="1176"/>
      <c r="QWD1" s="1176"/>
      <c r="QWE1" s="1176"/>
      <c r="QWF1" s="1176"/>
      <c r="QWG1" s="1176"/>
      <c r="QWH1" s="1176"/>
      <c r="QWI1" s="1176"/>
      <c r="QWJ1" s="1176"/>
      <c r="QWK1" s="1176"/>
      <c r="QWL1" s="1176"/>
      <c r="QWM1" s="1176"/>
      <c r="QWN1" s="1176"/>
      <c r="QWO1" s="1176"/>
      <c r="QWP1" s="1176"/>
      <c r="QWQ1" s="1176"/>
      <c r="QWR1" s="1176"/>
      <c r="QWS1" s="1176"/>
      <c r="QWT1" s="1176"/>
      <c r="QWU1" s="1176"/>
      <c r="QWV1" s="1176"/>
      <c r="QWW1" s="1176"/>
      <c r="QWX1" s="1176"/>
      <c r="QWY1" s="1176"/>
      <c r="QWZ1" s="1176"/>
      <c r="QXA1" s="1176"/>
      <c r="QXB1" s="1176"/>
      <c r="QXC1" s="1176"/>
      <c r="QXD1" s="1176"/>
      <c r="QXE1" s="1176"/>
      <c r="QXF1" s="1176"/>
      <c r="QXG1" s="1176"/>
      <c r="QXH1" s="1176"/>
      <c r="QXI1" s="1176"/>
      <c r="QXJ1" s="1176"/>
      <c r="QXK1" s="1176"/>
      <c r="QXL1" s="1176"/>
      <c r="QXM1" s="1176"/>
      <c r="QXN1" s="1176"/>
      <c r="QXO1" s="1176"/>
      <c r="QXP1" s="1176"/>
      <c r="QXQ1" s="1176"/>
      <c r="QXR1" s="1176"/>
      <c r="QXS1" s="1176"/>
      <c r="QXT1" s="1176"/>
      <c r="QXU1" s="1176"/>
      <c r="QXV1" s="1176"/>
      <c r="QXW1" s="1176"/>
      <c r="QXX1" s="1176"/>
      <c r="QXY1" s="1176"/>
      <c r="QXZ1" s="1176"/>
      <c r="QYA1" s="1176"/>
      <c r="QYB1" s="1176"/>
      <c r="QYC1" s="1176"/>
      <c r="QYD1" s="1176"/>
      <c r="QYE1" s="1176"/>
      <c r="QYF1" s="1176"/>
      <c r="QYG1" s="1176"/>
      <c r="QYH1" s="1176"/>
      <c r="QYI1" s="1176"/>
      <c r="QYJ1" s="1176"/>
      <c r="QYK1" s="1176"/>
      <c r="QYL1" s="1176"/>
      <c r="QYM1" s="1176"/>
      <c r="QYN1" s="1176"/>
      <c r="QYO1" s="1176"/>
      <c r="QYP1" s="1176"/>
      <c r="QYQ1" s="1176"/>
      <c r="QYR1" s="1176"/>
      <c r="QYS1" s="1176"/>
      <c r="QYT1" s="1176"/>
      <c r="QYU1" s="1176"/>
      <c r="QYV1" s="1176"/>
      <c r="QYW1" s="1176"/>
      <c r="QYX1" s="1176"/>
      <c r="QYY1" s="1176"/>
      <c r="QYZ1" s="1176"/>
      <c r="QZA1" s="1176"/>
      <c r="QZB1" s="1176"/>
      <c r="QZC1" s="1176"/>
      <c r="QZD1" s="1176"/>
      <c r="QZE1" s="1176"/>
      <c r="QZF1" s="1176"/>
      <c r="QZG1" s="1176"/>
      <c r="QZH1" s="1176"/>
      <c r="QZI1" s="1176"/>
      <c r="QZJ1" s="1176"/>
      <c r="QZK1" s="1176"/>
      <c r="QZL1" s="1176"/>
      <c r="QZM1" s="1176"/>
      <c r="QZN1" s="1176"/>
      <c r="QZO1" s="1176"/>
      <c r="QZP1" s="1176"/>
      <c r="QZQ1" s="1176"/>
      <c r="QZR1" s="1176"/>
      <c r="QZS1" s="1176"/>
      <c r="QZT1" s="1176"/>
      <c r="QZU1" s="1176"/>
      <c r="QZV1" s="1176"/>
      <c r="QZW1" s="1176"/>
      <c r="QZX1" s="1176"/>
      <c r="QZY1" s="1176"/>
      <c r="QZZ1" s="1176"/>
      <c r="RAA1" s="1176"/>
      <c r="RAB1" s="1176"/>
      <c r="RAC1" s="1176"/>
      <c r="RAD1" s="1176"/>
      <c r="RAE1" s="1176"/>
      <c r="RAF1" s="1176"/>
      <c r="RAG1" s="1176"/>
      <c r="RAH1" s="1176"/>
      <c r="RAI1" s="1176"/>
      <c r="RAJ1" s="1176"/>
      <c r="RAK1" s="1176"/>
      <c r="RAL1" s="1176"/>
      <c r="RAM1" s="1176"/>
      <c r="RAN1" s="1176"/>
      <c r="RAO1" s="1176"/>
      <c r="RAP1" s="1176"/>
      <c r="RAQ1" s="1176"/>
      <c r="RAR1" s="1176"/>
      <c r="RAS1" s="1176"/>
      <c r="RAT1" s="1176"/>
      <c r="RAU1" s="1176"/>
      <c r="RAV1" s="1176"/>
      <c r="RAW1" s="1176"/>
      <c r="RAX1" s="1176"/>
      <c r="RAY1" s="1176"/>
      <c r="RAZ1" s="1176"/>
      <c r="RBA1" s="1176"/>
      <c r="RBB1" s="1176"/>
      <c r="RBC1" s="1176"/>
      <c r="RBD1" s="1176"/>
      <c r="RBE1" s="1176"/>
      <c r="RBF1" s="1176"/>
      <c r="RBG1" s="1176"/>
      <c r="RBH1" s="1176"/>
      <c r="RBI1" s="1176"/>
      <c r="RBJ1" s="1176"/>
      <c r="RBK1" s="1176"/>
      <c r="RBL1" s="1176"/>
      <c r="RBM1" s="1176"/>
      <c r="RBN1" s="1176"/>
      <c r="RBO1" s="1176"/>
      <c r="RBP1" s="1176"/>
      <c r="RBQ1" s="1176"/>
      <c r="RBR1" s="1176"/>
      <c r="RBS1" s="1176"/>
      <c r="RBT1" s="1176"/>
      <c r="RBU1" s="1176"/>
      <c r="RBV1" s="1176"/>
      <c r="RBW1" s="1176"/>
      <c r="RBX1" s="1176"/>
      <c r="RBY1" s="1176"/>
      <c r="RBZ1" s="1176"/>
      <c r="RCA1" s="1176"/>
      <c r="RCB1" s="1176"/>
      <c r="RCC1" s="1176"/>
      <c r="RCD1" s="1176"/>
      <c r="RCE1" s="1176"/>
      <c r="RCF1" s="1176"/>
      <c r="RCG1" s="1176"/>
      <c r="RCH1" s="1176"/>
      <c r="RCI1" s="1176"/>
      <c r="RCJ1" s="1176"/>
      <c r="RCK1" s="1176"/>
      <c r="RCL1" s="1176"/>
      <c r="RCM1" s="1176"/>
      <c r="RCN1" s="1176"/>
      <c r="RCO1" s="1176"/>
      <c r="RCP1" s="1176"/>
      <c r="RCQ1" s="1176"/>
      <c r="RCR1" s="1176"/>
      <c r="RCS1" s="1176"/>
      <c r="RCT1" s="1176"/>
      <c r="RCU1" s="1176"/>
      <c r="RCV1" s="1176"/>
      <c r="RCW1" s="1176"/>
      <c r="RCX1" s="1176"/>
      <c r="RCY1" s="1176"/>
      <c r="RCZ1" s="1176"/>
      <c r="RDA1" s="1176"/>
      <c r="RDB1" s="1176"/>
      <c r="RDC1" s="1176"/>
      <c r="RDD1" s="1176"/>
      <c r="RDE1" s="1176"/>
      <c r="RDF1" s="1176"/>
      <c r="RDG1" s="1176"/>
      <c r="RDH1" s="1176"/>
      <c r="RDI1" s="1176"/>
      <c r="RDJ1" s="1176"/>
      <c r="RDK1" s="1176"/>
      <c r="RDL1" s="1176"/>
      <c r="RDM1" s="1176"/>
      <c r="RDN1" s="1176"/>
      <c r="RDO1" s="1176"/>
      <c r="RDP1" s="1176"/>
      <c r="RDQ1" s="1176"/>
      <c r="RDR1" s="1176"/>
      <c r="RDS1" s="1176"/>
      <c r="RDT1" s="1176"/>
      <c r="RDU1" s="1176"/>
      <c r="RDV1" s="1176"/>
      <c r="RDW1" s="1176"/>
      <c r="RDX1" s="1176"/>
      <c r="RDY1" s="1176"/>
      <c r="RDZ1" s="1176"/>
      <c r="REA1" s="1176"/>
      <c r="REB1" s="1176"/>
      <c r="REC1" s="1176"/>
      <c r="RED1" s="1176"/>
      <c r="REE1" s="1176"/>
      <c r="REF1" s="1176"/>
      <c r="REG1" s="1176"/>
      <c r="REH1" s="1176"/>
      <c r="REI1" s="1176"/>
      <c r="REJ1" s="1176"/>
      <c r="REK1" s="1176"/>
      <c r="REL1" s="1176"/>
      <c r="REM1" s="1176"/>
      <c r="REN1" s="1176"/>
      <c r="REO1" s="1176"/>
      <c r="REP1" s="1176"/>
      <c r="REQ1" s="1176"/>
      <c r="RER1" s="1176"/>
      <c r="RES1" s="1176"/>
      <c r="RET1" s="1176"/>
      <c r="REU1" s="1176"/>
      <c r="REV1" s="1176"/>
      <c r="REW1" s="1176"/>
      <c r="REX1" s="1176"/>
      <c r="REY1" s="1176"/>
      <c r="REZ1" s="1176"/>
      <c r="RFA1" s="1176"/>
      <c r="RFB1" s="1176"/>
      <c r="RFC1" s="1176"/>
      <c r="RFD1" s="1176"/>
      <c r="RFE1" s="1176"/>
      <c r="RFF1" s="1176"/>
      <c r="RFG1" s="1176"/>
      <c r="RFH1" s="1176"/>
      <c r="RFI1" s="1176"/>
      <c r="RFJ1" s="1176"/>
      <c r="RFK1" s="1176"/>
      <c r="RFL1" s="1176"/>
      <c r="RFM1" s="1176"/>
      <c r="RFN1" s="1176"/>
      <c r="RFO1" s="1176"/>
      <c r="RFP1" s="1176"/>
      <c r="RFQ1" s="1176"/>
      <c r="RFR1" s="1176"/>
      <c r="RFS1" s="1176"/>
      <c r="RFT1" s="1176"/>
      <c r="RFU1" s="1176"/>
      <c r="RFV1" s="1176"/>
      <c r="RFW1" s="1176"/>
      <c r="RFX1" s="1176"/>
      <c r="RFY1" s="1176"/>
      <c r="RFZ1" s="1176"/>
      <c r="RGA1" s="1176"/>
      <c r="RGB1" s="1176"/>
      <c r="RGC1" s="1176"/>
      <c r="RGD1" s="1176"/>
      <c r="RGE1" s="1176"/>
      <c r="RGF1" s="1176"/>
      <c r="RGG1" s="1176"/>
      <c r="RGH1" s="1176"/>
      <c r="RGI1" s="1176"/>
      <c r="RGJ1" s="1176"/>
      <c r="RGK1" s="1176"/>
      <c r="RGL1" s="1176"/>
      <c r="RGM1" s="1176"/>
      <c r="RGN1" s="1176"/>
      <c r="RGO1" s="1176"/>
      <c r="RGP1" s="1176"/>
      <c r="RGQ1" s="1176"/>
      <c r="RGR1" s="1176"/>
      <c r="RGS1" s="1176"/>
      <c r="RGT1" s="1176"/>
      <c r="RGU1" s="1176"/>
      <c r="RGV1" s="1176"/>
      <c r="RGW1" s="1176"/>
      <c r="RGX1" s="1176"/>
      <c r="RGY1" s="1176"/>
      <c r="RGZ1" s="1176"/>
      <c r="RHA1" s="1176"/>
      <c r="RHB1" s="1176"/>
      <c r="RHC1" s="1176"/>
      <c r="RHD1" s="1176"/>
      <c r="RHE1" s="1176"/>
      <c r="RHF1" s="1176"/>
      <c r="RHG1" s="1176"/>
      <c r="RHH1" s="1176"/>
      <c r="RHI1" s="1176"/>
      <c r="RHJ1" s="1176"/>
      <c r="RHK1" s="1176"/>
      <c r="RHL1" s="1176"/>
      <c r="RHM1" s="1176"/>
      <c r="RHN1" s="1176"/>
      <c r="RHO1" s="1176"/>
      <c r="RHP1" s="1176"/>
      <c r="RHQ1" s="1176"/>
      <c r="RHR1" s="1176"/>
      <c r="RHS1" s="1176"/>
      <c r="RHT1" s="1176"/>
      <c r="RHU1" s="1176"/>
      <c r="RHV1" s="1176"/>
      <c r="RHW1" s="1176"/>
      <c r="RHX1" s="1176"/>
      <c r="RHY1" s="1176"/>
      <c r="RHZ1" s="1176"/>
      <c r="RIA1" s="1176"/>
      <c r="RIB1" s="1176"/>
      <c r="RIC1" s="1176"/>
      <c r="RID1" s="1176"/>
      <c r="RIE1" s="1176"/>
      <c r="RIF1" s="1176"/>
      <c r="RIG1" s="1176"/>
      <c r="RIH1" s="1176"/>
      <c r="RII1" s="1176"/>
      <c r="RIJ1" s="1176"/>
      <c r="RIK1" s="1176"/>
      <c r="RIL1" s="1176"/>
      <c r="RIM1" s="1176"/>
      <c r="RIN1" s="1176"/>
      <c r="RIO1" s="1176"/>
      <c r="RIP1" s="1176"/>
      <c r="RIQ1" s="1176"/>
      <c r="RIR1" s="1176"/>
      <c r="RIS1" s="1176"/>
      <c r="RIT1" s="1176"/>
      <c r="RIU1" s="1176"/>
      <c r="RIV1" s="1176"/>
      <c r="RIW1" s="1176"/>
      <c r="RIX1" s="1176"/>
      <c r="RIY1" s="1176"/>
      <c r="RIZ1" s="1176"/>
      <c r="RJA1" s="1176"/>
      <c r="RJB1" s="1176"/>
      <c r="RJC1" s="1176"/>
      <c r="RJD1" s="1176"/>
      <c r="RJE1" s="1176"/>
      <c r="RJF1" s="1176"/>
      <c r="RJG1" s="1176"/>
      <c r="RJH1" s="1176"/>
      <c r="RJI1" s="1176"/>
      <c r="RJJ1" s="1176"/>
      <c r="RJK1" s="1176"/>
      <c r="RJL1" s="1176"/>
      <c r="RJM1" s="1176"/>
      <c r="RJN1" s="1176"/>
      <c r="RJO1" s="1176"/>
      <c r="RJP1" s="1176"/>
      <c r="RJQ1" s="1176"/>
      <c r="RJR1" s="1176"/>
      <c r="RJS1" s="1176"/>
      <c r="RJT1" s="1176"/>
      <c r="RJU1" s="1176"/>
      <c r="RJV1" s="1176"/>
      <c r="RJW1" s="1176"/>
      <c r="RJX1" s="1176"/>
      <c r="RJY1" s="1176"/>
      <c r="RJZ1" s="1176"/>
      <c r="RKA1" s="1176"/>
      <c r="RKB1" s="1176"/>
      <c r="RKC1" s="1176"/>
      <c r="RKD1" s="1176"/>
      <c r="RKE1" s="1176"/>
      <c r="RKF1" s="1176"/>
      <c r="RKG1" s="1176"/>
      <c r="RKH1" s="1176"/>
      <c r="RKI1" s="1176"/>
      <c r="RKJ1" s="1176"/>
      <c r="RKK1" s="1176"/>
      <c r="RKL1" s="1176"/>
      <c r="RKM1" s="1176"/>
      <c r="RKN1" s="1176"/>
      <c r="RKO1" s="1176"/>
      <c r="RKP1" s="1176"/>
      <c r="RKQ1" s="1176"/>
      <c r="RKR1" s="1176"/>
      <c r="RKS1" s="1176"/>
      <c r="RKT1" s="1176"/>
      <c r="RKU1" s="1176"/>
      <c r="RKV1" s="1176"/>
      <c r="RKW1" s="1176"/>
      <c r="RKX1" s="1176"/>
      <c r="RKY1" s="1176"/>
      <c r="RKZ1" s="1176"/>
      <c r="RLA1" s="1176"/>
      <c r="RLB1" s="1176"/>
      <c r="RLC1" s="1176"/>
      <c r="RLD1" s="1176"/>
      <c r="RLE1" s="1176"/>
      <c r="RLF1" s="1176"/>
      <c r="RLG1" s="1176"/>
      <c r="RLH1" s="1176"/>
      <c r="RLI1" s="1176"/>
      <c r="RLJ1" s="1176"/>
      <c r="RLK1" s="1176"/>
      <c r="RLL1" s="1176"/>
      <c r="RLM1" s="1176"/>
      <c r="RLN1" s="1176"/>
      <c r="RLO1" s="1176"/>
      <c r="RLP1" s="1176"/>
      <c r="RLQ1" s="1176"/>
      <c r="RLR1" s="1176"/>
      <c r="RLS1" s="1176"/>
      <c r="RLT1" s="1176"/>
      <c r="RLU1" s="1176"/>
      <c r="RLV1" s="1176"/>
      <c r="RLW1" s="1176"/>
      <c r="RLX1" s="1176"/>
      <c r="RLY1" s="1176"/>
      <c r="RLZ1" s="1176"/>
      <c r="RMA1" s="1176"/>
      <c r="RMB1" s="1176"/>
      <c r="RMC1" s="1176"/>
      <c r="RMD1" s="1176"/>
      <c r="RME1" s="1176"/>
      <c r="RMF1" s="1176"/>
      <c r="RMG1" s="1176"/>
      <c r="RMH1" s="1176"/>
      <c r="RMI1" s="1176"/>
      <c r="RMJ1" s="1176"/>
      <c r="RMK1" s="1176"/>
      <c r="RML1" s="1176"/>
      <c r="RMM1" s="1176"/>
      <c r="RMN1" s="1176"/>
      <c r="RMO1" s="1176"/>
      <c r="RMP1" s="1176"/>
      <c r="RMQ1" s="1176"/>
      <c r="RMR1" s="1176"/>
      <c r="RMS1" s="1176"/>
      <c r="RMT1" s="1176"/>
      <c r="RMU1" s="1176"/>
      <c r="RMV1" s="1176"/>
      <c r="RMW1" s="1176"/>
      <c r="RMX1" s="1176"/>
      <c r="RMY1" s="1176"/>
      <c r="RMZ1" s="1176"/>
      <c r="RNA1" s="1176"/>
      <c r="RNB1" s="1176"/>
      <c r="RNC1" s="1176"/>
      <c r="RND1" s="1176"/>
      <c r="RNE1" s="1176"/>
      <c r="RNF1" s="1176"/>
      <c r="RNG1" s="1176"/>
      <c r="RNH1" s="1176"/>
      <c r="RNI1" s="1176"/>
      <c r="RNJ1" s="1176"/>
      <c r="RNK1" s="1176"/>
      <c r="RNL1" s="1176"/>
      <c r="RNM1" s="1176"/>
      <c r="RNN1" s="1176"/>
      <c r="RNO1" s="1176"/>
      <c r="RNP1" s="1176"/>
      <c r="RNQ1" s="1176"/>
      <c r="RNR1" s="1176"/>
      <c r="RNS1" s="1176"/>
      <c r="RNT1" s="1176"/>
      <c r="RNU1" s="1176"/>
      <c r="RNV1" s="1176"/>
      <c r="RNW1" s="1176"/>
      <c r="RNX1" s="1176"/>
      <c r="RNY1" s="1176"/>
      <c r="RNZ1" s="1176"/>
      <c r="ROA1" s="1176"/>
      <c r="ROB1" s="1176"/>
      <c r="ROC1" s="1176"/>
      <c r="ROD1" s="1176"/>
      <c r="ROE1" s="1176"/>
      <c r="ROF1" s="1176"/>
      <c r="ROG1" s="1176"/>
      <c r="ROH1" s="1176"/>
      <c r="ROI1" s="1176"/>
      <c r="ROJ1" s="1176"/>
      <c r="ROK1" s="1176"/>
      <c r="ROL1" s="1176"/>
      <c r="ROM1" s="1176"/>
      <c r="RON1" s="1176"/>
      <c r="ROO1" s="1176"/>
      <c r="ROP1" s="1176"/>
      <c r="ROQ1" s="1176"/>
      <c r="ROR1" s="1176"/>
      <c r="ROS1" s="1176"/>
      <c r="ROT1" s="1176"/>
      <c r="ROU1" s="1176"/>
      <c r="ROV1" s="1176"/>
      <c r="ROW1" s="1176"/>
      <c r="ROX1" s="1176"/>
      <c r="ROY1" s="1176"/>
      <c r="ROZ1" s="1176"/>
      <c r="RPA1" s="1176"/>
      <c r="RPB1" s="1176"/>
      <c r="RPC1" s="1176"/>
      <c r="RPD1" s="1176"/>
      <c r="RPE1" s="1176"/>
      <c r="RPF1" s="1176"/>
      <c r="RPG1" s="1176"/>
      <c r="RPH1" s="1176"/>
      <c r="RPI1" s="1176"/>
      <c r="RPJ1" s="1176"/>
      <c r="RPK1" s="1176"/>
      <c r="RPL1" s="1176"/>
      <c r="RPM1" s="1176"/>
      <c r="RPN1" s="1176"/>
      <c r="RPO1" s="1176"/>
      <c r="RPP1" s="1176"/>
      <c r="RPQ1" s="1176"/>
      <c r="RPR1" s="1176"/>
      <c r="RPS1" s="1176"/>
      <c r="RPT1" s="1176"/>
      <c r="RPU1" s="1176"/>
      <c r="RPV1" s="1176"/>
      <c r="RPW1" s="1176"/>
      <c r="RPX1" s="1176"/>
      <c r="RPY1" s="1176"/>
      <c r="RPZ1" s="1176"/>
      <c r="RQA1" s="1176"/>
      <c r="RQB1" s="1176"/>
      <c r="RQC1" s="1176"/>
      <c r="RQD1" s="1176"/>
      <c r="RQE1" s="1176"/>
      <c r="RQF1" s="1176"/>
      <c r="RQG1" s="1176"/>
      <c r="RQH1" s="1176"/>
      <c r="RQI1" s="1176"/>
      <c r="RQJ1" s="1176"/>
      <c r="RQK1" s="1176"/>
      <c r="RQL1" s="1176"/>
      <c r="RQM1" s="1176"/>
      <c r="RQN1" s="1176"/>
      <c r="RQO1" s="1176"/>
      <c r="RQP1" s="1176"/>
      <c r="RQQ1" s="1176"/>
      <c r="RQR1" s="1176"/>
      <c r="RQS1" s="1176"/>
      <c r="RQT1" s="1176"/>
      <c r="RQU1" s="1176"/>
      <c r="RQV1" s="1176"/>
      <c r="RQW1" s="1176"/>
      <c r="RQX1" s="1176"/>
      <c r="RQY1" s="1176"/>
      <c r="RQZ1" s="1176"/>
      <c r="RRA1" s="1176"/>
      <c r="RRB1" s="1176"/>
      <c r="RRC1" s="1176"/>
      <c r="RRD1" s="1176"/>
      <c r="RRE1" s="1176"/>
      <c r="RRF1" s="1176"/>
      <c r="RRG1" s="1176"/>
      <c r="RRH1" s="1176"/>
      <c r="RRI1" s="1176"/>
      <c r="RRJ1" s="1176"/>
      <c r="RRK1" s="1176"/>
      <c r="RRL1" s="1176"/>
      <c r="RRM1" s="1176"/>
      <c r="RRN1" s="1176"/>
      <c r="RRO1" s="1176"/>
      <c r="RRP1" s="1176"/>
      <c r="RRQ1" s="1176"/>
      <c r="RRR1" s="1176"/>
      <c r="RRS1" s="1176"/>
      <c r="RRT1" s="1176"/>
      <c r="RRU1" s="1176"/>
      <c r="RRV1" s="1176"/>
      <c r="RRW1" s="1176"/>
      <c r="RRX1" s="1176"/>
      <c r="RRY1" s="1176"/>
      <c r="RRZ1" s="1176"/>
      <c r="RSA1" s="1176"/>
      <c r="RSB1" s="1176"/>
      <c r="RSC1" s="1176"/>
      <c r="RSD1" s="1176"/>
      <c r="RSE1" s="1176"/>
      <c r="RSF1" s="1176"/>
      <c r="RSG1" s="1176"/>
      <c r="RSH1" s="1176"/>
      <c r="RSI1" s="1176"/>
      <c r="RSJ1" s="1176"/>
      <c r="RSK1" s="1176"/>
      <c r="RSL1" s="1176"/>
      <c r="RSM1" s="1176"/>
      <c r="RSN1" s="1176"/>
      <c r="RSO1" s="1176"/>
      <c r="RSP1" s="1176"/>
      <c r="RSQ1" s="1176"/>
      <c r="RSR1" s="1176"/>
      <c r="RSS1" s="1176"/>
      <c r="RST1" s="1176"/>
      <c r="RSU1" s="1176"/>
      <c r="RSV1" s="1176"/>
      <c r="RSW1" s="1176"/>
      <c r="RSX1" s="1176"/>
      <c r="RSY1" s="1176"/>
      <c r="RSZ1" s="1176"/>
      <c r="RTA1" s="1176"/>
      <c r="RTB1" s="1176"/>
      <c r="RTC1" s="1176"/>
      <c r="RTD1" s="1176"/>
      <c r="RTE1" s="1176"/>
      <c r="RTF1" s="1176"/>
      <c r="RTG1" s="1176"/>
      <c r="RTH1" s="1176"/>
      <c r="RTI1" s="1176"/>
      <c r="RTJ1" s="1176"/>
      <c r="RTK1" s="1176"/>
      <c r="RTL1" s="1176"/>
      <c r="RTM1" s="1176"/>
      <c r="RTN1" s="1176"/>
      <c r="RTO1" s="1176"/>
      <c r="RTP1" s="1176"/>
      <c r="RTQ1" s="1176"/>
      <c r="RTR1" s="1176"/>
      <c r="RTS1" s="1176"/>
      <c r="RTT1" s="1176"/>
      <c r="RTU1" s="1176"/>
      <c r="RTV1" s="1176"/>
      <c r="RTW1" s="1176"/>
      <c r="RTX1" s="1176"/>
      <c r="RTY1" s="1176"/>
      <c r="RTZ1" s="1176"/>
      <c r="RUA1" s="1176"/>
      <c r="RUB1" s="1176"/>
      <c r="RUC1" s="1176"/>
      <c r="RUD1" s="1176"/>
      <c r="RUE1" s="1176"/>
      <c r="RUF1" s="1176"/>
      <c r="RUG1" s="1176"/>
      <c r="RUH1" s="1176"/>
      <c r="RUI1" s="1176"/>
      <c r="RUJ1" s="1176"/>
      <c r="RUK1" s="1176"/>
      <c r="RUL1" s="1176"/>
      <c r="RUM1" s="1176"/>
      <c r="RUN1" s="1176"/>
      <c r="RUO1" s="1176"/>
      <c r="RUP1" s="1176"/>
      <c r="RUQ1" s="1176"/>
      <c r="RUR1" s="1176"/>
      <c r="RUS1" s="1176"/>
      <c r="RUT1" s="1176"/>
      <c r="RUU1" s="1176"/>
      <c r="RUV1" s="1176"/>
      <c r="RUW1" s="1176"/>
      <c r="RUX1" s="1176"/>
      <c r="RUY1" s="1176"/>
      <c r="RUZ1" s="1176"/>
      <c r="RVA1" s="1176"/>
      <c r="RVB1" s="1176"/>
      <c r="RVC1" s="1176"/>
      <c r="RVD1" s="1176"/>
      <c r="RVE1" s="1176"/>
      <c r="RVF1" s="1176"/>
      <c r="RVG1" s="1176"/>
      <c r="RVH1" s="1176"/>
      <c r="RVI1" s="1176"/>
      <c r="RVJ1" s="1176"/>
      <c r="RVK1" s="1176"/>
      <c r="RVL1" s="1176"/>
      <c r="RVM1" s="1176"/>
      <c r="RVN1" s="1176"/>
      <c r="RVO1" s="1176"/>
      <c r="RVP1" s="1176"/>
      <c r="RVQ1" s="1176"/>
      <c r="RVR1" s="1176"/>
      <c r="RVS1" s="1176"/>
      <c r="RVT1" s="1176"/>
      <c r="RVU1" s="1176"/>
      <c r="RVV1" s="1176"/>
      <c r="RVW1" s="1176"/>
      <c r="RVX1" s="1176"/>
      <c r="RVY1" s="1176"/>
      <c r="RVZ1" s="1176"/>
      <c r="RWA1" s="1176"/>
      <c r="RWB1" s="1176"/>
      <c r="RWC1" s="1176"/>
      <c r="RWD1" s="1176"/>
      <c r="RWE1" s="1176"/>
      <c r="RWF1" s="1176"/>
      <c r="RWG1" s="1176"/>
      <c r="RWH1" s="1176"/>
      <c r="RWI1" s="1176"/>
      <c r="RWJ1" s="1176"/>
      <c r="RWK1" s="1176"/>
      <c r="RWL1" s="1176"/>
      <c r="RWM1" s="1176"/>
      <c r="RWN1" s="1176"/>
      <c r="RWO1" s="1176"/>
      <c r="RWP1" s="1176"/>
      <c r="RWQ1" s="1176"/>
      <c r="RWR1" s="1176"/>
      <c r="RWS1" s="1176"/>
      <c r="RWT1" s="1176"/>
      <c r="RWU1" s="1176"/>
      <c r="RWV1" s="1176"/>
      <c r="RWW1" s="1176"/>
      <c r="RWX1" s="1176"/>
      <c r="RWY1" s="1176"/>
      <c r="RWZ1" s="1176"/>
      <c r="RXA1" s="1176"/>
      <c r="RXB1" s="1176"/>
      <c r="RXC1" s="1176"/>
      <c r="RXD1" s="1176"/>
      <c r="RXE1" s="1176"/>
      <c r="RXF1" s="1176"/>
      <c r="RXG1" s="1176"/>
      <c r="RXH1" s="1176"/>
      <c r="RXI1" s="1176"/>
      <c r="RXJ1" s="1176"/>
      <c r="RXK1" s="1176"/>
      <c r="RXL1" s="1176"/>
      <c r="RXM1" s="1176"/>
      <c r="RXN1" s="1176"/>
      <c r="RXO1" s="1176"/>
      <c r="RXP1" s="1176"/>
      <c r="RXQ1" s="1176"/>
      <c r="RXR1" s="1176"/>
      <c r="RXS1" s="1176"/>
      <c r="RXT1" s="1176"/>
      <c r="RXU1" s="1176"/>
      <c r="RXV1" s="1176"/>
      <c r="RXW1" s="1176"/>
      <c r="RXX1" s="1176"/>
      <c r="RXY1" s="1176"/>
      <c r="RXZ1" s="1176"/>
      <c r="RYA1" s="1176"/>
      <c r="RYB1" s="1176"/>
      <c r="RYC1" s="1176"/>
      <c r="RYD1" s="1176"/>
      <c r="RYE1" s="1176"/>
      <c r="RYF1" s="1176"/>
      <c r="RYG1" s="1176"/>
      <c r="RYH1" s="1176"/>
      <c r="RYI1" s="1176"/>
      <c r="RYJ1" s="1176"/>
      <c r="RYK1" s="1176"/>
      <c r="RYL1" s="1176"/>
      <c r="RYM1" s="1176"/>
      <c r="RYN1" s="1176"/>
      <c r="RYO1" s="1176"/>
      <c r="RYP1" s="1176"/>
      <c r="RYQ1" s="1176"/>
      <c r="RYR1" s="1176"/>
      <c r="RYS1" s="1176"/>
      <c r="RYT1" s="1176"/>
      <c r="RYU1" s="1176"/>
      <c r="RYV1" s="1176"/>
      <c r="RYW1" s="1176"/>
      <c r="RYX1" s="1176"/>
      <c r="RYY1" s="1176"/>
      <c r="RYZ1" s="1176"/>
      <c r="RZA1" s="1176"/>
      <c r="RZB1" s="1176"/>
      <c r="RZC1" s="1176"/>
      <c r="RZD1" s="1176"/>
      <c r="RZE1" s="1176"/>
      <c r="RZF1" s="1176"/>
      <c r="RZG1" s="1176"/>
      <c r="RZH1" s="1176"/>
      <c r="RZI1" s="1176"/>
      <c r="RZJ1" s="1176"/>
      <c r="RZK1" s="1176"/>
      <c r="RZL1" s="1176"/>
      <c r="RZM1" s="1176"/>
      <c r="RZN1" s="1176"/>
      <c r="RZO1" s="1176"/>
      <c r="RZP1" s="1176"/>
      <c r="RZQ1" s="1176"/>
      <c r="RZR1" s="1176"/>
      <c r="RZS1" s="1176"/>
      <c r="RZT1" s="1176"/>
      <c r="RZU1" s="1176"/>
      <c r="RZV1" s="1176"/>
      <c r="RZW1" s="1176"/>
      <c r="RZX1" s="1176"/>
      <c r="RZY1" s="1176"/>
      <c r="RZZ1" s="1176"/>
      <c r="SAA1" s="1176"/>
      <c r="SAB1" s="1176"/>
      <c r="SAC1" s="1176"/>
      <c r="SAD1" s="1176"/>
      <c r="SAE1" s="1176"/>
      <c r="SAF1" s="1176"/>
      <c r="SAG1" s="1176"/>
      <c r="SAH1" s="1176"/>
      <c r="SAI1" s="1176"/>
      <c r="SAJ1" s="1176"/>
      <c r="SAK1" s="1176"/>
      <c r="SAL1" s="1176"/>
      <c r="SAM1" s="1176"/>
      <c r="SAN1" s="1176"/>
      <c r="SAO1" s="1176"/>
      <c r="SAP1" s="1176"/>
      <c r="SAQ1" s="1176"/>
      <c r="SAR1" s="1176"/>
      <c r="SAS1" s="1176"/>
      <c r="SAT1" s="1176"/>
      <c r="SAU1" s="1176"/>
      <c r="SAV1" s="1176"/>
      <c r="SAW1" s="1176"/>
      <c r="SAX1" s="1176"/>
      <c r="SAY1" s="1176"/>
      <c r="SAZ1" s="1176"/>
      <c r="SBA1" s="1176"/>
      <c r="SBB1" s="1176"/>
      <c r="SBC1" s="1176"/>
      <c r="SBD1" s="1176"/>
      <c r="SBE1" s="1176"/>
      <c r="SBF1" s="1176"/>
      <c r="SBG1" s="1176"/>
      <c r="SBH1" s="1176"/>
      <c r="SBI1" s="1176"/>
      <c r="SBJ1" s="1176"/>
      <c r="SBK1" s="1176"/>
      <c r="SBL1" s="1176"/>
      <c r="SBM1" s="1176"/>
      <c r="SBN1" s="1176"/>
      <c r="SBO1" s="1176"/>
      <c r="SBP1" s="1176"/>
      <c r="SBQ1" s="1176"/>
      <c r="SBR1" s="1176"/>
      <c r="SBS1" s="1176"/>
      <c r="SBT1" s="1176"/>
      <c r="SBU1" s="1176"/>
      <c r="SBV1" s="1176"/>
      <c r="SBW1" s="1176"/>
      <c r="SBX1" s="1176"/>
      <c r="SBY1" s="1176"/>
      <c r="SBZ1" s="1176"/>
      <c r="SCA1" s="1176"/>
      <c r="SCB1" s="1176"/>
      <c r="SCC1" s="1176"/>
      <c r="SCD1" s="1176"/>
      <c r="SCE1" s="1176"/>
      <c r="SCF1" s="1176"/>
      <c r="SCG1" s="1176"/>
      <c r="SCH1" s="1176"/>
      <c r="SCI1" s="1176"/>
      <c r="SCJ1" s="1176"/>
      <c r="SCK1" s="1176"/>
      <c r="SCL1" s="1176"/>
      <c r="SCM1" s="1176"/>
      <c r="SCN1" s="1176"/>
      <c r="SCO1" s="1176"/>
      <c r="SCP1" s="1176"/>
      <c r="SCQ1" s="1176"/>
      <c r="SCR1" s="1176"/>
      <c r="SCS1" s="1176"/>
      <c r="SCT1" s="1176"/>
      <c r="SCU1" s="1176"/>
      <c r="SCV1" s="1176"/>
      <c r="SCW1" s="1176"/>
      <c r="SCX1" s="1176"/>
      <c r="SCY1" s="1176"/>
      <c r="SCZ1" s="1176"/>
      <c r="SDA1" s="1176"/>
      <c r="SDB1" s="1176"/>
      <c r="SDC1" s="1176"/>
      <c r="SDD1" s="1176"/>
      <c r="SDE1" s="1176"/>
      <c r="SDF1" s="1176"/>
      <c r="SDG1" s="1176"/>
      <c r="SDH1" s="1176"/>
      <c r="SDI1" s="1176"/>
      <c r="SDJ1" s="1176"/>
      <c r="SDK1" s="1176"/>
      <c r="SDL1" s="1176"/>
      <c r="SDM1" s="1176"/>
      <c r="SDN1" s="1176"/>
      <c r="SDO1" s="1176"/>
      <c r="SDP1" s="1176"/>
      <c r="SDQ1" s="1176"/>
      <c r="SDR1" s="1176"/>
      <c r="SDS1" s="1176"/>
      <c r="SDT1" s="1176"/>
      <c r="SDU1" s="1176"/>
      <c r="SDV1" s="1176"/>
      <c r="SDW1" s="1176"/>
      <c r="SDX1" s="1176"/>
      <c r="SDY1" s="1176"/>
      <c r="SDZ1" s="1176"/>
      <c r="SEA1" s="1176"/>
      <c r="SEB1" s="1176"/>
      <c r="SEC1" s="1176"/>
      <c r="SED1" s="1176"/>
      <c r="SEE1" s="1176"/>
      <c r="SEF1" s="1176"/>
      <c r="SEG1" s="1176"/>
      <c r="SEH1" s="1176"/>
      <c r="SEI1" s="1176"/>
      <c r="SEJ1" s="1176"/>
      <c r="SEK1" s="1176"/>
      <c r="SEL1" s="1176"/>
      <c r="SEM1" s="1176"/>
      <c r="SEN1" s="1176"/>
      <c r="SEO1" s="1176"/>
      <c r="SEP1" s="1176"/>
      <c r="SEQ1" s="1176"/>
      <c r="SER1" s="1176"/>
      <c r="SES1" s="1176"/>
      <c r="SET1" s="1176"/>
      <c r="SEU1" s="1176"/>
      <c r="SEV1" s="1176"/>
      <c r="SEW1" s="1176"/>
      <c r="SEX1" s="1176"/>
      <c r="SEY1" s="1176"/>
      <c r="SEZ1" s="1176"/>
      <c r="SFA1" s="1176"/>
      <c r="SFB1" s="1176"/>
      <c r="SFC1" s="1176"/>
      <c r="SFD1" s="1176"/>
      <c r="SFE1" s="1176"/>
      <c r="SFF1" s="1176"/>
      <c r="SFG1" s="1176"/>
      <c r="SFH1" s="1176"/>
      <c r="SFI1" s="1176"/>
      <c r="SFJ1" s="1176"/>
      <c r="SFK1" s="1176"/>
      <c r="SFL1" s="1176"/>
      <c r="SFM1" s="1176"/>
      <c r="SFN1" s="1176"/>
      <c r="SFO1" s="1176"/>
      <c r="SFP1" s="1176"/>
      <c r="SFQ1" s="1176"/>
      <c r="SFR1" s="1176"/>
      <c r="SFS1" s="1176"/>
      <c r="SFT1" s="1176"/>
      <c r="SFU1" s="1176"/>
      <c r="SFV1" s="1176"/>
      <c r="SFW1" s="1176"/>
      <c r="SFX1" s="1176"/>
      <c r="SFY1" s="1176"/>
      <c r="SFZ1" s="1176"/>
      <c r="SGA1" s="1176"/>
      <c r="SGB1" s="1176"/>
      <c r="SGC1" s="1176"/>
      <c r="SGD1" s="1176"/>
      <c r="SGE1" s="1176"/>
      <c r="SGF1" s="1176"/>
      <c r="SGG1" s="1176"/>
      <c r="SGH1" s="1176"/>
      <c r="SGI1" s="1176"/>
      <c r="SGJ1" s="1176"/>
      <c r="SGK1" s="1176"/>
      <c r="SGL1" s="1176"/>
      <c r="SGM1" s="1176"/>
      <c r="SGN1" s="1176"/>
      <c r="SGO1" s="1176"/>
      <c r="SGP1" s="1176"/>
      <c r="SGQ1" s="1176"/>
      <c r="SGR1" s="1176"/>
      <c r="SGS1" s="1176"/>
      <c r="SGT1" s="1176"/>
      <c r="SGU1" s="1176"/>
      <c r="SGV1" s="1176"/>
      <c r="SGW1" s="1176"/>
      <c r="SGX1" s="1176"/>
      <c r="SGY1" s="1176"/>
      <c r="SGZ1" s="1176"/>
      <c r="SHA1" s="1176"/>
      <c r="SHB1" s="1176"/>
      <c r="SHC1" s="1176"/>
      <c r="SHD1" s="1176"/>
      <c r="SHE1" s="1176"/>
      <c r="SHF1" s="1176"/>
      <c r="SHG1" s="1176"/>
      <c r="SHH1" s="1176"/>
      <c r="SHI1" s="1176"/>
      <c r="SHJ1" s="1176"/>
      <c r="SHK1" s="1176"/>
      <c r="SHL1" s="1176"/>
      <c r="SHM1" s="1176"/>
      <c r="SHN1" s="1176"/>
      <c r="SHO1" s="1176"/>
      <c r="SHP1" s="1176"/>
      <c r="SHQ1" s="1176"/>
      <c r="SHR1" s="1176"/>
      <c r="SHS1" s="1176"/>
      <c r="SHT1" s="1176"/>
      <c r="SHU1" s="1176"/>
      <c r="SHV1" s="1176"/>
      <c r="SHW1" s="1176"/>
      <c r="SHX1" s="1176"/>
      <c r="SHY1" s="1176"/>
      <c r="SHZ1" s="1176"/>
      <c r="SIA1" s="1176"/>
      <c r="SIB1" s="1176"/>
      <c r="SIC1" s="1176"/>
      <c r="SID1" s="1176"/>
      <c r="SIE1" s="1176"/>
      <c r="SIF1" s="1176"/>
      <c r="SIG1" s="1176"/>
      <c r="SIH1" s="1176"/>
      <c r="SII1" s="1176"/>
      <c r="SIJ1" s="1176"/>
      <c r="SIK1" s="1176"/>
      <c r="SIL1" s="1176"/>
      <c r="SIM1" s="1176"/>
      <c r="SIN1" s="1176"/>
      <c r="SIO1" s="1176"/>
      <c r="SIP1" s="1176"/>
      <c r="SIQ1" s="1176"/>
      <c r="SIR1" s="1176"/>
      <c r="SIS1" s="1176"/>
      <c r="SIT1" s="1176"/>
      <c r="SIU1" s="1176"/>
      <c r="SIV1" s="1176"/>
      <c r="SIW1" s="1176"/>
      <c r="SIX1" s="1176"/>
      <c r="SIY1" s="1176"/>
      <c r="SIZ1" s="1176"/>
      <c r="SJA1" s="1176"/>
      <c r="SJB1" s="1176"/>
      <c r="SJC1" s="1176"/>
      <c r="SJD1" s="1176"/>
      <c r="SJE1" s="1176"/>
      <c r="SJF1" s="1176"/>
      <c r="SJG1" s="1176"/>
      <c r="SJH1" s="1176"/>
      <c r="SJI1" s="1176"/>
      <c r="SJJ1" s="1176"/>
      <c r="SJK1" s="1176"/>
      <c r="SJL1" s="1176"/>
      <c r="SJM1" s="1176"/>
      <c r="SJN1" s="1176"/>
      <c r="SJO1" s="1176"/>
      <c r="SJP1" s="1176"/>
      <c r="SJQ1" s="1176"/>
      <c r="SJR1" s="1176"/>
      <c r="SJS1" s="1176"/>
      <c r="SJT1" s="1176"/>
      <c r="SJU1" s="1176"/>
      <c r="SJV1" s="1176"/>
      <c r="SJW1" s="1176"/>
      <c r="SJX1" s="1176"/>
      <c r="SJY1" s="1176"/>
      <c r="SJZ1" s="1176"/>
      <c r="SKA1" s="1176"/>
      <c r="SKB1" s="1176"/>
      <c r="SKC1" s="1176"/>
      <c r="SKD1" s="1176"/>
      <c r="SKE1" s="1176"/>
      <c r="SKF1" s="1176"/>
      <c r="SKG1" s="1176"/>
      <c r="SKH1" s="1176"/>
      <c r="SKI1" s="1176"/>
      <c r="SKJ1" s="1176"/>
      <c r="SKK1" s="1176"/>
      <c r="SKL1" s="1176"/>
      <c r="SKM1" s="1176"/>
      <c r="SKN1" s="1176"/>
      <c r="SKO1" s="1176"/>
      <c r="SKP1" s="1176"/>
      <c r="SKQ1" s="1176"/>
      <c r="SKR1" s="1176"/>
      <c r="SKS1" s="1176"/>
      <c r="SKT1" s="1176"/>
      <c r="SKU1" s="1176"/>
      <c r="SKV1" s="1176"/>
      <c r="SKW1" s="1176"/>
      <c r="SKX1" s="1176"/>
      <c r="SKY1" s="1176"/>
      <c r="SKZ1" s="1176"/>
      <c r="SLA1" s="1176"/>
      <c r="SLB1" s="1176"/>
      <c r="SLC1" s="1176"/>
      <c r="SLD1" s="1176"/>
      <c r="SLE1" s="1176"/>
      <c r="SLF1" s="1176"/>
      <c r="SLG1" s="1176"/>
      <c r="SLH1" s="1176"/>
      <c r="SLI1" s="1176"/>
      <c r="SLJ1" s="1176"/>
      <c r="SLK1" s="1176"/>
      <c r="SLL1" s="1176"/>
      <c r="SLM1" s="1176"/>
      <c r="SLN1" s="1176"/>
      <c r="SLO1" s="1176"/>
      <c r="SLP1" s="1176"/>
      <c r="SLQ1" s="1176"/>
      <c r="SLR1" s="1176"/>
      <c r="SLS1" s="1176"/>
      <c r="SLT1" s="1176"/>
      <c r="SLU1" s="1176"/>
      <c r="SLV1" s="1176"/>
      <c r="SLW1" s="1176"/>
      <c r="SLX1" s="1176"/>
      <c r="SLY1" s="1176"/>
      <c r="SLZ1" s="1176"/>
      <c r="SMA1" s="1176"/>
      <c r="SMB1" s="1176"/>
      <c r="SMC1" s="1176"/>
      <c r="SMD1" s="1176"/>
      <c r="SME1" s="1176"/>
      <c r="SMF1" s="1176"/>
      <c r="SMG1" s="1176"/>
      <c r="SMH1" s="1176"/>
      <c r="SMI1" s="1176"/>
      <c r="SMJ1" s="1176"/>
      <c r="SMK1" s="1176"/>
      <c r="SML1" s="1176"/>
      <c r="SMM1" s="1176"/>
      <c r="SMN1" s="1176"/>
      <c r="SMO1" s="1176"/>
      <c r="SMP1" s="1176"/>
      <c r="SMQ1" s="1176"/>
      <c r="SMR1" s="1176"/>
      <c r="SMS1" s="1176"/>
      <c r="SMT1" s="1176"/>
      <c r="SMU1" s="1176"/>
      <c r="SMV1" s="1176"/>
      <c r="SMW1" s="1176"/>
      <c r="SMX1" s="1176"/>
      <c r="SMY1" s="1176"/>
      <c r="SMZ1" s="1176"/>
      <c r="SNA1" s="1176"/>
      <c r="SNB1" s="1176"/>
      <c r="SNC1" s="1176"/>
      <c r="SND1" s="1176"/>
      <c r="SNE1" s="1176"/>
      <c r="SNF1" s="1176"/>
      <c r="SNG1" s="1176"/>
      <c r="SNH1" s="1176"/>
      <c r="SNI1" s="1176"/>
      <c r="SNJ1" s="1176"/>
      <c r="SNK1" s="1176"/>
      <c r="SNL1" s="1176"/>
      <c r="SNM1" s="1176"/>
      <c r="SNN1" s="1176"/>
      <c r="SNO1" s="1176"/>
      <c r="SNP1" s="1176"/>
      <c r="SNQ1" s="1176"/>
      <c r="SNR1" s="1176"/>
      <c r="SNS1" s="1176"/>
      <c r="SNT1" s="1176"/>
      <c r="SNU1" s="1176"/>
      <c r="SNV1" s="1176"/>
      <c r="SNW1" s="1176"/>
      <c r="SNX1" s="1176"/>
      <c r="SNY1" s="1176"/>
      <c r="SNZ1" s="1176"/>
      <c r="SOA1" s="1176"/>
      <c r="SOB1" s="1176"/>
      <c r="SOC1" s="1176"/>
      <c r="SOD1" s="1176"/>
      <c r="SOE1" s="1176"/>
      <c r="SOF1" s="1176"/>
      <c r="SOG1" s="1176"/>
      <c r="SOH1" s="1176"/>
      <c r="SOI1" s="1176"/>
      <c r="SOJ1" s="1176"/>
      <c r="SOK1" s="1176"/>
      <c r="SOL1" s="1176"/>
      <c r="SOM1" s="1176"/>
      <c r="SON1" s="1176"/>
      <c r="SOO1" s="1176"/>
      <c r="SOP1" s="1176"/>
      <c r="SOQ1" s="1176"/>
      <c r="SOR1" s="1176"/>
      <c r="SOS1" s="1176"/>
      <c r="SOT1" s="1176"/>
      <c r="SOU1" s="1176"/>
      <c r="SOV1" s="1176"/>
      <c r="SOW1" s="1176"/>
      <c r="SOX1" s="1176"/>
      <c r="SOY1" s="1176"/>
      <c r="SOZ1" s="1176"/>
      <c r="SPA1" s="1176"/>
      <c r="SPB1" s="1176"/>
      <c r="SPC1" s="1176"/>
      <c r="SPD1" s="1176"/>
      <c r="SPE1" s="1176"/>
      <c r="SPF1" s="1176"/>
      <c r="SPG1" s="1176"/>
      <c r="SPH1" s="1176"/>
      <c r="SPI1" s="1176"/>
      <c r="SPJ1" s="1176"/>
      <c r="SPK1" s="1176"/>
      <c r="SPL1" s="1176"/>
      <c r="SPM1" s="1176"/>
      <c r="SPN1" s="1176"/>
      <c r="SPO1" s="1176"/>
      <c r="SPP1" s="1176"/>
      <c r="SPQ1" s="1176"/>
      <c r="SPR1" s="1176"/>
      <c r="SPS1" s="1176"/>
      <c r="SPT1" s="1176"/>
      <c r="SPU1" s="1176"/>
      <c r="SPV1" s="1176"/>
      <c r="SPW1" s="1176"/>
      <c r="SPX1" s="1176"/>
      <c r="SPY1" s="1176"/>
      <c r="SPZ1" s="1176"/>
      <c r="SQA1" s="1176"/>
      <c r="SQB1" s="1176"/>
      <c r="SQC1" s="1176"/>
      <c r="SQD1" s="1176"/>
      <c r="SQE1" s="1176"/>
      <c r="SQF1" s="1176"/>
      <c r="SQG1" s="1176"/>
      <c r="SQH1" s="1176"/>
      <c r="SQI1" s="1176"/>
      <c r="SQJ1" s="1176"/>
      <c r="SQK1" s="1176"/>
      <c r="SQL1" s="1176"/>
      <c r="SQM1" s="1176"/>
      <c r="SQN1" s="1176"/>
      <c r="SQO1" s="1176"/>
      <c r="SQP1" s="1176"/>
      <c r="SQQ1" s="1176"/>
      <c r="SQR1" s="1176"/>
      <c r="SQS1" s="1176"/>
      <c r="SQT1" s="1176"/>
      <c r="SQU1" s="1176"/>
      <c r="SQV1" s="1176"/>
      <c r="SQW1" s="1176"/>
      <c r="SQX1" s="1176"/>
      <c r="SQY1" s="1176"/>
      <c r="SQZ1" s="1176"/>
      <c r="SRA1" s="1176"/>
      <c r="SRB1" s="1176"/>
      <c r="SRC1" s="1176"/>
      <c r="SRD1" s="1176"/>
      <c r="SRE1" s="1176"/>
      <c r="SRF1" s="1176"/>
      <c r="SRG1" s="1176"/>
      <c r="SRH1" s="1176"/>
      <c r="SRI1" s="1176"/>
      <c r="SRJ1" s="1176"/>
      <c r="SRK1" s="1176"/>
      <c r="SRL1" s="1176"/>
      <c r="SRM1" s="1176"/>
      <c r="SRN1" s="1176"/>
      <c r="SRO1" s="1176"/>
      <c r="SRP1" s="1176"/>
      <c r="SRQ1" s="1176"/>
      <c r="SRR1" s="1176"/>
      <c r="SRS1" s="1176"/>
      <c r="SRT1" s="1176"/>
      <c r="SRU1" s="1176"/>
      <c r="SRV1" s="1176"/>
      <c r="SRW1" s="1176"/>
      <c r="SRX1" s="1176"/>
      <c r="SRY1" s="1176"/>
      <c r="SRZ1" s="1176"/>
      <c r="SSA1" s="1176"/>
      <c r="SSB1" s="1176"/>
      <c r="SSC1" s="1176"/>
      <c r="SSD1" s="1176"/>
      <c r="SSE1" s="1176"/>
      <c r="SSF1" s="1176"/>
      <c r="SSG1" s="1176"/>
      <c r="SSH1" s="1176"/>
      <c r="SSI1" s="1176"/>
      <c r="SSJ1" s="1176"/>
      <c r="SSK1" s="1176"/>
      <c r="SSL1" s="1176"/>
      <c r="SSM1" s="1176"/>
      <c r="SSN1" s="1176"/>
      <c r="SSO1" s="1176"/>
      <c r="SSP1" s="1176"/>
      <c r="SSQ1" s="1176"/>
      <c r="SSR1" s="1176"/>
      <c r="SSS1" s="1176"/>
      <c r="SST1" s="1176"/>
      <c r="SSU1" s="1176"/>
      <c r="SSV1" s="1176"/>
      <c r="SSW1" s="1176"/>
      <c r="SSX1" s="1176"/>
      <c r="SSY1" s="1176"/>
      <c r="SSZ1" s="1176"/>
      <c r="STA1" s="1176"/>
      <c r="STB1" s="1176"/>
      <c r="STC1" s="1176"/>
      <c r="STD1" s="1176"/>
      <c r="STE1" s="1176"/>
      <c r="STF1" s="1176"/>
      <c r="STG1" s="1176"/>
      <c r="STH1" s="1176"/>
      <c r="STI1" s="1176"/>
      <c r="STJ1" s="1176"/>
      <c r="STK1" s="1176"/>
      <c r="STL1" s="1176"/>
      <c r="STM1" s="1176"/>
      <c r="STN1" s="1176"/>
      <c r="STO1" s="1176"/>
      <c r="STP1" s="1176"/>
      <c r="STQ1" s="1176"/>
      <c r="STR1" s="1176"/>
      <c r="STS1" s="1176"/>
      <c r="STT1" s="1176"/>
      <c r="STU1" s="1176"/>
      <c r="STV1" s="1176"/>
      <c r="STW1" s="1176"/>
      <c r="STX1" s="1176"/>
      <c r="STY1" s="1176"/>
      <c r="STZ1" s="1176"/>
      <c r="SUA1" s="1176"/>
      <c r="SUB1" s="1176"/>
      <c r="SUC1" s="1176"/>
      <c r="SUD1" s="1176"/>
      <c r="SUE1" s="1176"/>
      <c r="SUF1" s="1176"/>
      <c r="SUG1" s="1176"/>
      <c r="SUH1" s="1176"/>
      <c r="SUI1" s="1176"/>
      <c r="SUJ1" s="1176"/>
      <c r="SUK1" s="1176"/>
      <c r="SUL1" s="1176"/>
      <c r="SUM1" s="1176"/>
      <c r="SUN1" s="1176"/>
      <c r="SUO1" s="1176"/>
      <c r="SUP1" s="1176"/>
      <c r="SUQ1" s="1176"/>
      <c r="SUR1" s="1176"/>
      <c r="SUS1" s="1176"/>
      <c r="SUT1" s="1176"/>
      <c r="SUU1" s="1176"/>
      <c r="SUV1" s="1176"/>
      <c r="SUW1" s="1176"/>
      <c r="SUX1" s="1176"/>
      <c r="SUY1" s="1176"/>
      <c r="SUZ1" s="1176"/>
      <c r="SVA1" s="1176"/>
      <c r="SVB1" s="1176"/>
      <c r="SVC1" s="1176"/>
      <c r="SVD1" s="1176"/>
      <c r="SVE1" s="1176"/>
      <c r="SVF1" s="1176"/>
      <c r="SVG1" s="1176"/>
      <c r="SVH1" s="1176"/>
      <c r="SVI1" s="1176"/>
      <c r="SVJ1" s="1176"/>
      <c r="SVK1" s="1176"/>
      <c r="SVL1" s="1176"/>
      <c r="SVM1" s="1176"/>
      <c r="SVN1" s="1176"/>
      <c r="SVO1" s="1176"/>
      <c r="SVP1" s="1176"/>
      <c r="SVQ1" s="1176"/>
      <c r="SVR1" s="1176"/>
      <c r="SVS1" s="1176"/>
      <c r="SVT1" s="1176"/>
      <c r="SVU1" s="1176"/>
      <c r="SVV1" s="1176"/>
      <c r="SVW1" s="1176"/>
      <c r="SVX1" s="1176"/>
      <c r="SVY1" s="1176"/>
      <c r="SVZ1" s="1176"/>
      <c r="SWA1" s="1176"/>
      <c r="SWB1" s="1176"/>
      <c r="SWC1" s="1176"/>
      <c r="SWD1" s="1176"/>
      <c r="SWE1" s="1176"/>
      <c r="SWF1" s="1176"/>
      <c r="SWG1" s="1176"/>
      <c r="SWH1" s="1176"/>
      <c r="SWI1" s="1176"/>
      <c r="SWJ1" s="1176"/>
      <c r="SWK1" s="1176"/>
      <c r="SWL1" s="1176"/>
      <c r="SWM1" s="1176"/>
      <c r="SWN1" s="1176"/>
      <c r="SWO1" s="1176"/>
      <c r="SWP1" s="1176"/>
      <c r="SWQ1" s="1176"/>
      <c r="SWR1" s="1176"/>
      <c r="SWS1" s="1176"/>
      <c r="SWT1" s="1176"/>
      <c r="SWU1" s="1176"/>
      <c r="SWV1" s="1176"/>
      <c r="SWW1" s="1176"/>
      <c r="SWX1" s="1176"/>
      <c r="SWY1" s="1176"/>
      <c r="SWZ1" s="1176"/>
      <c r="SXA1" s="1176"/>
      <c r="SXB1" s="1176"/>
      <c r="SXC1" s="1176"/>
      <c r="SXD1" s="1176"/>
      <c r="SXE1" s="1176"/>
      <c r="SXF1" s="1176"/>
      <c r="SXG1" s="1176"/>
      <c r="SXH1" s="1176"/>
      <c r="SXI1" s="1176"/>
      <c r="SXJ1" s="1176"/>
      <c r="SXK1" s="1176"/>
      <c r="SXL1" s="1176"/>
      <c r="SXM1" s="1176"/>
      <c r="SXN1" s="1176"/>
      <c r="SXO1" s="1176"/>
      <c r="SXP1" s="1176"/>
      <c r="SXQ1" s="1176"/>
      <c r="SXR1" s="1176"/>
      <c r="SXS1" s="1176"/>
      <c r="SXT1" s="1176"/>
      <c r="SXU1" s="1176"/>
      <c r="SXV1" s="1176"/>
      <c r="SXW1" s="1176"/>
      <c r="SXX1" s="1176"/>
      <c r="SXY1" s="1176"/>
      <c r="SXZ1" s="1176"/>
      <c r="SYA1" s="1176"/>
      <c r="SYB1" s="1176"/>
      <c r="SYC1" s="1176"/>
      <c r="SYD1" s="1176"/>
      <c r="SYE1" s="1176"/>
      <c r="SYF1" s="1176"/>
      <c r="SYG1" s="1176"/>
      <c r="SYH1" s="1176"/>
      <c r="SYI1" s="1176"/>
      <c r="SYJ1" s="1176"/>
      <c r="SYK1" s="1176"/>
      <c r="SYL1" s="1176"/>
      <c r="SYM1" s="1176"/>
      <c r="SYN1" s="1176"/>
      <c r="SYO1" s="1176"/>
      <c r="SYP1" s="1176"/>
      <c r="SYQ1" s="1176"/>
      <c r="SYR1" s="1176"/>
      <c r="SYS1" s="1176"/>
      <c r="SYT1" s="1176"/>
      <c r="SYU1" s="1176"/>
      <c r="SYV1" s="1176"/>
      <c r="SYW1" s="1176"/>
      <c r="SYX1" s="1176"/>
      <c r="SYY1" s="1176"/>
      <c r="SYZ1" s="1176"/>
      <c r="SZA1" s="1176"/>
      <c r="SZB1" s="1176"/>
      <c r="SZC1" s="1176"/>
      <c r="SZD1" s="1176"/>
      <c r="SZE1" s="1176"/>
      <c r="SZF1" s="1176"/>
      <c r="SZG1" s="1176"/>
      <c r="SZH1" s="1176"/>
      <c r="SZI1" s="1176"/>
      <c r="SZJ1" s="1176"/>
      <c r="SZK1" s="1176"/>
      <c r="SZL1" s="1176"/>
      <c r="SZM1" s="1176"/>
      <c r="SZN1" s="1176"/>
      <c r="SZO1" s="1176"/>
      <c r="SZP1" s="1176"/>
      <c r="SZQ1" s="1176"/>
      <c r="SZR1" s="1176"/>
      <c r="SZS1" s="1176"/>
      <c r="SZT1" s="1176"/>
      <c r="SZU1" s="1176"/>
      <c r="SZV1" s="1176"/>
      <c r="SZW1" s="1176"/>
      <c r="SZX1" s="1176"/>
      <c r="SZY1" s="1176"/>
      <c r="SZZ1" s="1176"/>
      <c r="TAA1" s="1176"/>
      <c r="TAB1" s="1176"/>
      <c r="TAC1" s="1176"/>
      <c r="TAD1" s="1176"/>
      <c r="TAE1" s="1176"/>
      <c r="TAF1" s="1176"/>
      <c r="TAG1" s="1176"/>
      <c r="TAH1" s="1176"/>
      <c r="TAI1" s="1176"/>
      <c r="TAJ1" s="1176"/>
      <c r="TAK1" s="1176"/>
      <c r="TAL1" s="1176"/>
      <c r="TAM1" s="1176"/>
      <c r="TAN1" s="1176"/>
      <c r="TAO1" s="1176"/>
      <c r="TAP1" s="1176"/>
      <c r="TAQ1" s="1176"/>
      <c r="TAR1" s="1176"/>
      <c r="TAS1" s="1176"/>
      <c r="TAT1" s="1176"/>
      <c r="TAU1" s="1176"/>
      <c r="TAV1" s="1176"/>
      <c r="TAW1" s="1176"/>
      <c r="TAX1" s="1176"/>
      <c r="TAY1" s="1176"/>
      <c r="TAZ1" s="1176"/>
      <c r="TBA1" s="1176"/>
      <c r="TBB1" s="1176"/>
      <c r="TBC1" s="1176"/>
      <c r="TBD1" s="1176"/>
      <c r="TBE1" s="1176"/>
      <c r="TBF1" s="1176"/>
      <c r="TBG1" s="1176"/>
      <c r="TBH1" s="1176"/>
      <c r="TBI1" s="1176"/>
      <c r="TBJ1" s="1176"/>
      <c r="TBK1" s="1176"/>
      <c r="TBL1" s="1176"/>
      <c r="TBM1" s="1176"/>
      <c r="TBN1" s="1176"/>
      <c r="TBO1" s="1176"/>
      <c r="TBP1" s="1176"/>
      <c r="TBQ1" s="1176"/>
      <c r="TBR1" s="1176"/>
      <c r="TBS1" s="1176"/>
      <c r="TBT1" s="1176"/>
      <c r="TBU1" s="1176"/>
      <c r="TBV1" s="1176"/>
      <c r="TBW1" s="1176"/>
      <c r="TBX1" s="1176"/>
      <c r="TBY1" s="1176"/>
      <c r="TBZ1" s="1176"/>
      <c r="TCA1" s="1176"/>
      <c r="TCB1" s="1176"/>
      <c r="TCC1" s="1176"/>
      <c r="TCD1" s="1176"/>
      <c r="TCE1" s="1176"/>
      <c r="TCF1" s="1176"/>
      <c r="TCG1" s="1176"/>
      <c r="TCH1" s="1176"/>
      <c r="TCI1" s="1176"/>
      <c r="TCJ1" s="1176"/>
      <c r="TCK1" s="1176"/>
      <c r="TCL1" s="1176"/>
      <c r="TCM1" s="1176"/>
      <c r="TCN1" s="1176"/>
      <c r="TCO1" s="1176"/>
      <c r="TCP1" s="1176"/>
      <c r="TCQ1" s="1176"/>
      <c r="TCR1" s="1176"/>
      <c r="TCS1" s="1176"/>
      <c r="TCT1" s="1176"/>
      <c r="TCU1" s="1176"/>
      <c r="TCV1" s="1176"/>
      <c r="TCW1" s="1176"/>
      <c r="TCX1" s="1176"/>
      <c r="TCY1" s="1176"/>
      <c r="TCZ1" s="1176"/>
      <c r="TDA1" s="1176"/>
      <c r="TDB1" s="1176"/>
      <c r="TDC1" s="1176"/>
      <c r="TDD1" s="1176"/>
      <c r="TDE1" s="1176"/>
      <c r="TDF1" s="1176"/>
      <c r="TDG1" s="1176"/>
      <c r="TDH1" s="1176"/>
      <c r="TDI1" s="1176"/>
      <c r="TDJ1" s="1176"/>
      <c r="TDK1" s="1176"/>
      <c r="TDL1" s="1176"/>
      <c r="TDM1" s="1176"/>
      <c r="TDN1" s="1176"/>
      <c r="TDO1" s="1176"/>
      <c r="TDP1" s="1176"/>
      <c r="TDQ1" s="1176"/>
      <c r="TDR1" s="1176"/>
      <c r="TDS1" s="1176"/>
      <c r="TDT1" s="1176"/>
      <c r="TDU1" s="1176"/>
      <c r="TDV1" s="1176"/>
      <c r="TDW1" s="1176"/>
      <c r="TDX1" s="1176"/>
      <c r="TDY1" s="1176"/>
      <c r="TDZ1" s="1176"/>
      <c r="TEA1" s="1176"/>
      <c r="TEB1" s="1176"/>
      <c r="TEC1" s="1176"/>
      <c r="TED1" s="1176"/>
      <c r="TEE1" s="1176"/>
      <c r="TEF1" s="1176"/>
      <c r="TEG1" s="1176"/>
      <c r="TEH1" s="1176"/>
      <c r="TEI1" s="1176"/>
      <c r="TEJ1" s="1176"/>
      <c r="TEK1" s="1176"/>
      <c r="TEL1" s="1176"/>
      <c r="TEM1" s="1176"/>
      <c r="TEN1" s="1176"/>
      <c r="TEO1" s="1176"/>
      <c r="TEP1" s="1176"/>
      <c r="TEQ1" s="1176"/>
      <c r="TER1" s="1176"/>
      <c r="TES1" s="1176"/>
      <c r="TET1" s="1176"/>
      <c r="TEU1" s="1176"/>
      <c r="TEV1" s="1176"/>
      <c r="TEW1" s="1176"/>
      <c r="TEX1" s="1176"/>
      <c r="TEY1" s="1176"/>
      <c r="TEZ1" s="1176"/>
      <c r="TFA1" s="1176"/>
      <c r="TFB1" s="1176"/>
      <c r="TFC1" s="1176"/>
      <c r="TFD1" s="1176"/>
      <c r="TFE1" s="1176"/>
      <c r="TFF1" s="1176"/>
      <c r="TFG1" s="1176"/>
      <c r="TFH1" s="1176"/>
      <c r="TFI1" s="1176"/>
      <c r="TFJ1" s="1176"/>
      <c r="TFK1" s="1176"/>
      <c r="TFL1" s="1176"/>
      <c r="TFM1" s="1176"/>
      <c r="TFN1" s="1176"/>
      <c r="TFO1" s="1176"/>
      <c r="TFP1" s="1176"/>
      <c r="TFQ1" s="1176"/>
      <c r="TFR1" s="1176"/>
      <c r="TFS1" s="1176"/>
      <c r="TFT1" s="1176"/>
      <c r="TFU1" s="1176"/>
      <c r="TFV1" s="1176"/>
      <c r="TFW1" s="1176"/>
      <c r="TFX1" s="1176"/>
      <c r="TFY1" s="1176"/>
      <c r="TFZ1" s="1176"/>
      <c r="TGA1" s="1176"/>
      <c r="TGB1" s="1176"/>
      <c r="TGC1" s="1176"/>
      <c r="TGD1" s="1176"/>
      <c r="TGE1" s="1176"/>
      <c r="TGF1" s="1176"/>
      <c r="TGG1" s="1176"/>
      <c r="TGH1" s="1176"/>
      <c r="TGI1" s="1176"/>
      <c r="TGJ1" s="1176"/>
      <c r="TGK1" s="1176"/>
      <c r="TGL1" s="1176"/>
      <c r="TGM1" s="1176"/>
      <c r="TGN1" s="1176"/>
      <c r="TGO1" s="1176"/>
      <c r="TGP1" s="1176"/>
      <c r="TGQ1" s="1176"/>
      <c r="TGR1" s="1176"/>
      <c r="TGS1" s="1176"/>
      <c r="TGT1" s="1176"/>
      <c r="TGU1" s="1176"/>
      <c r="TGV1" s="1176"/>
      <c r="TGW1" s="1176"/>
      <c r="TGX1" s="1176"/>
      <c r="TGY1" s="1176"/>
      <c r="TGZ1" s="1176"/>
      <c r="THA1" s="1176"/>
      <c r="THB1" s="1176"/>
      <c r="THC1" s="1176"/>
      <c r="THD1" s="1176"/>
      <c r="THE1" s="1176"/>
      <c r="THF1" s="1176"/>
      <c r="THG1" s="1176"/>
      <c r="THH1" s="1176"/>
      <c r="THI1" s="1176"/>
      <c r="THJ1" s="1176"/>
      <c r="THK1" s="1176"/>
      <c r="THL1" s="1176"/>
      <c r="THM1" s="1176"/>
      <c r="THN1" s="1176"/>
      <c r="THO1" s="1176"/>
      <c r="THP1" s="1176"/>
      <c r="THQ1" s="1176"/>
      <c r="THR1" s="1176"/>
      <c r="THS1" s="1176"/>
      <c r="THT1" s="1176"/>
      <c r="THU1" s="1176"/>
      <c r="THV1" s="1176"/>
      <c r="THW1" s="1176"/>
      <c r="THX1" s="1176"/>
      <c r="THY1" s="1176"/>
      <c r="THZ1" s="1176"/>
      <c r="TIA1" s="1176"/>
      <c r="TIB1" s="1176"/>
      <c r="TIC1" s="1176"/>
      <c r="TID1" s="1176"/>
      <c r="TIE1" s="1176"/>
      <c r="TIF1" s="1176"/>
      <c r="TIG1" s="1176"/>
      <c r="TIH1" s="1176"/>
      <c r="TII1" s="1176"/>
      <c r="TIJ1" s="1176"/>
      <c r="TIK1" s="1176"/>
      <c r="TIL1" s="1176"/>
      <c r="TIM1" s="1176"/>
      <c r="TIN1" s="1176"/>
      <c r="TIO1" s="1176"/>
      <c r="TIP1" s="1176"/>
      <c r="TIQ1" s="1176"/>
      <c r="TIR1" s="1176"/>
      <c r="TIS1" s="1176"/>
      <c r="TIT1" s="1176"/>
      <c r="TIU1" s="1176"/>
      <c r="TIV1" s="1176"/>
      <c r="TIW1" s="1176"/>
      <c r="TIX1" s="1176"/>
      <c r="TIY1" s="1176"/>
      <c r="TIZ1" s="1176"/>
      <c r="TJA1" s="1176"/>
      <c r="TJB1" s="1176"/>
      <c r="TJC1" s="1176"/>
      <c r="TJD1" s="1176"/>
      <c r="TJE1" s="1176"/>
      <c r="TJF1" s="1176"/>
      <c r="TJG1" s="1176"/>
      <c r="TJH1" s="1176"/>
      <c r="TJI1" s="1176"/>
      <c r="TJJ1" s="1176"/>
      <c r="TJK1" s="1176"/>
      <c r="TJL1" s="1176"/>
      <c r="TJM1" s="1176"/>
      <c r="TJN1" s="1176"/>
      <c r="TJO1" s="1176"/>
      <c r="TJP1" s="1176"/>
      <c r="TJQ1" s="1176"/>
      <c r="TJR1" s="1176"/>
      <c r="TJS1" s="1176"/>
      <c r="TJT1" s="1176"/>
      <c r="TJU1" s="1176"/>
      <c r="TJV1" s="1176"/>
      <c r="TJW1" s="1176"/>
      <c r="TJX1" s="1176"/>
      <c r="TJY1" s="1176"/>
      <c r="TJZ1" s="1176"/>
      <c r="TKA1" s="1176"/>
      <c r="TKB1" s="1176"/>
      <c r="TKC1" s="1176"/>
      <c r="TKD1" s="1176"/>
      <c r="TKE1" s="1176"/>
      <c r="TKF1" s="1176"/>
      <c r="TKG1" s="1176"/>
      <c r="TKH1" s="1176"/>
      <c r="TKI1" s="1176"/>
      <c r="TKJ1" s="1176"/>
      <c r="TKK1" s="1176"/>
      <c r="TKL1" s="1176"/>
      <c r="TKM1" s="1176"/>
      <c r="TKN1" s="1176"/>
      <c r="TKO1" s="1176"/>
      <c r="TKP1" s="1176"/>
      <c r="TKQ1" s="1176"/>
      <c r="TKR1" s="1176"/>
      <c r="TKS1" s="1176"/>
      <c r="TKT1" s="1176"/>
      <c r="TKU1" s="1176"/>
      <c r="TKV1" s="1176"/>
      <c r="TKW1" s="1176"/>
      <c r="TKX1" s="1176"/>
      <c r="TKY1" s="1176"/>
      <c r="TKZ1" s="1176"/>
      <c r="TLA1" s="1176"/>
      <c r="TLB1" s="1176"/>
      <c r="TLC1" s="1176"/>
      <c r="TLD1" s="1176"/>
      <c r="TLE1" s="1176"/>
      <c r="TLF1" s="1176"/>
      <c r="TLG1" s="1176"/>
      <c r="TLH1" s="1176"/>
      <c r="TLI1" s="1176"/>
      <c r="TLJ1" s="1176"/>
      <c r="TLK1" s="1176"/>
      <c r="TLL1" s="1176"/>
      <c r="TLM1" s="1176"/>
      <c r="TLN1" s="1176"/>
      <c r="TLO1" s="1176"/>
      <c r="TLP1" s="1176"/>
      <c r="TLQ1" s="1176"/>
      <c r="TLR1" s="1176"/>
      <c r="TLS1" s="1176"/>
      <c r="TLT1" s="1176"/>
      <c r="TLU1" s="1176"/>
      <c r="TLV1" s="1176"/>
      <c r="TLW1" s="1176"/>
      <c r="TLX1" s="1176"/>
      <c r="TLY1" s="1176"/>
      <c r="TLZ1" s="1176"/>
      <c r="TMA1" s="1176"/>
      <c r="TMB1" s="1176"/>
      <c r="TMC1" s="1176"/>
      <c r="TMD1" s="1176"/>
      <c r="TME1" s="1176"/>
      <c r="TMF1" s="1176"/>
      <c r="TMG1" s="1176"/>
      <c r="TMH1" s="1176"/>
      <c r="TMI1" s="1176"/>
      <c r="TMJ1" s="1176"/>
      <c r="TMK1" s="1176"/>
      <c r="TML1" s="1176"/>
      <c r="TMM1" s="1176"/>
      <c r="TMN1" s="1176"/>
      <c r="TMO1" s="1176"/>
      <c r="TMP1" s="1176"/>
      <c r="TMQ1" s="1176"/>
      <c r="TMR1" s="1176"/>
      <c r="TMS1" s="1176"/>
      <c r="TMT1" s="1176"/>
      <c r="TMU1" s="1176"/>
      <c r="TMV1" s="1176"/>
      <c r="TMW1" s="1176"/>
      <c r="TMX1" s="1176"/>
      <c r="TMY1" s="1176"/>
      <c r="TMZ1" s="1176"/>
      <c r="TNA1" s="1176"/>
      <c r="TNB1" s="1176"/>
      <c r="TNC1" s="1176"/>
      <c r="TND1" s="1176"/>
      <c r="TNE1" s="1176"/>
      <c r="TNF1" s="1176"/>
      <c r="TNG1" s="1176"/>
      <c r="TNH1" s="1176"/>
      <c r="TNI1" s="1176"/>
      <c r="TNJ1" s="1176"/>
      <c r="TNK1" s="1176"/>
      <c r="TNL1" s="1176"/>
      <c r="TNM1" s="1176"/>
      <c r="TNN1" s="1176"/>
      <c r="TNO1" s="1176"/>
      <c r="TNP1" s="1176"/>
      <c r="TNQ1" s="1176"/>
      <c r="TNR1" s="1176"/>
      <c r="TNS1" s="1176"/>
      <c r="TNT1" s="1176"/>
      <c r="TNU1" s="1176"/>
      <c r="TNV1" s="1176"/>
      <c r="TNW1" s="1176"/>
      <c r="TNX1" s="1176"/>
      <c r="TNY1" s="1176"/>
      <c r="TNZ1" s="1176"/>
      <c r="TOA1" s="1176"/>
      <c r="TOB1" s="1176"/>
      <c r="TOC1" s="1176"/>
      <c r="TOD1" s="1176"/>
      <c r="TOE1" s="1176"/>
      <c r="TOF1" s="1176"/>
      <c r="TOG1" s="1176"/>
      <c r="TOH1" s="1176"/>
      <c r="TOI1" s="1176"/>
      <c r="TOJ1" s="1176"/>
      <c r="TOK1" s="1176"/>
      <c r="TOL1" s="1176"/>
      <c r="TOM1" s="1176"/>
      <c r="TON1" s="1176"/>
      <c r="TOO1" s="1176"/>
      <c r="TOP1" s="1176"/>
      <c r="TOQ1" s="1176"/>
      <c r="TOR1" s="1176"/>
      <c r="TOS1" s="1176"/>
      <c r="TOT1" s="1176"/>
      <c r="TOU1" s="1176"/>
      <c r="TOV1" s="1176"/>
      <c r="TOW1" s="1176"/>
      <c r="TOX1" s="1176"/>
      <c r="TOY1" s="1176"/>
      <c r="TOZ1" s="1176"/>
      <c r="TPA1" s="1176"/>
      <c r="TPB1" s="1176"/>
      <c r="TPC1" s="1176"/>
      <c r="TPD1" s="1176"/>
      <c r="TPE1" s="1176"/>
      <c r="TPF1" s="1176"/>
      <c r="TPG1" s="1176"/>
      <c r="TPH1" s="1176"/>
      <c r="TPI1" s="1176"/>
      <c r="TPJ1" s="1176"/>
      <c r="TPK1" s="1176"/>
      <c r="TPL1" s="1176"/>
      <c r="TPM1" s="1176"/>
      <c r="TPN1" s="1176"/>
      <c r="TPO1" s="1176"/>
      <c r="TPP1" s="1176"/>
      <c r="TPQ1" s="1176"/>
      <c r="TPR1" s="1176"/>
      <c r="TPS1" s="1176"/>
      <c r="TPT1" s="1176"/>
      <c r="TPU1" s="1176"/>
      <c r="TPV1" s="1176"/>
      <c r="TPW1" s="1176"/>
      <c r="TPX1" s="1176"/>
      <c r="TPY1" s="1176"/>
      <c r="TPZ1" s="1176"/>
      <c r="TQA1" s="1176"/>
      <c r="TQB1" s="1176"/>
      <c r="TQC1" s="1176"/>
      <c r="TQD1" s="1176"/>
      <c r="TQE1" s="1176"/>
      <c r="TQF1" s="1176"/>
      <c r="TQG1" s="1176"/>
      <c r="TQH1" s="1176"/>
      <c r="TQI1" s="1176"/>
      <c r="TQJ1" s="1176"/>
      <c r="TQK1" s="1176"/>
      <c r="TQL1" s="1176"/>
      <c r="TQM1" s="1176"/>
      <c r="TQN1" s="1176"/>
      <c r="TQO1" s="1176"/>
      <c r="TQP1" s="1176"/>
      <c r="TQQ1" s="1176"/>
      <c r="TQR1" s="1176"/>
      <c r="TQS1" s="1176"/>
      <c r="TQT1" s="1176"/>
      <c r="TQU1" s="1176"/>
      <c r="TQV1" s="1176"/>
      <c r="TQW1" s="1176"/>
      <c r="TQX1" s="1176"/>
      <c r="TQY1" s="1176"/>
      <c r="TQZ1" s="1176"/>
      <c r="TRA1" s="1176"/>
      <c r="TRB1" s="1176"/>
      <c r="TRC1" s="1176"/>
      <c r="TRD1" s="1176"/>
      <c r="TRE1" s="1176"/>
      <c r="TRF1" s="1176"/>
      <c r="TRG1" s="1176"/>
      <c r="TRH1" s="1176"/>
      <c r="TRI1" s="1176"/>
      <c r="TRJ1" s="1176"/>
      <c r="TRK1" s="1176"/>
      <c r="TRL1" s="1176"/>
      <c r="TRM1" s="1176"/>
      <c r="TRN1" s="1176"/>
      <c r="TRO1" s="1176"/>
      <c r="TRP1" s="1176"/>
      <c r="TRQ1" s="1176"/>
      <c r="TRR1" s="1176"/>
      <c r="TRS1" s="1176"/>
      <c r="TRT1" s="1176"/>
      <c r="TRU1" s="1176"/>
      <c r="TRV1" s="1176"/>
      <c r="TRW1" s="1176"/>
      <c r="TRX1" s="1176"/>
      <c r="TRY1" s="1176"/>
      <c r="TRZ1" s="1176"/>
      <c r="TSA1" s="1176"/>
      <c r="TSB1" s="1176"/>
      <c r="TSC1" s="1176"/>
      <c r="TSD1" s="1176"/>
      <c r="TSE1" s="1176"/>
      <c r="TSF1" s="1176"/>
      <c r="TSG1" s="1176"/>
      <c r="TSH1" s="1176"/>
      <c r="TSI1" s="1176"/>
      <c r="TSJ1" s="1176"/>
      <c r="TSK1" s="1176"/>
      <c r="TSL1" s="1176"/>
      <c r="TSM1" s="1176"/>
      <c r="TSN1" s="1176"/>
      <c r="TSO1" s="1176"/>
      <c r="TSP1" s="1176"/>
      <c r="TSQ1" s="1176"/>
      <c r="TSR1" s="1176"/>
      <c r="TSS1" s="1176"/>
      <c r="TST1" s="1176"/>
      <c r="TSU1" s="1176"/>
      <c r="TSV1" s="1176"/>
      <c r="TSW1" s="1176"/>
      <c r="TSX1" s="1176"/>
      <c r="TSY1" s="1176"/>
      <c r="TSZ1" s="1176"/>
      <c r="TTA1" s="1176"/>
      <c r="TTB1" s="1176"/>
      <c r="TTC1" s="1176"/>
      <c r="TTD1" s="1176"/>
      <c r="TTE1" s="1176"/>
      <c r="TTF1" s="1176"/>
      <c r="TTG1" s="1176"/>
      <c r="TTH1" s="1176"/>
      <c r="TTI1" s="1176"/>
      <c r="TTJ1" s="1176"/>
      <c r="TTK1" s="1176"/>
      <c r="TTL1" s="1176"/>
      <c r="TTM1" s="1176"/>
      <c r="TTN1" s="1176"/>
      <c r="TTO1" s="1176"/>
      <c r="TTP1" s="1176"/>
      <c r="TTQ1" s="1176"/>
      <c r="TTR1" s="1176"/>
      <c r="TTS1" s="1176"/>
      <c r="TTT1" s="1176"/>
      <c r="TTU1" s="1176"/>
      <c r="TTV1" s="1176"/>
      <c r="TTW1" s="1176"/>
      <c r="TTX1" s="1176"/>
      <c r="TTY1" s="1176"/>
      <c r="TTZ1" s="1176"/>
      <c r="TUA1" s="1176"/>
      <c r="TUB1" s="1176"/>
      <c r="TUC1" s="1176"/>
      <c r="TUD1" s="1176"/>
      <c r="TUE1" s="1176"/>
      <c r="TUF1" s="1176"/>
      <c r="TUG1" s="1176"/>
      <c r="TUH1" s="1176"/>
      <c r="TUI1" s="1176"/>
      <c r="TUJ1" s="1176"/>
      <c r="TUK1" s="1176"/>
      <c r="TUL1" s="1176"/>
      <c r="TUM1" s="1176"/>
      <c r="TUN1" s="1176"/>
      <c r="TUO1" s="1176"/>
      <c r="TUP1" s="1176"/>
      <c r="TUQ1" s="1176"/>
      <c r="TUR1" s="1176"/>
      <c r="TUS1" s="1176"/>
      <c r="TUT1" s="1176"/>
      <c r="TUU1" s="1176"/>
      <c r="TUV1" s="1176"/>
      <c r="TUW1" s="1176"/>
      <c r="TUX1" s="1176"/>
      <c r="TUY1" s="1176"/>
      <c r="TUZ1" s="1176"/>
      <c r="TVA1" s="1176"/>
      <c r="TVB1" s="1176"/>
      <c r="TVC1" s="1176"/>
      <c r="TVD1" s="1176"/>
      <c r="TVE1" s="1176"/>
      <c r="TVF1" s="1176"/>
      <c r="TVG1" s="1176"/>
      <c r="TVH1" s="1176"/>
      <c r="TVI1" s="1176"/>
      <c r="TVJ1" s="1176"/>
      <c r="TVK1" s="1176"/>
      <c r="TVL1" s="1176"/>
      <c r="TVM1" s="1176"/>
      <c r="TVN1" s="1176"/>
      <c r="TVO1" s="1176"/>
      <c r="TVP1" s="1176"/>
      <c r="TVQ1" s="1176"/>
      <c r="TVR1" s="1176"/>
      <c r="TVS1" s="1176"/>
      <c r="TVT1" s="1176"/>
      <c r="TVU1" s="1176"/>
      <c r="TVV1" s="1176"/>
      <c r="TVW1" s="1176"/>
      <c r="TVX1" s="1176"/>
      <c r="TVY1" s="1176"/>
      <c r="TVZ1" s="1176"/>
      <c r="TWA1" s="1176"/>
      <c r="TWB1" s="1176"/>
      <c r="TWC1" s="1176"/>
      <c r="TWD1" s="1176"/>
      <c r="TWE1" s="1176"/>
      <c r="TWF1" s="1176"/>
      <c r="TWG1" s="1176"/>
      <c r="TWH1" s="1176"/>
      <c r="TWI1" s="1176"/>
      <c r="TWJ1" s="1176"/>
      <c r="TWK1" s="1176"/>
      <c r="TWL1" s="1176"/>
      <c r="TWM1" s="1176"/>
      <c r="TWN1" s="1176"/>
      <c r="TWO1" s="1176"/>
      <c r="TWP1" s="1176"/>
      <c r="TWQ1" s="1176"/>
      <c r="TWR1" s="1176"/>
      <c r="TWS1" s="1176"/>
      <c r="TWT1" s="1176"/>
      <c r="TWU1" s="1176"/>
      <c r="TWV1" s="1176"/>
      <c r="TWW1" s="1176"/>
      <c r="TWX1" s="1176"/>
      <c r="TWY1" s="1176"/>
      <c r="TWZ1" s="1176"/>
      <c r="TXA1" s="1176"/>
      <c r="TXB1" s="1176"/>
      <c r="TXC1" s="1176"/>
      <c r="TXD1" s="1176"/>
      <c r="TXE1" s="1176"/>
      <c r="TXF1" s="1176"/>
      <c r="TXG1" s="1176"/>
      <c r="TXH1" s="1176"/>
      <c r="TXI1" s="1176"/>
      <c r="TXJ1" s="1176"/>
      <c r="TXK1" s="1176"/>
      <c r="TXL1" s="1176"/>
      <c r="TXM1" s="1176"/>
      <c r="TXN1" s="1176"/>
      <c r="TXO1" s="1176"/>
      <c r="TXP1" s="1176"/>
      <c r="TXQ1" s="1176"/>
      <c r="TXR1" s="1176"/>
      <c r="TXS1" s="1176"/>
      <c r="TXT1" s="1176"/>
      <c r="TXU1" s="1176"/>
      <c r="TXV1" s="1176"/>
      <c r="TXW1" s="1176"/>
      <c r="TXX1" s="1176"/>
      <c r="TXY1" s="1176"/>
      <c r="TXZ1" s="1176"/>
      <c r="TYA1" s="1176"/>
      <c r="TYB1" s="1176"/>
      <c r="TYC1" s="1176"/>
      <c r="TYD1" s="1176"/>
      <c r="TYE1" s="1176"/>
      <c r="TYF1" s="1176"/>
      <c r="TYG1" s="1176"/>
      <c r="TYH1" s="1176"/>
      <c r="TYI1" s="1176"/>
      <c r="TYJ1" s="1176"/>
      <c r="TYK1" s="1176"/>
      <c r="TYL1" s="1176"/>
      <c r="TYM1" s="1176"/>
      <c r="TYN1" s="1176"/>
      <c r="TYO1" s="1176"/>
      <c r="TYP1" s="1176"/>
      <c r="TYQ1" s="1176"/>
      <c r="TYR1" s="1176"/>
      <c r="TYS1" s="1176"/>
      <c r="TYT1" s="1176"/>
      <c r="TYU1" s="1176"/>
      <c r="TYV1" s="1176"/>
      <c r="TYW1" s="1176"/>
      <c r="TYX1" s="1176"/>
      <c r="TYY1" s="1176"/>
      <c r="TYZ1" s="1176"/>
      <c r="TZA1" s="1176"/>
      <c r="TZB1" s="1176"/>
      <c r="TZC1" s="1176"/>
      <c r="TZD1" s="1176"/>
      <c r="TZE1" s="1176"/>
      <c r="TZF1" s="1176"/>
      <c r="TZG1" s="1176"/>
      <c r="TZH1" s="1176"/>
      <c r="TZI1" s="1176"/>
      <c r="TZJ1" s="1176"/>
      <c r="TZK1" s="1176"/>
      <c r="TZL1" s="1176"/>
      <c r="TZM1" s="1176"/>
      <c r="TZN1" s="1176"/>
      <c r="TZO1" s="1176"/>
      <c r="TZP1" s="1176"/>
      <c r="TZQ1" s="1176"/>
      <c r="TZR1" s="1176"/>
      <c r="TZS1" s="1176"/>
      <c r="TZT1" s="1176"/>
      <c r="TZU1" s="1176"/>
      <c r="TZV1" s="1176"/>
      <c r="TZW1" s="1176"/>
      <c r="TZX1" s="1176"/>
      <c r="TZY1" s="1176"/>
      <c r="TZZ1" s="1176"/>
      <c r="UAA1" s="1176"/>
      <c r="UAB1" s="1176"/>
      <c r="UAC1" s="1176"/>
      <c r="UAD1" s="1176"/>
      <c r="UAE1" s="1176"/>
      <c r="UAF1" s="1176"/>
      <c r="UAG1" s="1176"/>
      <c r="UAH1" s="1176"/>
      <c r="UAI1" s="1176"/>
      <c r="UAJ1" s="1176"/>
      <c r="UAK1" s="1176"/>
      <c r="UAL1" s="1176"/>
      <c r="UAM1" s="1176"/>
      <c r="UAN1" s="1176"/>
      <c r="UAO1" s="1176"/>
      <c r="UAP1" s="1176"/>
      <c r="UAQ1" s="1176"/>
      <c r="UAR1" s="1176"/>
      <c r="UAS1" s="1176"/>
      <c r="UAT1" s="1176"/>
      <c r="UAU1" s="1176"/>
      <c r="UAV1" s="1176"/>
      <c r="UAW1" s="1176"/>
      <c r="UAX1" s="1176"/>
      <c r="UAY1" s="1176"/>
      <c r="UAZ1" s="1176"/>
      <c r="UBA1" s="1176"/>
      <c r="UBB1" s="1176"/>
      <c r="UBC1" s="1176"/>
      <c r="UBD1" s="1176"/>
      <c r="UBE1" s="1176"/>
      <c r="UBF1" s="1176"/>
      <c r="UBG1" s="1176"/>
      <c r="UBH1" s="1176"/>
      <c r="UBI1" s="1176"/>
      <c r="UBJ1" s="1176"/>
      <c r="UBK1" s="1176"/>
      <c r="UBL1" s="1176"/>
      <c r="UBM1" s="1176"/>
      <c r="UBN1" s="1176"/>
      <c r="UBO1" s="1176"/>
      <c r="UBP1" s="1176"/>
      <c r="UBQ1" s="1176"/>
      <c r="UBR1" s="1176"/>
      <c r="UBS1" s="1176"/>
      <c r="UBT1" s="1176"/>
      <c r="UBU1" s="1176"/>
      <c r="UBV1" s="1176"/>
      <c r="UBW1" s="1176"/>
      <c r="UBX1" s="1176"/>
      <c r="UBY1" s="1176"/>
      <c r="UBZ1" s="1176"/>
      <c r="UCA1" s="1176"/>
      <c r="UCB1" s="1176"/>
      <c r="UCC1" s="1176"/>
      <c r="UCD1" s="1176"/>
      <c r="UCE1" s="1176"/>
      <c r="UCF1" s="1176"/>
      <c r="UCG1" s="1176"/>
      <c r="UCH1" s="1176"/>
      <c r="UCI1" s="1176"/>
      <c r="UCJ1" s="1176"/>
      <c r="UCK1" s="1176"/>
      <c r="UCL1" s="1176"/>
      <c r="UCM1" s="1176"/>
      <c r="UCN1" s="1176"/>
      <c r="UCO1" s="1176"/>
      <c r="UCP1" s="1176"/>
      <c r="UCQ1" s="1176"/>
      <c r="UCR1" s="1176"/>
      <c r="UCS1" s="1176"/>
      <c r="UCT1" s="1176"/>
      <c r="UCU1" s="1176"/>
      <c r="UCV1" s="1176"/>
      <c r="UCW1" s="1176"/>
      <c r="UCX1" s="1176"/>
      <c r="UCY1" s="1176"/>
      <c r="UCZ1" s="1176"/>
      <c r="UDA1" s="1176"/>
      <c r="UDB1" s="1176"/>
      <c r="UDC1" s="1176"/>
      <c r="UDD1" s="1176"/>
      <c r="UDE1" s="1176"/>
      <c r="UDF1" s="1176"/>
      <c r="UDG1" s="1176"/>
      <c r="UDH1" s="1176"/>
      <c r="UDI1" s="1176"/>
      <c r="UDJ1" s="1176"/>
      <c r="UDK1" s="1176"/>
      <c r="UDL1" s="1176"/>
      <c r="UDM1" s="1176"/>
      <c r="UDN1" s="1176"/>
      <c r="UDO1" s="1176"/>
      <c r="UDP1" s="1176"/>
      <c r="UDQ1" s="1176"/>
      <c r="UDR1" s="1176"/>
      <c r="UDS1" s="1176"/>
      <c r="UDT1" s="1176"/>
      <c r="UDU1" s="1176"/>
      <c r="UDV1" s="1176"/>
      <c r="UDW1" s="1176"/>
      <c r="UDX1" s="1176"/>
      <c r="UDY1" s="1176"/>
      <c r="UDZ1" s="1176"/>
      <c r="UEA1" s="1176"/>
      <c r="UEB1" s="1176"/>
      <c r="UEC1" s="1176"/>
      <c r="UED1" s="1176"/>
      <c r="UEE1" s="1176"/>
      <c r="UEF1" s="1176"/>
      <c r="UEG1" s="1176"/>
      <c r="UEH1" s="1176"/>
      <c r="UEI1" s="1176"/>
      <c r="UEJ1" s="1176"/>
      <c r="UEK1" s="1176"/>
      <c r="UEL1" s="1176"/>
      <c r="UEM1" s="1176"/>
      <c r="UEN1" s="1176"/>
      <c r="UEO1" s="1176"/>
      <c r="UEP1" s="1176"/>
      <c r="UEQ1" s="1176"/>
      <c r="UER1" s="1176"/>
      <c r="UES1" s="1176"/>
      <c r="UET1" s="1176"/>
      <c r="UEU1" s="1176"/>
      <c r="UEV1" s="1176"/>
      <c r="UEW1" s="1176"/>
      <c r="UEX1" s="1176"/>
      <c r="UEY1" s="1176"/>
      <c r="UEZ1" s="1176"/>
      <c r="UFA1" s="1176"/>
      <c r="UFB1" s="1176"/>
      <c r="UFC1" s="1176"/>
      <c r="UFD1" s="1176"/>
      <c r="UFE1" s="1176"/>
      <c r="UFF1" s="1176"/>
      <c r="UFG1" s="1176"/>
      <c r="UFH1" s="1176"/>
      <c r="UFI1" s="1176"/>
      <c r="UFJ1" s="1176"/>
      <c r="UFK1" s="1176"/>
      <c r="UFL1" s="1176"/>
      <c r="UFM1" s="1176"/>
      <c r="UFN1" s="1176"/>
      <c r="UFO1" s="1176"/>
      <c r="UFP1" s="1176"/>
      <c r="UFQ1" s="1176"/>
      <c r="UFR1" s="1176"/>
      <c r="UFS1" s="1176"/>
      <c r="UFT1" s="1176"/>
      <c r="UFU1" s="1176"/>
      <c r="UFV1" s="1176"/>
      <c r="UFW1" s="1176"/>
      <c r="UFX1" s="1176"/>
      <c r="UFY1" s="1176"/>
      <c r="UFZ1" s="1176"/>
      <c r="UGA1" s="1176"/>
      <c r="UGB1" s="1176"/>
      <c r="UGC1" s="1176"/>
      <c r="UGD1" s="1176"/>
      <c r="UGE1" s="1176"/>
      <c r="UGF1" s="1176"/>
      <c r="UGG1" s="1176"/>
      <c r="UGH1" s="1176"/>
      <c r="UGI1" s="1176"/>
      <c r="UGJ1" s="1176"/>
      <c r="UGK1" s="1176"/>
      <c r="UGL1" s="1176"/>
      <c r="UGM1" s="1176"/>
      <c r="UGN1" s="1176"/>
      <c r="UGO1" s="1176"/>
      <c r="UGP1" s="1176"/>
      <c r="UGQ1" s="1176"/>
      <c r="UGR1" s="1176"/>
      <c r="UGS1" s="1176"/>
      <c r="UGT1" s="1176"/>
      <c r="UGU1" s="1176"/>
      <c r="UGV1" s="1176"/>
      <c r="UGW1" s="1176"/>
      <c r="UGX1" s="1176"/>
      <c r="UGY1" s="1176"/>
      <c r="UGZ1" s="1176"/>
      <c r="UHA1" s="1176"/>
      <c r="UHB1" s="1176"/>
      <c r="UHC1" s="1176"/>
      <c r="UHD1" s="1176"/>
      <c r="UHE1" s="1176"/>
      <c r="UHF1" s="1176"/>
      <c r="UHG1" s="1176"/>
      <c r="UHH1" s="1176"/>
      <c r="UHI1" s="1176"/>
      <c r="UHJ1" s="1176"/>
      <c r="UHK1" s="1176"/>
      <c r="UHL1" s="1176"/>
      <c r="UHM1" s="1176"/>
      <c r="UHN1" s="1176"/>
      <c r="UHO1" s="1176"/>
      <c r="UHP1" s="1176"/>
      <c r="UHQ1" s="1176"/>
      <c r="UHR1" s="1176"/>
      <c r="UHS1" s="1176"/>
      <c r="UHT1" s="1176"/>
      <c r="UHU1" s="1176"/>
      <c r="UHV1" s="1176"/>
      <c r="UHW1" s="1176"/>
      <c r="UHX1" s="1176"/>
      <c r="UHY1" s="1176"/>
      <c r="UHZ1" s="1176"/>
      <c r="UIA1" s="1176"/>
      <c r="UIB1" s="1176"/>
      <c r="UIC1" s="1176"/>
      <c r="UID1" s="1176"/>
      <c r="UIE1" s="1176"/>
      <c r="UIF1" s="1176"/>
      <c r="UIG1" s="1176"/>
      <c r="UIH1" s="1176"/>
      <c r="UII1" s="1176"/>
      <c r="UIJ1" s="1176"/>
      <c r="UIK1" s="1176"/>
      <c r="UIL1" s="1176"/>
      <c r="UIM1" s="1176"/>
      <c r="UIN1" s="1176"/>
      <c r="UIO1" s="1176"/>
      <c r="UIP1" s="1176"/>
      <c r="UIQ1" s="1176"/>
      <c r="UIR1" s="1176"/>
      <c r="UIS1" s="1176"/>
      <c r="UIT1" s="1176"/>
      <c r="UIU1" s="1176"/>
      <c r="UIV1" s="1176"/>
      <c r="UIW1" s="1176"/>
      <c r="UIX1" s="1176"/>
      <c r="UIY1" s="1176"/>
      <c r="UIZ1" s="1176"/>
      <c r="UJA1" s="1176"/>
      <c r="UJB1" s="1176"/>
      <c r="UJC1" s="1176"/>
      <c r="UJD1" s="1176"/>
      <c r="UJE1" s="1176"/>
      <c r="UJF1" s="1176"/>
      <c r="UJG1" s="1176"/>
      <c r="UJH1" s="1176"/>
      <c r="UJI1" s="1176"/>
      <c r="UJJ1" s="1176"/>
      <c r="UJK1" s="1176"/>
      <c r="UJL1" s="1176"/>
      <c r="UJM1" s="1176"/>
      <c r="UJN1" s="1176"/>
      <c r="UJO1" s="1176"/>
      <c r="UJP1" s="1176"/>
      <c r="UJQ1" s="1176"/>
      <c r="UJR1" s="1176"/>
      <c r="UJS1" s="1176"/>
      <c r="UJT1" s="1176"/>
      <c r="UJU1" s="1176"/>
      <c r="UJV1" s="1176"/>
      <c r="UJW1" s="1176"/>
      <c r="UJX1" s="1176"/>
      <c r="UJY1" s="1176"/>
      <c r="UJZ1" s="1176"/>
      <c r="UKA1" s="1176"/>
      <c r="UKB1" s="1176"/>
      <c r="UKC1" s="1176"/>
      <c r="UKD1" s="1176"/>
      <c r="UKE1" s="1176"/>
      <c r="UKF1" s="1176"/>
      <c r="UKG1" s="1176"/>
      <c r="UKH1" s="1176"/>
      <c r="UKI1" s="1176"/>
      <c r="UKJ1" s="1176"/>
      <c r="UKK1" s="1176"/>
      <c r="UKL1" s="1176"/>
      <c r="UKM1" s="1176"/>
      <c r="UKN1" s="1176"/>
      <c r="UKO1" s="1176"/>
      <c r="UKP1" s="1176"/>
      <c r="UKQ1" s="1176"/>
      <c r="UKR1" s="1176"/>
      <c r="UKS1" s="1176"/>
      <c r="UKT1" s="1176"/>
      <c r="UKU1" s="1176"/>
      <c r="UKV1" s="1176"/>
      <c r="UKW1" s="1176"/>
      <c r="UKX1" s="1176"/>
      <c r="UKY1" s="1176"/>
      <c r="UKZ1" s="1176"/>
      <c r="ULA1" s="1176"/>
      <c r="ULB1" s="1176"/>
      <c r="ULC1" s="1176"/>
      <c r="ULD1" s="1176"/>
      <c r="ULE1" s="1176"/>
      <c r="ULF1" s="1176"/>
      <c r="ULG1" s="1176"/>
      <c r="ULH1" s="1176"/>
      <c r="ULI1" s="1176"/>
      <c r="ULJ1" s="1176"/>
      <c r="ULK1" s="1176"/>
      <c r="ULL1" s="1176"/>
      <c r="ULM1" s="1176"/>
      <c r="ULN1" s="1176"/>
      <c r="ULO1" s="1176"/>
      <c r="ULP1" s="1176"/>
      <c r="ULQ1" s="1176"/>
      <c r="ULR1" s="1176"/>
      <c r="ULS1" s="1176"/>
      <c r="ULT1" s="1176"/>
      <c r="ULU1" s="1176"/>
      <c r="ULV1" s="1176"/>
      <c r="ULW1" s="1176"/>
      <c r="ULX1" s="1176"/>
      <c r="ULY1" s="1176"/>
      <c r="ULZ1" s="1176"/>
      <c r="UMA1" s="1176"/>
      <c r="UMB1" s="1176"/>
      <c r="UMC1" s="1176"/>
      <c r="UMD1" s="1176"/>
      <c r="UME1" s="1176"/>
      <c r="UMF1" s="1176"/>
      <c r="UMG1" s="1176"/>
      <c r="UMH1" s="1176"/>
      <c r="UMI1" s="1176"/>
      <c r="UMJ1" s="1176"/>
      <c r="UMK1" s="1176"/>
      <c r="UML1" s="1176"/>
      <c r="UMM1" s="1176"/>
      <c r="UMN1" s="1176"/>
      <c r="UMO1" s="1176"/>
      <c r="UMP1" s="1176"/>
      <c r="UMQ1" s="1176"/>
      <c r="UMR1" s="1176"/>
      <c r="UMS1" s="1176"/>
      <c r="UMT1" s="1176"/>
      <c r="UMU1" s="1176"/>
      <c r="UMV1" s="1176"/>
      <c r="UMW1" s="1176"/>
      <c r="UMX1" s="1176"/>
      <c r="UMY1" s="1176"/>
      <c r="UMZ1" s="1176"/>
      <c r="UNA1" s="1176"/>
      <c r="UNB1" s="1176"/>
      <c r="UNC1" s="1176"/>
      <c r="UND1" s="1176"/>
      <c r="UNE1" s="1176"/>
      <c r="UNF1" s="1176"/>
      <c r="UNG1" s="1176"/>
      <c r="UNH1" s="1176"/>
      <c r="UNI1" s="1176"/>
      <c r="UNJ1" s="1176"/>
      <c r="UNK1" s="1176"/>
      <c r="UNL1" s="1176"/>
      <c r="UNM1" s="1176"/>
      <c r="UNN1" s="1176"/>
      <c r="UNO1" s="1176"/>
      <c r="UNP1" s="1176"/>
      <c r="UNQ1" s="1176"/>
      <c r="UNR1" s="1176"/>
      <c r="UNS1" s="1176"/>
      <c r="UNT1" s="1176"/>
      <c r="UNU1" s="1176"/>
      <c r="UNV1" s="1176"/>
      <c r="UNW1" s="1176"/>
      <c r="UNX1" s="1176"/>
      <c r="UNY1" s="1176"/>
      <c r="UNZ1" s="1176"/>
      <c r="UOA1" s="1176"/>
      <c r="UOB1" s="1176"/>
      <c r="UOC1" s="1176"/>
      <c r="UOD1" s="1176"/>
      <c r="UOE1" s="1176"/>
      <c r="UOF1" s="1176"/>
      <c r="UOG1" s="1176"/>
      <c r="UOH1" s="1176"/>
      <c r="UOI1" s="1176"/>
      <c r="UOJ1" s="1176"/>
      <c r="UOK1" s="1176"/>
      <c r="UOL1" s="1176"/>
      <c r="UOM1" s="1176"/>
      <c r="UON1" s="1176"/>
      <c r="UOO1" s="1176"/>
      <c r="UOP1" s="1176"/>
      <c r="UOQ1" s="1176"/>
      <c r="UOR1" s="1176"/>
      <c r="UOS1" s="1176"/>
      <c r="UOT1" s="1176"/>
      <c r="UOU1" s="1176"/>
      <c r="UOV1" s="1176"/>
      <c r="UOW1" s="1176"/>
      <c r="UOX1" s="1176"/>
      <c r="UOY1" s="1176"/>
      <c r="UOZ1" s="1176"/>
      <c r="UPA1" s="1176"/>
      <c r="UPB1" s="1176"/>
      <c r="UPC1" s="1176"/>
      <c r="UPD1" s="1176"/>
      <c r="UPE1" s="1176"/>
      <c r="UPF1" s="1176"/>
      <c r="UPG1" s="1176"/>
      <c r="UPH1" s="1176"/>
      <c r="UPI1" s="1176"/>
      <c r="UPJ1" s="1176"/>
      <c r="UPK1" s="1176"/>
      <c r="UPL1" s="1176"/>
      <c r="UPM1" s="1176"/>
      <c r="UPN1" s="1176"/>
      <c r="UPO1" s="1176"/>
      <c r="UPP1" s="1176"/>
      <c r="UPQ1" s="1176"/>
      <c r="UPR1" s="1176"/>
      <c r="UPS1" s="1176"/>
      <c r="UPT1" s="1176"/>
      <c r="UPU1" s="1176"/>
      <c r="UPV1" s="1176"/>
      <c r="UPW1" s="1176"/>
      <c r="UPX1" s="1176"/>
      <c r="UPY1" s="1176"/>
      <c r="UPZ1" s="1176"/>
      <c r="UQA1" s="1176"/>
      <c r="UQB1" s="1176"/>
      <c r="UQC1" s="1176"/>
      <c r="UQD1" s="1176"/>
      <c r="UQE1" s="1176"/>
      <c r="UQF1" s="1176"/>
      <c r="UQG1" s="1176"/>
      <c r="UQH1" s="1176"/>
      <c r="UQI1" s="1176"/>
      <c r="UQJ1" s="1176"/>
      <c r="UQK1" s="1176"/>
      <c r="UQL1" s="1176"/>
      <c r="UQM1" s="1176"/>
      <c r="UQN1" s="1176"/>
      <c r="UQO1" s="1176"/>
      <c r="UQP1" s="1176"/>
      <c r="UQQ1" s="1176"/>
      <c r="UQR1" s="1176"/>
      <c r="UQS1" s="1176"/>
      <c r="UQT1" s="1176"/>
      <c r="UQU1" s="1176"/>
      <c r="UQV1" s="1176"/>
      <c r="UQW1" s="1176"/>
      <c r="UQX1" s="1176"/>
      <c r="UQY1" s="1176"/>
      <c r="UQZ1" s="1176"/>
      <c r="URA1" s="1176"/>
      <c r="URB1" s="1176"/>
      <c r="URC1" s="1176"/>
      <c r="URD1" s="1176"/>
      <c r="URE1" s="1176"/>
      <c r="URF1" s="1176"/>
      <c r="URG1" s="1176"/>
      <c r="URH1" s="1176"/>
      <c r="URI1" s="1176"/>
      <c r="URJ1" s="1176"/>
      <c r="URK1" s="1176"/>
      <c r="URL1" s="1176"/>
      <c r="URM1" s="1176"/>
      <c r="URN1" s="1176"/>
      <c r="URO1" s="1176"/>
      <c r="URP1" s="1176"/>
      <c r="URQ1" s="1176"/>
      <c r="URR1" s="1176"/>
      <c r="URS1" s="1176"/>
      <c r="URT1" s="1176"/>
      <c r="URU1" s="1176"/>
      <c r="URV1" s="1176"/>
      <c r="URW1" s="1176"/>
      <c r="URX1" s="1176"/>
      <c r="URY1" s="1176"/>
      <c r="URZ1" s="1176"/>
      <c r="USA1" s="1176"/>
      <c r="USB1" s="1176"/>
      <c r="USC1" s="1176"/>
      <c r="USD1" s="1176"/>
      <c r="USE1" s="1176"/>
      <c r="USF1" s="1176"/>
      <c r="USG1" s="1176"/>
      <c r="USH1" s="1176"/>
      <c r="USI1" s="1176"/>
      <c r="USJ1" s="1176"/>
      <c r="USK1" s="1176"/>
      <c r="USL1" s="1176"/>
      <c r="USM1" s="1176"/>
      <c r="USN1" s="1176"/>
      <c r="USO1" s="1176"/>
      <c r="USP1" s="1176"/>
      <c r="USQ1" s="1176"/>
      <c r="USR1" s="1176"/>
      <c r="USS1" s="1176"/>
      <c r="UST1" s="1176"/>
      <c r="USU1" s="1176"/>
      <c r="USV1" s="1176"/>
      <c r="USW1" s="1176"/>
      <c r="USX1" s="1176"/>
      <c r="USY1" s="1176"/>
      <c r="USZ1" s="1176"/>
      <c r="UTA1" s="1176"/>
      <c r="UTB1" s="1176"/>
      <c r="UTC1" s="1176"/>
      <c r="UTD1" s="1176"/>
      <c r="UTE1" s="1176"/>
      <c r="UTF1" s="1176"/>
      <c r="UTG1" s="1176"/>
      <c r="UTH1" s="1176"/>
      <c r="UTI1" s="1176"/>
      <c r="UTJ1" s="1176"/>
      <c r="UTK1" s="1176"/>
      <c r="UTL1" s="1176"/>
      <c r="UTM1" s="1176"/>
      <c r="UTN1" s="1176"/>
      <c r="UTO1" s="1176"/>
      <c r="UTP1" s="1176"/>
      <c r="UTQ1" s="1176"/>
      <c r="UTR1" s="1176"/>
      <c r="UTS1" s="1176"/>
      <c r="UTT1" s="1176"/>
      <c r="UTU1" s="1176"/>
      <c r="UTV1" s="1176"/>
      <c r="UTW1" s="1176"/>
      <c r="UTX1" s="1176"/>
      <c r="UTY1" s="1176"/>
      <c r="UTZ1" s="1176"/>
      <c r="UUA1" s="1176"/>
      <c r="UUB1" s="1176"/>
      <c r="UUC1" s="1176"/>
      <c r="UUD1" s="1176"/>
      <c r="UUE1" s="1176"/>
      <c r="UUF1" s="1176"/>
      <c r="UUG1" s="1176"/>
      <c r="UUH1" s="1176"/>
      <c r="UUI1" s="1176"/>
      <c r="UUJ1" s="1176"/>
      <c r="UUK1" s="1176"/>
      <c r="UUL1" s="1176"/>
      <c r="UUM1" s="1176"/>
      <c r="UUN1" s="1176"/>
      <c r="UUO1" s="1176"/>
      <c r="UUP1" s="1176"/>
      <c r="UUQ1" s="1176"/>
      <c r="UUR1" s="1176"/>
      <c r="UUS1" s="1176"/>
      <c r="UUT1" s="1176"/>
      <c r="UUU1" s="1176"/>
      <c r="UUV1" s="1176"/>
      <c r="UUW1" s="1176"/>
      <c r="UUX1" s="1176"/>
      <c r="UUY1" s="1176"/>
      <c r="UUZ1" s="1176"/>
      <c r="UVA1" s="1176"/>
      <c r="UVB1" s="1176"/>
      <c r="UVC1" s="1176"/>
      <c r="UVD1" s="1176"/>
      <c r="UVE1" s="1176"/>
      <c r="UVF1" s="1176"/>
      <c r="UVG1" s="1176"/>
      <c r="UVH1" s="1176"/>
      <c r="UVI1" s="1176"/>
      <c r="UVJ1" s="1176"/>
      <c r="UVK1" s="1176"/>
      <c r="UVL1" s="1176"/>
      <c r="UVM1" s="1176"/>
      <c r="UVN1" s="1176"/>
      <c r="UVO1" s="1176"/>
      <c r="UVP1" s="1176"/>
      <c r="UVQ1" s="1176"/>
      <c r="UVR1" s="1176"/>
      <c r="UVS1" s="1176"/>
      <c r="UVT1" s="1176"/>
      <c r="UVU1" s="1176"/>
      <c r="UVV1" s="1176"/>
      <c r="UVW1" s="1176"/>
      <c r="UVX1" s="1176"/>
      <c r="UVY1" s="1176"/>
      <c r="UVZ1" s="1176"/>
      <c r="UWA1" s="1176"/>
      <c r="UWB1" s="1176"/>
      <c r="UWC1" s="1176"/>
      <c r="UWD1" s="1176"/>
      <c r="UWE1" s="1176"/>
      <c r="UWF1" s="1176"/>
      <c r="UWG1" s="1176"/>
      <c r="UWH1" s="1176"/>
      <c r="UWI1" s="1176"/>
      <c r="UWJ1" s="1176"/>
      <c r="UWK1" s="1176"/>
      <c r="UWL1" s="1176"/>
      <c r="UWM1" s="1176"/>
      <c r="UWN1" s="1176"/>
      <c r="UWO1" s="1176"/>
      <c r="UWP1" s="1176"/>
      <c r="UWQ1" s="1176"/>
      <c r="UWR1" s="1176"/>
      <c r="UWS1" s="1176"/>
      <c r="UWT1" s="1176"/>
      <c r="UWU1" s="1176"/>
      <c r="UWV1" s="1176"/>
      <c r="UWW1" s="1176"/>
      <c r="UWX1" s="1176"/>
      <c r="UWY1" s="1176"/>
      <c r="UWZ1" s="1176"/>
      <c r="UXA1" s="1176"/>
      <c r="UXB1" s="1176"/>
      <c r="UXC1" s="1176"/>
      <c r="UXD1" s="1176"/>
      <c r="UXE1" s="1176"/>
      <c r="UXF1" s="1176"/>
      <c r="UXG1" s="1176"/>
      <c r="UXH1" s="1176"/>
      <c r="UXI1" s="1176"/>
      <c r="UXJ1" s="1176"/>
      <c r="UXK1" s="1176"/>
      <c r="UXL1" s="1176"/>
      <c r="UXM1" s="1176"/>
      <c r="UXN1" s="1176"/>
      <c r="UXO1" s="1176"/>
      <c r="UXP1" s="1176"/>
      <c r="UXQ1" s="1176"/>
      <c r="UXR1" s="1176"/>
      <c r="UXS1" s="1176"/>
      <c r="UXT1" s="1176"/>
      <c r="UXU1" s="1176"/>
      <c r="UXV1" s="1176"/>
      <c r="UXW1" s="1176"/>
      <c r="UXX1" s="1176"/>
      <c r="UXY1" s="1176"/>
      <c r="UXZ1" s="1176"/>
      <c r="UYA1" s="1176"/>
      <c r="UYB1" s="1176"/>
      <c r="UYC1" s="1176"/>
      <c r="UYD1" s="1176"/>
      <c r="UYE1" s="1176"/>
      <c r="UYF1" s="1176"/>
      <c r="UYG1" s="1176"/>
      <c r="UYH1" s="1176"/>
      <c r="UYI1" s="1176"/>
      <c r="UYJ1" s="1176"/>
      <c r="UYK1" s="1176"/>
      <c r="UYL1" s="1176"/>
      <c r="UYM1" s="1176"/>
      <c r="UYN1" s="1176"/>
      <c r="UYO1" s="1176"/>
      <c r="UYP1" s="1176"/>
      <c r="UYQ1" s="1176"/>
      <c r="UYR1" s="1176"/>
      <c r="UYS1" s="1176"/>
      <c r="UYT1" s="1176"/>
      <c r="UYU1" s="1176"/>
      <c r="UYV1" s="1176"/>
      <c r="UYW1" s="1176"/>
      <c r="UYX1" s="1176"/>
      <c r="UYY1" s="1176"/>
      <c r="UYZ1" s="1176"/>
      <c r="UZA1" s="1176"/>
      <c r="UZB1" s="1176"/>
      <c r="UZC1" s="1176"/>
      <c r="UZD1" s="1176"/>
      <c r="UZE1" s="1176"/>
      <c r="UZF1" s="1176"/>
      <c r="UZG1" s="1176"/>
      <c r="UZH1" s="1176"/>
      <c r="UZI1" s="1176"/>
      <c r="UZJ1" s="1176"/>
      <c r="UZK1" s="1176"/>
      <c r="UZL1" s="1176"/>
      <c r="UZM1" s="1176"/>
      <c r="UZN1" s="1176"/>
      <c r="UZO1" s="1176"/>
      <c r="UZP1" s="1176"/>
      <c r="UZQ1" s="1176"/>
      <c r="UZR1" s="1176"/>
      <c r="UZS1" s="1176"/>
      <c r="UZT1" s="1176"/>
      <c r="UZU1" s="1176"/>
      <c r="UZV1" s="1176"/>
      <c r="UZW1" s="1176"/>
      <c r="UZX1" s="1176"/>
      <c r="UZY1" s="1176"/>
      <c r="UZZ1" s="1176"/>
      <c r="VAA1" s="1176"/>
      <c r="VAB1" s="1176"/>
      <c r="VAC1" s="1176"/>
      <c r="VAD1" s="1176"/>
      <c r="VAE1" s="1176"/>
      <c r="VAF1" s="1176"/>
      <c r="VAG1" s="1176"/>
      <c r="VAH1" s="1176"/>
      <c r="VAI1" s="1176"/>
      <c r="VAJ1" s="1176"/>
      <c r="VAK1" s="1176"/>
      <c r="VAL1" s="1176"/>
      <c r="VAM1" s="1176"/>
      <c r="VAN1" s="1176"/>
      <c r="VAO1" s="1176"/>
      <c r="VAP1" s="1176"/>
      <c r="VAQ1" s="1176"/>
      <c r="VAR1" s="1176"/>
      <c r="VAS1" s="1176"/>
      <c r="VAT1" s="1176"/>
      <c r="VAU1" s="1176"/>
      <c r="VAV1" s="1176"/>
      <c r="VAW1" s="1176"/>
      <c r="VAX1" s="1176"/>
      <c r="VAY1" s="1176"/>
      <c r="VAZ1" s="1176"/>
      <c r="VBA1" s="1176"/>
      <c r="VBB1" s="1176"/>
      <c r="VBC1" s="1176"/>
      <c r="VBD1" s="1176"/>
      <c r="VBE1" s="1176"/>
      <c r="VBF1" s="1176"/>
      <c r="VBG1" s="1176"/>
      <c r="VBH1" s="1176"/>
      <c r="VBI1" s="1176"/>
      <c r="VBJ1" s="1176"/>
      <c r="VBK1" s="1176"/>
      <c r="VBL1" s="1176"/>
      <c r="VBM1" s="1176"/>
      <c r="VBN1" s="1176"/>
      <c r="VBO1" s="1176"/>
      <c r="VBP1" s="1176"/>
      <c r="VBQ1" s="1176"/>
      <c r="VBR1" s="1176"/>
      <c r="VBS1" s="1176"/>
      <c r="VBT1" s="1176"/>
      <c r="VBU1" s="1176"/>
      <c r="VBV1" s="1176"/>
      <c r="VBW1" s="1176"/>
      <c r="VBX1" s="1176"/>
      <c r="VBY1" s="1176"/>
      <c r="VBZ1" s="1176"/>
      <c r="VCA1" s="1176"/>
      <c r="VCB1" s="1176"/>
      <c r="VCC1" s="1176"/>
      <c r="VCD1" s="1176"/>
      <c r="VCE1" s="1176"/>
      <c r="VCF1" s="1176"/>
      <c r="VCG1" s="1176"/>
      <c r="VCH1" s="1176"/>
      <c r="VCI1" s="1176"/>
      <c r="VCJ1" s="1176"/>
      <c r="VCK1" s="1176"/>
      <c r="VCL1" s="1176"/>
      <c r="VCM1" s="1176"/>
      <c r="VCN1" s="1176"/>
      <c r="VCO1" s="1176"/>
      <c r="VCP1" s="1176"/>
      <c r="VCQ1" s="1176"/>
      <c r="VCR1" s="1176"/>
      <c r="VCS1" s="1176"/>
      <c r="VCT1" s="1176"/>
      <c r="VCU1" s="1176"/>
      <c r="VCV1" s="1176"/>
      <c r="VCW1" s="1176"/>
      <c r="VCX1" s="1176"/>
      <c r="VCY1" s="1176"/>
      <c r="VCZ1" s="1176"/>
      <c r="VDA1" s="1176"/>
      <c r="VDB1" s="1176"/>
      <c r="VDC1" s="1176"/>
      <c r="VDD1" s="1176"/>
      <c r="VDE1" s="1176"/>
      <c r="VDF1" s="1176"/>
      <c r="VDG1" s="1176"/>
      <c r="VDH1" s="1176"/>
      <c r="VDI1" s="1176"/>
      <c r="VDJ1" s="1176"/>
      <c r="VDK1" s="1176"/>
      <c r="VDL1" s="1176"/>
      <c r="VDM1" s="1176"/>
      <c r="VDN1" s="1176"/>
      <c r="VDO1" s="1176"/>
      <c r="VDP1" s="1176"/>
      <c r="VDQ1" s="1176"/>
      <c r="VDR1" s="1176"/>
      <c r="VDS1" s="1176"/>
      <c r="VDT1" s="1176"/>
      <c r="VDU1" s="1176"/>
      <c r="VDV1" s="1176"/>
      <c r="VDW1" s="1176"/>
      <c r="VDX1" s="1176"/>
      <c r="VDY1" s="1176"/>
      <c r="VDZ1" s="1176"/>
      <c r="VEA1" s="1176"/>
      <c r="VEB1" s="1176"/>
      <c r="VEC1" s="1176"/>
      <c r="VED1" s="1176"/>
      <c r="VEE1" s="1176"/>
      <c r="VEF1" s="1176"/>
      <c r="VEG1" s="1176"/>
      <c r="VEH1" s="1176"/>
      <c r="VEI1" s="1176"/>
      <c r="VEJ1" s="1176"/>
      <c r="VEK1" s="1176"/>
      <c r="VEL1" s="1176"/>
      <c r="VEM1" s="1176"/>
      <c r="VEN1" s="1176"/>
      <c r="VEO1" s="1176"/>
      <c r="VEP1" s="1176"/>
      <c r="VEQ1" s="1176"/>
      <c r="VER1" s="1176"/>
      <c r="VES1" s="1176"/>
      <c r="VET1" s="1176"/>
      <c r="VEU1" s="1176"/>
      <c r="VEV1" s="1176"/>
      <c r="VEW1" s="1176"/>
      <c r="VEX1" s="1176"/>
      <c r="VEY1" s="1176"/>
      <c r="VEZ1" s="1176"/>
      <c r="VFA1" s="1176"/>
      <c r="VFB1" s="1176"/>
      <c r="VFC1" s="1176"/>
      <c r="VFD1" s="1176"/>
      <c r="VFE1" s="1176"/>
      <c r="VFF1" s="1176"/>
      <c r="VFG1" s="1176"/>
      <c r="VFH1" s="1176"/>
      <c r="VFI1" s="1176"/>
      <c r="VFJ1" s="1176"/>
      <c r="VFK1" s="1176"/>
      <c r="VFL1" s="1176"/>
      <c r="VFM1" s="1176"/>
      <c r="VFN1" s="1176"/>
      <c r="VFO1" s="1176"/>
      <c r="VFP1" s="1176"/>
      <c r="VFQ1" s="1176"/>
      <c r="VFR1" s="1176"/>
      <c r="VFS1" s="1176"/>
      <c r="VFT1" s="1176"/>
      <c r="VFU1" s="1176"/>
      <c r="VFV1" s="1176"/>
      <c r="VFW1" s="1176"/>
      <c r="VFX1" s="1176"/>
      <c r="VFY1" s="1176"/>
      <c r="VFZ1" s="1176"/>
      <c r="VGA1" s="1176"/>
      <c r="VGB1" s="1176"/>
      <c r="VGC1" s="1176"/>
      <c r="VGD1" s="1176"/>
      <c r="VGE1" s="1176"/>
      <c r="VGF1" s="1176"/>
      <c r="VGG1" s="1176"/>
      <c r="VGH1" s="1176"/>
      <c r="VGI1" s="1176"/>
      <c r="VGJ1" s="1176"/>
      <c r="VGK1" s="1176"/>
      <c r="VGL1" s="1176"/>
      <c r="VGM1" s="1176"/>
      <c r="VGN1" s="1176"/>
      <c r="VGO1" s="1176"/>
      <c r="VGP1" s="1176"/>
      <c r="VGQ1" s="1176"/>
      <c r="VGR1" s="1176"/>
      <c r="VGS1" s="1176"/>
      <c r="VGT1" s="1176"/>
      <c r="VGU1" s="1176"/>
      <c r="VGV1" s="1176"/>
      <c r="VGW1" s="1176"/>
      <c r="VGX1" s="1176"/>
      <c r="VGY1" s="1176"/>
      <c r="VGZ1" s="1176"/>
      <c r="VHA1" s="1176"/>
      <c r="VHB1" s="1176"/>
      <c r="VHC1" s="1176"/>
      <c r="VHD1" s="1176"/>
      <c r="VHE1" s="1176"/>
      <c r="VHF1" s="1176"/>
      <c r="VHG1" s="1176"/>
      <c r="VHH1" s="1176"/>
      <c r="VHI1" s="1176"/>
      <c r="VHJ1" s="1176"/>
      <c r="VHK1" s="1176"/>
      <c r="VHL1" s="1176"/>
      <c r="VHM1" s="1176"/>
      <c r="VHN1" s="1176"/>
      <c r="VHO1" s="1176"/>
      <c r="VHP1" s="1176"/>
      <c r="VHQ1" s="1176"/>
      <c r="VHR1" s="1176"/>
      <c r="VHS1" s="1176"/>
      <c r="VHT1" s="1176"/>
      <c r="VHU1" s="1176"/>
      <c r="VHV1" s="1176"/>
      <c r="VHW1" s="1176"/>
      <c r="VHX1" s="1176"/>
      <c r="VHY1" s="1176"/>
      <c r="VHZ1" s="1176"/>
      <c r="VIA1" s="1176"/>
      <c r="VIB1" s="1176"/>
      <c r="VIC1" s="1176"/>
      <c r="VID1" s="1176"/>
      <c r="VIE1" s="1176"/>
      <c r="VIF1" s="1176"/>
      <c r="VIG1" s="1176"/>
      <c r="VIH1" s="1176"/>
      <c r="VII1" s="1176"/>
      <c r="VIJ1" s="1176"/>
      <c r="VIK1" s="1176"/>
      <c r="VIL1" s="1176"/>
      <c r="VIM1" s="1176"/>
      <c r="VIN1" s="1176"/>
      <c r="VIO1" s="1176"/>
      <c r="VIP1" s="1176"/>
      <c r="VIQ1" s="1176"/>
      <c r="VIR1" s="1176"/>
      <c r="VIS1" s="1176"/>
      <c r="VIT1" s="1176"/>
      <c r="VIU1" s="1176"/>
      <c r="VIV1" s="1176"/>
      <c r="VIW1" s="1176"/>
      <c r="VIX1" s="1176"/>
      <c r="VIY1" s="1176"/>
      <c r="VIZ1" s="1176"/>
      <c r="VJA1" s="1176"/>
      <c r="VJB1" s="1176"/>
      <c r="VJC1" s="1176"/>
      <c r="VJD1" s="1176"/>
      <c r="VJE1" s="1176"/>
      <c r="VJF1" s="1176"/>
      <c r="VJG1" s="1176"/>
      <c r="VJH1" s="1176"/>
      <c r="VJI1" s="1176"/>
      <c r="VJJ1" s="1176"/>
      <c r="VJK1" s="1176"/>
      <c r="VJL1" s="1176"/>
      <c r="VJM1" s="1176"/>
      <c r="VJN1" s="1176"/>
      <c r="VJO1" s="1176"/>
      <c r="VJP1" s="1176"/>
      <c r="VJQ1" s="1176"/>
      <c r="VJR1" s="1176"/>
      <c r="VJS1" s="1176"/>
      <c r="VJT1" s="1176"/>
      <c r="VJU1" s="1176"/>
      <c r="VJV1" s="1176"/>
      <c r="VJW1" s="1176"/>
      <c r="VJX1" s="1176"/>
      <c r="VJY1" s="1176"/>
      <c r="VJZ1" s="1176"/>
      <c r="VKA1" s="1176"/>
      <c r="VKB1" s="1176"/>
      <c r="VKC1" s="1176"/>
      <c r="VKD1" s="1176"/>
      <c r="VKE1" s="1176"/>
      <c r="VKF1" s="1176"/>
      <c r="VKG1" s="1176"/>
      <c r="VKH1" s="1176"/>
      <c r="VKI1" s="1176"/>
      <c r="VKJ1" s="1176"/>
      <c r="VKK1" s="1176"/>
      <c r="VKL1" s="1176"/>
      <c r="VKM1" s="1176"/>
      <c r="VKN1" s="1176"/>
      <c r="VKO1" s="1176"/>
      <c r="VKP1" s="1176"/>
      <c r="VKQ1" s="1176"/>
      <c r="VKR1" s="1176"/>
      <c r="VKS1" s="1176"/>
      <c r="VKT1" s="1176"/>
      <c r="VKU1" s="1176"/>
      <c r="VKV1" s="1176"/>
      <c r="VKW1" s="1176"/>
      <c r="VKX1" s="1176"/>
      <c r="VKY1" s="1176"/>
      <c r="VKZ1" s="1176"/>
      <c r="VLA1" s="1176"/>
      <c r="VLB1" s="1176"/>
      <c r="VLC1" s="1176"/>
      <c r="VLD1" s="1176"/>
      <c r="VLE1" s="1176"/>
      <c r="VLF1" s="1176"/>
      <c r="VLG1" s="1176"/>
      <c r="VLH1" s="1176"/>
      <c r="VLI1" s="1176"/>
      <c r="VLJ1" s="1176"/>
      <c r="VLK1" s="1176"/>
      <c r="VLL1" s="1176"/>
      <c r="VLM1" s="1176"/>
      <c r="VLN1" s="1176"/>
      <c r="VLO1" s="1176"/>
      <c r="VLP1" s="1176"/>
      <c r="VLQ1" s="1176"/>
      <c r="VLR1" s="1176"/>
      <c r="VLS1" s="1176"/>
      <c r="VLT1" s="1176"/>
      <c r="VLU1" s="1176"/>
      <c r="VLV1" s="1176"/>
      <c r="VLW1" s="1176"/>
      <c r="VLX1" s="1176"/>
      <c r="VLY1" s="1176"/>
      <c r="VLZ1" s="1176"/>
      <c r="VMA1" s="1176"/>
      <c r="VMB1" s="1176"/>
      <c r="VMC1" s="1176"/>
      <c r="VMD1" s="1176"/>
      <c r="VME1" s="1176"/>
      <c r="VMF1" s="1176"/>
      <c r="VMG1" s="1176"/>
      <c r="VMH1" s="1176"/>
      <c r="VMI1" s="1176"/>
      <c r="VMJ1" s="1176"/>
      <c r="VMK1" s="1176"/>
      <c r="VML1" s="1176"/>
      <c r="VMM1" s="1176"/>
      <c r="VMN1" s="1176"/>
      <c r="VMO1" s="1176"/>
      <c r="VMP1" s="1176"/>
      <c r="VMQ1" s="1176"/>
      <c r="VMR1" s="1176"/>
      <c r="VMS1" s="1176"/>
      <c r="VMT1" s="1176"/>
      <c r="VMU1" s="1176"/>
      <c r="VMV1" s="1176"/>
      <c r="VMW1" s="1176"/>
      <c r="VMX1" s="1176"/>
      <c r="VMY1" s="1176"/>
      <c r="VMZ1" s="1176"/>
      <c r="VNA1" s="1176"/>
      <c r="VNB1" s="1176"/>
      <c r="VNC1" s="1176"/>
      <c r="VND1" s="1176"/>
      <c r="VNE1" s="1176"/>
      <c r="VNF1" s="1176"/>
      <c r="VNG1" s="1176"/>
      <c r="VNH1" s="1176"/>
      <c r="VNI1" s="1176"/>
      <c r="VNJ1" s="1176"/>
      <c r="VNK1" s="1176"/>
      <c r="VNL1" s="1176"/>
      <c r="VNM1" s="1176"/>
      <c r="VNN1" s="1176"/>
      <c r="VNO1" s="1176"/>
      <c r="VNP1" s="1176"/>
      <c r="VNQ1" s="1176"/>
      <c r="VNR1" s="1176"/>
      <c r="VNS1" s="1176"/>
      <c r="VNT1" s="1176"/>
      <c r="VNU1" s="1176"/>
      <c r="VNV1" s="1176"/>
      <c r="VNW1" s="1176"/>
      <c r="VNX1" s="1176"/>
      <c r="VNY1" s="1176"/>
      <c r="VNZ1" s="1176"/>
      <c r="VOA1" s="1176"/>
      <c r="VOB1" s="1176"/>
      <c r="VOC1" s="1176"/>
      <c r="VOD1" s="1176"/>
      <c r="VOE1" s="1176"/>
      <c r="VOF1" s="1176"/>
      <c r="VOG1" s="1176"/>
      <c r="VOH1" s="1176"/>
      <c r="VOI1" s="1176"/>
      <c r="VOJ1" s="1176"/>
      <c r="VOK1" s="1176"/>
      <c r="VOL1" s="1176"/>
      <c r="VOM1" s="1176"/>
      <c r="VON1" s="1176"/>
      <c r="VOO1" s="1176"/>
      <c r="VOP1" s="1176"/>
      <c r="VOQ1" s="1176"/>
      <c r="VOR1" s="1176"/>
      <c r="VOS1" s="1176"/>
      <c r="VOT1" s="1176"/>
      <c r="VOU1" s="1176"/>
      <c r="VOV1" s="1176"/>
      <c r="VOW1" s="1176"/>
      <c r="VOX1" s="1176"/>
      <c r="VOY1" s="1176"/>
      <c r="VOZ1" s="1176"/>
      <c r="VPA1" s="1176"/>
      <c r="VPB1" s="1176"/>
      <c r="VPC1" s="1176"/>
      <c r="VPD1" s="1176"/>
      <c r="VPE1" s="1176"/>
      <c r="VPF1" s="1176"/>
      <c r="VPG1" s="1176"/>
      <c r="VPH1" s="1176"/>
      <c r="VPI1" s="1176"/>
      <c r="VPJ1" s="1176"/>
      <c r="VPK1" s="1176"/>
      <c r="VPL1" s="1176"/>
      <c r="VPM1" s="1176"/>
      <c r="VPN1" s="1176"/>
      <c r="VPO1" s="1176"/>
      <c r="VPP1" s="1176"/>
      <c r="VPQ1" s="1176"/>
      <c r="VPR1" s="1176"/>
      <c r="VPS1" s="1176"/>
      <c r="VPT1" s="1176"/>
      <c r="VPU1" s="1176"/>
      <c r="VPV1" s="1176"/>
      <c r="VPW1" s="1176"/>
      <c r="VPX1" s="1176"/>
      <c r="VPY1" s="1176"/>
      <c r="VPZ1" s="1176"/>
      <c r="VQA1" s="1176"/>
      <c r="VQB1" s="1176"/>
      <c r="VQC1" s="1176"/>
      <c r="VQD1" s="1176"/>
      <c r="VQE1" s="1176"/>
      <c r="VQF1" s="1176"/>
      <c r="VQG1" s="1176"/>
      <c r="VQH1" s="1176"/>
      <c r="VQI1" s="1176"/>
      <c r="VQJ1" s="1176"/>
      <c r="VQK1" s="1176"/>
      <c r="VQL1" s="1176"/>
      <c r="VQM1" s="1176"/>
      <c r="VQN1" s="1176"/>
      <c r="VQO1" s="1176"/>
      <c r="VQP1" s="1176"/>
      <c r="VQQ1" s="1176"/>
      <c r="VQR1" s="1176"/>
      <c r="VQS1" s="1176"/>
      <c r="VQT1" s="1176"/>
      <c r="VQU1" s="1176"/>
      <c r="VQV1" s="1176"/>
      <c r="VQW1" s="1176"/>
      <c r="VQX1" s="1176"/>
      <c r="VQY1" s="1176"/>
      <c r="VQZ1" s="1176"/>
      <c r="VRA1" s="1176"/>
      <c r="VRB1" s="1176"/>
      <c r="VRC1" s="1176"/>
      <c r="VRD1" s="1176"/>
      <c r="VRE1" s="1176"/>
      <c r="VRF1" s="1176"/>
      <c r="VRG1" s="1176"/>
      <c r="VRH1" s="1176"/>
      <c r="VRI1" s="1176"/>
      <c r="VRJ1" s="1176"/>
      <c r="VRK1" s="1176"/>
      <c r="VRL1" s="1176"/>
      <c r="VRM1" s="1176"/>
      <c r="VRN1" s="1176"/>
      <c r="VRO1" s="1176"/>
      <c r="VRP1" s="1176"/>
      <c r="VRQ1" s="1176"/>
      <c r="VRR1" s="1176"/>
      <c r="VRS1" s="1176"/>
      <c r="VRT1" s="1176"/>
      <c r="VRU1" s="1176"/>
      <c r="VRV1" s="1176"/>
      <c r="VRW1" s="1176"/>
      <c r="VRX1" s="1176"/>
      <c r="VRY1" s="1176"/>
      <c r="VRZ1" s="1176"/>
      <c r="VSA1" s="1176"/>
      <c r="VSB1" s="1176"/>
      <c r="VSC1" s="1176"/>
      <c r="VSD1" s="1176"/>
      <c r="VSE1" s="1176"/>
      <c r="VSF1" s="1176"/>
      <c r="VSG1" s="1176"/>
      <c r="VSH1" s="1176"/>
      <c r="VSI1" s="1176"/>
      <c r="VSJ1" s="1176"/>
      <c r="VSK1" s="1176"/>
      <c r="VSL1" s="1176"/>
      <c r="VSM1" s="1176"/>
      <c r="VSN1" s="1176"/>
      <c r="VSO1" s="1176"/>
      <c r="VSP1" s="1176"/>
      <c r="VSQ1" s="1176"/>
      <c r="VSR1" s="1176"/>
      <c r="VSS1" s="1176"/>
      <c r="VST1" s="1176"/>
      <c r="VSU1" s="1176"/>
      <c r="VSV1" s="1176"/>
      <c r="VSW1" s="1176"/>
      <c r="VSX1" s="1176"/>
      <c r="VSY1" s="1176"/>
      <c r="VSZ1" s="1176"/>
      <c r="VTA1" s="1176"/>
      <c r="VTB1" s="1176"/>
      <c r="VTC1" s="1176"/>
      <c r="VTD1" s="1176"/>
      <c r="VTE1" s="1176"/>
      <c r="VTF1" s="1176"/>
      <c r="VTG1" s="1176"/>
      <c r="VTH1" s="1176"/>
      <c r="VTI1" s="1176"/>
      <c r="VTJ1" s="1176"/>
      <c r="VTK1" s="1176"/>
      <c r="VTL1" s="1176"/>
      <c r="VTM1" s="1176"/>
      <c r="VTN1" s="1176"/>
      <c r="VTO1" s="1176"/>
      <c r="VTP1" s="1176"/>
      <c r="VTQ1" s="1176"/>
      <c r="VTR1" s="1176"/>
      <c r="VTS1" s="1176"/>
      <c r="VTT1" s="1176"/>
      <c r="VTU1" s="1176"/>
      <c r="VTV1" s="1176"/>
      <c r="VTW1" s="1176"/>
      <c r="VTX1" s="1176"/>
      <c r="VTY1" s="1176"/>
      <c r="VTZ1" s="1176"/>
      <c r="VUA1" s="1176"/>
      <c r="VUB1" s="1176"/>
      <c r="VUC1" s="1176"/>
      <c r="VUD1" s="1176"/>
      <c r="VUE1" s="1176"/>
      <c r="VUF1" s="1176"/>
      <c r="VUG1" s="1176"/>
      <c r="VUH1" s="1176"/>
      <c r="VUI1" s="1176"/>
      <c r="VUJ1" s="1176"/>
      <c r="VUK1" s="1176"/>
      <c r="VUL1" s="1176"/>
      <c r="VUM1" s="1176"/>
      <c r="VUN1" s="1176"/>
      <c r="VUO1" s="1176"/>
      <c r="VUP1" s="1176"/>
      <c r="VUQ1" s="1176"/>
      <c r="VUR1" s="1176"/>
      <c r="VUS1" s="1176"/>
      <c r="VUT1" s="1176"/>
      <c r="VUU1" s="1176"/>
      <c r="VUV1" s="1176"/>
      <c r="VUW1" s="1176"/>
      <c r="VUX1" s="1176"/>
      <c r="VUY1" s="1176"/>
      <c r="VUZ1" s="1176"/>
      <c r="VVA1" s="1176"/>
      <c r="VVB1" s="1176"/>
      <c r="VVC1" s="1176"/>
      <c r="VVD1" s="1176"/>
      <c r="VVE1" s="1176"/>
      <c r="VVF1" s="1176"/>
      <c r="VVG1" s="1176"/>
      <c r="VVH1" s="1176"/>
      <c r="VVI1" s="1176"/>
      <c r="VVJ1" s="1176"/>
      <c r="VVK1" s="1176"/>
      <c r="VVL1" s="1176"/>
      <c r="VVM1" s="1176"/>
      <c r="VVN1" s="1176"/>
      <c r="VVO1" s="1176"/>
      <c r="VVP1" s="1176"/>
      <c r="VVQ1" s="1176"/>
      <c r="VVR1" s="1176"/>
      <c r="VVS1" s="1176"/>
      <c r="VVT1" s="1176"/>
      <c r="VVU1" s="1176"/>
      <c r="VVV1" s="1176"/>
      <c r="VVW1" s="1176"/>
      <c r="VVX1" s="1176"/>
      <c r="VVY1" s="1176"/>
      <c r="VVZ1" s="1176"/>
      <c r="VWA1" s="1176"/>
      <c r="VWB1" s="1176"/>
      <c r="VWC1" s="1176"/>
      <c r="VWD1" s="1176"/>
      <c r="VWE1" s="1176"/>
      <c r="VWF1" s="1176"/>
      <c r="VWG1" s="1176"/>
      <c r="VWH1" s="1176"/>
      <c r="VWI1" s="1176"/>
      <c r="VWJ1" s="1176"/>
      <c r="VWK1" s="1176"/>
      <c r="VWL1" s="1176"/>
      <c r="VWM1" s="1176"/>
      <c r="VWN1" s="1176"/>
      <c r="VWO1" s="1176"/>
      <c r="VWP1" s="1176"/>
      <c r="VWQ1" s="1176"/>
      <c r="VWR1" s="1176"/>
      <c r="VWS1" s="1176"/>
      <c r="VWT1" s="1176"/>
      <c r="VWU1" s="1176"/>
      <c r="VWV1" s="1176"/>
      <c r="VWW1" s="1176"/>
      <c r="VWX1" s="1176"/>
      <c r="VWY1" s="1176"/>
      <c r="VWZ1" s="1176"/>
      <c r="VXA1" s="1176"/>
      <c r="VXB1" s="1176"/>
      <c r="VXC1" s="1176"/>
      <c r="VXD1" s="1176"/>
      <c r="VXE1" s="1176"/>
      <c r="VXF1" s="1176"/>
      <c r="VXG1" s="1176"/>
      <c r="VXH1" s="1176"/>
      <c r="VXI1" s="1176"/>
      <c r="VXJ1" s="1176"/>
      <c r="VXK1" s="1176"/>
      <c r="VXL1" s="1176"/>
      <c r="VXM1" s="1176"/>
      <c r="VXN1" s="1176"/>
      <c r="VXO1" s="1176"/>
      <c r="VXP1" s="1176"/>
      <c r="VXQ1" s="1176"/>
      <c r="VXR1" s="1176"/>
      <c r="VXS1" s="1176"/>
      <c r="VXT1" s="1176"/>
      <c r="VXU1" s="1176"/>
      <c r="VXV1" s="1176"/>
      <c r="VXW1" s="1176"/>
      <c r="VXX1" s="1176"/>
      <c r="VXY1" s="1176"/>
      <c r="VXZ1" s="1176"/>
      <c r="VYA1" s="1176"/>
      <c r="VYB1" s="1176"/>
      <c r="VYC1" s="1176"/>
      <c r="VYD1" s="1176"/>
      <c r="VYE1" s="1176"/>
      <c r="VYF1" s="1176"/>
      <c r="VYG1" s="1176"/>
      <c r="VYH1" s="1176"/>
      <c r="VYI1" s="1176"/>
      <c r="VYJ1" s="1176"/>
      <c r="VYK1" s="1176"/>
      <c r="VYL1" s="1176"/>
      <c r="VYM1" s="1176"/>
      <c r="VYN1" s="1176"/>
      <c r="VYO1" s="1176"/>
      <c r="VYP1" s="1176"/>
      <c r="VYQ1" s="1176"/>
      <c r="VYR1" s="1176"/>
      <c r="VYS1" s="1176"/>
      <c r="VYT1" s="1176"/>
      <c r="VYU1" s="1176"/>
      <c r="VYV1" s="1176"/>
      <c r="VYW1" s="1176"/>
      <c r="VYX1" s="1176"/>
      <c r="VYY1" s="1176"/>
      <c r="VYZ1" s="1176"/>
      <c r="VZA1" s="1176"/>
      <c r="VZB1" s="1176"/>
      <c r="VZC1" s="1176"/>
      <c r="VZD1" s="1176"/>
      <c r="VZE1" s="1176"/>
      <c r="VZF1" s="1176"/>
      <c r="VZG1" s="1176"/>
      <c r="VZH1" s="1176"/>
      <c r="VZI1" s="1176"/>
      <c r="VZJ1" s="1176"/>
      <c r="VZK1" s="1176"/>
      <c r="VZL1" s="1176"/>
      <c r="VZM1" s="1176"/>
      <c r="VZN1" s="1176"/>
      <c r="VZO1" s="1176"/>
      <c r="VZP1" s="1176"/>
      <c r="VZQ1" s="1176"/>
      <c r="VZR1" s="1176"/>
      <c r="VZS1" s="1176"/>
      <c r="VZT1" s="1176"/>
      <c r="VZU1" s="1176"/>
      <c r="VZV1" s="1176"/>
      <c r="VZW1" s="1176"/>
      <c r="VZX1" s="1176"/>
      <c r="VZY1" s="1176"/>
      <c r="VZZ1" s="1176"/>
      <c r="WAA1" s="1176"/>
      <c r="WAB1" s="1176"/>
      <c r="WAC1" s="1176"/>
      <c r="WAD1" s="1176"/>
      <c r="WAE1" s="1176"/>
      <c r="WAF1" s="1176"/>
      <c r="WAG1" s="1176"/>
      <c r="WAH1" s="1176"/>
      <c r="WAI1" s="1176"/>
      <c r="WAJ1" s="1176"/>
      <c r="WAK1" s="1176"/>
      <c r="WAL1" s="1176"/>
      <c r="WAM1" s="1176"/>
      <c r="WAN1" s="1176"/>
      <c r="WAO1" s="1176"/>
      <c r="WAP1" s="1176"/>
      <c r="WAQ1" s="1176"/>
      <c r="WAR1" s="1176"/>
      <c r="WAS1" s="1176"/>
      <c r="WAT1" s="1176"/>
      <c r="WAU1" s="1176"/>
      <c r="WAV1" s="1176"/>
      <c r="WAW1" s="1176"/>
      <c r="WAX1" s="1176"/>
      <c r="WAY1" s="1176"/>
      <c r="WAZ1" s="1176"/>
      <c r="WBA1" s="1176"/>
      <c r="WBB1" s="1176"/>
      <c r="WBC1" s="1176"/>
      <c r="WBD1" s="1176"/>
      <c r="WBE1" s="1176"/>
      <c r="WBF1" s="1176"/>
      <c r="WBG1" s="1176"/>
      <c r="WBH1" s="1176"/>
      <c r="WBI1" s="1176"/>
      <c r="WBJ1" s="1176"/>
      <c r="WBK1" s="1176"/>
      <c r="WBL1" s="1176"/>
      <c r="WBM1" s="1176"/>
      <c r="WBN1" s="1176"/>
      <c r="WBO1" s="1176"/>
      <c r="WBP1" s="1176"/>
      <c r="WBQ1" s="1176"/>
      <c r="WBR1" s="1176"/>
      <c r="WBS1" s="1176"/>
      <c r="WBT1" s="1176"/>
      <c r="WBU1" s="1176"/>
      <c r="WBV1" s="1176"/>
      <c r="WBW1" s="1176"/>
      <c r="WBX1" s="1176"/>
      <c r="WBY1" s="1176"/>
      <c r="WBZ1" s="1176"/>
      <c r="WCA1" s="1176"/>
      <c r="WCB1" s="1176"/>
      <c r="WCC1" s="1176"/>
      <c r="WCD1" s="1176"/>
      <c r="WCE1" s="1176"/>
      <c r="WCF1" s="1176"/>
      <c r="WCG1" s="1176"/>
      <c r="WCH1" s="1176"/>
      <c r="WCI1" s="1176"/>
      <c r="WCJ1" s="1176"/>
      <c r="WCK1" s="1176"/>
      <c r="WCL1" s="1176"/>
      <c r="WCM1" s="1176"/>
      <c r="WCN1" s="1176"/>
      <c r="WCO1" s="1176"/>
      <c r="WCP1" s="1176"/>
      <c r="WCQ1" s="1176"/>
      <c r="WCR1" s="1176"/>
      <c r="WCS1" s="1176"/>
      <c r="WCT1" s="1176"/>
      <c r="WCU1" s="1176"/>
      <c r="WCV1" s="1176"/>
      <c r="WCW1" s="1176"/>
      <c r="WCX1" s="1176"/>
      <c r="WCY1" s="1176"/>
      <c r="WCZ1" s="1176"/>
      <c r="WDA1" s="1176"/>
      <c r="WDB1" s="1176"/>
      <c r="WDC1" s="1176"/>
      <c r="WDD1" s="1176"/>
      <c r="WDE1" s="1176"/>
      <c r="WDF1" s="1176"/>
      <c r="WDG1" s="1176"/>
      <c r="WDH1" s="1176"/>
      <c r="WDI1" s="1176"/>
      <c r="WDJ1" s="1176"/>
      <c r="WDK1" s="1176"/>
      <c r="WDL1" s="1176"/>
      <c r="WDM1" s="1176"/>
      <c r="WDN1" s="1176"/>
      <c r="WDO1" s="1176"/>
      <c r="WDP1" s="1176"/>
      <c r="WDQ1" s="1176"/>
      <c r="WDR1" s="1176"/>
      <c r="WDS1" s="1176"/>
      <c r="WDT1" s="1176"/>
      <c r="WDU1" s="1176"/>
      <c r="WDV1" s="1176"/>
      <c r="WDW1" s="1176"/>
      <c r="WDX1" s="1176"/>
      <c r="WDY1" s="1176"/>
      <c r="WDZ1" s="1176"/>
      <c r="WEA1" s="1176"/>
      <c r="WEB1" s="1176"/>
      <c r="WEC1" s="1176"/>
      <c r="WED1" s="1176"/>
      <c r="WEE1" s="1176"/>
      <c r="WEF1" s="1176"/>
      <c r="WEG1" s="1176"/>
      <c r="WEH1" s="1176"/>
      <c r="WEI1" s="1176"/>
      <c r="WEJ1" s="1176"/>
      <c r="WEK1" s="1176"/>
      <c r="WEL1" s="1176"/>
      <c r="WEM1" s="1176"/>
      <c r="WEN1" s="1176"/>
      <c r="WEO1" s="1176"/>
      <c r="WEP1" s="1176"/>
      <c r="WEQ1" s="1176"/>
      <c r="WER1" s="1176"/>
      <c r="WES1" s="1176"/>
      <c r="WET1" s="1176"/>
      <c r="WEU1" s="1176"/>
      <c r="WEV1" s="1176"/>
      <c r="WEW1" s="1176"/>
      <c r="WEX1" s="1176"/>
      <c r="WEY1" s="1176"/>
      <c r="WEZ1" s="1176"/>
      <c r="WFA1" s="1176"/>
      <c r="WFB1" s="1176"/>
      <c r="WFC1" s="1176"/>
      <c r="WFD1" s="1176"/>
      <c r="WFE1" s="1176"/>
      <c r="WFF1" s="1176"/>
      <c r="WFG1" s="1176"/>
      <c r="WFH1" s="1176"/>
      <c r="WFI1" s="1176"/>
      <c r="WFJ1" s="1176"/>
      <c r="WFK1" s="1176"/>
      <c r="WFL1" s="1176"/>
      <c r="WFM1" s="1176"/>
      <c r="WFN1" s="1176"/>
      <c r="WFO1" s="1176"/>
      <c r="WFP1" s="1176"/>
      <c r="WFQ1" s="1176"/>
      <c r="WFR1" s="1176"/>
      <c r="WFS1" s="1176"/>
      <c r="WFT1" s="1176"/>
      <c r="WFU1" s="1176"/>
      <c r="WFV1" s="1176"/>
      <c r="WFW1" s="1176"/>
      <c r="WFX1" s="1176"/>
      <c r="WFY1" s="1176"/>
      <c r="WFZ1" s="1176"/>
      <c r="WGA1" s="1176"/>
      <c r="WGB1" s="1176"/>
      <c r="WGC1" s="1176"/>
      <c r="WGD1" s="1176"/>
      <c r="WGE1" s="1176"/>
      <c r="WGF1" s="1176"/>
      <c r="WGG1" s="1176"/>
      <c r="WGH1" s="1176"/>
      <c r="WGI1" s="1176"/>
      <c r="WGJ1" s="1176"/>
      <c r="WGK1" s="1176"/>
      <c r="WGL1" s="1176"/>
      <c r="WGM1" s="1176"/>
      <c r="WGN1" s="1176"/>
      <c r="WGO1" s="1176"/>
      <c r="WGP1" s="1176"/>
      <c r="WGQ1" s="1176"/>
      <c r="WGR1" s="1176"/>
      <c r="WGS1" s="1176"/>
      <c r="WGT1" s="1176"/>
      <c r="WGU1" s="1176"/>
      <c r="WGV1" s="1176"/>
      <c r="WGW1" s="1176"/>
      <c r="WGX1" s="1176"/>
      <c r="WGY1" s="1176"/>
      <c r="WGZ1" s="1176"/>
      <c r="WHA1" s="1176"/>
      <c r="WHB1" s="1176"/>
      <c r="WHC1" s="1176"/>
      <c r="WHD1" s="1176"/>
      <c r="WHE1" s="1176"/>
      <c r="WHF1" s="1176"/>
      <c r="WHG1" s="1176"/>
      <c r="WHH1" s="1176"/>
      <c r="WHI1" s="1176"/>
      <c r="WHJ1" s="1176"/>
      <c r="WHK1" s="1176"/>
      <c r="WHL1" s="1176"/>
      <c r="WHM1" s="1176"/>
      <c r="WHN1" s="1176"/>
      <c r="WHO1" s="1176"/>
      <c r="WHP1" s="1176"/>
      <c r="WHQ1" s="1176"/>
      <c r="WHR1" s="1176"/>
      <c r="WHS1" s="1176"/>
      <c r="WHT1" s="1176"/>
      <c r="WHU1" s="1176"/>
      <c r="WHV1" s="1176"/>
      <c r="WHW1" s="1176"/>
      <c r="WHX1" s="1176"/>
      <c r="WHY1" s="1176"/>
      <c r="WHZ1" s="1176"/>
      <c r="WIA1" s="1176"/>
      <c r="WIB1" s="1176"/>
      <c r="WIC1" s="1176"/>
      <c r="WID1" s="1176"/>
      <c r="WIE1" s="1176"/>
      <c r="WIF1" s="1176"/>
      <c r="WIG1" s="1176"/>
      <c r="WIH1" s="1176"/>
      <c r="WII1" s="1176"/>
      <c r="WIJ1" s="1176"/>
      <c r="WIK1" s="1176"/>
      <c r="WIL1" s="1176"/>
      <c r="WIM1" s="1176"/>
      <c r="WIN1" s="1176"/>
      <c r="WIO1" s="1176"/>
      <c r="WIP1" s="1176"/>
      <c r="WIQ1" s="1176"/>
      <c r="WIR1" s="1176"/>
      <c r="WIS1" s="1176"/>
      <c r="WIT1" s="1176"/>
      <c r="WIU1" s="1176"/>
      <c r="WIV1" s="1176"/>
      <c r="WIW1" s="1176"/>
      <c r="WIX1" s="1176"/>
      <c r="WIY1" s="1176"/>
      <c r="WIZ1" s="1176"/>
      <c r="WJA1" s="1176"/>
      <c r="WJB1" s="1176"/>
      <c r="WJC1" s="1176"/>
      <c r="WJD1" s="1176"/>
      <c r="WJE1" s="1176"/>
      <c r="WJF1" s="1176"/>
      <c r="WJG1" s="1176"/>
      <c r="WJH1" s="1176"/>
      <c r="WJI1" s="1176"/>
      <c r="WJJ1" s="1176"/>
      <c r="WJK1" s="1176"/>
      <c r="WJL1" s="1176"/>
      <c r="WJM1" s="1176"/>
      <c r="WJN1" s="1176"/>
      <c r="WJO1" s="1176"/>
      <c r="WJP1" s="1176"/>
      <c r="WJQ1" s="1176"/>
      <c r="WJR1" s="1176"/>
      <c r="WJS1" s="1176"/>
      <c r="WJT1" s="1176"/>
      <c r="WJU1" s="1176"/>
      <c r="WJV1" s="1176"/>
      <c r="WJW1" s="1176"/>
      <c r="WJX1" s="1176"/>
      <c r="WJY1" s="1176"/>
      <c r="WJZ1" s="1176"/>
      <c r="WKA1" s="1176"/>
      <c r="WKB1" s="1176"/>
      <c r="WKC1" s="1176"/>
      <c r="WKD1" s="1176"/>
      <c r="WKE1" s="1176"/>
      <c r="WKF1" s="1176"/>
      <c r="WKG1" s="1176"/>
      <c r="WKH1" s="1176"/>
      <c r="WKI1" s="1176"/>
      <c r="WKJ1" s="1176"/>
      <c r="WKK1" s="1176"/>
      <c r="WKL1" s="1176"/>
      <c r="WKM1" s="1176"/>
      <c r="WKN1" s="1176"/>
      <c r="WKO1" s="1176"/>
      <c r="WKP1" s="1176"/>
      <c r="WKQ1" s="1176"/>
      <c r="WKR1" s="1176"/>
      <c r="WKS1" s="1176"/>
      <c r="WKT1" s="1176"/>
      <c r="WKU1" s="1176"/>
      <c r="WKV1" s="1176"/>
      <c r="WKW1" s="1176"/>
      <c r="WKX1" s="1176"/>
      <c r="WKY1" s="1176"/>
      <c r="WKZ1" s="1176"/>
      <c r="WLA1" s="1176"/>
      <c r="WLB1" s="1176"/>
      <c r="WLC1" s="1176"/>
      <c r="WLD1" s="1176"/>
      <c r="WLE1" s="1176"/>
      <c r="WLF1" s="1176"/>
      <c r="WLG1" s="1176"/>
      <c r="WLH1" s="1176"/>
      <c r="WLI1" s="1176"/>
      <c r="WLJ1" s="1176"/>
      <c r="WLK1" s="1176"/>
      <c r="WLL1" s="1176"/>
      <c r="WLM1" s="1176"/>
      <c r="WLN1" s="1176"/>
      <c r="WLO1" s="1176"/>
      <c r="WLP1" s="1176"/>
      <c r="WLQ1" s="1176"/>
      <c r="WLR1" s="1176"/>
      <c r="WLS1" s="1176"/>
      <c r="WLT1" s="1176"/>
      <c r="WLU1" s="1176"/>
      <c r="WLV1" s="1176"/>
      <c r="WLW1" s="1176"/>
      <c r="WLX1" s="1176"/>
      <c r="WLY1" s="1176"/>
      <c r="WLZ1" s="1176"/>
      <c r="WMA1" s="1176"/>
      <c r="WMB1" s="1176"/>
      <c r="WMC1" s="1176"/>
      <c r="WMD1" s="1176"/>
      <c r="WME1" s="1176"/>
      <c r="WMF1" s="1176"/>
      <c r="WMG1" s="1176"/>
      <c r="WMH1" s="1176"/>
      <c r="WMI1" s="1176"/>
      <c r="WMJ1" s="1176"/>
      <c r="WMK1" s="1176"/>
      <c r="WML1" s="1176"/>
      <c r="WMM1" s="1176"/>
      <c r="WMN1" s="1176"/>
      <c r="WMO1" s="1176"/>
      <c r="WMP1" s="1176"/>
      <c r="WMQ1" s="1176"/>
      <c r="WMR1" s="1176"/>
      <c r="WMS1" s="1176"/>
      <c r="WMT1" s="1176"/>
      <c r="WMU1" s="1176"/>
      <c r="WMV1" s="1176"/>
      <c r="WMW1" s="1176"/>
      <c r="WMX1" s="1176"/>
      <c r="WMY1" s="1176"/>
      <c r="WMZ1" s="1176"/>
      <c r="WNA1" s="1176"/>
      <c r="WNB1" s="1176"/>
      <c r="WNC1" s="1176"/>
      <c r="WND1" s="1176"/>
      <c r="WNE1" s="1176"/>
      <c r="WNF1" s="1176"/>
      <c r="WNG1" s="1176"/>
      <c r="WNH1" s="1176"/>
      <c r="WNI1" s="1176"/>
      <c r="WNJ1" s="1176"/>
      <c r="WNK1" s="1176"/>
      <c r="WNL1" s="1176"/>
      <c r="WNM1" s="1176"/>
      <c r="WNN1" s="1176"/>
      <c r="WNO1" s="1176"/>
      <c r="WNP1" s="1176"/>
      <c r="WNQ1" s="1176"/>
      <c r="WNR1" s="1176"/>
      <c r="WNS1" s="1176"/>
      <c r="WNT1" s="1176"/>
      <c r="WNU1" s="1176"/>
      <c r="WNV1" s="1176"/>
      <c r="WNW1" s="1176"/>
      <c r="WNX1" s="1176"/>
      <c r="WNY1" s="1176"/>
      <c r="WNZ1" s="1176"/>
      <c r="WOA1" s="1176"/>
      <c r="WOB1" s="1176"/>
      <c r="WOC1" s="1176"/>
      <c r="WOD1" s="1176"/>
      <c r="WOE1" s="1176"/>
      <c r="WOF1" s="1176"/>
      <c r="WOG1" s="1176"/>
      <c r="WOH1" s="1176"/>
      <c r="WOI1" s="1176"/>
      <c r="WOJ1" s="1176"/>
      <c r="WOK1" s="1176"/>
      <c r="WOL1" s="1176"/>
      <c r="WOM1" s="1176"/>
      <c r="WON1" s="1176"/>
      <c r="WOO1" s="1176"/>
      <c r="WOP1" s="1176"/>
      <c r="WOQ1" s="1176"/>
      <c r="WOR1" s="1176"/>
      <c r="WOS1" s="1176"/>
      <c r="WOT1" s="1176"/>
      <c r="WOU1" s="1176"/>
      <c r="WOV1" s="1176"/>
      <c r="WOW1" s="1176"/>
      <c r="WOX1" s="1176"/>
      <c r="WOY1" s="1176"/>
      <c r="WOZ1" s="1176"/>
      <c r="WPA1" s="1176"/>
      <c r="WPB1" s="1176"/>
      <c r="WPC1" s="1176"/>
      <c r="WPD1" s="1176"/>
      <c r="WPE1" s="1176"/>
      <c r="WPF1" s="1176"/>
      <c r="WPG1" s="1176"/>
      <c r="WPH1" s="1176"/>
      <c r="WPI1" s="1176"/>
      <c r="WPJ1" s="1176"/>
      <c r="WPK1" s="1176"/>
      <c r="WPL1" s="1176"/>
      <c r="WPM1" s="1176"/>
      <c r="WPN1" s="1176"/>
      <c r="WPO1" s="1176"/>
      <c r="WPP1" s="1176"/>
      <c r="WPQ1" s="1176"/>
      <c r="WPR1" s="1176"/>
      <c r="WPS1" s="1176"/>
      <c r="WPT1" s="1176"/>
      <c r="WPU1" s="1176"/>
      <c r="WPV1" s="1176"/>
      <c r="WPW1" s="1176"/>
      <c r="WPX1" s="1176"/>
      <c r="WPY1" s="1176"/>
      <c r="WPZ1" s="1176"/>
      <c r="WQA1" s="1176"/>
      <c r="WQB1" s="1176"/>
      <c r="WQC1" s="1176"/>
      <c r="WQD1" s="1176"/>
      <c r="WQE1" s="1176"/>
      <c r="WQF1" s="1176"/>
      <c r="WQG1" s="1176"/>
      <c r="WQH1" s="1176"/>
      <c r="WQI1" s="1176"/>
      <c r="WQJ1" s="1176"/>
      <c r="WQK1" s="1176"/>
      <c r="WQL1" s="1176"/>
      <c r="WQM1" s="1176"/>
      <c r="WQN1" s="1176"/>
      <c r="WQO1" s="1176"/>
      <c r="WQP1" s="1176"/>
      <c r="WQQ1" s="1176"/>
      <c r="WQR1" s="1176"/>
      <c r="WQS1" s="1176"/>
      <c r="WQT1" s="1176"/>
      <c r="WQU1" s="1176"/>
      <c r="WQV1" s="1176"/>
      <c r="WQW1" s="1176"/>
      <c r="WQX1" s="1176"/>
      <c r="WQY1" s="1176"/>
      <c r="WQZ1" s="1176"/>
      <c r="WRA1" s="1176"/>
      <c r="WRB1" s="1176"/>
      <c r="WRC1" s="1176"/>
      <c r="WRD1" s="1176"/>
      <c r="WRE1" s="1176"/>
      <c r="WRF1" s="1176"/>
      <c r="WRG1" s="1176"/>
      <c r="WRH1" s="1176"/>
      <c r="WRI1" s="1176"/>
      <c r="WRJ1" s="1176"/>
      <c r="WRK1" s="1176"/>
      <c r="WRL1" s="1176"/>
      <c r="WRM1" s="1176"/>
      <c r="WRN1" s="1176"/>
      <c r="WRO1" s="1176"/>
      <c r="WRP1" s="1176"/>
      <c r="WRQ1" s="1176"/>
      <c r="WRR1" s="1176"/>
      <c r="WRS1" s="1176"/>
      <c r="WRT1" s="1176"/>
      <c r="WRU1" s="1176"/>
      <c r="WRV1" s="1176"/>
      <c r="WRW1" s="1176"/>
      <c r="WRX1" s="1176"/>
      <c r="WRY1" s="1176"/>
      <c r="WRZ1" s="1176"/>
      <c r="WSA1" s="1176"/>
      <c r="WSB1" s="1176"/>
      <c r="WSC1" s="1176"/>
      <c r="WSD1" s="1176"/>
      <c r="WSE1" s="1176"/>
      <c r="WSF1" s="1176"/>
      <c r="WSG1" s="1176"/>
      <c r="WSH1" s="1176"/>
      <c r="WSI1" s="1176"/>
      <c r="WSJ1" s="1176"/>
      <c r="WSK1" s="1176"/>
      <c r="WSL1" s="1176"/>
      <c r="WSM1" s="1176"/>
      <c r="WSN1" s="1176"/>
      <c r="WSO1" s="1176"/>
      <c r="WSP1" s="1176"/>
      <c r="WSQ1" s="1176"/>
      <c r="WSR1" s="1176"/>
      <c r="WSS1" s="1176"/>
      <c r="WST1" s="1176"/>
      <c r="WSU1" s="1176"/>
      <c r="WSV1" s="1176"/>
      <c r="WSW1" s="1176"/>
      <c r="WSX1" s="1176"/>
      <c r="WSY1" s="1176"/>
      <c r="WSZ1" s="1176"/>
      <c r="WTA1" s="1176"/>
      <c r="WTB1" s="1176"/>
      <c r="WTC1" s="1176"/>
      <c r="WTD1" s="1176"/>
      <c r="WTE1" s="1176"/>
      <c r="WTF1" s="1176"/>
      <c r="WTG1" s="1176"/>
      <c r="WTH1" s="1176"/>
      <c r="WTI1" s="1176"/>
      <c r="WTJ1" s="1176"/>
      <c r="WTK1" s="1176"/>
      <c r="WTL1" s="1176"/>
      <c r="WTM1" s="1176"/>
      <c r="WTN1" s="1176"/>
      <c r="WTO1" s="1176"/>
      <c r="WTP1" s="1176"/>
      <c r="WTQ1" s="1176"/>
      <c r="WTR1" s="1176"/>
      <c r="WTS1" s="1176"/>
      <c r="WTT1" s="1176"/>
      <c r="WTU1" s="1176"/>
      <c r="WTV1" s="1176"/>
      <c r="WTW1" s="1176"/>
      <c r="WTX1" s="1176"/>
      <c r="WTY1" s="1176"/>
      <c r="WTZ1" s="1176"/>
      <c r="WUA1" s="1176"/>
      <c r="WUB1" s="1176"/>
      <c r="WUC1" s="1176"/>
      <c r="WUD1" s="1176"/>
      <c r="WUE1" s="1176"/>
      <c r="WUF1" s="1176"/>
      <c r="WUG1" s="1176"/>
      <c r="WUH1" s="1176"/>
      <c r="WUI1" s="1176"/>
      <c r="WUJ1" s="1176"/>
      <c r="WUK1" s="1176"/>
      <c r="WUL1" s="1176"/>
      <c r="WUM1" s="1176"/>
      <c r="WUN1" s="1176"/>
      <c r="WUO1" s="1176"/>
      <c r="WUP1" s="1176"/>
      <c r="WUQ1" s="1176"/>
      <c r="WUR1" s="1176"/>
      <c r="WUS1" s="1176"/>
      <c r="WUT1" s="1176"/>
      <c r="WUU1" s="1176"/>
      <c r="WUV1" s="1176"/>
      <c r="WUW1" s="1176"/>
      <c r="WUX1" s="1176"/>
      <c r="WUY1" s="1176"/>
      <c r="WUZ1" s="1176"/>
      <c r="WVA1" s="1176"/>
      <c r="WVB1" s="1176"/>
      <c r="WVC1" s="1176"/>
      <c r="WVD1" s="1176"/>
      <c r="WVE1" s="1176"/>
      <c r="WVF1" s="1176"/>
      <c r="WVG1" s="1176"/>
      <c r="WVH1" s="1176"/>
      <c r="WVI1" s="1176"/>
      <c r="WVJ1" s="1176"/>
      <c r="WVK1" s="1176"/>
      <c r="WVL1" s="1176"/>
      <c r="WVM1" s="1176"/>
      <c r="WVN1" s="1176"/>
      <c r="WVO1" s="1176"/>
      <c r="WVP1" s="1176"/>
      <c r="WVQ1" s="1176"/>
      <c r="WVR1" s="1176"/>
      <c r="WVS1" s="1176"/>
      <c r="WVT1" s="1176"/>
      <c r="WVU1" s="1176"/>
      <c r="WVV1" s="1176"/>
      <c r="WVW1" s="1176"/>
      <c r="WVX1" s="1176"/>
      <c r="WVY1" s="1176"/>
      <c r="WVZ1" s="1176"/>
      <c r="WWA1" s="1176"/>
      <c r="WWB1" s="1176"/>
      <c r="WWC1" s="1176"/>
      <c r="WWD1" s="1176"/>
      <c r="WWE1" s="1176"/>
      <c r="WWF1" s="1176"/>
      <c r="WWG1" s="1176"/>
      <c r="WWH1" s="1176"/>
      <c r="WWI1" s="1176"/>
      <c r="WWJ1" s="1176"/>
      <c r="WWK1" s="1176"/>
      <c r="WWL1" s="1176"/>
      <c r="WWM1" s="1176"/>
      <c r="WWN1" s="1176"/>
      <c r="WWO1" s="1176"/>
      <c r="WWP1" s="1176"/>
      <c r="WWQ1" s="1176"/>
      <c r="WWR1" s="1176"/>
      <c r="WWS1" s="1176"/>
      <c r="WWT1" s="1176"/>
      <c r="WWU1" s="1176"/>
      <c r="WWV1" s="1176"/>
      <c r="WWW1" s="1176"/>
      <c r="WWX1" s="1176"/>
      <c r="WWY1" s="1176"/>
      <c r="WWZ1" s="1176"/>
      <c r="WXA1" s="1176"/>
      <c r="WXB1" s="1176"/>
      <c r="WXC1" s="1176"/>
      <c r="WXD1" s="1176"/>
      <c r="WXE1" s="1176"/>
      <c r="WXF1" s="1176"/>
      <c r="WXG1" s="1176"/>
      <c r="WXH1" s="1176"/>
      <c r="WXI1" s="1176"/>
      <c r="WXJ1" s="1176"/>
      <c r="WXK1" s="1176"/>
      <c r="WXL1" s="1176"/>
      <c r="WXM1" s="1176"/>
      <c r="WXN1" s="1176"/>
      <c r="WXO1" s="1176"/>
      <c r="WXP1" s="1176"/>
      <c r="WXQ1" s="1176"/>
      <c r="WXR1" s="1176"/>
      <c r="WXS1" s="1176"/>
      <c r="WXT1" s="1176"/>
      <c r="WXU1" s="1176"/>
      <c r="WXV1" s="1176"/>
      <c r="WXW1" s="1176"/>
      <c r="WXX1" s="1176"/>
      <c r="WXY1" s="1176"/>
      <c r="WXZ1" s="1176"/>
      <c r="WYA1" s="1176"/>
      <c r="WYB1" s="1176"/>
      <c r="WYC1" s="1176"/>
      <c r="WYD1" s="1176"/>
      <c r="WYE1" s="1176"/>
      <c r="WYF1" s="1176"/>
      <c r="WYG1" s="1176"/>
      <c r="WYH1" s="1176"/>
      <c r="WYI1" s="1176"/>
      <c r="WYJ1" s="1176"/>
      <c r="WYK1" s="1176"/>
      <c r="WYL1" s="1176"/>
      <c r="WYM1" s="1176"/>
      <c r="WYN1" s="1176"/>
      <c r="WYO1" s="1176"/>
      <c r="WYP1" s="1176"/>
      <c r="WYQ1" s="1176"/>
      <c r="WYR1" s="1176"/>
      <c r="WYS1" s="1176"/>
      <c r="WYT1" s="1176"/>
      <c r="WYU1" s="1176"/>
      <c r="WYV1" s="1176"/>
      <c r="WYW1" s="1176"/>
      <c r="WYX1" s="1176"/>
      <c r="WYY1" s="1176"/>
      <c r="WYZ1" s="1176"/>
      <c r="WZA1" s="1176"/>
      <c r="WZB1" s="1176"/>
      <c r="WZC1" s="1176"/>
      <c r="WZD1" s="1176"/>
      <c r="WZE1" s="1176"/>
      <c r="WZF1" s="1176"/>
      <c r="WZG1" s="1176"/>
      <c r="WZH1" s="1176"/>
      <c r="WZI1" s="1176"/>
      <c r="WZJ1" s="1176"/>
      <c r="WZK1" s="1176"/>
      <c r="WZL1" s="1176"/>
      <c r="WZM1" s="1176"/>
      <c r="WZN1" s="1176"/>
      <c r="WZO1" s="1176"/>
      <c r="WZP1" s="1176"/>
      <c r="WZQ1" s="1176"/>
      <c r="WZR1" s="1176"/>
      <c r="WZS1" s="1176"/>
      <c r="WZT1" s="1176"/>
      <c r="WZU1" s="1176"/>
      <c r="WZV1" s="1176"/>
      <c r="WZW1" s="1176"/>
      <c r="WZX1" s="1176"/>
      <c r="WZY1" s="1176"/>
      <c r="WZZ1" s="1176"/>
      <c r="XAA1" s="1176"/>
      <c r="XAB1" s="1176"/>
      <c r="XAC1" s="1176"/>
      <c r="XAD1" s="1176"/>
      <c r="XAE1" s="1176"/>
      <c r="XAF1" s="1176"/>
      <c r="XAG1" s="1176"/>
      <c r="XAH1" s="1176"/>
      <c r="XAI1" s="1176"/>
      <c r="XAJ1" s="1176"/>
      <c r="XAK1" s="1176"/>
      <c r="XAL1" s="1176"/>
      <c r="XAM1" s="1176"/>
      <c r="XAN1" s="1176"/>
      <c r="XAO1" s="1176"/>
      <c r="XAP1" s="1176"/>
      <c r="XAQ1" s="1176"/>
      <c r="XAR1" s="1176"/>
      <c r="XAS1" s="1176"/>
      <c r="XAT1" s="1176"/>
      <c r="XAU1" s="1176"/>
      <c r="XAV1" s="1176"/>
      <c r="XAW1" s="1176"/>
      <c r="XAX1" s="1176"/>
      <c r="XAY1" s="1176"/>
      <c r="XAZ1" s="1176"/>
      <c r="XBA1" s="1176"/>
      <c r="XBB1" s="1176"/>
      <c r="XBC1" s="1176"/>
      <c r="XBD1" s="1176"/>
      <c r="XBE1" s="1176"/>
      <c r="XBF1" s="1176"/>
      <c r="XBG1" s="1176"/>
      <c r="XBH1" s="1176"/>
      <c r="XBI1" s="1176"/>
      <c r="XBJ1" s="1176"/>
      <c r="XBK1" s="1176"/>
      <c r="XBL1" s="1176"/>
      <c r="XBM1" s="1176"/>
      <c r="XBN1" s="1176"/>
      <c r="XBO1" s="1176"/>
      <c r="XBP1" s="1176"/>
      <c r="XBQ1" s="1176"/>
      <c r="XBR1" s="1176"/>
      <c r="XBS1" s="1176"/>
      <c r="XBT1" s="1176"/>
      <c r="XBU1" s="1176"/>
      <c r="XBV1" s="1176"/>
      <c r="XBW1" s="1176"/>
      <c r="XBX1" s="1176"/>
    </row>
    <row r="2" spans="1:16300" s="1177" customFormat="1" ht="52.5" hidden="1" customHeight="1">
      <c r="A2" s="1178" t="s">
        <v>443</v>
      </c>
      <c r="B2" s="1178"/>
      <c r="C2" s="1178"/>
      <c r="D2" s="1178"/>
      <c r="E2" s="1178"/>
      <c r="F2" s="1178"/>
      <c r="G2" s="1178"/>
      <c r="H2" s="1178"/>
      <c r="I2" s="1178"/>
      <c r="J2" s="1178"/>
      <c r="K2" s="1178"/>
      <c r="L2" s="1178"/>
      <c r="M2" s="1178"/>
      <c r="N2" s="1178"/>
      <c r="O2" s="1178"/>
      <c r="P2" s="1178"/>
      <c r="Q2" s="1178"/>
      <c r="R2" s="1178"/>
      <c r="S2" s="1178"/>
      <c r="T2" s="1178"/>
      <c r="U2" s="1178"/>
      <c r="V2" s="1175"/>
      <c r="W2" s="1176"/>
      <c r="X2" s="1176"/>
      <c r="Y2" s="1176"/>
      <c r="Z2" s="1176"/>
      <c r="AA2" s="1176"/>
      <c r="AB2" s="1176"/>
      <c r="AC2" s="1176"/>
      <c r="AD2" s="1176"/>
      <c r="AE2" s="1176"/>
      <c r="AF2" s="1176"/>
      <c r="AG2" s="1176"/>
      <c r="AH2" s="1176"/>
      <c r="AI2" s="1176"/>
      <c r="AJ2" s="1176"/>
      <c r="AK2" s="1176"/>
      <c r="AL2" s="1176"/>
      <c r="AM2" s="1176"/>
      <c r="AN2" s="1176"/>
      <c r="AO2" s="1176"/>
      <c r="AP2" s="1176"/>
      <c r="AQ2" s="1176"/>
      <c r="AR2" s="1176"/>
      <c r="AS2" s="1176"/>
      <c r="AT2" s="1176"/>
      <c r="AU2" s="1176"/>
      <c r="AV2" s="1176"/>
      <c r="AW2" s="1176"/>
      <c r="AX2" s="1176"/>
      <c r="AY2" s="1176"/>
      <c r="AZ2" s="1176"/>
      <c r="BA2" s="1176"/>
      <c r="BB2" s="1176"/>
      <c r="BC2" s="1176"/>
      <c r="BD2" s="1176"/>
      <c r="BE2" s="1176"/>
      <c r="BF2" s="1176"/>
      <c r="BG2" s="1176"/>
      <c r="BH2" s="1176"/>
      <c r="BI2" s="1176"/>
      <c r="BJ2" s="1176"/>
      <c r="BK2" s="1176"/>
      <c r="BL2" s="1176"/>
      <c r="BM2" s="1176"/>
      <c r="BN2" s="1176"/>
      <c r="BO2" s="1176"/>
      <c r="BP2" s="1176"/>
      <c r="BQ2" s="1176"/>
      <c r="BR2" s="1176"/>
      <c r="BS2" s="1176"/>
      <c r="BT2" s="1176"/>
      <c r="BU2" s="1176"/>
      <c r="BV2" s="1176"/>
      <c r="BW2" s="1176"/>
      <c r="BX2" s="1176"/>
      <c r="BY2" s="1176"/>
      <c r="BZ2" s="1176"/>
      <c r="CA2" s="1176"/>
      <c r="CB2" s="1176"/>
      <c r="CC2" s="1176"/>
      <c r="CD2" s="1176"/>
      <c r="CE2" s="1176"/>
      <c r="CF2" s="1176"/>
      <c r="CG2" s="1176"/>
      <c r="CH2" s="1176"/>
      <c r="CI2" s="1176"/>
      <c r="CJ2" s="1176"/>
      <c r="CK2" s="1176"/>
      <c r="CL2" s="1176"/>
      <c r="CM2" s="1176"/>
      <c r="CN2" s="1176"/>
      <c r="CO2" s="1176"/>
      <c r="CP2" s="1176"/>
      <c r="CQ2" s="1176"/>
      <c r="CR2" s="1176"/>
      <c r="CS2" s="1176"/>
      <c r="CT2" s="1176"/>
      <c r="CU2" s="1176"/>
      <c r="CV2" s="1176"/>
      <c r="CW2" s="1176"/>
      <c r="CX2" s="1176"/>
      <c r="CY2" s="1176"/>
      <c r="CZ2" s="1176"/>
      <c r="DA2" s="1176"/>
      <c r="DB2" s="1176"/>
      <c r="DC2" s="1176"/>
      <c r="DD2" s="1176"/>
      <c r="DE2" s="1176"/>
      <c r="DF2" s="1176"/>
      <c r="DG2" s="1176"/>
      <c r="DH2" s="1176"/>
      <c r="DI2" s="1176"/>
      <c r="DJ2" s="1176"/>
      <c r="DK2" s="1176"/>
      <c r="DL2" s="1176"/>
      <c r="DM2" s="1176"/>
      <c r="DN2" s="1176"/>
      <c r="DO2" s="1176"/>
      <c r="DP2" s="1176"/>
      <c r="DQ2" s="1176"/>
      <c r="DR2" s="1176"/>
      <c r="DS2" s="1176"/>
      <c r="DT2" s="1176"/>
      <c r="DU2" s="1176"/>
      <c r="DV2" s="1176"/>
      <c r="DW2" s="1176"/>
      <c r="DX2" s="1176"/>
      <c r="DY2" s="1176"/>
      <c r="DZ2" s="1176"/>
      <c r="EA2" s="1176"/>
      <c r="EB2" s="1176"/>
      <c r="EC2" s="1176"/>
      <c r="ED2" s="1176"/>
      <c r="EE2" s="1176"/>
      <c r="EF2" s="1176"/>
      <c r="EG2" s="1176"/>
      <c r="EH2" s="1176"/>
      <c r="EI2" s="1176"/>
      <c r="EJ2" s="1176"/>
      <c r="EK2" s="1176"/>
      <c r="EL2" s="1176"/>
      <c r="EM2" s="1176"/>
      <c r="EN2" s="1176"/>
      <c r="EO2" s="1176"/>
      <c r="EP2" s="1176"/>
      <c r="EQ2" s="1176"/>
      <c r="ER2" s="1176"/>
      <c r="ES2" s="1176"/>
      <c r="ET2" s="1176"/>
      <c r="EU2" s="1176"/>
      <c r="EV2" s="1176"/>
      <c r="EW2" s="1176"/>
      <c r="EX2" s="1176"/>
      <c r="EY2" s="1176"/>
      <c r="EZ2" s="1176"/>
      <c r="FA2" s="1176"/>
      <c r="FB2" s="1176"/>
      <c r="FC2" s="1176"/>
      <c r="FD2" s="1176"/>
      <c r="FE2" s="1176"/>
      <c r="FF2" s="1176"/>
      <c r="FG2" s="1176"/>
      <c r="FH2" s="1176"/>
      <c r="FI2" s="1176"/>
      <c r="FJ2" s="1176"/>
      <c r="FK2" s="1176"/>
      <c r="FL2" s="1176"/>
      <c r="FM2" s="1176"/>
      <c r="FN2" s="1176"/>
      <c r="FO2" s="1176"/>
      <c r="FP2" s="1176"/>
      <c r="FQ2" s="1176"/>
      <c r="FR2" s="1176"/>
      <c r="FS2" s="1176"/>
      <c r="FT2" s="1176"/>
      <c r="FU2" s="1176"/>
      <c r="FV2" s="1176"/>
      <c r="FW2" s="1176"/>
      <c r="FX2" s="1176"/>
      <c r="FY2" s="1176"/>
      <c r="FZ2" s="1176"/>
      <c r="GA2" s="1176"/>
      <c r="GB2" s="1176"/>
      <c r="GC2" s="1176"/>
      <c r="GD2" s="1176"/>
      <c r="GE2" s="1176"/>
      <c r="GF2" s="1176"/>
      <c r="GG2" s="1176"/>
      <c r="GH2" s="1176"/>
      <c r="GI2" s="1176"/>
      <c r="GJ2" s="1176"/>
      <c r="GK2" s="1176"/>
      <c r="GL2" s="1176"/>
      <c r="GM2" s="1176"/>
      <c r="GN2" s="1176"/>
      <c r="GO2" s="1176"/>
      <c r="GP2" s="1176"/>
      <c r="GQ2" s="1176"/>
      <c r="GR2" s="1176"/>
      <c r="GS2" s="1176"/>
      <c r="GT2" s="1176"/>
      <c r="GU2" s="1176"/>
      <c r="GV2" s="1176"/>
      <c r="GW2" s="1176"/>
      <c r="GX2" s="1176"/>
      <c r="GY2" s="1176"/>
      <c r="GZ2" s="1176"/>
      <c r="HA2" s="1176"/>
      <c r="HB2" s="1176"/>
      <c r="HC2" s="1176"/>
      <c r="HD2" s="1176"/>
      <c r="HE2" s="1176"/>
      <c r="HF2" s="1176"/>
      <c r="HG2" s="1176"/>
      <c r="HH2" s="1176"/>
      <c r="HI2" s="1176"/>
      <c r="HJ2" s="1176"/>
      <c r="HK2" s="1176"/>
      <c r="HL2" s="1176"/>
      <c r="HM2" s="1176"/>
      <c r="HN2" s="1176"/>
      <c r="HO2" s="1176"/>
      <c r="HP2" s="1176"/>
      <c r="HQ2" s="1176"/>
      <c r="HR2" s="1176"/>
      <c r="HS2" s="1176"/>
      <c r="HT2" s="1176"/>
      <c r="HU2" s="1176"/>
      <c r="HV2" s="1176"/>
      <c r="HW2" s="1176"/>
      <c r="HX2" s="1176"/>
      <c r="HY2" s="1176"/>
      <c r="HZ2" s="1176"/>
      <c r="IA2" s="1176"/>
      <c r="IB2" s="1176"/>
      <c r="IC2" s="1176"/>
      <c r="ID2" s="1176"/>
      <c r="IE2" s="1176"/>
      <c r="IF2" s="1176"/>
      <c r="IG2" s="1176"/>
      <c r="IH2" s="1176"/>
      <c r="II2" s="1176"/>
      <c r="IJ2" s="1176"/>
      <c r="IK2" s="1176"/>
      <c r="IL2" s="1176"/>
      <c r="IM2" s="1176"/>
      <c r="IN2" s="1176"/>
      <c r="IO2" s="1176"/>
      <c r="IP2" s="1176"/>
      <c r="IQ2" s="1176"/>
      <c r="IR2" s="1176"/>
      <c r="IS2" s="1176"/>
      <c r="IT2" s="1176"/>
      <c r="IU2" s="1176"/>
      <c r="IV2" s="1176"/>
      <c r="IW2" s="1176"/>
      <c r="IX2" s="1176"/>
      <c r="IY2" s="1176"/>
      <c r="IZ2" s="1176"/>
      <c r="JA2" s="1176"/>
      <c r="JB2" s="1176"/>
      <c r="JC2" s="1176"/>
      <c r="JD2" s="1176"/>
      <c r="JE2" s="1176"/>
      <c r="JF2" s="1176"/>
      <c r="JG2" s="1176"/>
      <c r="JH2" s="1176"/>
      <c r="JI2" s="1176"/>
      <c r="JJ2" s="1176"/>
      <c r="JK2" s="1176"/>
      <c r="JL2" s="1176"/>
      <c r="JM2" s="1176"/>
      <c r="JN2" s="1176"/>
      <c r="JO2" s="1176"/>
      <c r="JP2" s="1176"/>
      <c r="JQ2" s="1176"/>
      <c r="JR2" s="1176"/>
      <c r="JS2" s="1176"/>
      <c r="JT2" s="1176"/>
      <c r="JU2" s="1176"/>
      <c r="JV2" s="1176"/>
      <c r="JW2" s="1176"/>
      <c r="JX2" s="1176"/>
      <c r="JY2" s="1176"/>
      <c r="JZ2" s="1176"/>
      <c r="KA2" s="1176"/>
      <c r="KB2" s="1176"/>
      <c r="KC2" s="1176"/>
      <c r="KD2" s="1176"/>
      <c r="KE2" s="1176"/>
      <c r="KF2" s="1176"/>
      <c r="KG2" s="1176"/>
      <c r="KH2" s="1176"/>
      <c r="KI2" s="1176"/>
      <c r="KJ2" s="1176"/>
      <c r="KK2" s="1176"/>
      <c r="KL2" s="1176"/>
      <c r="KM2" s="1176"/>
      <c r="KN2" s="1176"/>
      <c r="KO2" s="1176"/>
      <c r="KP2" s="1176"/>
      <c r="KQ2" s="1176"/>
      <c r="KR2" s="1176"/>
      <c r="KS2" s="1176"/>
      <c r="KT2" s="1176"/>
      <c r="KU2" s="1176"/>
      <c r="KV2" s="1176"/>
      <c r="KW2" s="1176"/>
      <c r="KX2" s="1176"/>
      <c r="KY2" s="1176"/>
      <c r="KZ2" s="1176"/>
      <c r="LA2" s="1176"/>
      <c r="LB2" s="1176"/>
      <c r="LC2" s="1176"/>
      <c r="LD2" s="1176"/>
      <c r="LE2" s="1176"/>
      <c r="LF2" s="1176"/>
      <c r="LG2" s="1176"/>
      <c r="LH2" s="1176"/>
      <c r="LI2" s="1176"/>
      <c r="LJ2" s="1176"/>
      <c r="LK2" s="1176"/>
      <c r="LL2" s="1176"/>
      <c r="LM2" s="1176"/>
      <c r="LN2" s="1176"/>
      <c r="LO2" s="1176"/>
      <c r="LP2" s="1176"/>
      <c r="LQ2" s="1176"/>
      <c r="LR2" s="1176"/>
      <c r="LS2" s="1176"/>
      <c r="LT2" s="1176"/>
      <c r="LU2" s="1176"/>
      <c r="LV2" s="1176"/>
      <c r="LW2" s="1176"/>
      <c r="LX2" s="1176"/>
      <c r="LY2" s="1176"/>
      <c r="LZ2" s="1176"/>
      <c r="MA2" s="1176"/>
      <c r="MB2" s="1176"/>
      <c r="MC2" s="1176"/>
      <c r="MD2" s="1176"/>
      <c r="ME2" s="1176"/>
      <c r="MF2" s="1176"/>
      <c r="MG2" s="1176"/>
      <c r="MH2" s="1176"/>
      <c r="MI2" s="1176"/>
      <c r="MJ2" s="1176"/>
      <c r="MK2" s="1176"/>
      <c r="ML2" s="1176"/>
      <c r="MM2" s="1176"/>
      <c r="MN2" s="1176"/>
      <c r="MO2" s="1176"/>
      <c r="MP2" s="1176"/>
      <c r="MQ2" s="1176"/>
      <c r="MR2" s="1176"/>
      <c r="MS2" s="1176"/>
      <c r="MT2" s="1176"/>
      <c r="MU2" s="1176"/>
      <c r="MV2" s="1176"/>
      <c r="MW2" s="1176"/>
      <c r="MX2" s="1176"/>
      <c r="MY2" s="1176"/>
      <c r="MZ2" s="1176"/>
      <c r="NA2" s="1176"/>
      <c r="NB2" s="1176"/>
      <c r="NC2" s="1176"/>
      <c r="ND2" s="1176"/>
      <c r="NE2" s="1176"/>
      <c r="NF2" s="1176"/>
      <c r="NG2" s="1176"/>
      <c r="NH2" s="1176"/>
      <c r="NI2" s="1176"/>
      <c r="NJ2" s="1176"/>
      <c r="NK2" s="1176"/>
      <c r="NL2" s="1176"/>
      <c r="NM2" s="1176"/>
      <c r="NN2" s="1176"/>
      <c r="NO2" s="1176"/>
      <c r="NP2" s="1176"/>
      <c r="NQ2" s="1176"/>
      <c r="NR2" s="1176"/>
      <c r="NS2" s="1176"/>
      <c r="NT2" s="1176"/>
      <c r="NU2" s="1176"/>
      <c r="NV2" s="1176"/>
      <c r="NW2" s="1176"/>
      <c r="NX2" s="1176"/>
      <c r="NY2" s="1176"/>
      <c r="NZ2" s="1176"/>
      <c r="OA2" s="1176"/>
      <c r="OB2" s="1176"/>
      <c r="OC2" s="1176"/>
      <c r="OD2" s="1176"/>
      <c r="OE2" s="1176"/>
      <c r="OF2" s="1176"/>
      <c r="OG2" s="1176"/>
      <c r="OH2" s="1176"/>
      <c r="OI2" s="1176"/>
      <c r="OJ2" s="1176"/>
      <c r="OK2" s="1176"/>
      <c r="OL2" s="1176"/>
      <c r="OM2" s="1176"/>
      <c r="ON2" s="1176"/>
      <c r="OO2" s="1176"/>
      <c r="OP2" s="1176"/>
      <c r="OQ2" s="1176"/>
      <c r="OR2" s="1176"/>
      <c r="OS2" s="1176"/>
      <c r="OT2" s="1176"/>
      <c r="OU2" s="1176"/>
      <c r="OV2" s="1176"/>
      <c r="OW2" s="1176"/>
      <c r="OX2" s="1176"/>
      <c r="OY2" s="1176"/>
      <c r="OZ2" s="1176"/>
      <c r="PA2" s="1176"/>
      <c r="PB2" s="1176"/>
      <c r="PC2" s="1176"/>
      <c r="PD2" s="1176"/>
      <c r="PE2" s="1176"/>
      <c r="PF2" s="1176"/>
      <c r="PG2" s="1176"/>
      <c r="PH2" s="1176"/>
      <c r="PI2" s="1176"/>
      <c r="PJ2" s="1176"/>
      <c r="PK2" s="1176"/>
      <c r="PL2" s="1176"/>
      <c r="PM2" s="1176"/>
      <c r="PN2" s="1176"/>
      <c r="PO2" s="1176"/>
      <c r="PP2" s="1176"/>
      <c r="PQ2" s="1176"/>
      <c r="PR2" s="1176"/>
      <c r="PS2" s="1176"/>
      <c r="PT2" s="1176"/>
      <c r="PU2" s="1176"/>
      <c r="PV2" s="1176"/>
      <c r="PW2" s="1176"/>
      <c r="PX2" s="1176"/>
      <c r="PY2" s="1176"/>
      <c r="PZ2" s="1176"/>
      <c r="QA2" s="1176"/>
      <c r="QB2" s="1176"/>
      <c r="QC2" s="1176"/>
      <c r="QD2" s="1176"/>
      <c r="QE2" s="1176"/>
      <c r="QF2" s="1176"/>
      <c r="QG2" s="1176"/>
      <c r="QH2" s="1176"/>
      <c r="QI2" s="1176"/>
      <c r="QJ2" s="1176"/>
      <c r="QK2" s="1176"/>
      <c r="QL2" s="1176"/>
      <c r="QM2" s="1176"/>
      <c r="QN2" s="1176"/>
      <c r="QO2" s="1176"/>
      <c r="QP2" s="1176"/>
      <c r="QQ2" s="1176"/>
      <c r="QR2" s="1176"/>
      <c r="QS2" s="1176"/>
      <c r="QT2" s="1176"/>
      <c r="QU2" s="1176"/>
      <c r="QV2" s="1176"/>
      <c r="QW2" s="1176"/>
      <c r="QX2" s="1176"/>
      <c r="QY2" s="1176"/>
      <c r="QZ2" s="1176"/>
      <c r="RA2" s="1176"/>
      <c r="RB2" s="1176"/>
      <c r="RC2" s="1176"/>
      <c r="RD2" s="1176"/>
      <c r="RE2" s="1176"/>
      <c r="RF2" s="1176"/>
      <c r="RG2" s="1176"/>
      <c r="RH2" s="1176"/>
      <c r="RI2" s="1176"/>
      <c r="RJ2" s="1176"/>
      <c r="RK2" s="1176"/>
      <c r="RL2" s="1176"/>
      <c r="RM2" s="1176"/>
      <c r="RN2" s="1176"/>
      <c r="RO2" s="1176"/>
      <c r="RP2" s="1176"/>
      <c r="RQ2" s="1176"/>
      <c r="RR2" s="1176"/>
      <c r="RS2" s="1176"/>
      <c r="RT2" s="1176"/>
      <c r="RU2" s="1176"/>
      <c r="RV2" s="1176"/>
      <c r="RW2" s="1176"/>
      <c r="RX2" s="1176"/>
      <c r="RY2" s="1176"/>
      <c r="RZ2" s="1176"/>
      <c r="SA2" s="1176"/>
      <c r="SB2" s="1176"/>
      <c r="SC2" s="1176"/>
      <c r="SD2" s="1176"/>
      <c r="SE2" s="1176"/>
      <c r="SF2" s="1176"/>
      <c r="SG2" s="1176"/>
      <c r="SH2" s="1176"/>
      <c r="SI2" s="1176"/>
      <c r="SJ2" s="1176"/>
      <c r="SK2" s="1176"/>
      <c r="SL2" s="1176"/>
      <c r="SM2" s="1176"/>
      <c r="SN2" s="1176"/>
      <c r="SO2" s="1176"/>
      <c r="SP2" s="1176"/>
      <c r="SQ2" s="1176"/>
      <c r="SR2" s="1176"/>
      <c r="SS2" s="1176"/>
      <c r="ST2" s="1176"/>
      <c r="SU2" s="1176"/>
      <c r="SV2" s="1176"/>
      <c r="SW2" s="1176"/>
      <c r="SX2" s="1176"/>
      <c r="SY2" s="1176"/>
      <c r="SZ2" s="1176"/>
      <c r="TA2" s="1176"/>
      <c r="TB2" s="1176"/>
      <c r="TC2" s="1176"/>
      <c r="TD2" s="1176"/>
      <c r="TE2" s="1176"/>
      <c r="TF2" s="1176"/>
      <c r="TG2" s="1176"/>
      <c r="TH2" s="1176"/>
      <c r="TI2" s="1176"/>
      <c r="TJ2" s="1176"/>
      <c r="TK2" s="1176"/>
      <c r="TL2" s="1176"/>
      <c r="TM2" s="1176"/>
      <c r="TN2" s="1176"/>
      <c r="TO2" s="1176"/>
      <c r="TP2" s="1176"/>
      <c r="TQ2" s="1176"/>
      <c r="TR2" s="1176"/>
      <c r="TS2" s="1176"/>
      <c r="TT2" s="1176"/>
      <c r="TU2" s="1176"/>
      <c r="TV2" s="1176"/>
      <c r="TW2" s="1176"/>
      <c r="TX2" s="1176"/>
      <c r="TY2" s="1176"/>
      <c r="TZ2" s="1176"/>
      <c r="UA2" s="1176"/>
      <c r="UB2" s="1176"/>
      <c r="UC2" s="1176"/>
      <c r="UD2" s="1176"/>
      <c r="UE2" s="1176"/>
      <c r="UF2" s="1176"/>
      <c r="UG2" s="1176"/>
      <c r="UH2" s="1176"/>
      <c r="UI2" s="1176"/>
      <c r="UJ2" s="1176"/>
      <c r="UK2" s="1176"/>
      <c r="UL2" s="1176"/>
      <c r="UM2" s="1176"/>
      <c r="UN2" s="1176"/>
      <c r="UO2" s="1176"/>
      <c r="UP2" s="1176"/>
      <c r="UQ2" s="1176"/>
      <c r="UR2" s="1176"/>
      <c r="US2" s="1176"/>
      <c r="UT2" s="1176"/>
      <c r="UU2" s="1176"/>
      <c r="UV2" s="1176"/>
      <c r="UW2" s="1176"/>
      <c r="UX2" s="1176"/>
      <c r="UY2" s="1176"/>
      <c r="UZ2" s="1176"/>
      <c r="VA2" s="1176"/>
      <c r="VB2" s="1176"/>
      <c r="VC2" s="1176"/>
      <c r="VD2" s="1176"/>
      <c r="VE2" s="1176"/>
      <c r="VF2" s="1176"/>
      <c r="VG2" s="1176"/>
      <c r="VH2" s="1176"/>
      <c r="VI2" s="1176"/>
      <c r="VJ2" s="1176"/>
      <c r="VK2" s="1176"/>
      <c r="VL2" s="1176"/>
      <c r="VM2" s="1176"/>
      <c r="VN2" s="1176"/>
      <c r="VO2" s="1176"/>
      <c r="VP2" s="1176"/>
      <c r="VQ2" s="1176"/>
      <c r="VR2" s="1176"/>
      <c r="VS2" s="1176"/>
      <c r="VT2" s="1176"/>
      <c r="VU2" s="1176"/>
      <c r="VV2" s="1176"/>
      <c r="VW2" s="1176"/>
      <c r="VX2" s="1176"/>
      <c r="VY2" s="1176"/>
      <c r="VZ2" s="1176"/>
      <c r="WA2" s="1176"/>
      <c r="WB2" s="1176"/>
      <c r="WC2" s="1176"/>
      <c r="WD2" s="1176"/>
      <c r="WE2" s="1176"/>
      <c r="WF2" s="1176"/>
      <c r="WG2" s="1176"/>
      <c r="WH2" s="1176"/>
      <c r="WI2" s="1176"/>
      <c r="WJ2" s="1176"/>
      <c r="WK2" s="1176"/>
      <c r="WL2" s="1176"/>
      <c r="WM2" s="1176"/>
      <c r="WN2" s="1176"/>
      <c r="WO2" s="1176"/>
      <c r="WP2" s="1176"/>
      <c r="WQ2" s="1176"/>
      <c r="WR2" s="1176"/>
      <c r="WS2" s="1176"/>
      <c r="WT2" s="1176"/>
      <c r="WU2" s="1176"/>
      <c r="WV2" s="1176"/>
      <c r="WW2" s="1176"/>
      <c r="WX2" s="1176"/>
      <c r="WY2" s="1176"/>
      <c r="WZ2" s="1176"/>
      <c r="XA2" s="1176"/>
      <c r="XB2" s="1176"/>
      <c r="XC2" s="1176"/>
      <c r="XD2" s="1176"/>
      <c r="XE2" s="1176"/>
      <c r="XF2" s="1176"/>
      <c r="XG2" s="1176"/>
      <c r="XH2" s="1176"/>
      <c r="XI2" s="1176"/>
      <c r="XJ2" s="1176"/>
      <c r="XK2" s="1176"/>
      <c r="XL2" s="1176"/>
      <c r="XM2" s="1176"/>
      <c r="XN2" s="1176"/>
      <c r="XO2" s="1176"/>
      <c r="XP2" s="1176"/>
      <c r="XQ2" s="1176"/>
      <c r="XR2" s="1176"/>
      <c r="XS2" s="1176"/>
      <c r="XT2" s="1176"/>
      <c r="XU2" s="1176"/>
      <c r="XV2" s="1176"/>
      <c r="XW2" s="1176"/>
      <c r="XX2" s="1176"/>
      <c r="XY2" s="1176"/>
      <c r="XZ2" s="1176"/>
      <c r="YA2" s="1176"/>
      <c r="YB2" s="1176"/>
      <c r="YC2" s="1176"/>
      <c r="YD2" s="1176"/>
      <c r="YE2" s="1176"/>
      <c r="YF2" s="1176"/>
      <c r="YG2" s="1176"/>
      <c r="YH2" s="1176"/>
      <c r="YI2" s="1176"/>
      <c r="YJ2" s="1176"/>
      <c r="YK2" s="1176"/>
      <c r="YL2" s="1176"/>
      <c r="YM2" s="1176"/>
      <c r="YN2" s="1176"/>
      <c r="YO2" s="1176"/>
      <c r="YP2" s="1176"/>
      <c r="YQ2" s="1176"/>
      <c r="YR2" s="1176"/>
      <c r="YS2" s="1176"/>
      <c r="YT2" s="1176"/>
      <c r="YU2" s="1176"/>
      <c r="YV2" s="1176"/>
      <c r="YW2" s="1176"/>
      <c r="YX2" s="1176"/>
      <c r="YY2" s="1176"/>
      <c r="YZ2" s="1176"/>
      <c r="ZA2" s="1176"/>
      <c r="ZB2" s="1176"/>
      <c r="ZC2" s="1176"/>
      <c r="ZD2" s="1176"/>
      <c r="ZE2" s="1176"/>
      <c r="ZF2" s="1176"/>
      <c r="ZG2" s="1176"/>
      <c r="ZH2" s="1176"/>
      <c r="ZI2" s="1176"/>
      <c r="ZJ2" s="1176"/>
      <c r="ZK2" s="1176"/>
      <c r="ZL2" s="1176"/>
      <c r="ZM2" s="1176"/>
      <c r="ZN2" s="1176"/>
      <c r="ZO2" s="1176"/>
      <c r="ZP2" s="1176"/>
      <c r="ZQ2" s="1176"/>
      <c r="ZR2" s="1176"/>
      <c r="ZS2" s="1176"/>
      <c r="ZT2" s="1176"/>
      <c r="ZU2" s="1176"/>
      <c r="ZV2" s="1176"/>
      <c r="ZW2" s="1176"/>
      <c r="ZX2" s="1176"/>
      <c r="ZY2" s="1176"/>
      <c r="ZZ2" s="1176"/>
      <c r="AAA2" s="1176"/>
      <c r="AAB2" s="1176"/>
      <c r="AAC2" s="1176"/>
      <c r="AAD2" s="1176"/>
      <c r="AAE2" s="1176"/>
      <c r="AAF2" s="1176"/>
      <c r="AAG2" s="1176"/>
      <c r="AAH2" s="1176"/>
      <c r="AAI2" s="1176"/>
      <c r="AAJ2" s="1176"/>
      <c r="AAK2" s="1176"/>
      <c r="AAL2" s="1176"/>
      <c r="AAM2" s="1176"/>
      <c r="AAN2" s="1176"/>
      <c r="AAO2" s="1176"/>
      <c r="AAP2" s="1176"/>
      <c r="AAQ2" s="1176"/>
      <c r="AAR2" s="1176"/>
      <c r="AAS2" s="1176"/>
      <c r="AAT2" s="1176"/>
      <c r="AAU2" s="1176"/>
      <c r="AAV2" s="1176"/>
      <c r="AAW2" s="1176"/>
      <c r="AAX2" s="1176"/>
      <c r="AAY2" s="1176"/>
      <c r="AAZ2" s="1176"/>
      <c r="ABA2" s="1176"/>
      <c r="ABB2" s="1176"/>
      <c r="ABC2" s="1176"/>
      <c r="ABD2" s="1176"/>
      <c r="ABE2" s="1176"/>
      <c r="ABF2" s="1176"/>
      <c r="ABG2" s="1176"/>
      <c r="ABH2" s="1176"/>
      <c r="ABI2" s="1176"/>
      <c r="ABJ2" s="1176"/>
      <c r="ABK2" s="1176"/>
      <c r="ABL2" s="1176"/>
      <c r="ABM2" s="1176"/>
      <c r="ABN2" s="1176"/>
      <c r="ABO2" s="1176"/>
      <c r="ABP2" s="1176"/>
      <c r="ABQ2" s="1176"/>
      <c r="ABR2" s="1176"/>
      <c r="ABS2" s="1176"/>
      <c r="ABT2" s="1176"/>
      <c r="ABU2" s="1176"/>
      <c r="ABV2" s="1176"/>
      <c r="ABW2" s="1176"/>
      <c r="ABX2" s="1176"/>
      <c r="ABY2" s="1176"/>
      <c r="ABZ2" s="1176"/>
      <c r="ACA2" s="1176"/>
      <c r="ACB2" s="1176"/>
      <c r="ACC2" s="1176"/>
      <c r="ACD2" s="1176"/>
      <c r="ACE2" s="1176"/>
      <c r="ACF2" s="1176"/>
      <c r="ACG2" s="1176"/>
      <c r="ACH2" s="1176"/>
      <c r="ACI2" s="1176"/>
      <c r="ACJ2" s="1176"/>
      <c r="ACK2" s="1176"/>
      <c r="ACL2" s="1176"/>
      <c r="ACM2" s="1176"/>
      <c r="ACN2" s="1176"/>
      <c r="ACO2" s="1176"/>
      <c r="ACP2" s="1176"/>
      <c r="ACQ2" s="1176"/>
      <c r="ACR2" s="1176"/>
      <c r="ACS2" s="1176"/>
      <c r="ACT2" s="1176"/>
      <c r="ACU2" s="1176"/>
      <c r="ACV2" s="1176"/>
      <c r="ACW2" s="1176"/>
      <c r="ACX2" s="1176"/>
      <c r="ACY2" s="1176"/>
      <c r="ACZ2" s="1176"/>
      <c r="ADA2" s="1176"/>
      <c r="ADB2" s="1176"/>
      <c r="ADC2" s="1176"/>
      <c r="ADD2" s="1176"/>
      <c r="ADE2" s="1176"/>
      <c r="ADF2" s="1176"/>
      <c r="ADG2" s="1176"/>
      <c r="ADH2" s="1176"/>
      <c r="ADI2" s="1176"/>
      <c r="ADJ2" s="1176"/>
      <c r="ADK2" s="1176"/>
      <c r="ADL2" s="1176"/>
      <c r="ADM2" s="1176"/>
      <c r="ADN2" s="1176"/>
      <c r="ADO2" s="1176"/>
      <c r="ADP2" s="1176"/>
      <c r="ADQ2" s="1176"/>
      <c r="ADR2" s="1176"/>
      <c r="ADS2" s="1176"/>
      <c r="ADT2" s="1176"/>
      <c r="ADU2" s="1176"/>
      <c r="ADV2" s="1176"/>
      <c r="ADW2" s="1176"/>
      <c r="ADX2" s="1176"/>
      <c r="ADY2" s="1176"/>
      <c r="ADZ2" s="1176"/>
      <c r="AEA2" s="1176"/>
      <c r="AEB2" s="1176"/>
      <c r="AEC2" s="1176"/>
      <c r="AED2" s="1176"/>
      <c r="AEE2" s="1176"/>
      <c r="AEF2" s="1176"/>
      <c r="AEG2" s="1176"/>
      <c r="AEH2" s="1176"/>
      <c r="AEI2" s="1176"/>
      <c r="AEJ2" s="1176"/>
      <c r="AEK2" s="1176"/>
      <c r="AEL2" s="1176"/>
      <c r="AEM2" s="1176"/>
      <c r="AEN2" s="1176"/>
      <c r="AEO2" s="1176"/>
      <c r="AEP2" s="1176"/>
      <c r="AEQ2" s="1176"/>
      <c r="AER2" s="1176"/>
      <c r="AES2" s="1176"/>
      <c r="AET2" s="1176"/>
      <c r="AEU2" s="1176"/>
      <c r="AEV2" s="1176"/>
      <c r="AEW2" s="1176"/>
      <c r="AEX2" s="1176"/>
      <c r="AEY2" s="1176"/>
      <c r="AEZ2" s="1176"/>
      <c r="AFA2" s="1176"/>
      <c r="AFB2" s="1176"/>
      <c r="AFC2" s="1176"/>
      <c r="AFD2" s="1176"/>
      <c r="AFE2" s="1176"/>
      <c r="AFF2" s="1176"/>
      <c r="AFG2" s="1176"/>
      <c r="AFH2" s="1176"/>
      <c r="AFI2" s="1176"/>
      <c r="AFJ2" s="1176"/>
      <c r="AFK2" s="1176"/>
      <c r="AFL2" s="1176"/>
      <c r="AFM2" s="1176"/>
      <c r="AFN2" s="1176"/>
      <c r="AFO2" s="1176"/>
      <c r="AFP2" s="1176"/>
      <c r="AFQ2" s="1176"/>
      <c r="AFR2" s="1176"/>
      <c r="AFS2" s="1176"/>
      <c r="AFT2" s="1176"/>
      <c r="AFU2" s="1176"/>
      <c r="AFV2" s="1176"/>
      <c r="AFW2" s="1176"/>
      <c r="AFX2" s="1176"/>
      <c r="AFY2" s="1176"/>
      <c r="AFZ2" s="1176"/>
      <c r="AGA2" s="1176"/>
      <c r="AGB2" s="1176"/>
      <c r="AGC2" s="1176"/>
      <c r="AGD2" s="1176"/>
      <c r="AGE2" s="1176"/>
      <c r="AGF2" s="1176"/>
      <c r="AGG2" s="1176"/>
      <c r="AGH2" s="1176"/>
      <c r="AGI2" s="1176"/>
      <c r="AGJ2" s="1176"/>
      <c r="AGK2" s="1176"/>
      <c r="AGL2" s="1176"/>
      <c r="AGM2" s="1176"/>
      <c r="AGN2" s="1176"/>
      <c r="AGO2" s="1176"/>
      <c r="AGP2" s="1176"/>
      <c r="AGQ2" s="1176"/>
      <c r="AGR2" s="1176"/>
      <c r="AGS2" s="1176"/>
      <c r="AGT2" s="1176"/>
      <c r="AGU2" s="1176"/>
      <c r="AGV2" s="1176"/>
      <c r="AGW2" s="1176"/>
      <c r="AGX2" s="1176"/>
      <c r="AGY2" s="1176"/>
      <c r="AGZ2" s="1176"/>
      <c r="AHA2" s="1176"/>
      <c r="AHB2" s="1176"/>
      <c r="AHC2" s="1176"/>
      <c r="AHD2" s="1176"/>
      <c r="AHE2" s="1176"/>
      <c r="AHF2" s="1176"/>
      <c r="AHG2" s="1176"/>
      <c r="AHH2" s="1176"/>
      <c r="AHI2" s="1176"/>
      <c r="AHJ2" s="1176"/>
      <c r="AHK2" s="1176"/>
      <c r="AHL2" s="1176"/>
      <c r="AHM2" s="1176"/>
      <c r="AHN2" s="1176"/>
      <c r="AHO2" s="1176"/>
      <c r="AHP2" s="1176"/>
      <c r="AHQ2" s="1176"/>
      <c r="AHR2" s="1176"/>
      <c r="AHS2" s="1176"/>
      <c r="AHT2" s="1176"/>
      <c r="AHU2" s="1176"/>
      <c r="AHV2" s="1176"/>
      <c r="AHW2" s="1176"/>
      <c r="AHX2" s="1176"/>
      <c r="AHY2" s="1176"/>
      <c r="AHZ2" s="1176"/>
      <c r="AIA2" s="1176"/>
      <c r="AIB2" s="1176"/>
      <c r="AIC2" s="1176"/>
      <c r="AID2" s="1176"/>
      <c r="AIE2" s="1176"/>
      <c r="AIF2" s="1176"/>
      <c r="AIG2" s="1176"/>
      <c r="AIH2" s="1176"/>
      <c r="AII2" s="1176"/>
      <c r="AIJ2" s="1176"/>
      <c r="AIK2" s="1176"/>
      <c r="AIL2" s="1176"/>
      <c r="AIM2" s="1176"/>
      <c r="AIN2" s="1176"/>
      <c r="AIO2" s="1176"/>
      <c r="AIP2" s="1176"/>
      <c r="AIQ2" s="1176"/>
      <c r="AIR2" s="1176"/>
      <c r="AIS2" s="1176"/>
      <c r="AIT2" s="1176"/>
      <c r="AIU2" s="1176"/>
      <c r="AIV2" s="1176"/>
      <c r="AIW2" s="1176"/>
      <c r="AIX2" s="1176"/>
      <c r="AIY2" s="1176"/>
      <c r="AIZ2" s="1176"/>
      <c r="AJA2" s="1176"/>
      <c r="AJB2" s="1176"/>
      <c r="AJC2" s="1176"/>
      <c r="AJD2" s="1176"/>
      <c r="AJE2" s="1176"/>
      <c r="AJF2" s="1176"/>
      <c r="AJG2" s="1176"/>
      <c r="AJH2" s="1176"/>
      <c r="AJI2" s="1176"/>
      <c r="AJJ2" s="1176"/>
      <c r="AJK2" s="1176"/>
      <c r="AJL2" s="1176"/>
      <c r="AJM2" s="1176"/>
      <c r="AJN2" s="1176"/>
      <c r="AJO2" s="1176"/>
      <c r="AJP2" s="1176"/>
      <c r="AJQ2" s="1176"/>
      <c r="AJR2" s="1176"/>
      <c r="AJS2" s="1176"/>
      <c r="AJT2" s="1176"/>
      <c r="AJU2" s="1176"/>
      <c r="AJV2" s="1176"/>
      <c r="AJW2" s="1176"/>
      <c r="AJX2" s="1176"/>
      <c r="AJY2" s="1176"/>
      <c r="AJZ2" s="1176"/>
      <c r="AKA2" s="1176"/>
      <c r="AKB2" s="1176"/>
      <c r="AKC2" s="1176"/>
      <c r="AKD2" s="1176"/>
      <c r="AKE2" s="1176"/>
      <c r="AKF2" s="1176"/>
      <c r="AKG2" s="1176"/>
      <c r="AKH2" s="1176"/>
      <c r="AKI2" s="1176"/>
      <c r="AKJ2" s="1176"/>
      <c r="AKK2" s="1176"/>
      <c r="AKL2" s="1176"/>
      <c r="AKM2" s="1176"/>
      <c r="AKN2" s="1176"/>
      <c r="AKO2" s="1176"/>
      <c r="AKP2" s="1176"/>
      <c r="AKQ2" s="1176"/>
      <c r="AKR2" s="1176"/>
      <c r="AKS2" s="1176"/>
      <c r="AKT2" s="1176"/>
      <c r="AKU2" s="1176"/>
      <c r="AKV2" s="1176"/>
      <c r="AKW2" s="1176"/>
      <c r="AKX2" s="1176"/>
      <c r="AKY2" s="1176"/>
      <c r="AKZ2" s="1176"/>
      <c r="ALA2" s="1176"/>
      <c r="ALB2" s="1176"/>
      <c r="ALC2" s="1176"/>
      <c r="ALD2" s="1176"/>
      <c r="ALE2" s="1176"/>
      <c r="ALF2" s="1176"/>
      <c r="ALG2" s="1176"/>
      <c r="ALH2" s="1176"/>
      <c r="ALI2" s="1176"/>
      <c r="ALJ2" s="1176"/>
      <c r="ALK2" s="1176"/>
      <c r="ALL2" s="1176"/>
      <c r="ALM2" s="1176"/>
      <c r="ALN2" s="1176"/>
      <c r="ALO2" s="1176"/>
      <c r="ALP2" s="1176"/>
      <c r="ALQ2" s="1176"/>
      <c r="ALR2" s="1176"/>
      <c r="ALS2" s="1176"/>
      <c r="ALT2" s="1176"/>
      <c r="ALU2" s="1176"/>
      <c r="ALV2" s="1176"/>
      <c r="ALW2" s="1176"/>
      <c r="ALX2" s="1176"/>
      <c r="ALY2" s="1176"/>
      <c r="ALZ2" s="1176"/>
      <c r="AMA2" s="1176"/>
      <c r="AMB2" s="1176"/>
      <c r="AMC2" s="1176"/>
      <c r="AMD2" s="1176"/>
      <c r="AME2" s="1176"/>
      <c r="AMF2" s="1176"/>
      <c r="AMG2" s="1176"/>
      <c r="AMH2" s="1176"/>
      <c r="AMI2" s="1176"/>
      <c r="AMJ2" s="1176"/>
      <c r="AMK2" s="1176"/>
      <c r="AML2" s="1176"/>
      <c r="AMM2" s="1176"/>
      <c r="AMN2" s="1176"/>
      <c r="AMO2" s="1176"/>
      <c r="AMP2" s="1176"/>
      <c r="AMQ2" s="1176"/>
      <c r="AMR2" s="1176"/>
      <c r="AMS2" s="1176"/>
      <c r="AMT2" s="1176"/>
      <c r="AMU2" s="1176"/>
      <c r="AMV2" s="1176"/>
      <c r="AMW2" s="1176"/>
      <c r="AMX2" s="1176"/>
      <c r="AMY2" s="1176"/>
      <c r="AMZ2" s="1176"/>
      <c r="ANA2" s="1176"/>
      <c r="ANB2" s="1176"/>
      <c r="ANC2" s="1176"/>
      <c r="AND2" s="1176"/>
      <c r="ANE2" s="1176"/>
      <c r="ANF2" s="1176"/>
      <c r="ANG2" s="1176"/>
      <c r="ANH2" s="1176"/>
      <c r="ANI2" s="1176"/>
      <c r="ANJ2" s="1176"/>
      <c r="ANK2" s="1176"/>
      <c r="ANL2" s="1176"/>
      <c r="ANM2" s="1176"/>
      <c r="ANN2" s="1176"/>
      <c r="ANO2" s="1176"/>
      <c r="ANP2" s="1176"/>
      <c r="ANQ2" s="1176"/>
      <c r="ANR2" s="1176"/>
      <c r="ANS2" s="1176"/>
      <c r="ANT2" s="1176"/>
      <c r="ANU2" s="1176"/>
      <c r="ANV2" s="1176"/>
      <c r="ANW2" s="1176"/>
      <c r="ANX2" s="1176"/>
      <c r="ANY2" s="1176"/>
      <c r="ANZ2" s="1176"/>
      <c r="AOA2" s="1176"/>
      <c r="AOB2" s="1176"/>
      <c r="AOC2" s="1176"/>
      <c r="AOD2" s="1176"/>
      <c r="AOE2" s="1176"/>
      <c r="AOF2" s="1176"/>
      <c r="AOG2" s="1176"/>
      <c r="AOH2" s="1176"/>
      <c r="AOI2" s="1176"/>
      <c r="AOJ2" s="1176"/>
      <c r="AOK2" s="1176"/>
      <c r="AOL2" s="1176"/>
      <c r="AOM2" s="1176"/>
      <c r="AON2" s="1176"/>
      <c r="AOO2" s="1176"/>
      <c r="AOP2" s="1176"/>
      <c r="AOQ2" s="1176"/>
      <c r="AOR2" s="1176"/>
      <c r="AOS2" s="1176"/>
      <c r="AOT2" s="1176"/>
      <c r="AOU2" s="1176"/>
      <c r="AOV2" s="1176"/>
      <c r="AOW2" s="1176"/>
      <c r="AOX2" s="1176"/>
      <c r="AOY2" s="1176"/>
      <c r="AOZ2" s="1176"/>
      <c r="APA2" s="1176"/>
      <c r="APB2" s="1176"/>
      <c r="APC2" s="1176"/>
      <c r="APD2" s="1176"/>
      <c r="APE2" s="1176"/>
      <c r="APF2" s="1176"/>
      <c r="APG2" s="1176"/>
      <c r="APH2" s="1176"/>
      <c r="API2" s="1176"/>
      <c r="APJ2" s="1176"/>
      <c r="APK2" s="1176"/>
      <c r="APL2" s="1176"/>
      <c r="APM2" s="1176"/>
      <c r="APN2" s="1176"/>
      <c r="APO2" s="1176"/>
      <c r="APP2" s="1176"/>
      <c r="APQ2" s="1176"/>
      <c r="APR2" s="1176"/>
      <c r="APS2" s="1176"/>
      <c r="APT2" s="1176"/>
      <c r="APU2" s="1176"/>
      <c r="APV2" s="1176"/>
      <c r="APW2" s="1176"/>
      <c r="APX2" s="1176"/>
      <c r="APY2" s="1176"/>
      <c r="APZ2" s="1176"/>
      <c r="AQA2" s="1176"/>
      <c r="AQB2" s="1176"/>
      <c r="AQC2" s="1176"/>
      <c r="AQD2" s="1176"/>
      <c r="AQE2" s="1176"/>
      <c r="AQF2" s="1176"/>
      <c r="AQG2" s="1176"/>
      <c r="AQH2" s="1176"/>
      <c r="AQI2" s="1176"/>
      <c r="AQJ2" s="1176"/>
      <c r="AQK2" s="1176"/>
      <c r="AQL2" s="1176"/>
      <c r="AQM2" s="1176"/>
      <c r="AQN2" s="1176"/>
      <c r="AQO2" s="1176"/>
      <c r="AQP2" s="1176"/>
      <c r="AQQ2" s="1176"/>
      <c r="AQR2" s="1176"/>
      <c r="AQS2" s="1176"/>
      <c r="AQT2" s="1176"/>
      <c r="AQU2" s="1176"/>
      <c r="AQV2" s="1176"/>
      <c r="AQW2" s="1176"/>
      <c r="AQX2" s="1176"/>
      <c r="AQY2" s="1176"/>
      <c r="AQZ2" s="1176"/>
      <c r="ARA2" s="1176"/>
      <c r="ARB2" s="1176"/>
      <c r="ARC2" s="1176"/>
      <c r="ARD2" s="1176"/>
      <c r="ARE2" s="1176"/>
      <c r="ARF2" s="1176"/>
      <c r="ARG2" s="1176"/>
      <c r="ARH2" s="1176"/>
      <c r="ARI2" s="1176"/>
      <c r="ARJ2" s="1176"/>
      <c r="ARK2" s="1176"/>
      <c r="ARL2" s="1176"/>
      <c r="ARM2" s="1176"/>
      <c r="ARN2" s="1176"/>
      <c r="ARO2" s="1176"/>
      <c r="ARP2" s="1176"/>
      <c r="ARQ2" s="1176"/>
      <c r="ARR2" s="1176"/>
      <c r="ARS2" s="1176"/>
      <c r="ART2" s="1176"/>
      <c r="ARU2" s="1176"/>
      <c r="ARV2" s="1176"/>
      <c r="ARW2" s="1176"/>
      <c r="ARX2" s="1176"/>
      <c r="ARY2" s="1176"/>
      <c r="ARZ2" s="1176"/>
      <c r="ASA2" s="1176"/>
      <c r="ASB2" s="1176"/>
      <c r="ASC2" s="1176"/>
      <c r="ASD2" s="1176"/>
      <c r="ASE2" s="1176"/>
      <c r="ASF2" s="1176"/>
      <c r="ASG2" s="1176"/>
      <c r="ASH2" s="1176"/>
      <c r="ASI2" s="1176"/>
      <c r="ASJ2" s="1176"/>
      <c r="ASK2" s="1176"/>
      <c r="ASL2" s="1176"/>
      <c r="ASM2" s="1176"/>
      <c r="ASN2" s="1176"/>
      <c r="ASO2" s="1176"/>
      <c r="ASP2" s="1176"/>
      <c r="ASQ2" s="1176"/>
      <c r="ASR2" s="1176"/>
      <c r="ASS2" s="1176"/>
      <c r="AST2" s="1176"/>
      <c r="ASU2" s="1176"/>
      <c r="ASV2" s="1176"/>
      <c r="ASW2" s="1176"/>
      <c r="ASX2" s="1176"/>
      <c r="ASY2" s="1176"/>
      <c r="ASZ2" s="1176"/>
      <c r="ATA2" s="1176"/>
      <c r="ATB2" s="1176"/>
      <c r="ATC2" s="1176"/>
      <c r="ATD2" s="1176"/>
      <c r="ATE2" s="1176"/>
      <c r="ATF2" s="1176"/>
      <c r="ATG2" s="1176"/>
      <c r="ATH2" s="1176"/>
      <c r="ATI2" s="1176"/>
      <c r="ATJ2" s="1176"/>
      <c r="ATK2" s="1176"/>
      <c r="ATL2" s="1176"/>
      <c r="ATM2" s="1176"/>
      <c r="ATN2" s="1176"/>
      <c r="ATO2" s="1176"/>
      <c r="ATP2" s="1176"/>
      <c r="ATQ2" s="1176"/>
      <c r="ATR2" s="1176"/>
      <c r="ATS2" s="1176"/>
      <c r="ATT2" s="1176"/>
      <c r="ATU2" s="1176"/>
      <c r="ATV2" s="1176"/>
      <c r="ATW2" s="1176"/>
      <c r="ATX2" s="1176"/>
      <c r="ATY2" s="1176"/>
      <c r="ATZ2" s="1176"/>
      <c r="AUA2" s="1176"/>
      <c r="AUB2" s="1176"/>
      <c r="AUC2" s="1176"/>
      <c r="AUD2" s="1176"/>
      <c r="AUE2" s="1176"/>
      <c r="AUF2" s="1176"/>
      <c r="AUG2" s="1176"/>
      <c r="AUH2" s="1176"/>
      <c r="AUI2" s="1176"/>
      <c r="AUJ2" s="1176"/>
      <c r="AUK2" s="1176"/>
      <c r="AUL2" s="1176"/>
      <c r="AUM2" s="1176"/>
      <c r="AUN2" s="1176"/>
      <c r="AUO2" s="1176"/>
      <c r="AUP2" s="1176"/>
      <c r="AUQ2" s="1176"/>
      <c r="AUR2" s="1176"/>
      <c r="AUS2" s="1176"/>
      <c r="AUT2" s="1176"/>
      <c r="AUU2" s="1176"/>
      <c r="AUV2" s="1176"/>
      <c r="AUW2" s="1176"/>
      <c r="AUX2" s="1176"/>
      <c r="AUY2" s="1176"/>
      <c r="AUZ2" s="1176"/>
      <c r="AVA2" s="1176"/>
      <c r="AVB2" s="1176"/>
      <c r="AVC2" s="1176"/>
      <c r="AVD2" s="1176"/>
      <c r="AVE2" s="1176"/>
      <c r="AVF2" s="1176"/>
      <c r="AVG2" s="1176"/>
      <c r="AVH2" s="1176"/>
      <c r="AVI2" s="1176"/>
      <c r="AVJ2" s="1176"/>
      <c r="AVK2" s="1176"/>
      <c r="AVL2" s="1176"/>
      <c r="AVM2" s="1176"/>
      <c r="AVN2" s="1176"/>
      <c r="AVO2" s="1176"/>
      <c r="AVP2" s="1176"/>
      <c r="AVQ2" s="1176"/>
      <c r="AVR2" s="1176"/>
      <c r="AVS2" s="1176"/>
      <c r="AVT2" s="1176"/>
      <c r="AVU2" s="1176"/>
      <c r="AVV2" s="1176"/>
      <c r="AVW2" s="1176"/>
      <c r="AVX2" s="1176"/>
      <c r="AVY2" s="1176"/>
      <c r="AVZ2" s="1176"/>
      <c r="AWA2" s="1176"/>
      <c r="AWB2" s="1176"/>
      <c r="AWC2" s="1176"/>
      <c r="AWD2" s="1176"/>
      <c r="AWE2" s="1176"/>
      <c r="AWF2" s="1176"/>
      <c r="AWG2" s="1176"/>
      <c r="AWH2" s="1176"/>
      <c r="AWI2" s="1176"/>
      <c r="AWJ2" s="1176"/>
      <c r="AWK2" s="1176"/>
      <c r="AWL2" s="1176"/>
      <c r="AWM2" s="1176"/>
      <c r="AWN2" s="1176"/>
      <c r="AWO2" s="1176"/>
      <c r="AWP2" s="1176"/>
      <c r="AWQ2" s="1176"/>
      <c r="AWR2" s="1176"/>
      <c r="AWS2" s="1176"/>
      <c r="AWT2" s="1176"/>
      <c r="AWU2" s="1176"/>
      <c r="AWV2" s="1176"/>
      <c r="AWW2" s="1176"/>
      <c r="AWX2" s="1176"/>
      <c r="AWY2" s="1176"/>
      <c r="AWZ2" s="1176"/>
      <c r="AXA2" s="1176"/>
      <c r="AXB2" s="1176"/>
      <c r="AXC2" s="1176"/>
      <c r="AXD2" s="1176"/>
      <c r="AXE2" s="1176"/>
      <c r="AXF2" s="1176"/>
      <c r="AXG2" s="1176"/>
      <c r="AXH2" s="1176"/>
      <c r="AXI2" s="1176"/>
      <c r="AXJ2" s="1176"/>
      <c r="AXK2" s="1176"/>
      <c r="AXL2" s="1176"/>
      <c r="AXM2" s="1176"/>
      <c r="AXN2" s="1176"/>
      <c r="AXO2" s="1176"/>
      <c r="AXP2" s="1176"/>
      <c r="AXQ2" s="1176"/>
      <c r="AXR2" s="1176"/>
      <c r="AXS2" s="1176"/>
      <c r="AXT2" s="1176"/>
      <c r="AXU2" s="1176"/>
      <c r="AXV2" s="1176"/>
      <c r="AXW2" s="1176"/>
      <c r="AXX2" s="1176"/>
      <c r="AXY2" s="1176"/>
      <c r="AXZ2" s="1176"/>
      <c r="AYA2" s="1176"/>
      <c r="AYB2" s="1176"/>
      <c r="AYC2" s="1176"/>
      <c r="AYD2" s="1176"/>
      <c r="AYE2" s="1176"/>
      <c r="AYF2" s="1176"/>
      <c r="AYG2" s="1176"/>
      <c r="AYH2" s="1176"/>
      <c r="AYI2" s="1176"/>
      <c r="AYJ2" s="1176"/>
      <c r="AYK2" s="1176"/>
      <c r="AYL2" s="1176"/>
      <c r="AYM2" s="1176"/>
      <c r="AYN2" s="1176"/>
      <c r="AYO2" s="1176"/>
      <c r="AYP2" s="1176"/>
      <c r="AYQ2" s="1176"/>
      <c r="AYR2" s="1176"/>
      <c r="AYS2" s="1176"/>
      <c r="AYT2" s="1176"/>
      <c r="AYU2" s="1176"/>
      <c r="AYV2" s="1176"/>
      <c r="AYW2" s="1176"/>
      <c r="AYX2" s="1176"/>
      <c r="AYY2" s="1176"/>
      <c r="AYZ2" s="1176"/>
      <c r="AZA2" s="1176"/>
      <c r="AZB2" s="1176"/>
      <c r="AZC2" s="1176"/>
      <c r="AZD2" s="1176"/>
      <c r="AZE2" s="1176"/>
      <c r="AZF2" s="1176"/>
      <c r="AZG2" s="1176"/>
      <c r="AZH2" s="1176"/>
      <c r="AZI2" s="1176"/>
      <c r="AZJ2" s="1176"/>
      <c r="AZK2" s="1176"/>
      <c r="AZL2" s="1176"/>
      <c r="AZM2" s="1176"/>
      <c r="AZN2" s="1176"/>
      <c r="AZO2" s="1176"/>
      <c r="AZP2" s="1176"/>
      <c r="AZQ2" s="1176"/>
      <c r="AZR2" s="1176"/>
      <c r="AZS2" s="1176"/>
      <c r="AZT2" s="1176"/>
      <c r="AZU2" s="1176"/>
      <c r="AZV2" s="1176"/>
      <c r="AZW2" s="1176"/>
      <c r="AZX2" s="1176"/>
      <c r="AZY2" s="1176"/>
      <c r="AZZ2" s="1176"/>
      <c r="BAA2" s="1176"/>
      <c r="BAB2" s="1176"/>
      <c r="BAC2" s="1176"/>
      <c r="BAD2" s="1176"/>
      <c r="BAE2" s="1176"/>
      <c r="BAF2" s="1176"/>
      <c r="BAG2" s="1176"/>
      <c r="BAH2" s="1176"/>
      <c r="BAI2" s="1176"/>
      <c r="BAJ2" s="1176"/>
      <c r="BAK2" s="1176"/>
      <c r="BAL2" s="1176"/>
      <c r="BAM2" s="1176"/>
      <c r="BAN2" s="1176"/>
      <c r="BAO2" s="1176"/>
      <c r="BAP2" s="1176"/>
      <c r="BAQ2" s="1176"/>
      <c r="BAR2" s="1176"/>
      <c r="BAS2" s="1176"/>
      <c r="BAT2" s="1176"/>
      <c r="BAU2" s="1176"/>
      <c r="BAV2" s="1176"/>
      <c r="BAW2" s="1176"/>
      <c r="BAX2" s="1176"/>
      <c r="BAY2" s="1176"/>
      <c r="BAZ2" s="1176"/>
      <c r="BBA2" s="1176"/>
      <c r="BBB2" s="1176"/>
      <c r="BBC2" s="1176"/>
      <c r="BBD2" s="1176"/>
      <c r="BBE2" s="1176"/>
      <c r="BBF2" s="1176"/>
      <c r="BBG2" s="1176"/>
      <c r="BBH2" s="1176"/>
      <c r="BBI2" s="1176"/>
      <c r="BBJ2" s="1176"/>
      <c r="BBK2" s="1176"/>
      <c r="BBL2" s="1176"/>
      <c r="BBM2" s="1176"/>
      <c r="BBN2" s="1176"/>
      <c r="BBO2" s="1176"/>
      <c r="BBP2" s="1176"/>
      <c r="BBQ2" s="1176"/>
      <c r="BBR2" s="1176"/>
      <c r="BBS2" s="1176"/>
      <c r="BBT2" s="1176"/>
      <c r="BBU2" s="1176"/>
      <c r="BBV2" s="1176"/>
      <c r="BBW2" s="1176"/>
      <c r="BBX2" s="1176"/>
      <c r="BBY2" s="1176"/>
      <c r="BBZ2" s="1176"/>
      <c r="BCA2" s="1176"/>
      <c r="BCB2" s="1176"/>
      <c r="BCC2" s="1176"/>
      <c r="BCD2" s="1176"/>
      <c r="BCE2" s="1176"/>
      <c r="BCF2" s="1176"/>
      <c r="BCG2" s="1176"/>
      <c r="BCH2" s="1176"/>
      <c r="BCI2" s="1176"/>
      <c r="BCJ2" s="1176"/>
      <c r="BCK2" s="1176"/>
      <c r="BCL2" s="1176"/>
      <c r="BCM2" s="1176"/>
      <c r="BCN2" s="1176"/>
      <c r="BCO2" s="1176"/>
      <c r="BCP2" s="1176"/>
      <c r="BCQ2" s="1176"/>
      <c r="BCR2" s="1176"/>
      <c r="BCS2" s="1176"/>
      <c r="BCT2" s="1176"/>
      <c r="BCU2" s="1176"/>
      <c r="BCV2" s="1176"/>
      <c r="BCW2" s="1176"/>
      <c r="BCX2" s="1176"/>
      <c r="BCY2" s="1176"/>
      <c r="BCZ2" s="1176"/>
      <c r="BDA2" s="1176"/>
      <c r="BDB2" s="1176"/>
      <c r="BDC2" s="1176"/>
      <c r="BDD2" s="1176"/>
      <c r="BDE2" s="1176"/>
      <c r="BDF2" s="1176"/>
      <c r="BDG2" s="1176"/>
      <c r="BDH2" s="1176"/>
      <c r="BDI2" s="1176"/>
      <c r="BDJ2" s="1176"/>
      <c r="BDK2" s="1176"/>
      <c r="BDL2" s="1176"/>
      <c r="BDM2" s="1176"/>
      <c r="BDN2" s="1176"/>
      <c r="BDO2" s="1176"/>
      <c r="BDP2" s="1176"/>
      <c r="BDQ2" s="1176"/>
      <c r="BDR2" s="1176"/>
      <c r="BDS2" s="1176"/>
      <c r="BDT2" s="1176"/>
      <c r="BDU2" s="1176"/>
      <c r="BDV2" s="1176"/>
      <c r="BDW2" s="1176"/>
      <c r="BDX2" s="1176"/>
      <c r="BDY2" s="1176"/>
      <c r="BDZ2" s="1176"/>
      <c r="BEA2" s="1176"/>
      <c r="BEB2" s="1176"/>
      <c r="BEC2" s="1176"/>
      <c r="BED2" s="1176"/>
      <c r="BEE2" s="1176"/>
      <c r="BEF2" s="1176"/>
      <c r="BEG2" s="1176"/>
      <c r="BEH2" s="1176"/>
      <c r="BEI2" s="1176"/>
      <c r="BEJ2" s="1176"/>
      <c r="BEK2" s="1176"/>
      <c r="BEL2" s="1176"/>
      <c r="BEM2" s="1176"/>
      <c r="BEN2" s="1176"/>
      <c r="BEO2" s="1176"/>
      <c r="BEP2" s="1176"/>
      <c r="BEQ2" s="1176"/>
      <c r="BER2" s="1176"/>
      <c r="BES2" s="1176"/>
      <c r="BET2" s="1176"/>
      <c r="BEU2" s="1176"/>
      <c r="BEV2" s="1176"/>
      <c r="BEW2" s="1176"/>
      <c r="BEX2" s="1176"/>
      <c r="BEY2" s="1176"/>
      <c r="BEZ2" s="1176"/>
      <c r="BFA2" s="1176"/>
      <c r="BFB2" s="1176"/>
      <c r="BFC2" s="1176"/>
      <c r="BFD2" s="1176"/>
      <c r="BFE2" s="1176"/>
      <c r="BFF2" s="1176"/>
      <c r="BFG2" s="1176"/>
      <c r="BFH2" s="1176"/>
      <c r="BFI2" s="1176"/>
      <c r="BFJ2" s="1176"/>
      <c r="BFK2" s="1176"/>
      <c r="BFL2" s="1176"/>
      <c r="BFM2" s="1176"/>
      <c r="BFN2" s="1176"/>
      <c r="BFO2" s="1176"/>
      <c r="BFP2" s="1176"/>
      <c r="BFQ2" s="1176"/>
      <c r="BFR2" s="1176"/>
      <c r="BFS2" s="1176"/>
      <c r="BFT2" s="1176"/>
      <c r="BFU2" s="1176"/>
      <c r="BFV2" s="1176"/>
      <c r="BFW2" s="1176"/>
      <c r="BFX2" s="1176"/>
      <c r="BFY2" s="1176"/>
      <c r="BFZ2" s="1176"/>
      <c r="BGA2" s="1176"/>
      <c r="BGB2" s="1176"/>
      <c r="BGC2" s="1176"/>
      <c r="BGD2" s="1176"/>
      <c r="BGE2" s="1176"/>
      <c r="BGF2" s="1176"/>
      <c r="BGG2" s="1176"/>
      <c r="BGH2" s="1176"/>
      <c r="BGI2" s="1176"/>
      <c r="BGJ2" s="1176"/>
      <c r="BGK2" s="1176"/>
      <c r="BGL2" s="1176"/>
      <c r="BGM2" s="1176"/>
      <c r="BGN2" s="1176"/>
      <c r="BGO2" s="1176"/>
      <c r="BGP2" s="1176"/>
      <c r="BGQ2" s="1176"/>
      <c r="BGR2" s="1176"/>
      <c r="BGS2" s="1176"/>
      <c r="BGT2" s="1176"/>
      <c r="BGU2" s="1176"/>
      <c r="BGV2" s="1176"/>
      <c r="BGW2" s="1176"/>
      <c r="BGX2" s="1176"/>
      <c r="BGY2" s="1176"/>
      <c r="BGZ2" s="1176"/>
      <c r="BHA2" s="1176"/>
      <c r="BHB2" s="1176"/>
      <c r="BHC2" s="1176"/>
      <c r="BHD2" s="1176"/>
      <c r="BHE2" s="1176"/>
      <c r="BHF2" s="1176"/>
      <c r="BHG2" s="1176"/>
      <c r="BHH2" s="1176"/>
      <c r="BHI2" s="1176"/>
      <c r="BHJ2" s="1176"/>
      <c r="BHK2" s="1176"/>
      <c r="BHL2" s="1176"/>
      <c r="BHM2" s="1176"/>
      <c r="BHN2" s="1176"/>
      <c r="BHO2" s="1176"/>
      <c r="BHP2" s="1176"/>
      <c r="BHQ2" s="1176"/>
      <c r="BHR2" s="1176"/>
      <c r="BHS2" s="1176"/>
      <c r="BHT2" s="1176"/>
      <c r="BHU2" s="1176"/>
      <c r="BHV2" s="1176"/>
      <c r="BHW2" s="1176"/>
      <c r="BHX2" s="1176"/>
      <c r="BHY2" s="1176"/>
      <c r="BHZ2" s="1176"/>
      <c r="BIA2" s="1176"/>
      <c r="BIB2" s="1176"/>
      <c r="BIC2" s="1176"/>
      <c r="BID2" s="1176"/>
      <c r="BIE2" s="1176"/>
      <c r="BIF2" s="1176"/>
      <c r="BIG2" s="1176"/>
      <c r="BIH2" s="1176"/>
      <c r="BII2" s="1176"/>
      <c r="BIJ2" s="1176"/>
      <c r="BIK2" s="1176"/>
      <c r="BIL2" s="1176"/>
      <c r="BIM2" s="1176"/>
      <c r="BIN2" s="1176"/>
      <c r="BIO2" s="1176"/>
      <c r="BIP2" s="1176"/>
      <c r="BIQ2" s="1176"/>
      <c r="BIR2" s="1176"/>
      <c r="BIS2" s="1176"/>
      <c r="BIT2" s="1176"/>
      <c r="BIU2" s="1176"/>
      <c r="BIV2" s="1176"/>
      <c r="BIW2" s="1176"/>
      <c r="BIX2" s="1176"/>
      <c r="BIY2" s="1176"/>
      <c r="BIZ2" s="1176"/>
      <c r="BJA2" s="1176"/>
      <c r="BJB2" s="1176"/>
      <c r="BJC2" s="1176"/>
      <c r="BJD2" s="1176"/>
      <c r="BJE2" s="1176"/>
      <c r="BJF2" s="1176"/>
      <c r="BJG2" s="1176"/>
      <c r="BJH2" s="1176"/>
      <c r="BJI2" s="1176"/>
      <c r="BJJ2" s="1176"/>
      <c r="BJK2" s="1176"/>
      <c r="BJL2" s="1176"/>
      <c r="BJM2" s="1176"/>
      <c r="BJN2" s="1176"/>
      <c r="BJO2" s="1176"/>
      <c r="BJP2" s="1176"/>
      <c r="BJQ2" s="1176"/>
      <c r="BJR2" s="1176"/>
      <c r="BJS2" s="1176"/>
      <c r="BJT2" s="1176"/>
      <c r="BJU2" s="1176"/>
      <c r="BJV2" s="1176"/>
      <c r="BJW2" s="1176"/>
      <c r="BJX2" s="1176"/>
      <c r="BJY2" s="1176"/>
      <c r="BJZ2" s="1176"/>
      <c r="BKA2" s="1176"/>
      <c r="BKB2" s="1176"/>
      <c r="BKC2" s="1176"/>
      <c r="BKD2" s="1176"/>
      <c r="BKE2" s="1176"/>
      <c r="BKF2" s="1176"/>
      <c r="BKG2" s="1176"/>
      <c r="BKH2" s="1176"/>
      <c r="BKI2" s="1176"/>
      <c r="BKJ2" s="1176"/>
      <c r="BKK2" s="1176"/>
      <c r="BKL2" s="1176"/>
      <c r="BKM2" s="1176"/>
      <c r="BKN2" s="1176"/>
      <c r="BKO2" s="1176"/>
      <c r="BKP2" s="1176"/>
      <c r="BKQ2" s="1176"/>
      <c r="BKR2" s="1176"/>
      <c r="BKS2" s="1176"/>
      <c r="BKT2" s="1176"/>
      <c r="BKU2" s="1176"/>
      <c r="BKV2" s="1176"/>
      <c r="BKW2" s="1176"/>
      <c r="BKX2" s="1176"/>
      <c r="BKY2" s="1176"/>
      <c r="BKZ2" s="1176"/>
      <c r="BLA2" s="1176"/>
      <c r="BLB2" s="1176"/>
      <c r="BLC2" s="1176"/>
      <c r="BLD2" s="1176"/>
      <c r="BLE2" s="1176"/>
      <c r="BLF2" s="1176"/>
      <c r="BLG2" s="1176"/>
      <c r="BLH2" s="1176"/>
      <c r="BLI2" s="1176"/>
      <c r="BLJ2" s="1176"/>
      <c r="BLK2" s="1176"/>
      <c r="BLL2" s="1176"/>
      <c r="BLM2" s="1176"/>
      <c r="BLN2" s="1176"/>
      <c r="BLO2" s="1176"/>
      <c r="BLP2" s="1176"/>
      <c r="BLQ2" s="1176"/>
      <c r="BLR2" s="1176"/>
      <c r="BLS2" s="1176"/>
      <c r="BLT2" s="1176"/>
      <c r="BLU2" s="1176"/>
      <c r="BLV2" s="1176"/>
      <c r="BLW2" s="1176"/>
      <c r="BLX2" s="1176"/>
      <c r="BLY2" s="1176"/>
      <c r="BLZ2" s="1176"/>
      <c r="BMA2" s="1176"/>
      <c r="BMB2" s="1176"/>
      <c r="BMC2" s="1176"/>
      <c r="BMD2" s="1176"/>
      <c r="BME2" s="1176"/>
      <c r="BMF2" s="1176"/>
      <c r="BMG2" s="1176"/>
      <c r="BMH2" s="1176"/>
      <c r="BMI2" s="1176"/>
      <c r="BMJ2" s="1176"/>
      <c r="BMK2" s="1176"/>
      <c r="BML2" s="1176"/>
      <c r="BMM2" s="1176"/>
      <c r="BMN2" s="1176"/>
      <c r="BMO2" s="1176"/>
      <c r="BMP2" s="1176"/>
      <c r="BMQ2" s="1176"/>
      <c r="BMR2" s="1176"/>
      <c r="BMS2" s="1176"/>
      <c r="BMT2" s="1176"/>
      <c r="BMU2" s="1176"/>
      <c r="BMV2" s="1176"/>
      <c r="BMW2" s="1176"/>
      <c r="BMX2" s="1176"/>
      <c r="BMY2" s="1176"/>
      <c r="BMZ2" s="1176"/>
      <c r="BNA2" s="1176"/>
      <c r="BNB2" s="1176"/>
      <c r="BNC2" s="1176"/>
      <c r="BND2" s="1176"/>
      <c r="BNE2" s="1176"/>
      <c r="BNF2" s="1176"/>
      <c r="BNG2" s="1176"/>
      <c r="BNH2" s="1176"/>
      <c r="BNI2" s="1176"/>
      <c r="BNJ2" s="1176"/>
      <c r="BNK2" s="1176"/>
      <c r="BNL2" s="1176"/>
      <c r="BNM2" s="1176"/>
      <c r="BNN2" s="1176"/>
      <c r="BNO2" s="1176"/>
      <c r="BNP2" s="1176"/>
      <c r="BNQ2" s="1176"/>
      <c r="BNR2" s="1176"/>
      <c r="BNS2" s="1176"/>
      <c r="BNT2" s="1176"/>
      <c r="BNU2" s="1176"/>
      <c r="BNV2" s="1176"/>
      <c r="BNW2" s="1176"/>
      <c r="BNX2" s="1176"/>
      <c r="BNY2" s="1176"/>
      <c r="BNZ2" s="1176"/>
      <c r="BOA2" s="1176"/>
      <c r="BOB2" s="1176"/>
      <c r="BOC2" s="1176"/>
      <c r="BOD2" s="1176"/>
      <c r="BOE2" s="1176"/>
      <c r="BOF2" s="1176"/>
      <c r="BOG2" s="1176"/>
      <c r="BOH2" s="1176"/>
      <c r="BOI2" s="1176"/>
      <c r="BOJ2" s="1176"/>
      <c r="BOK2" s="1176"/>
      <c r="BOL2" s="1176"/>
      <c r="BOM2" s="1176"/>
      <c r="BON2" s="1176"/>
      <c r="BOO2" s="1176"/>
      <c r="BOP2" s="1176"/>
      <c r="BOQ2" s="1176"/>
      <c r="BOR2" s="1176"/>
      <c r="BOS2" s="1176"/>
      <c r="BOT2" s="1176"/>
      <c r="BOU2" s="1176"/>
      <c r="BOV2" s="1176"/>
      <c r="BOW2" s="1176"/>
      <c r="BOX2" s="1176"/>
      <c r="BOY2" s="1176"/>
      <c r="BOZ2" s="1176"/>
      <c r="BPA2" s="1176"/>
      <c r="BPB2" s="1176"/>
      <c r="BPC2" s="1176"/>
      <c r="BPD2" s="1176"/>
      <c r="BPE2" s="1176"/>
      <c r="BPF2" s="1176"/>
      <c r="BPG2" s="1176"/>
      <c r="BPH2" s="1176"/>
      <c r="BPI2" s="1176"/>
      <c r="BPJ2" s="1176"/>
      <c r="BPK2" s="1176"/>
      <c r="BPL2" s="1176"/>
      <c r="BPM2" s="1176"/>
      <c r="BPN2" s="1176"/>
      <c r="BPO2" s="1176"/>
      <c r="BPP2" s="1176"/>
      <c r="BPQ2" s="1176"/>
      <c r="BPR2" s="1176"/>
      <c r="BPS2" s="1176"/>
      <c r="BPT2" s="1176"/>
      <c r="BPU2" s="1176"/>
      <c r="BPV2" s="1176"/>
      <c r="BPW2" s="1176"/>
      <c r="BPX2" s="1176"/>
      <c r="BPY2" s="1176"/>
      <c r="BPZ2" s="1176"/>
      <c r="BQA2" s="1176"/>
      <c r="BQB2" s="1176"/>
      <c r="BQC2" s="1176"/>
      <c r="BQD2" s="1176"/>
      <c r="BQE2" s="1176"/>
      <c r="BQF2" s="1176"/>
      <c r="BQG2" s="1176"/>
      <c r="BQH2" s="1176"/>
      <c r="BQI2" s="1176"/>
      <c r="BQJ2" s="1176"/>
      <c r="BQK2" s="1176"/>
      <c r="BQL2" s="1176"/>
      <c r="BQM2" s="1176"/>
      <c r="BQN2" s="1176"/>
      <c r="BQO2" s="1176"/>
      <c r="BQP2" s="1176"/>
      <c r="BQQ2" s="1176"/>
      <c r="BQR2" s="1176"/>
      <c r="BQS2" s="1176"/>
      <c r="BQT2" s="1176"/>
      <c r="BQU2" s="1176"/>
      <c r="BQV2" s="1176"/>
      <c r="BQW2" s="1176"/>
      <c r="BQX2" s="1176"/>
      <c r="BQY2" s="1176"/>
      <c r="BQZ2" s="1176"/>
      <c r="BRA2" s="1176"/>
      <c r="BRB2" s="1176"/>
      <c r="BRC2" s="1176"/>
      <c r="BRD2" s="1176"/>
      <c r="BRE2" s="1176"/>
      <c r="BRF2" s="1176"/>
      <c r="BRG2" s="1176"/>
      <c r="BRH2" s="1176"/>
      <c r="BRI2" s="1176"/>
      <c r="BRJ2" s="1176"/>
      <c r="BRK2" s="1176"/>
      <c r="BRL2" s="1176"/>
      <c r="BRM2" s="1176"/>
      <c r="BRN2" s="1176"/>
      <c r="BRO2" s="1176"/>
      <c r="BRP2" s="1176"/>
      <c r="BRQ2" s="1176"/>
      <c r="BRR2" s="1176"/>
      <c r="BRS2" s="1176"/>
      <c r="BRT2" s="1176"/>
      <c r="BRU2" s="1176"/>
      <c r="BRV2" s="1176"/>
      <c r="BRW2" s="1176"/>
      <c r="BRX2" s="1176"/>
      <c r="BRY2" s="1176"/>
      <c r="BRZ2" s="1176"/>
      <c r="BSA2" s="1176"/>
      <c r="BSB2" s="1176"/>
      <c r="BSC2" s="1176"/>
      <c r="BSD2" s="1176"/>
      <c r="BSE2" s="1176"/>
      <c r="BSF2" s="1176"/>
      <c r="BSG2" s="1176"/>
      <c r="BSH2" s="1176"/>
      <c r="BSI2" s="1176"/>
      <c r="BSJ2" s="1176"/>
      <c r="BSK2" s="1176"/>
      <c r="BSL2" s="1176"/>
      <c r="BSM2" s="1176"/>
      <c r="BSN2" s="1176"/>
      <c r="BSO2" s="1176"/>
      <c r="BSP2" s="1176"/>
      <c r="BSQ2" s="1176"/>
      <c r="BSR2" s="1176"/>
      <c r="BSS2" s="1176"/>
      <c r="BST2" s="1176"/>
      <c r="BSU2" s="1176"/>
      <c r="BSV2" s="1176"/>
      <c r="BSW2" s="1176"/>
      <c r="BSX2" s="1176"/>
      <c r="BSY2" s="1176"/>
      <c r="BSZ2" s="1176"/>
      <c r="BTA2" s="1176"/>
      <c r="BTB2" s="1176"/>
      <c r="BTC2" s="1176"/>
      <c r="BTD2" s="1176"/>
      <c r="BTE2" s="1176"/>
      <c r="BTF2" s="1176"/>
      <c r="BTG2" s="1176"/>
      <c r="BTH2" s="1176"/>
      <c r="BTI2" s="1176"/>
      <c r="BTJ2" s="1176"/>
      <c r="BTK2" s="1176"/>
      <c r="BTL2" s="1176"/>
      <c r="BTM2" s="1176"/>
      <c r="BTN2" s="1176"/>
      <c r="BTO2" s="1176"/>
      <c r="BTP2" s="1176"/>
      <c r="BTQ2" s="1176"/>
      <c r="BTR2" s="1176"/>
      <c r="BTS2" s="1176"/>
      <c r="BTT2" s="1176"/>
      <c r="BTU2" s="1176"/>
      <c r="BTV2" s="1176"/>
      <c r="BTW2" s="1176"/>
      <c r="BTX2" s="1176"/>
      <c r="BTY2" s="1176"/>
      <c r="BTZ2" s="1176"/>
      <c r="BUA2" s="1176"/>
      <c r="BUB2" s="1176"/>
      <c r="BUC2" s="1176"/>
      <c r="BUD2" s="1176"/>
      <c r="BUE2" s="1176"/>
      <c r="BUF2" s="1176"/>
      <c r="BUG2" s="1176"/>
      <c r="BUH2" s="1176"/>
      <c r="BUI2" s="1176"/>
      <c r="BUJ2" s="1176"/>
      <c r="BUK2" s="1176"/>
      <c r="BUL2" s="1176"/>
      <c r="BUM2" s="1176"/>
      <c r="BUN2" s="1176"/>
      <c r="BUO2" s="1176"/>
      <c r="BUP2" s="1176"/>
      <c r="BUQ2" s="1176"/>
      <c r="BUR2" s="1176"/>
      <c r="BUS2" s="1176"/>
      <c r="BUT2" s="1176"/>
      <c r="BUU2" s="1176"/>
      <c r="BUV2" s="1176"/>
      <c r="BUW2" s="1176"/>
      <c r="BUX2" s="1176"/>
      <c r="BUY2" s="1176"/>
      <c r="BUZ2" s="1176"/>
      <c r="BVA2" s="1176"/>
      <c r="BVB2" s="1176"/>
      <c r="BVC2" s="1176"/>
      <c r="BVD2" s="1176"/>
      <c r="BVE2" s="1176"/>
      <c r="BVF2" s="1176"/>
      <c r="BVG2" s="1176"/>
      <c r="BVH2" s="1176"/>
      <c r="BVI2" s="1176"/>
      <c r="BVJ2" s="1176"/>
      <c r="BVK2" s="1176"/>
      <c r="BVL2" s="1176"/>
      <c r="BVM2" s="1176"/>
      <c r="BVN2" s="1176"/>
      <c r="BVO2" s="1176"/>
      <c r="BVP2" s="1176"/>
      <c r="BVQ2" s="1176"/>
      <c r="BVR2" s="1176"/>
      <c r="BVS2" s="1176"/>
      <c r="BVT2" s="1176"/>
      <c r="BVU2" s="1176"/>
      <c r="BVV2" s="1176"/>
      <c r="BVW2" s="1176"/>
      <c r="BVX2" s="1176"/>
      <c r="BVY2" s="1176"/>
      <c r="BVZ2" s="1176"/>
      <c r="BWA2" s="1176"/>
      <c r="BWB2" s="1176"/>
      <c r="BWC2" s="1176"/>
      <c r="BWD2" s="1176"/>
      <c r="BWE2" s="1176"/>
      <c r="BWF2" s="1176"/>
      <c r="BWG2" s="1176"/>
      <c r="BWH2" s="1176"/>
      <c r="BWI2" s="1176"/>
      <c r="BWJ2" s="1176"/>
      <c r="BWK2" s="1176"/>
      <c r="BWL2" s="1176"/>
      <c r="BWM2" s="1176"/>
      <c r="BWN2" s="1176"/>
      <c r="BWO2" s="1176"/>
      <c r="BWP2" s="1176"/>
      <c r="BWQ2" s="1176"/>
      <c r="BWR2" s="1176"/>
      <c r="BWS2" s="1176"/>
      <c r="BWT2" s="1176"/>
      <c r="BWU2" s="1176"/>
      <c r="BWV2" s="1176"/>
      <c r="BWW2" s="1176"/>
      <c r="BWX2" s="1176"/>
      <c r="BWY2" s="1176"/>
      <c r="BWZ2" s="1176"/>
      <c r="BXA2" s="1176"/>
      <c r="BXB2" s="1176"/>
      <c r="BXC2" s="1176"/>
      <c r="BXD2" s="1176"/>
      <c r="BXE2" s="1176"/>
      <c r="BXF2" s="1176"/>
      <c r="BXG2" s="1176"/>
      <c r="BXH2" s="1176"/>
      <c r="BXI2" s="1176"/>
      <c r="BXJ2" s="1176"/>
      <c r="BXK2" s="1176"/>
      <c r="BXL2" s="1176"/>
      <c r="BXM2" s="1176"/>
      <c r="BXN2" s="1176"/>
      <c r="BXO2" s="1176"/>
      <c r="BXP2" s="1176"/>
      <c r="BXQ2" s="1176"/>
      <c r="BXR2" s="1176"/>
      <c r="BXS2" s="1176"/>
      <c r="BXT2" s="1176"/>
      <c r="BXU2" s="1176"/>
      <c r="BXV2" s="1176"/>
      <c r="BXW2" s="1176"/>
      <c r="BXX2" s="1176"/>
      <c r="BXY2" s="1176"/>
      <c r="BXZ2" s="1176"/>
      <c r="BYA2" s="1176"/>
      <c r="BYB2" s="1176"/>
      <c r="BYC2" s="1176"/>
      <c r="BYD2" s="1176"/>
      <c r="BYE2" s="1176"/>
      <c r="BYF2" s="1176"/>
      <c r="BYG2" s="1176"/>
      <c r="BYH2" s="1176"/>
      <c r="BYI2" s="1176"/>
      <c r="BYJ2" s="1176"/>
      <c r="BYK2" s="1176"/>
      <c r="BYL2" s="1176"/>
      <c r="BYM2" s="1176"/>
      <c r="BYN2" s="1176"/>
      <c r="BYO2" s="1176"/>
      <c r="BYP2" s="1176"/>
      <c r="BYQ2" s="1176"/>
      <c r="BYR2" s="1176"/>
      <c r="BYS2" s="1176"/>
      <c r="BYT2" s="1176"/>
      <c r="BYU2" s="1176"/>
      <c r="BYV2" s="1176"/>
      <c r="BYW2" s="1176"/>
      <c r="BYX2" s="1176"/>
      <c r="BYY2" s="1176"/>
      <c r="BYZ2" s="1176"/>
      <c r="BZA2" s="1176"/>
      <c r="BZB2" s="1176"/>
      <c r="BZC2" s="1176"/>
      <c r="BZD2" s="1176"/>
      <c r="BZE2" s="1176"/>
      <c r="BZF2" s="1176"/>
      <c r="BZG2" s="1176"/>
      <c r="BZH2" s="1176"/>
      <c r="BZI2" s="1176"/>
      <c r="BZJ2" s="1176"/>
      <c r="BZK2" s="1176"/>
      <c r="BZL2" s="1176"/>
      <c r="BZM2" s="1176"/>
      <c r="BZN2" s="1176"/>
      <c r="BZO2" s="1176"/>
      <c r="BZP2" s="1176"/>
      <c r="BZQ2" s="1176"/>
      <c r="BZR2" s="1176"/>
      <c r="BZS2" s="1176"/>
      <c r="BZT2" s="1176"/>
      <c r="BZU2" s="1176"/>
      <c r="BZV2" s="1176"/>
      <c r="BZW2" s="1176"/>
      <c r="BZX2" s="1176"/>
      <c r="BZY2" s="1176"/>
      <c r="BZZ2" s="1176"/>
      <c r="CAA2" s="1176"/>
      <c r="CAB2" s="1176"/>
      <c r="CAC2" s="1176"/>
      <c r="CAD2" s="1176"/>
      <c r="CAE2" s="1176"/>
      <c r="CAF2" s="1176"/>
      <c r="CAG2" s="1176"/>
      <c r="CAH2" s="1176"/>
      <c r="CAI2" s="1176"/>
      <c r="CAJ2" s="1176"/>
      <c r="CAK2" s="1176"/>
      <c r="CAL2" s="1176"/>
      <c r="CAM2" s="1176"/>
      <c r="CAN2" s="1176"/>
      <c r="CAO2" s="1176"/>
      <c r="CAP2" s="1176"/>
      <c r="CAQ2" s="1176"/>
      <c r="CAR2" s="1176"/>
      <c r="CAS2" s="1176"/>
      <c r="CAT2" s="1176"/>
      <c r="CAU2" s="1176"/>
      <c r="CAV2" s="1176"/>
      <c r="CAW2" s="1176"/>
      <c r="CAX2" s="1176"/>
      <c r="CAY2" s="1176"/>
      <c r="CAZ2" s="1176"/>
      <c r="CBA2" s="1176"/>
      <c r="CBB2" s="1176"/>
      <c r="CBC2" s="1176"/>
      <c r="CBD2" s="1176"/>
      <c r="CBE2" s="1176"/>
      <c r="CBF2" s="1176"/>
      <c r="CBG2" s="1176"/>
      <c r="CBH2" s="1176"/>
      <c r="CBI2" s="1176"/>
      <c r="CBJ2" s="1176"/>
      <c r="CBK2" s="1176"/>
      <c r="CBL2" s="1176"/>
      <c r="CBM2" s="1176"/>
      <c r="CBN2" s="1176"/>
      <c r="CBO2" s="1176"/>
      <c r="CBP2" s="1176"/>
      <c r="CBQ2" s="1176"/>
      <c r="CBR2" s="1176"/>
      <c r="CBS2" s="1176"/>
      <c r="CBT2" s="1176"/>
      <c r="CBU2" s="1176"/>
      <c r="CBV2" s="1176"/>
      <c r="CBW2" s="1176"/>
      <c r="CBX2" s="1176"/>
      <c r="CBY2" s="1176"/>
      <c r="CBZ2" s="1176"/>
      <c r="CCA2" s="1176"/>
      <c r="CCB2" s="1176"/>
      <c r="CCC2" s="1176"/>
      <c r="CCD2" s="1176"/>
      <c r="CCE2" s="1176"/>
      <c r="CCF2" s="1176"/>
      <c r="CCG2" s="1176"/>
      <c r="CCH2" s="1176"/>
      <c r="CCI2" s="1176"/>
      <c r="CCJ2" s="1176"/>
      <c r="CCK2" s="1176"/>
      <c r="CCL2" s="1176"/>
      <c r="CCM2" s="1176"/>
      <c r="CCN2" s="1176"/>
      <c r="CCO2" s="1176"/>
      <c r="CCP2" s="1176"/>
      <c r="CCQ2" s="1176"/>
      <c r="CCR2" s="1176"/>
      <c r="CCS2" s="1176"/>
      <c r="CCT2" s="1176"/>
      <c r="CCU2" s="1176"/>
      <c r="CCV2" s="1176"/>
      <c r="CCW2" s="1176"/>
      <c r="CCX2" s="1176"/>
      <c r="CCY2" s="1176"/>
      <c r="CCZ2" s="1176"/>
      <c r="CDA2" s="1176"/>
      <c r="CDB2" s="1176"/>
      <c r="CDC2" s="1176"/>
      <c r="CDD2" s="1176"/>
      <c r="CDE2" s="1176"/>
      <c r="CDF2" s="1176"/>
      <c r="CDG2" s="1176"/>
      <c r="CDH2" s="1176"/>
      <c r="CDI2" s="1176"/>
      <c r="CDJ2" s="1176"/>
      <c r="CDK2" s="1176"/>
      <c r="CDL2" s="1176"/>
      <c r="CDM2" s="1176"/>
      <c r="CDN2" s="1176"/>
      <c r="CDO2" s="1176"/>
      <c r="CDP2" s="1176"/>
      <c r="CDQ2" s="1176"/>
      <c r="CDR2" s="1176"/>
      <c r="CDS2" s="1176"/>
      <c r="CDT2" s="1176"/>
      <c r="CDU2" s="1176"/>
      <c r="CDV2" s="1176"/>
      <c r="CDW2" s="1176"/>
      <c r="CDX2" s="1176"/>
      <c r="CDY2" s="1176"/>
      <c r="CDZ2" s="1176"/>
      <c r="CEA2" s="1176"/>
      <c r="CEB2" s="1176"/>
      <c r="CEC2" s="1176"/>
      <c r="CED2" s="1176"/>
      <c r="CEE2" s="1176"/>
      <c r="CEF2" s="1176"/>
      <c r="CEG2" s="1176"/>
      <c r="CEH2" s="1176"/>
      <c r="CEI2" s="1176"/>
      <c r="CEJ2" s="1176"/>
      <c r="CEK2" s="1176"/>
      <c r="CEL2" s="1176"/>
      <c r="CEM2" s="1176"/>
      <c r="CEN2" s="1176"/>
      <c r="CEO2" s="1176"/>
      <c r="CEP2" s="1176"/>
      <c r="CEQ2" s="1176"/>
      <c r="CER2" s="1176"/>
      <c r="CES2" s="1176"/>
      <c r="CET2" s="1176"/>
      <c r="CEU2" s="1176"/>
      <c r="CEV2" s="1176"/>
      <c r="CEW2" s="1176"/>
      <c r="CEX2" s="1176"/>
      <c r="CEY2" s="1176"/>
      <c r="CEZ2" s="1176"/>
      <c r="CFA2" s="1176"/>
      <c r="CFB2" s="1176"/>
      <c r="CFC2" s="1176"/>
      <c r="CFD2" s="1176"/>
      <c r="CFE2" s="1176"/>
      <c r="CFF2" s="1176"/>
      <c r="CFG2" s="1176"/>
      <c r="CFH2" s="1176"/>
      <c r="CFI2" s="1176"/>
      <c r="CFJ2" s="1176"/>
      <c r="CFK2" s="1176"/>
      <c r="CFL2" s="1176"/>
      <c r="CFM2" s="1176"/>
      <c r="CFN2" s="1176"/>
      <c r="CFO2" s="1176"/>
      <c r="CFP2" s="1176"/>
      <c r="CFQ2" s="1176"/>
      <c r="CFR2" s="1176"/>
      <c r="CFS2" s="1176"/>
      <c r="CFT2" s="1176"/>
      <c r="CFU2" s="1176"/>
      <c r="CFV2" s="1176"/>
      <c r="CFW2" s="1176"/>
      <c r="CFX2" s="1176"/>
      <c r="CFY2" s="1176"/>
      <c r="CFZ2" s="1176"/>
      <c r="CGA2" s="1176"/>
      <c r="CGB2" s="1176"/>
      <c r="CGC2" s="1176"/>
      <c r="CGD2" s="1176"/>
      <c r="CGE2" s="1176"/>
      <c r="CGF2" s="1176"/>
      <c r="CGG2" s="1176"/>
      <c r="CGH2" s="1176"/>
      <c r="CGI2" s="1176"/>
      <c r="CGJ2" s="1176"/>
      <c r="CGK2" s="1176"/>
      <c r="CGL2" s="1176"/>
      <c r="CGM2" s="1176"/>
      <c r="CGN2" s="1176"/>
      <c r="CGO2" s="1176"/>
      <c r="CGP2" s="1176"/>
      <c r="CGQ2" s="1176"/>
      <c r="CGR2" s="1176"/>
      <c r="CGS2" s="1176"/>
      <c r="CGT2" s="1176"/>
      <c r="CGU2" s="1176"/>
      <c r="CGV2" s="1176"/>
      <c r="CGW2" s="1176"/>
      <c r="CGX2" s="1176"/>
      <c r="CGY2" s="1176"/>
      <c r="CGZ2" s="1176"/>
      <c r="CHA2" s="1176"/>
      <c r="CHB2" s="1176"/>
      <c r="CHC2" s="1176"/>
      <c r="CHD2" s="1176"/>
      <c r="CHE2" s="1176"/>
      <c r="CHF2" s="1176"/>
      <c r="CHG2" s="1176"/>
      <c r="CHH2" s="1176"/>
      <c r="CHI2" s="1176"/>
      <c r="CHJ2" s="1176"/>
      <c r="CHK2" s="1176"/>
      <c r="CHL2" s="1176"/>
      <c r="CHM2" s="1176"/>
      <c r="CHN2" s="1176"/>
      <c r="CHO2" s="1176"/>
      <c r="CHP2" s="1176"/>
      <c r="CHQ2" s="1176"/>
      <c r="CHR2" s="1176"/>
      <c r="CHS2" s="1176"/>
      <c r="CHT2" s="1176"/>
      <c r="CHU2" s="1176"/>
      <c r="CHV2" s="1176"/>
      <c r="CHW2" s="1176"/>
      <c r="CHX2" s="1176"/>
      <c r="CHY2" s="1176"/>
      <c r="CHZ2" s="1176"/>
      <c r="CIA2" s="1176"/>
      <c r="CIB2" s="1176"/>
      <c r="CIC2" s="1176"/>
      <c r="CID2" s="1176"/>
      <c r="CIE2" s="1176"/>
      <c r="CIF2" s="1176"/>
      <c r="CIG2" s="1176"/>
      <c r="CIH2" s="1176"/>
      <c r="CII2" s="1176"/>
      <c r="CIJ2" s="1176"/>
      <c r="CIK2" s="1176"/>
      <c r="CIL2" s="1176"/>
      <c r="CIM2" s="1176"/>
      <c r="CIN2" s="1176"/>
      <c r="CIO2" s="1176"/>
      <c r="CIP2" s="1176"/>
      <c r="CIQ2" s="1176"/>
      <c r="CIR2" s="1176"/>
      <c r="CIS2" s="1176"/>
      <c r="CIT2" s="1176"/>
      <c r="CIU2" s="1176"/>
      <c r="CIV2" s="1176"/>
      <c r="CIW2" s="1176"/>
      <c r="CIX2" s="1176"/>
      <c r="CIY2" s="1176"/>
      <c r="CIZ2" s="1176"/>
      <c r="CJA2" s="1176"/>
      <c r="CJB2" s="1176"/>
      <c r="CJC2" s="1176"/>
      <c r="CJD2" s="1176"/>
      <c r="CJE2" s="1176"/>
      <c r="CJF2" s="1176"/>
      <c r="CJG2" s="1176"/>
      <c r="CJH2" s="1176"/>
      <c r="CJI2" s="1176"/>
      <c r="CJJ2" s="1176"/>
      <c r="CJK2" s="1176"/>
      <c r="CJL2" s="1176"/>
      <c r="CJM2" s="1176"/>
      <c r="CJN2" s="1176"/>
      <c r="CJO2" s="1176"/>
      <c r="CJP2" s="1176"/>
      <c r="CJQ2" s="1176"/>
      <c r="CJR2" s="1176"/>
      <c r="CJS2" s="1176"/>
      <c r="CJT2" s="1176"/>
      <c r="CJU2" s="1176"/>
      <c r="CJV2" s="1176"/>
      <c r="CJW2" s="1176"/>
      <c r="CJX2" s="1176"/>
      <c r="CJY2" s="1176"/>
      <c r="CJZ2" s="1176"/>
      <c r="CKA2" s="1176"/>
      <c r="CKB2" s="1176"/>
      <c r="CKC2" s="1176"/>
      <c r="CKD2" s="1176"/>
      <c r="CKE2" s="1176"/>
      <c r="CKF2" s="1176"/>
      <c r="CKG2" s="1176"/>
      <c r="CKH2" s="1176"/>
      <c r="CKI2" s="1176"/>
      <c r="CKJ2" s="1176"/>
      <c r="CKK2" s="1176"/>
      <c r="CKL2" s="1176"/>
      <c r="CKM2" s="1176"/>
      <c r="CKN2" s="1176"/>
      <c r="CKO2" s="1176"/>
      <c r="CKP2" s="1176"/>
      <c r="CKQ2" s="1176"/>
      <c r="CKR2" s="1176"/>
      <c r="CKS2" s="1176"/>
      <c r="CKT2" s="1176"/>
      <c r="CKU2" s="1176"/>
      <c r="CKV2" s="1176"/>
      <c r="CKW2" s="1176"/>
      <c r="CKX2" s="1176"/>
      <c r="CKY2" s="1176"/>
      <c r="CKZ2" s="1176"/>
      <c r="CLA2" s="1176"/>
      <c r="CLB2" s="1176"/>
      <c r="CLC2" s="1176"/>
      <c r="CLD2" s="1176"/>
      <c r="CLE2" s="1176"/>
      <c r="CLF2" s="1176"/>
      <c r="CLG2" s="1176"/>
      <c r="CLH2" s="1176"/>
      <c r="CLI2" s="1176"/>
      <c r="CLJ2" s="1176"/>
      <c r="CLK2" s="1176"/>
      <c r="CLL2" s="1176"/>
      <c r="CLM2" s="1176"/>
      <c r="CLN2" s="1176"/>
      <c r="CLO2" s="1176"/>
      <c r="CLP2" s="1176"/>
      <c r="CLQ2" s="1176"/>
      <c r="CLR2" s="1176"/>
      <c r="CLS2" s="1176"/>
      <c r="CLT2" s="1176"/>
      <c r="CLU2" s="1176"/>
      <c r="CLV2" s="1176"/>
      <c r="CLW2" s="1176"/>
      <c r="CLX2" s="1176"/>
      <c r="CLY2" s="1176"/>
      <c r="CLZ2" s="1176"/>
      <c r="CMA2" s="1176"/>
      <c r="CMB2" s="1176"/>
      <c r="CMC2" s="1176"/>
      <c r="CMD2" s="1176"/>
      <c r="CME2" s="1176"/>
      <c r="CMF2" s="1176"/>
      <c r="CMG2" s="1176"/>
      <c r="CMH2" s="1176"/>
      <c r="CMI2" s="1176"/>
      <c r="CMJ2" s="1176"/>
      <c r="CMK2" s="1176"/>
      <c r="CML2" s="1176"/>
      <c r="CMM2" s="1176"/>
      <c r="CMN2" s="1176"/>
      <c r="CMO2" s="1176"/>
      <c r="CMP2" s="1176"/>
      <c r="CMQ2" s="1176"/>
      <c r="CMR2" s="1176"/>
      <c r="CMS2" s="1176"/>
      <c r="CMT2" s="1176"/>
      <c r="CMU2" s="1176"/>
      <c r="CMV2" s="1176"/>
      <c r="CMW2" s="1176"/>
      <c r="CMX2" s="1176"/>
      <c r="CMY2" s="1176"/>
      <c r="CMZ2" s="1176"/>
      <c r="CNA2" s="1176"/>
      <c r="CNB2" s="1176"/>
      <c r="CNC2" s="1176"/>
      <c r="CND2" s="1176"/>
      <c r="CNE2" s="1176"/>
      <c r="CNF2" s="1176"/>
      <c r="CNG2" s="1176"/>
      <c r="CNH2" s="1176"/>
      <c r="CNI2" s="1176"/>
      <c r="CNJ2" s="1176"/>
      <c r="CNK2" s="1176"/>
      <c r="CNL2" s="1176"/>
      <c r="CNM2" s="1176"/>
      <c r="CNN2" s="1176"/>
      <c r="CNO2" s="1176"/>
      <c r="CNP2" s="1176"/>
      <c r="CNQ2" s="1176"/>
      <c r="CNR2" s="1176"/>
      <c r="CNS2" s="1176"/>
      <c r="CNT2" s="1176"/>
      <c r="CNU2" s="1176"/>
      <c r="CNV2" s="1176"/>
      <c r="CNW2" s="1176"/>
      <c r="CNX2" s="1176"/>
      <c r="CNY2" s="1176"/>
      <c r="CNZ2" s="1176"/>
      <c r="COA2" s="1176"/>
      <c r="COB2" s="1176"/>
      <c r="COC2" s="1176"/>
      <c r="COD2" s="1176"/>
      <c r="COE2" s="1176"/>
      <c r="COF2" s="1176"/>
      <c r="COG2" s="1176"/>
      <c r="COH2" s="1176"/>
      <c r="COI2" s="1176"/>
      <c r="COJ2" s="1176"/>
      <c r="COK2" s="1176"/>
      <c r="COL2" s="1176"/>
      <c r="COM2" s="1176"/>
      <c r="CON2" s="1176"/>
      <c r="COO2" s="1176"/>
      <c r="COP2" s="1176"/>
      <c r="COQ2" s="1176"/>
      <c r="COR2" s="1176"/>
      <c r="COS2" s="1176"/>
      <c r="COT2" s="1176"/>
      <c r="COU2" s="1176"/>
      <c r="COV2" s="1176"/>
      <c r="COW2" s="1176"/>
      <c r="COX2" s="1176"/>
      <c r="COY2" s="1176"/>
      <c r="COZ2" s="1176"/>
      <c r="CPA2" s="1176"/>
      <c r="CPB2" s="1176"/>
      <c r="CPC2" s="1176"/>
      <c r="CPD2" s="1176"/>
      <c r="CPE2" s="1176"/>
      <c r="CPF2" s="1176"/>
      <c r="CPG2" s="1176"/>
      <c r="CPH2" s="1176"/>
      <c r="CPI2" s="1176"/>
      <c r="CPJ2" s="1176"/>
      <c r="CPK2" s="1176"/>
      <c r="CPL2" s="1176"/>
      <c r="CPM2" s="1176"/>
      <c r="CPN2" s="1176"/>
      <c r="CPO2" s="1176"/>
      <c r="CPP2" s="1176"/>
      <c r="CPQ2" s="1176"/>
      <c r="CPR2" s="1176"/>
      <c r="CPS2" s="1176"/>
      <c r="CPT2" s="1176"/>
      <c r="CPU2" s="1176"/>
      <c r="CPV2" s="1176"/>
      <c r="CPW2" s="1176"/>
      <c r="CPX2" s="1176"/>
      <c r="CPY2" s="1176"/>
      <c r="CPZ2" s="1176"/>
      <c r="CQA2" s="1176"/>
      <c r="CQB2" s="1176"/>
      <c r="CQC2" s="1176"/>
      <c r="CQD2" s="1176"/>
      <c r="CQE2" s="1176"/>
      <c r="CQF2" s="1176"/>
      <c r="CQG2" s="1176"/>
      <c r="CQH2" s="1176"/>
      <c r="CQI2" s="1176"/>
      <c r="CQJ2" s="1176"/>
      <c r="CQK2" s="1176"/>
      <c r="CQL2" s="1176"/>
      <c r="CQM2" s="1176"/>
      <c r="CQN2" s="1176"/>
      <c r="CQO2" s="1176"/>
      <c r="CQP2" s="1176"/>
      <c r="CQQ2" s="1176"/>
      <c r="CQR2" s="1176"/>
      <c r="CQS2" s="1176"/>
      <c r="CQT2" s="1176"/>
      <c r="CQU2" s="1176"/>
      <c r="CQV2" s="1176"/>
      <c r="CQW2" s="1176"/>
      <c r="CQX2" s="1176"/>
      <c r="CQY2" s="1176"/>
      <c r="CQZ2" s="1176"/>
      <c r="CRA2" s="1176"/>
      <c r="CRB2" s="1176"/>
      <c r="CRC2" s="1176"/>
      <c r="CRD2" s="1176"/>
      <c r="CRE2" s="1176"/>
      <c r="CRF2" s="1176"/>
      <c r="CRG2" s="1176"/>
      <c r="CRH2" s="1176"/>
      <c r="CRI2" s="1176"/>
      <c r="CRJ2" s="1176"/>
      <c r="CRK2" s="1176"/>
      <c r="CRL2" s="1176"/>
      <c r="CRM2" s="1176"/>
      <c r="CRN2" s="1176"/>
      <c r="CRO2" s="1176"/>
      <c r="CRP2" s="1176"/>
      <c r="CRQ2" s="1176"/>
      <c r="CRR2" s="1176"/>
      <c r="CRS2" s="1176"/>
      <c r="CRT2" s="1176"/>
      <c r="CRU2" s="1176"/>
      <c r="CRV2" s="1176"/>
      <c r="CRW2" s="1176"/>
      <c r="CRX2" s="1176"/>
      <c r="CRY2" s="1176"/>
      <c r="CRZ2" s="1176"/>
      <c r="CSA2" s="1176"/>
      <c r="CSB2" s="1176"/>
      <c r="CSC2" s="1176"/>
      <c r="CSD2" s="1176"/>
      <c r="CSE2" s="1176"/>
      <c r="CSF2" s="1176"/>
      <c r="CSG2" s="1176"/>
      <c r="CSH2" s="1176"/>
      <c r="CSI2" s="1176"/>
      <c r="CSJ2" s="1176"/>
      <c r="CSK2" s="1176"/>
      <c r="CSL2" s="1176"/>
      <c r="CSM2" s="1176"/>
      <c r="CSN2" s="1176"/>
      <c r="CSO2" s="1176"/>
      <c r="CSP2" s="1176"/>
      <c r="CSQ2" s="1176"/>
      <c r="CSR2" s="1176"/>
      <c r="CSS2" s="1176"/>
      <c r="CST2" s="1176"/>
      <c r="CSU2" s="1176"/>
      <c r="CSV2" s="1176"/>
      <c r="CSW2" s="1176"/>
      <c r="CSX2" s="1176"/>
      <c r="CSY2" s="1176"/>
      <c r="CSZ2" s="1176"/>
      <c r="CTA2" s="1176"/>
      <c r="CTB2" s="1176"/>
      <c r="CTC2" s="1176"/>
      <c r="CTD2" s="1176"/>
      <c r="CTE2" s="1176"/>
      <c r="CTF2" s="1176"/>
      <c r="CTG2" s="1176"/>
      <c r="CTH2" s="1176"/>
      <c r="CTI2" s="1176"/>
      <c r="CTJ2" s="1176"/>
      <c r="CTK2" s="1176"/>
      <c r="CTL2" s="1176"/>
      <c r="CTM2" s="1176"/>
      <c r="CTN2" s="1176"/>
      <c r="CTO2" s="1176"/>
      <c r="CTP2" s="1176"/>
      <c r="CTQ2" s="1176"/>
      <c r="CTR2" s="1176"/>
      <c r="CTS2" s="1176"/>
      <c r="CTT2" s="1176"/>
      <c r="CTU2" s="1176"/>
      <c r="CTV2" s="1176"/>
      <c r="CTW2" s="1176"/>
      <c r="CTX2" s="1176"/>
      <c r="CTY2" s="1176"/>
      <c r="CTZ2" s="1176"/>
      <c r="CUA2" s="1176"/>
      <c r="CUB2" s="1176"/>
      <c r="CUC2" s="1176"/>
      <c r="CUD2" s="1176"/>
      <c r="CUE2" s="1176"/>
      <c r="CUF2" s="1176"/>
      <c r="CUG2" s="1176"/>
      <c r="CUH2" s="1176"/>
      <c r="CUI2" s="1176"/>
      <c r="CUJ2" s="1176"/>
      <c r="CUK2" s="1176"/>
      <c r="CUL2" s="1176"/>
      <c r="CUM2" s="1176"/>
      <c r="CUN2" s="1176"/>
      <c r="CUO2" s="1176"/>
      <c r="CUP2" s="1176"/>
      <c r="CUQ2" s="1176"/>
      <c r="CUR2" s="1176"/>
      <c r="CUS2" s="1176"/>
      <c r="CUT2" s="1176"/>
      <c r="CUU2" s="1176"/>
      <c r="CUV2" s="1176"/>
      <c r="CUW2" s="1176"/>
      <c r="CUX2" s="1176"/>
      <c r="CUY2" s="1176"/>
      <c r="CUZ2" s="1176"/>
      <c r="CVA2" s="1176"/>
      <c r="CVB2" s="1176"/>
      <c r="CVC2" s="1176"/>
      <c r="CVD2" s="1176"/>
      <c r="CVE2" s="1176"/>
      <c r="CVF2" s="1176"/>
      <c r="CVG2" s="1176"/>
      <c r="CVH2" s="1176"/>
      <c r="CVI2" s="1176"/>
      <c r="CVJ2" s="1176"/>
      <c r="CVK2" s="1176"/>
      <c r="CVL2" s="1176"/>
      <c r="CVM2" s="1176"/>
      <c r="CVN2" s="1176"/>
      <c r="CVO2" s="1176"/>
      <c r="CVP2" s="1176"/>
      <c r="CVQ2" s="1176"/>
      <c r="CVR2" s="1176"/>
      <c r="CVS2" s="1176"/>
      <c r="CVT2" s="1176"/>
      <c r="CVU2" s="1176"/>
      <c r="CVV2" s="1176"/>
      <c r="CVW2" s="1176"/>
      <c r="CVX2" s="1176"/>
      <c r="CVY2" s="1176"/>
      <c r="CVZ2" s="1176"/>
      <c r="CWA2" s="1176"/>
      <c r="CWB2" s="1176"/>
      <c r="CWC2" s="1176"/>
      <c r="CWD2" s="1176"/>
      <c r="CWE2" s="1176"/>
      <c r="CWF2" s="1176"/>
      <c r="CWG2" s="1176"/>
      <c r="CWH2" s="1176"/>
      <c r="CWI2" s="1176"/>
      <c r="CWJ2" s="1176"/>
      <c r="CWK2" s="1176"/>
      <c r="CWL2" s="1176"/>
      <c r="CWM2" s="1176"/>
      <c r="CWN2" s="1176"/>
      <c r="CWO2" s="1176"/>
      <c r="CWP2" s="1176"/>
      <c r="CWQ2" s="1176"/>
      <c r="CWR2" s="1176"/>
      <c r="CWS2" s="1176"/>
      <c r="CWT2" s="1176"/>
      <c r="CWU2" s="1176"/>
      <c r="CWV2" s="1176"/>
      <c r="CWW2" s="1176"/>
      <c r="CWX2" s="1176"/>
      <c r="CWY2" s="1176"/>
      <c r="CWZ2" s="1176"/>
      <c r="CXA2" s="1176"/>
      <c r="CXB2" s="1176"/>
      <c r="CXC2" s="1176"/>
      <c r="CXD2" s="1176"/>
      <c r="CXE2" s="1176"/>
      <c r="CXF2" s="1176"/>
      <c r="CXG2" s="1176"/>
      <c r="CXH2" s="1176"/>
      <c r="CXI2" s="1176"/>
      <c r="CXJ2" s="1176"/>
      <c r="CXK2" s="1176"/>
      <c r="CXL2" s="1176"/>
      <c r="CXM2" s="1176"/>
      <c r="CXN2" s="1176"/>
      <c r="CXO2" s="1176"/>
      <c r="CXP2" s="1176"/>
      <c r="CXQ2" s="1176"/>
      <c r="CXR2" s="1176"/>
      <c r="CXS2" s="1176"/>
      <c r="CXT2" s="1176"/>
      <c r="CXU2" s="1176"/>
      <c r="CXV2" s="1176"/>
      <c r="CXW2" s="1176"/>
      <c r="CXX2" s="1176"/>
      <c r="CXY2" s="1176"/>
      <c r="CXZ2" s="1176"/>
      <c r="CYA2" s="1176"/>
      <c r="CYB2" s="1176"/>
      <c r="CYC2" s="1176"/>
      <c r="CYD2" s="1176"/>
      <c r="CYE2" s="1176"/>
      <c r="CYF2" s="1176"/>
      <c r="CYG2" s="1176"/>
      <c r="CYH2" s="1176"/>
      <c r="CYI2" s="1176"/>
      <c r="CYJ2" s="1176"/>
      <c r="CYK2" s="1176"/>
      <c r="CYL2" s="1176"/>
      <c r="CYM2" s="1176"/>
      <c r="CYN2" s="1176"/>
      <c r="CYO2" s="1176"/>
      <c r="CYP2" s="1176"/>
      <c r="CYQ2" s="1176"/>
      <c r="CYR2" s="1176"/>
      <c r="CYS2" s="1176"/>
      <c r="CYT2" s="1176"/>
      <c r="CYU2" s="1176"/>
      <c r="CYV2" s="1176"/>
      <c r="CYW2" s="1176"/>
      <c r="CYX2" s="1176"/>
      <c r="CYY2" s="1176"/>
      <c r="CYZ2" s="1176"/>
      <c r="CZA2" s="1176"/>
      <c r="CZB2" s="1176"/>
      <c r="CZC2" s="1176"/>
      <c r="CZD2" s="1176"/>
      <c r="CZE2" s="1176"/>
      <c r="CZF2" s="1176"/>
      <c r="CZG2" s="1176"/>
      <c r="CZH2" s="1176"/>
      <c r="CZI2" s="1176"/>
      <c r="CZJ2" s="1176"/>
      <c r="CZK2" s="1176"/>
      <c r="CZL2" s="1176"/>
      <c r="CZM2" s="1176"/>
      <c r="CZN2" s="1176"/>
      <c r="CZO2" s="1176"/>
      <c r="CZP2" s="1176"/>
      <c r="CZQ2" s="1176"/>
      <c r="CZR2" s="1176"/>
      <c r="CZS2" s="1176"/>
      <c r="CZT2" s="1176"/>
      <c r="CZU2" s="1176"/>
      <c r="CZV2" s="1176"/>
      <c r="CZW2" s="1176"/>
      <c r="CZX2" s="1176"/>
      <c r="CZY2" s="1176"/>
      <c r="CZZ2" s="1176"/>
      <c r="DAA2" s="1176"/>
      <c r="DAB2" s="1176"/>
      <c r="DAC2" s="1176"/>
      <c r="DAD2" s="1176"/>
      <c r="DAE2" s="1176"/>
      <c r="DAF2" s="1176"/>
      <c r="DAG2" s="1176"/>
      <c r="DAH2" s="1176"/>
      <c r="DAI2" s="1176"/>
      <c r="DAJ2" s="1176"/>
      <c r="DAK2" s="1176"/>
      <c r="DAL2" s="1176"/>
      <c r="DAM2" s="1176"/>
      <c r="DAN2" s="1176"/>
      <c r="DAO2" s="1176"/>
      <c r="DAP2" s="1176"/>
      <c r="DAQ2" s="1176"/>
      <c r="DAR2" s="1176"/>
      <c r="DAS2" s="1176"/>
      <c r="DAT2" s="1176"/>
      <c r="DAU2" s="1176"/>
      <c r="DAV2" s="1176"/>
      <c r="DAW2" s="1176"/>
      <c r="DAX2" s="1176"/>
      <c r="DAY2" s="1176"/>
      <c r="DAZ2" s="1176"/>
      <c r="DBA2" s="1176"/>
      <c r="DBB2" s="1176"/>
      <c r="DBC2" s="1176"/>
      <c r="DBD2" s="1176"/>
      <c r="DBE2" s="1176"/>
      <c r="DBF2" s="1176"/>
      <c r="DBG2" s="1176"/>
      <c r="DBH2" s="1176"/>
      <c r="DBI2" s="1176"/>
      <c r="DBJ2" s="1176"/>
      <c r="DBK2" s="1176"/>
      <c r="DBL2" s="1176"/>
      <c r="DBM2" s="1176"/>
      <c r="DBN2" s="1176"/>
      <c r="DBO2" s="1176"/>
      <c r="DBP2" s="1176"/>
      <c r="DBQ2" s="1176"/>
      <c r="DBR2" s="1176"/>
      <c r="DBS2" s="1176"/>
      <c r="DBT2" s="1176"/>
      <c r="DBU2" s="1176"/>
      <c r="DBV2" s="1176"/>
      <c r="DBW2" s="1176"/>
      <c r="DBX2" s="1176"/>
      <c r="DBY2" s="1176"/>
      <c r="DBZ2" s="1176"/>
      <c r="DCA2" s="1176"/>
      <c r="DCB2" s="1176"/>
      <c r="DCC2" s="1176"/>
      <c r="DCD2" s="1176"/>
      <c r="DCE2" s="1176"/>
      <c r="DCF2" s="1176"/>
      <c r="DCG2" s="1176"/>
      <c r="DCH2" s="1176"/>
      <c r="DCI2" s="1176"/>
      <c r="DCJ2" s="1176"/>
      <c r="DCK2" s="1176"/>
      <c r="DCL2" s="1176"/>
      <c r="DCM2" s="1176"/>
      <c r="DCN2" s="1176"/>
      <c r="DCO2" s="1176"/>
      <c r="DCP2" s="1176"/>
      <c r="DCQ2" s="1176"/>
      <c r="DCR2" s="1176"/>
      <c r="DCS2" s="1176"/>
      <c r="DCT2" s="1176"/>
      <c r="DCU2" s="1176"/>
      <c r="DCV2" s="1176"/>
      <c r="DCW2" s="1176"/>
      <c r="DCX2" s="1176"/>
      <c r="DCY2" s="1176"/>
      <c r="DCZ2" s="1176"/>
      <c r="DDA2" s="1176"/>
      <c r="DDB2" s="1176"/>
      <c r="DDC2" s="1176"/>
      <c r="DDD2" s="1176"/>
      <c r="DDE2" s="1176"/>
      <c r="DDF2" s="1176"/>
      <c r="DDG2" s="1176"/>
      <c r="DDH2" s="1176"/>
      <c r="DDI2" s="1176"/>
      <c r="DDJ2" s="1176"/>
      <c r="DDK2" s="1176"/>
      <c r="DDL2" s="1176"/>
      <c r="DDM2" s="1176"/>
      <c r="DDN2" s="1176"/>
      <c r="DDO2" s="1176"/>
      <c r="DDP2" s="1176"/>
      <c r="DDQ2" s="1176"/>
      <c r="DDR2" s="1176"/>
      <c r="DDS2" s="1176"/>
      <c r="DDT2" s="1176"/>
      <c r="DDU2" s="1176"/>
      <c r="DDV2" s="1176"/>
      <c r="DDW2" s="1176"/>
      <c r="DDX2" s="1176"/>
      <c r="DDY2" s="1176"/>
      <c r="DDZ2" s="1176"/>
      <c r="DEA2" s="1176"/>
      <c r="DEB2" s="1176"/>
      <c r="DEC2" s="1176"/>
      <c r="DED2" s="1176"/>
      <c r="DEE2" s="1176"/>
      <c r="DEF2" s="1176"/>
      <c r="DEG2" s="1176"/>
      <c r="DEH2" s="1176"/>
      <c r="DEI2" s="1176"/>
      <c r="DEJ2" s="1176"/>
      <c r="DEK2" s="1176"/>
      <c r="DEL2" s="1176"/>
      <c r="DEM2" s="1176"/>
      <c r="DEN2" s="1176"/>
      <c r="DEO2" s="1176"/>
      <c r="DEP2" s="1176"/>
      <c r="DEQ2" s="1176"/>
      <c r="DER2" s="1176"/>
      <c r="DES2" s="1176"/>
      <c r="DET2" s="1176"/>
      <c r="DEU2" s="1176"/>
      <c r="DEV2" s="1176"/>
      <c r="DEW2" s="1176"/>
      <c r="DEX2" s="1176"/>
      <c r="DEY2" s="1176"/>
      <c r="DEZ2" s="1176"/>
      <c r="DFA2" s="1176"/>
      <c r="DFB2" s="1176"/>
      <c r="DFC2" s="1176"/>
      <c r="DFD2" s="1176"/>
      <c r="DFE2" s="1176"/>
      <c r="DFF2" s="1176"/>
      <c r="DFG2" s="1176"/>
      <c r="DFH2" s="1176"/>
      <c r="DFI2" s="1176"/>
      <c r="DFJ2" s="1176"/>
      <c r="DFK2" s="1176"/>
      <c r="DFL2" s="1176"/>
      <c r="DFM2" s="1176"/>
      <c r="DFN2" s="1176"/>
      <c r="DFO2" s="1176"/>
      <c r="DFP2" s="1176"/>
      <c r="DFQ2" s="1176"/>
      <c r="DFR2" s="1176"/>
      <c r="DFS2" s="1176"/>
      <c r="DFT2" s="1176"/>
      <c r="DFU2" s="1176"/>
      <c r="DFV2" s="1176"/>
      <c r="DFW2" s="1176"/>
      <c r="DFX2" s="1176"/>
      <c r="DFY2" s="1176"/>
      <c r="DFZ2" s="1176"/>
      <c r="DGA2" s="1176"/>
      <c r="DGB2" s="1176"/>
      <c r="DGC2" s="1176"/>
      <c r="DGD2" s="1176"/>
      <c r="DGE2" s="1176"/>
      <c r="DGF2" s="1176"/>
      <c r="DGG2" s="1176"/>
      <c r="DGH2" s="1176"/>
      <c r="DGI2" s="1176"/>
      <c r="DGJ2" s="1176"/>
      <c r="DGK2" s="1176"/>
      <c r="DGL2" s="1176"/>
      <c r="DGM2" s="1176"/>
      <c r="DGN2" s="1176"/>
      <c r="DGO2" s="1176"/>
      <c r="DGP2" s="1176"/>
      <c r="DGQ2" s="1176"/>
      <c r="DGR2" s="1176"/>
      <c r="DGS2" s="1176"/>
      <c r="DGT2" s="1176"/>
      <c r="DGU2" s="1176"/>
      <c r="DGV2" s="1176"/>
      <c r="DGW2" s="1176"/>
      <c r="DGX2" s="1176"/>
      <c r="DGY2" s="1176"/>
      <c r="DGZ2" s="1176"/>
      <c r="DHA2" s="1176"/>
      <c r="DHB2" s="1176"/>
      <c r="DHC2" s="1176"/>
      <c r="DHD2" s="1176"/>
      <c r="DHE2" s="1176"/>
      <c r="DHF2" s="1176"/>
      <c r="DHG2" s="1176"/>
      <c r="DHH2" s="1176"/>
      <c r="DHI2" s="1176"/>
      <c r="DHJ2" s="1176"/>
      <c r="DHK2" s="1176"/>
      <c r="DHL2" s="1176"/>
      <c r="DHM2" s="1176"/>
      <c r="DHN2" s="1176"/>
      <c r="DHO2" s="1176"/>
      <c r="DHP2" s="1176"/>
      <c r="DHQ2" s="1176"/>
      <c r="DHR2" s="1176"/>
      <c r="DHS2" s="1176"/>
      <c r="DHT2" s="1176"/>
      <c r="DHU2" s="1176"/>
      <c r="DHV2" s="1176"/>
      <c r="DHW2" s="1176"/>
      <c r="DHX2" s="1176"/>
      <c r="DHY2" s="1176"/>
      <c r="DHZ2" s="1176"/>
      <c r="DIA2" s="1176"/>
      <c r="DIB2" s="1176"/>
      <c r="DIC2" s="1176"/>
      <c r="DID2" s="1176"/>
      <c r="DIE2" s="1176"/>
      <c r="DIF2" s="1176"/>
      <c r="DIG2" s="1176"/>
      <c r="DIH2" s="1176"/>
      <c r="DII2" s="1176"/>
      <c r="DIJ2" s="1176"/>
      <c r="DIK2" s="1176"/>
      <c r="DIL2" s="1176"/>
      <c r="DIM2" s="1176"/>
      <c r="DIN2" s="1176"/>
      <c r="DIO2" s="1176"/>
      <c r="DIP2" s="1176"/>
      <c r="DIQ2" s="1176"/>
      <c r="DIR2" s="1176"/>
      <c r="DIS2" s="1176"/>
      <c r="DIT2" s="1176"/>
      <c r="DIU2" s="1176"/>
      <c r="DIV2" s="1176"/>
      <c r="DIW2" s="1176"/>
      <c r="DIX2" s="1176"/>
      <c r="DIY2" s="1176"/>
      <c r="DIZ2" s="1176"/>
      <c r="DJA2" s="1176"/>
      <c r="DJB2" s="1176"/>
      <c r="DJC2" s="1176"/>
      <c r="DJD2" s="1176"/>
      <c r="DJE2" s="1176"/>
      <c r="DJF2" s="1176"/>
      <c r="DJG2" s="1176"/>
      <c r="DJH2" s="1176"/>
      <c r="DJI2" s="1176"/>
      <c r="DJJ2" s="1176"/>
      <c r="DJK2" s="1176"/>
      <c r="DJL2" s="1176"/>
      <c r="DJM2" s="1176"/>
      <c r="DJN2" s="1176"/>
      <c r="DJO2" s="1176"/>
      <c r="DJP2" s="1176"/>
      <c r="DJQ2" s="1176"/>
      <c r="DJR2" s="1176"/>
      <c r="DJS2" s="1176"/>
      <c r="DJT2" s="1176"/>
      <c r="DJU2" s="1176"/>
      <c r="DJV2" s="1176"/>
      <c r="DJW2" s="1176"/>
      <c r="DJX2" s="1176"/>
      <c r="DJY2" s="1176"/>
      <c r="DJZ2" s="1176"/>
      <c r="DKA2" s="1176"/>
      <c r="DKB2" s="1176"/>
      <c r="DKC2" s="1176"/>
      <c r="DKD2" s="1176"/>
      <c r="DKE2" s="1176"/>
      <c r="DKF2" s="1176"/>
      <c r="DKG2" s="1176"/>
      <c r="DKH2" s="1176"/>
      <c r="DKI2" s="1176"/>
      <c r="DKJ2" s="1176"/>
      <c r="DKK2" s="1176"/>
      <c r="DKL2" s="1176"/>
      <c r="DKM2" s="1176"/>
      <c r="DKN2" s="1176"/>
      <c r="DKO2" s="1176"/>
      <c r="DKP2" s="1176"/>
      <c r="DKQ2" s="1176"/>
      <c r="DKR2" s="1176"/>
      <c r="DKS2" s="1176"/>
      <c r="DKT2" s="1176"/>
      <c r="DKU2" s="1176"/>
      <c r="DKV2" s="1176"/>
      <c r="DKW2" s="1176"/>
      <c r="DKX2" s="1176"/>
      <c r="DKY2" s="1176"/>
      <c r="DKZ2" s="1176"/>
      <c r="DLA2" s="1176"/>
      <c r="DLB2" s="1176"/>
      <c r="DLC2" s="1176"/>
      <c r="DLD2" s="1176"/>
      <c r="DLE2" s="1176"/>
      <c r="DLF2" s="1176"/>
      <c r="DLG2" s="1176"/>
      <c r="DLH2" s="1176"/>
      <c r="DLI2" s="1176"/>
      <c r="DLJ2" s="1176"/>
      <c r="DLK2" s="1176"/>
      <c r="DLL2" s="1176"/>
      <c r="DLM2" s="1176"/>
      <c r="DLN2" s="1176"/>
      <c r="DLO2" s="1176"/>
      <c r="DLP2" s="1176"/>
      <c r="DLQ2" s="1176"/>
      <c r="DLR2" s="1176"/>
      <c r="DLS2" s="1176"/>
      <c r="DLT2" s="1176"/>
      <c r="DLU2" s="1176"/>
      <c r="DLV2" s="1176"/>
      <c r="DLW2" s="1176"/>
      <c r="DLX2" s="1176"/>
      <c r="DLY2" s="1176"/>
      <c r="DLZ2" s="1176"/>
      <c r="DMA2" s="1176"/>
      <c r="DMB2" s="1176"/>
      <c r="DMC2" s="1176"/>
      <c r="DMD2" s="1176"/>
      <c r="DME2" s="1176"/>
      <c r="DMF2" s="1176"/>
      <c r="DMG2" s="1176"/>
      <c r="DMH2" s="1176"/>
      <c r="DMI2" s="1176"/>
      <c r="DMJ2" s="1176"/>
      <c r="DMK2" s="1176"/>
      <c r="DML2" s="1176"/>
      <c r="DMM2" s="1176"/>
      <c r="DMN2" s="1176"/>
      <c r="DMO2" s="1176"/>
      <c r="DMP2" s="1176"/>
      <c r="DMQ2" s="1176"/>
      <c r="DMR2" s="1176"/>
      <c r="DMS2" s="1176"/>
      <c r="DMT2" s="1176"/>
      <c r="DMU2" s="1176"/>
      <c r="DMV2" s="1176"/>
      <c r="DMW2" s="1176"/>
      <c r="DMX2" s="1176"/>
      <c r="DMY2" s="1176"/>
      <c r="DMZ2" s="1176"/>
      <c r="DNA2" s="1176"/>
      <c r="DNB2" s="1176"/>
      <c r="DNC2" s="1176"/>
      <c r="DND2" s="1176"/>
      <c r="DNE2" s="1176"/>
      <c r="DNF2" s="1176"/>
      <c r="DNG2" s="1176"/>
      <c r="DNH2" s="1176"/>
      <c r="DNI2" s="1176"/>
      <c r="DNJ2" s="1176"/>
      <c r="DNK2" s="1176"/>
      <c r="DNL2" s="1176"/>
      <c r="DNM2" s="1176"/>
      <c r="DNN2" s="1176"/>
      <c r="DNO2" s="1176"/>
      <c r="DNP2" s="1176"/>
      <c r="DNQ2" s="1176"/>
      <c r="DNR2" s="1176"/>
      <c r="DNS2" s="1176"/>
      <c r="DNT2" s="1176"/>
      <c r="DNU2" s="1176"/>
      <c r="DNV2" s="1176"/>
      <c r="DNW2" s="1176"/>
      <c r="DNX2" s="1176"/>
      <c r="DNY2" s="1176"/>
      <c r="DNZ2" s="1176"/>
      <c r="DOA2" s="1176"/>
      <c r="DOB2" s="1176"/>
      <c r="DOC2" s="1176"/>
      <c r="DOD2" s="1176"/>
      <c r="DOE2" s="1176"/>
      <c r="DOF2" s="1176"/>
      <c r="DOG2" s="1176"/>
      <c r="DOH2" s="1176"/>
      <c r="DOI2" s="1176"/>
      <c r="DOJ2" s="1176"/>
      <c r="DOK2" s="1176"/>
      <c r="DOL2" s="1176"/>
      <c r="DOM2" s="1176"/>
      <c r="DON2" s="1176"/>
      <c r="DOO2" s="1176"/>
      <c r="DOP2" s="1176"/>
      <c r="DOQ2" s="1176"/>
      <c r="DOR2" s="1176"/>
      <c r="DOS2" s="1176"/>
      <c r="DOT2" s="1176"/>
      <c r="DOU2" s="1176"/>
      <c r="DOV2" s="1176"/>
      <c r="DOW2" s="1176"/>
      <c r="DOX2" s="1176"/>
      <c r="DOY2" s="1176"/>
      <c r="DOZ2" s="1176"/>
      <c r="DPA2" s="1176"/>
      <c r="DPB2" s="1176"/>
      <c r="DPC2" s="1176"/>
      <c r="DPD2" s="1176"/>
      <c r="DPE2" s="1176"/>
      <c r="DPF2" s="1176"/>
      <c r="DPG2" s="1176"/>
      <c r="DPH2" s="1176"/>
      <c r="DPI2" s="1176"/>
      <c r="DPJ2" s="1176"/>
      <c r="DPK2" s="1176"/>
      <c r="DPL2" s="1176"/>
      <c r="DPM2" s="1176"/>
      <c r="DPN2" s="1176"/>
      <c r="DPO2" s="1176"/>
      <c r="DPP2" s="1176"/>
      <c r="DPQ2" s="1176"/>
      <c r="DPR2" s="1176"/>
      <c r="DPS2" s="1176"/>
      <c r="DPT2" s="1176"/>
      <c r="DPU2" s="1176"/>
      <c r="DPV2" s="1176"/>
      <c r="DPW2" s="1176"/>
      <c r="DPX2" s="1176"/>
      <c r="DPY2" s="1176"/>
      <c r="DPZ2" s="1176"/>
      <c r="DQA2" s="1176"/>
      <c r="DQB2" s="1176"/>
      <c r="DQC2" s="1176"/>
      <c r="DQD2" s="1176"/>
      <c r="DQE2" s="1176"/>
      <c r="DQF2" s="1176"/>
      <c r="DQG2" s="1176"/>
      <c r="DQH2" s="1176"/>
      <c r="DQI2" s="1176"/>
      <c r="DQJ2" s="1176"/>
      <c r="DQK2" s="1176"/>
      <c r="DQL2" s="1176"/>
      <c r="DQM2" s="1176"/>
      <c r="DQN2" s="1176"/>
      <c r="DQO2" s="1176"/>
      <c r="DQP2" s="1176"/>
      <c r="DQQ2" s="1176"/>
      <c r="DQR2" s="1176"/>
      <c r="DQS2" s="1176"/>
      <c r="DQT2" s="1176"/>
      <c r="DQU2" s="1176"/>
      <c r="DQV2" s="1176"/>
      <c r="DQW2" s="1176"/>
      <c r="DQX2" s="1176"/>
      <c r="DQY2" s="1176"/>
      <c r="DQZ2" s="1176"/>
      <c r="DRA2" s="1176"/>
      <c r="DRB2" s="1176"/>
      <c r="DRC2" s="1176"/>
      <c r="DRD2" s="1176"/>
      <c r="DRE2" s="1176"/>
      <c r="DRF2" s="1176"/>
      <c r="DRG2" s="1176"/>
      <c r="DRH2" s="1176"/>
      <c r="DRI2" s="1176"/>
      <c r="DRJ2" s="1176"/>
      <c r="DRK2" s="1176"/>
      <c r="DRL2" s="1176"/>
      <c r="DRM2" s="1176"/>
      <c r="DRN2" s="1176"/>
      <c r="DRO2" s="1176"/>
      <c r="DRP2" s="1176"/>
      <c r="DRQ2" s="1176"/>
      <c r="DRR2" s="1176"/>
      <c r="DRS2" s="1176"/>
      <c r="DRT2" s="1176"/>
      <c r="DRU2" s="1176"/>
      <c r="DRV2" s="1176"/>
      <c r="DRW2" s="1176"/>
      <c r="DRX2" s="1176"/>
      <c r="DRY2" s="1176"/>
      <c r="DRZ2" s="1176"/>
      <c r="DSA2" s="1176"/>
      <c r="DSB2" s="1176"/>
      <c r="DSC2" s="1176"/>
      <c r="DSD2" s="1176"/>
      <c r="DSE2" s="1176"/>
      <c r="DSF2" s="1176"/>
      <c r="DSG2" s="1176"/>
      <c r="DSH2" s="1176"/>
      <c r="DSI2" s="1176"/>
      <c r="DSJ2" s="1176"/>
      <c r="DSK2" s="1176"/>
      <c r="DSL2" s="1176"/>
      <c r="DSM2" s="1176"/>
      <c r="DSN2" s="1176"/>
      <c r="DSO2" s="1176"/>
      <c r="DSP2" s="1176"/>
      <c r="DSQ2" s="1176"/>
      <c r="DSR2" s="1176"/>
      <c r="DSS2" s="1176"/>
      <c r="DST2" s="1176"/>
      <c r="DSU2" s="1176"/>
      <c r="DSV2" s="1176"/>
      <c r="DSW2" s="1176"/>
      <c r="DSX2" s="1176"/>
      <c r="DSY2" s="1176"/>
      <c r="DSZ2" s="1176"/>
      <c r="DTA2" s="1176"/>
      <c r="DTB2" s="1176"/>
      <c r="DTC2" s="1176"/>
      <c r="DTD2" s="1176"/>
      <c r="DTE2" s="1176"/>
      <c r="DTF2" s="1176"/>
      <c r="DTG2" s="1176"/>
      <c r="DTH2" s="1176"/>
      <c r="DTI2" s="1176"/>
      <c r="DTJ2" s="1176"/>
      <c r="DTK2" s="1176"/>
      <c r="DTL2" s="1176"/>
      <c r="DTM2" s="1176"/>
      <c r="DTN2" s="1176"/>
      <c r="DTO2" s="1176"/>
      <c r="DTP2" s="1176"/>
      <c r="DTQ2" s="1176"/>
      <c r="DTR2" s="1176"/>
      <c r="DTS2" s="1176"/>
      <c r="DTT2" s="1176"/>
      <c r="DTU2" s="1176"/>
      <c r="DTV2" s="1176"/>
      <c r="DTW2" s="1176"/>
      <c r="DTX2" s="1176"/>
      <c r="DTY2" s="1176"/>
      <c r="DTZ2" s="1176"/>
      <c r="DUA2" s="1176"/>
      <c r="DUB2" s="1176"/>
      <c r="DUC2" s="1176"/>
      <c r="DUD2" s="1176"/>
      <c r="DUE2" s="1176"/>
      <c r="DUF2" s="1176"/>
      <c r="DUG2" s="1176"/>
      <c r="DUH2" s="1176"/>
      <c r="DUI2" s="1176"/>
      <c r="DUJ2" s="1176"/>
      <c r="DUK2" s="1176"/>
      <c r="DUL2" s="1176"/>
      <c r="DUM2" s="1176"/>
      <c r="DUN2" s="1176"/>
      <c r="DUO2" s="1176"/>
      <c r="DUP2" s="1176"/>
      <c r="DUQ2" s="1176"/>
      <c r="DUR2" s="1176"/>
      <c r="DUS2" s="1176"/>
      <c r="DUT2" s="1176"/>
      <c r="DUU2" s="1176"/>
      <c r="DUV2" s="1176"/>
      <c r="DUW2" s="1176"/>
      <c r="DUX2" s="1176"/>
      <c r="DUY2" s="1176"/>
      <c r="DUZ2" s="1176"/>
      <c r="DVA2" s="1176"/>
      <c r="DVB2" s="1176"/>
      <c r="DVC2" s="1176"/>
      <c r="DVD2" s="1176"/>
      <c r="DVE2" s="1176"/>
      <c r="DVF2" s="1176"/>
      <c r="DVG2" s="1176"/>
      <c r="DVH2" s="1176"/>
      <c r="DVI2" s="1176"/>
      <c r="DVJ2" s="1176"/>
      <c r="DVK2" s="1176"/>
      <c r="DVL2" s="1176"/>
      <c r="DVM2" s="1176"/>
      <c r="DVN2" s="1176"/>
      <c r="DVO2" s="1176"/>
      <c r="DVP2" s="1176"/>
      <c r="DVQ2" s="1176"/>
      <c r="DVR2" s="1176"/>
      <c r="DVS2" s="1176"/>
      <c r="DVT2" s="1176"/>
      <c r="DVU2" s="1176"/>
      <c r="DVV2" s="1176"/>
      <c r="DVW2" s="1176"/>
      <c r="DVX2" s="1176"/>
      <c r="DVY2" s="1176"/>
      <c r="DVZ2" s="1176"/>
      <c r="DWA2" s="1176"/>
      <c r="DWB2" s="1176"/>
      <c r="DWC2" s="1176"/>
      <c r="DWD2" s="1176"/>
      <c r="DWE2" s="1176"/>
      <c r="DWF2" s="1176"/>
      <c r="DWG2" s="1176"/>
      <c r="DWH2" s="1176"/>
      <c r="DWI2" s="1176"/>
      <c r="DWJ2" s="1176"/>
      <c r="DWK2" s="1176"/>
      <c r="DWL2" s="1176"/>
      <c r="DWM2" s="1176"/>
      <c r="DWN2" s="1176"/>
      <c r="DWO2" s="1176"/>
      <c r="DWP2" s="1176"/>
      <c r="DWQ2" s="1176"/>
      <c r="DWR2" s="1176"/>
      <c r="DWS2" s="1176"/>
      <c r="DWT2" s="1176"/>
      <c r="DWU2" s="1176"/>
      <c r="DWV2" s="1176"/>
      <c r="DWW2" s="1176"/>
      <c r="DWX2" s="1176"/>
      <c r="DWY2" s="1176"/>
      <c r="DWZ2" s="1176"/>
      <c r="DXA2" s="1176"/>
      <c r="DXB2" s="1176"/>
      <c r="DXC2" s="1176"/>
      <c r="DXD2" s="1176"/>
      <c r="DXE2" s="1176"/>
      <c r="DXF2" s="1176"/>
      <c r="DXG2" s="1176"/>
      <c r="DXH2" s="1176"/>
      <c r="DXI2" s="1176"/>
      <c r="DXJ2" s="1176"/>
      <c r="DXK2" s="1176"/>
      <c r="DXL2" s="1176"/>
      <c r="DXM2" s="1176"/>
      <c r="DXN2" s="1176"/>
      <c r="DXO2" s="1176"/>
      <c r="DXP2" s="1176"/>
      <c r="DXQ2" s="1176"/>
      <c r="DXR2" s="1176"/>
      <c r="DXS2" s="1176"/>
      <c r="DXT2" s="1176"/>
      <c r="DXU2" s="1176"/>
      <c r="DXV2" s="1176"/>
      <c r="DXW2" s="1176"/>
      <c r="DXX2" s="1176"/>
      <c r="DXY2" s="1176"/>
      <c r="DXZ2" s="1176"/>
      <c r="DYA2" s="1176"/>
      <c r="DYB2" s="1176"/>
      <c r="DYC2" s="1176"/>
      <c r="DYD2" s="1176"/>
      <c r="DYE2" s="1176"/>
      <c r="DYF2" s="1176"/>
      <c r="DYG2" s="1176"/>
      <c r="DYH2" s="1176"/>
      <c r="DYI2" s="1176"/>
      <c r="DYJ2" s="1176"/>
      <c r="DYK2" s="1176"/>
      <c r="DYL2" s="1176"/>
      <c r="DYM2" s="1176"/>
      <c r="DYN2" s="1176"/>
      <c r="DYO2" s="1176"/>
      <c r="DYP2" s="1176"/>
      <c r="DYQ2" s="1176"/>
      <c r="DYR2" s="1176"/>
      <c r="DYS2" s="1176"/>
      <c r="DYT2" s="1176"/>
      <c r="DYU2" s="1176"/>
      <c r="DYV2" s="1176"/>
      <c r="DYW2" s="1176"/>
      <c r="DYX2" s="1176"/>
      <c r="DYY2" s="1176"/>
      <c r="DYZ2" s="1176"/>
      <c r="DZA2" s="1176"/>
      <c r="DZB2" s="1176"/>
      <c r="DZC2" s="1176"/>
      <c r="DZD2" s="1176"/>
      <c r="DZE2" s="1176"/>
      <c r="DZF2" s="1176"/>
      <c r="DZG2" s="1176"/>
      <c r="DZH2" s="1176"/>
      <c r="DZI2" s="1176"/>
      <c r="DZJ2" s="1176"/>
      <c r="DZK2" s="1176"/>
      <c r="DZL2" s="1176"/>
      <c r="DZM2" s="1176"/>
      <c r="DZN2" s="1176"/>
      <c r="DZO2" s="1176"/>
      <c r="DZP2" s="1176"/>
      <c r="DZQ2" s="1176"/>
      <c r="DZR2" s="1176"/>
      <c r="DZS2" s="1176"/>
      <c r="DZT2" s="1176"/>
      <c r="DZU2" s="1176"/>
      <c r="DZV2" s="1176"/>
      <c r="DZW2" s="1176"/>
      <c r="DZX2" s="1176"/>
      <c r="DZY2" s="1176"/>
      <c r="DZZ2" s="1176"/>
      <c r="EAA2" s="1176"/>
      <c r="EAB2" s="1176"/>
      <c r="EAC2" s="1176"/>
      <c r="EAD2" s="1176"/>
      <c r="EAE2" s="1176"/>
      <c r="EAF2" s="1176"/>
      <c r="EAG2" s="1176"/>
      <c r="EAH2" s="1176"/>
      <c r="EAI2" s="1176"/>
      <c r="EAJ2" s="1176"/>
      <c r="EAK2" s="1176"/>
      <c r="EAL2" s="1176"/>
      <c r="EAM2" s="1176"/>
      <c r="EAN2" s="1176"/>
      <c r="EAO2" s="1176"/>
      <c r="EAP2" s="1176"/>
      <c r="EAQ2" s="1176"/>
      <c r="EAR2" s="1176"/>
      <c r="EAS2" s="1176"/>
      <c r="EAT2" s="1176"/>
      <c r="EAU2" s="1176"/>
      <c r="EAV2" s="1176"/>
      <c r="EAW2" s="1176"/>
      <c r="EAX2" s="1176"/>
      <c r="EAY2" s="1176"/>
      <c r="EAZ2" s="1176"/>
      <c r="EBA2" s="1176"/>
      <c r="EBB2" s="1176"/>
      <c r="EBC2" s="1176"/>
      <c r="EBD2" s="1176"/>
      <c r="EBE2" s="1176"/>
      <c r="EBF2" s="1176"/>
      <c r="EBG2" s="1176"/>
      <c r="EBH2" s="1176"/>
      <c r="EBI2" s="1176"/>
      <c r="EBJ2" s="1176"/>
      <c r="EBK2" s="1176"/>
      <c r="EBL2" s="1176"/>
      <c r="EBM2" s="1176"/>
      <c r="EBN2" s="1176"/>
      <c r="EBO2" s="1176"/>
      <c r="EBP2" s="1176"/>
      <c r="EBQ2" s="1176"/>
      <c r="EBR2" s="1176"/>
      <c r="EBS2" s="1176"/>
      <c r="EBT2" s="1176"/>
      <c r="EBU2" s="1176"/>
      <c r="EBV2" s="1176"/>
      <c r="EBW2" s="1176"/>
      <c r="EBX2" s="1176"/>
      <c r="EBY2" s="1176"/>
      <c r="EBZ2" s="1176"/>
      <c r="ECA2" s="1176"/>
      <c r="ECB2" s="1176"/>
      <c r="ECC2" s="1176"/>
      <c r="ECD2" s="1176"/>
      <c r="ECE2" s="1176"/>
      <c r="ECF2" s="1176"/>
      <c r="ECG2" s="1176"/>
      <c r="ECH2" s="1176"/>
      <c r="ECI2" s="1176"/>
      <c r="ECJ2" s="1176"/>
      <c r="ECK2" s="1176"/>
      <c r="ECL2" s="1176"/>
      <c r="ECM2" s="1176"/>
      <c r="ECN2" s="1176"/>
      <c r="ECO2" s="1176"/>
      <c r="ECP2" s="1176"/>
      <c r="ECQ2" s="1176"/>
      <c r="ECR2" s="1176"/>
      <c r="ECS2" s="1176"/>
      <c r="ECT2" s="1176"/>
      <c r="ECU2" s="1176"/>
      <c r="ECV2" s="1176"/>
      <c r="ECW2" s="1176"/>
      <c r="ECX2" s="1176"/>
      <c r="ECY2" s="1176"/>
      <c r="ECZ2" s="1176"/>
      <c r="EDA2" s="1176"/>
      <c r="EDB2" s="1176"/>
      <c r="EDC2" s="1176"/>
      <c r="EDD2" s="1176"/>
      <c r="EDE2" s="1176"/>
      <c r="EDF2" s="1176"/>
      <c r="EDG2" s="1176"/>
      <c r="EDH2" s="1176"/>
      <c r="EDI2" s="1176"/>
      <c r="EDJ2" s="1176"/>
      <c r="EDK2" s="1176"/>
      <c r="EDL2" s="1176"/>
      <c r="EDM2" s="1176"/>
      <c r="EDN2" s="1176"/>
      <c r="EDO2" s="1176"/>
      <c r="EDP2" s="1176"/>
      <c r="EDQ2" s="1176"/>
      <c r="EDR2" s="1176"/>
      <c r="EDS2" s="1176"/>
      <c r="EDT2" s="1176"/>
      <c r="EDU2" s="1176"/>
      <c r="EDV2" s="1176"/>
      <c r="EDW2" s="1176"/>
      <c r="EDX2" s="1176"/>
      <c r="EDY2" s="1176"/>
      <c r="EDZ2" s="1176"/>
      <c r="EEA2" s="1176"/>
      <c r="EEB2" s="1176"/>
      <c r="EEC2" s="1176"/>
      <c r="EED2" s="1176"/>
      <c r="EEE2" s="1176"/>
      <c r="EEF2" s="1176"/>
      <c r="EEG2" s="1176"/>
      <c r="EEH2" s="1176"/>
      <c r="EEI2" s="1176"/>
      <c r="EEJ2" s="1176"/>
      <c r="EEK2" s="1176"/>
      <c r="EEL2" s="1176"/>
      <c r="EEM2" s="1176"/>
      <c r="EEN2" s="1176"/>
      <c r="EEO2" s="1176"/>
      <c r="EEP2" s="1176"/>
      <c r="EEQ2" s="1176"/>
      <c r="EER2" s="1176"/>
      <c r="EES2" s="1176"/>
      <c r="EET2" s="1176"/>
      <c r="EEU2" s="1176"/>
      <c r="EEV2" s="1176"/>
      <c r="EEW2" s="1176"/>
      <c r="EEX2" s="1176"/>
      <c r="EEY2" s="1176"/>
      <c r="EEZ2" s="1176"/>
      <c r="EFA2" s="1176"/>
      <c r="EFB2" s="1176"/>
      <c r="EFC2" s="1176"/>
      <c r="EFD2" s="1176"/>
      <c r="EFE2" s="1176"/>
      <c r="EFF2" s="1176"/>
      <c r="EFG2" s="1176"/>
      <c r="EFH2" s="1176"/>
      <c r="EFI2" s="1176"/>
      <c r="EFJ2" s="1176"/>
      <c r="EFK2" s="1176"/>
      <c r="EFL2" s="1176"/>
      <c r="EFM2" s="1176"/>
      <c r="EFN2" s="1176"/>
      <c r="EFO2" s="1176"/>
      <c r="EFP2" s="1176"/>
      <c r="EFQ2" s="1176"/>
      <c r="EFR2" s="1176"/>
      <c r="EFS2" s="1176"/>
      <c r="EFT2" s="1176"/>
      <c r="EFU2" s="1176"/>
      <c r="EFV2" s="1176"/>
      <c r="EFW2" s="1176"/>
      <c r="EFX2" s="1176"/>
      <c r="EFY2" s="1176"/>
      <c r="EFZ2" s="1176"/>
      <c r="EGA2" s="1176"/>
      <c r="EGB2" s="1176"/>
      <c r="EGC2" s="1176"/>
      <c r="EGD2" s="1176"/>
      <c r="EGE2" s="1176"/>
      <c r="EGF2" s="1176"/>
      <c r="EGG2" s="1176"/>
      <c r="EGH2" s="1176"/>
      <c r="EGI2" s="1176"/>
      <c r="EGJ2" s="1176"/>
      <c r="EGK2" s="1176"/>
      <c r="EGL2" s="1176"/>
      <c r="EGM2" s="1176"/>
      <c r="EGN2" s="1176"/>
      <c r="EGO2" s="1176"/>
      <c r="EGP2" s="1176"/>
      <c r="EGQ2" s="1176"/>
      <c r="EGR2" s="1176"/>
      <c r="EGS2" s="1176"/>
      <c r="EGT2" s="1176"/>
      <c r="EGU2" s="1176"/>
      <c r="EGV2" s="1176"/>
      <c r="EGW2" s="1176"/>
      <c r="EGX2" s="1176"/>
      <c r="EGY2" s="1176"/>
      <c r="EGZ2" s="1176"/>
      <c r="EHA2" s="1176"/>
      <c r="EHB2" s="1176"/>
      <c r="EHC2" s="1176"/>
      <c r="EHD2" s="1176"/>
      <c r="EHE2" s="1176"/>
      <c r="EHF2" s="1176"/>
      <c r="EHG2" s="1176"/>
      <c r="EHH2" s="1176"/>
      <c r="EHI2" s="1176"/>
      <c r="EHJ2" s="1176"/>
      <c r="EHK2" s="1176"/>
      <c r="EHL2" s="1176"/>
      <c r="EHM2" s="1176"/>
      <c r="EHN2" s="1176"/>
      <c r="EHO2" s="1176"/>
      <c r="EHP2" s="1176"/>
      <c r="EHQ2" s="1176"/>
      <c r="EHR2" s="1176"/>
      <c r="EHS2" s="1176"/>
      <c r="EHT2" s="1176"/>
      <c r="EHU2" s="1176"/>
      <c r="EHV2" s="1176"/>
      <c r="EHW2" s="1176"/>
      <c r="EHX2" s="1176"/>
      <c r="EHY2" s="1176"/>
      <c r="EHZ2" s="1176"/>
      <c r="EIA2" s="1176"/>
      <c r="EIB2" s="1176"/>
      <c r="EIC2" s="1176"/>
      <c r="EID2" s="1176"/>
      <c r="EIE2" s="1176"/>
      <c r="EIF2" s="1176"/>
      <c r="EIG2" s="1176"/>
      <c r="EIH2" s="1176"/>
      <c r="EII2" s="1176"/>
      <c r="EIJ2" s="1176"/>
      <c r="EIK2" s="1176"/>
      <c r="EIL2" s="1176"/>
      <c r="EIM2" s="1176"/>
      <c r="EIN2" s="1176"/>
      <c r="EIO2" s="1176"/>
      <c r="EIP2" s="1176"/>
      <c r="EIQ2" s="1176"/>
      <c r="EIR2" s="1176"/>
      <c r="EIS2" s="1176"/>
      <c r="EIT2" s="1176"/>
      <c r="EIU2" s="1176"/>
      <c r="EIV2" s="1176"/>
      <c r="EIW2" s="1176"/>
      <c r="EIX2" s="1176"/>
      <c r="EIY2" s="1176"/>
      <c r="EIZ2" s="1176"/>
      <c r="EJA2" s="1176"/>
      <c r="EJB2" s="1176"/>
      <c r="EJC2" s="1176"/>
      <c r="EJD2" s="1176"/>
      <c r="EJE2" s="1176"/>
      <c r="EJF2" s="1176"/>
      <c r="EJG2" s="1176"/>
      <c r="EJH2" s="1176"/>
      <c r="EJI2" s="1176"/>
      <c r="EJJ2" s="1176"/>
      <c r="EJK2" s="1176"/>
      <c r="EJL2" s="1176"/>
      <c r="EJM2" s="1176"/>
      <c r="EJN2" s="1176"/>
      <c r="EJO2" s="1176"/>
      <c r="EJP2" s="1176"/>
      <c r="EJQ2" s="1176"/>
      <c r="EJR2" s="1176"/>
      <c r="EJS2" s="1176"/>
      <c r="EJT2" s="1176"/>
      <c r="EJU2" s="1176"/>
      <c r="EJV2" s="1176"/>
      <c r="EJW2" s="1176"/>
      <c r="EJX2" s="1176"/>
      <c r="EJY2" s="1176"/>
      <c r="EJZ2" s="1176"/>
      <c r="EKA2" s="1176"/>
      <c r="EKB2" s="1176"/>
      <c r="EKC2" s="1176"/>
      <c r="EKD2" s="1176"/>
      <c r="EKE2" s="1176"/>
      <c r="EKF2" s="1176"/>
      <c r="EKG2" s="1176"/>
      <c r="EKH2" s="1176"/>
      <c r="EKI2" s="1176"/>
      <c r="EKJ2" s="1176"/>
      <c r="EKK2" s="1176"/>
      <c r="EKL2" s="1176"/>
      <c r="EKM2" s="1176"/>
      <c r="EKN2" s="1176"/>
      <c r="EKO2" s="1176"/>
      <c r="EKP2" s="1176"/>
      <c r="EKQ2" s="1176"/>
      <c r="EKR2" s="1176"/>
      <c r="EKS2" s="1176"/>
      <c r="EKT2" s="1176"/>
      <c r="EKU2" s="1176"/>
      <c r="EKV2" s="1176"/>
      <c r="EKW2" s="1176"/>
      <c r="EKX2" s="1176"/>
      <c r="EKY2" s="1176"/>
      <c r="EKZ2" s="1176"/>
      <c r="ELA2" s="1176"/>
      <c r="ELB2" s="1176"/>
      <c r="ELC2" s="1176"/>
      <c r="ELD2" s="1176"/>
      <c r="ELE2" s="1176"/>
      <c r="ELF2" s="1176"/>
      <c r="ELG2" s="1176"/>
      <c r="ELH2" s="1176"/>
      <c r="ELI2" s="1176"/>
      <c r="ELJ2" s="1176"/>
      <c r="ELK2" s="1176"/>
      <c r="ELL2" s="1176"/>
      <c r="ELM2" s="1176"/>
      <c r="ELN2" s="1176"/>
      <c r="ELO2" s="1176"/>
      <c r="ELP2" s="1176"/>
      <c r="ELQ2" s="1176"/>
      <c r="ELR2" s="1176"/>
      <c r="ELS2" s="1176"/>
      <c r="ELT2" s="1176"/>
      <c r="ELU2" s="1176"/>
      <c r="ELV2" s="1176"/>
      <c r="ELW2" s="1176"/>
      <c r="ELX2" s="1176"/>
      <c r="ELY2" s="1176"/>
      <c r="ELZ2" s="1176"/>
      <c r="EMA2" s="1176"/>
      <c r="EMB2" s="1176"/>
      <c r="EMC2" s="1176"/>
      <c r="EMD2" s="1176"/>
      <c r="EME2" s="1176"/>
      <c r="EMF2" s="1176"/>
      <c r="EMG2" s="1176"/>
      <c r="EMH2" s="1176"/>
      <c r="EMI2" s="1176"/>
      <c r="EMJ2" s="1176"/>
      <c r="EMK2" s="1176"/>
      <c r="EML2" s="1176"/>
      <c r="EMM2" s="1176"/>
      <c r="EMN2" s="1176"/>
      <c r="EMO2" s="1176"/>
      <c r="EMP2" s="1176"/>
      <c r="EMQ2" s="1176"/>
      <c r="EMR2" s="1176"/>
      <c r="EMS2" s="1176"/>
      <c r="EMT2" s="1176"/>
      <c r="EMU2" s="1176"/>
      <c r="EMV2" s="1176"/>
      <c r="EMW2" s="1176"/>
      <c r="EMX2" s="1176"/>
      <c r="EMY2" s="1176"/>
      <c r="EMZ2" s="1176"/>
      <c r="ENA2" s="1176"/>
      <c r="ENB2" s="1176"/>
      <c r="ENC2" s="1176"/>
      <c r="END2" s="1176"/>
      <c r="ENE2" s="1176"/>
      <c r="ENF2" s="1176"/>
      <c r="ENG2" s="1176"/>
      <c r="ENH2" s="1176"/>
      <c r="ENI2" s="1176"/>
      <c r="ENJ2" s="1176"/>
      <c r="ENK2" s="1176"/>
      <c r="ENL2" s="1176"/>
      <c r="ENM2" s="1176"/>
      <c r="ENN2" s="1176"/>
      <c r="ENO2" s="1176"/>
      <c r="ENP2" s="1176"/>
      <c r="ENQ2" s="1176"/>
      <c r="ENR2" s="1176"/>
      <c r="ENS2" s="1176"/>
      <c r="ENT2" s="1176"/>
      <c r="ENU2" s="1176"/>
      <c r="ENV2" s="1176"/>
      <c r="ENW2" s="1176"/>
      <c r="ENX2" s="1176"/>
      <c r="ENY2" s="1176"/>
      <c r="ENZ2" s="1176"/>
      <c r="EOA2" s="1176"/>
      <c r="EOB2" s="1176"/>
      <c r="EOC2" s="1176"/>
      <c r="EOD2" s="1176"/>
      <c r="EOE2" s="1176"/>
      <c r="EOF2" s="1176"/>
      <c r="EOG2" s="1176"/>
      <c r="EOH2" s="1176"/>
      <c r="EOI2" s="1176"/>
      <c r="EOJ2" s="1176"/>
      <c r="EOK2" s="1176"/>
      <c r="EOL2" s="1176"/>
      <c r="EOM2" s="1176"/>
      <c r="EON2" s="1176"/>
      <c r="EOO2" s="1176"/>
      <c r="EOP2" s="1176"/>
      <c r="EOQ2" s="1176"/>
      <c r="EOR2" s="1176"/>
      <c r="EOS2" s="1176"/>
      <c r="EOT2" s="1176"/>
      <c r="EOU2" s="1176"/>
      <c r="EOV2" s="1176"/>
      <c r="EOW2" s="1176"/>
      <c r="EOX2" s="1176"/>
      <c r="EOY2" s="1176"/>
      <c r="EOZ2" s="1176"/>
      <c r="EPA2" s="1176"/>
      <c r="EPB2" s="1176"/>
      <c r="EPC2" s="1176"/>
      <c r="EPD2" s="1176"/>
      <c r="EPE2" s="1176"/>
      <c r="EPF2" s="1176"/>
      <c r="EPG2" s="1176"/>
      <c r="EPH2" s="1176"/>
      <c r="EPI2" s="1176"/>
      <c r="EPJ2" s="1176"/>
      <c r="EPK2" s="1176"/>
      <c r="EPL2" s="1176"/>
      <c r="EPM2" s="1176"/>
      <c r="EPN2" s="1176"/>
      <c r="EPO2" s="1176"/>
      <c r="EPP2" s="1176"/>
      <c r="EPQ2" s="1176"/>
      <c r="EPR2" s="1176"/>
      <c r="EPS2" s="1176"/>
      <c r="EPT2" s="1176"/>
      <c r="EPU2" s="1176"/>
      <c r="EPV2" s="1176"/>
      <c r="EPW2" s="1176"/>
      <c r="EPX2" s="1176"/>
      <c r="EPY2" s="1176"/>
      <c r="EPZ2" s="1176"/>
      <c r="EQA2" s="1176"/>
      <c r="EQB2" s="1176"/>
      <c r="EQC2" s="1176"/>
      <c r="EQD2" s="1176"/>
      <c r="EQE2" s="1176"/>
      <c r="EQF2" s="1176"/>
      <c r="EQG2" s="1176"/>
      <c r="EQH2" s="1176"/>
      <c r="EQI2" s="1176"/>
      <c r="EQJ2" s="1176"/>
      <c r="EQK2" s="1176"/>
      <c r="EQL2" s="1176"/>
      <c r="EQM2" s="1176"/>
      <c r="EQN2" s="1176"/>
      <c r="EQO2" s="1176"/>
      <c r="EQP2" s="1176"/>
      <c r="EQQ2" s="1176"/>
      <c r="EQR2" s="1176"/>
      <c r="EQS2" s="1176"/>
      <c r="EQT2" s="1176"/>
      <c r="EQU2" s="1176"/>
      <c r="EQV2" s="1176"/>
      <c r="EQW2" s="1176"/>
      <c r="EQX2" s="1176"/>
      <c r="EQY2" s="1176"/>
      <c r="EQZ2" s="1176"/>
      <c r="ERA2" s="1176"/>
      <c r="ERB2" s="1176"/>
      <c r="ERC2" s="1176"/>
      <c r="ERD2" s="1176"/>
      <c r="ERE2" s="1176"/>
      <c r="ERF2" s="1176"/>
      <c r="ERG2" s="1176"/>
      <c r="ERH2" s="1176"/>
      <c r="ERI2" s="1176"/>
      <c r="ERJ2" s="1176"/>
      <c r="ERK2" s="1176"/>
      <c r="ERL2" s="1176"/>
      <c r="ERM2" s="1176"/>
      <c r="ERN2" s="1176"/>
      <c r="ERO2" s="1176"/>
      <c r="ERP2" s="1176"/>
      <c r="ERQ2" s="1176"/>
      <c r="ERR2" s="1176"/>
      <c r="ERS2" s="1176"/>
      <c r="ERT2" s="1176"/>
      <c r="ERU2" s="1176"/>
      <c r="ERV2" s="1176"/>
      <c r="ERW2" s="1176"/>
      <c r="ERX2" s="1176"/>
      <c r="ERY2" s="1176"/>
      <c r="ERZ2" s="1176"/>
      <c r="ESA2" s="1176"/>
      <c r="ESB2" s="1176"/>
      <c r="ESC2" s="1176"/>
      <c r="ESD2" s="1176"/>
      <c r="ESE2" s="1176"/>
      <c r="ESF2" s="1176"/>
      <c r="ESG2" s="1176"/>
      <c r="ESH2" s="1176"/>
      <c r="ESI2" s="1176"/>
      <c r="ESJ2" s="1176"/>
      <c r="ESK2" s="1176"/>
      <c r="ESL2" s="1176"/>
      <c r="ESM2" s="1176"/>
      <c r="ESN2" s="1176"/>
      <c r="ESO2" s="1176"/>
      <c r="ESP2" s="1176"/>
      <c r="ESQ2" s="1176"/>
      <c r="ESR2" s="1176"/>
      <c r="ESS2" s="1176"/>
      <c r="EST2" s="1176"/>
      <c r="ESU2" s="1176"/>
      <c r="ESV2" s="1176"/>
      <c r="ESW2" s="1176"/>
      <c r="ESX2" s="1176"/>
      <c r="ESY2" s="1176"/>
      <c r="ESZ2" s="1176"/>
      <c r="ETA2" s="1176"/>
      <c r="ETB2" s="1176"/>
      <c r="ETC2" s="1176"/>
      <c r="ETD2" s="1176"/>
      <c r="ETE2" s="1176"/>
      <c r="ETF2" s="1176"/>
      <c r="ETG2" s="1176"/>
      <c r="ETH2" s="1176"/>
      <c r="ETI2" s="1176"/>
      <c r="ETJ2" s="1176"/>
      <c r="ETK2" s="1176"/>
      <c r="ETL2" s="1176"/>
      <c r="ETM2" s="1176"/>
      <c r="ETN2" s="1176"/>
      <c r="ETO2" s="1176"/>
      <c r="ETP2" s="1176"/>
      <c r="ETQ2" s="1176"/>
      <c r="ETR2" s="1176"/>
      <c r="ETS2" s="1176"/>
      <c r="ETT2" s="1176"/>
      <c r="ETU2" s="1176"/>
      <c r="ETV2" s="1176"/>
      <c r="ETW2" s="1176"/>
      <c r="ETX2" s="1176"/>
      <c r="ETY2" s="1176"/>
      <c r="ETZ2" s="1176"/>
      <c r="EUA2" s="1176"/>
      <c r="EUB2" s="1176"/>
      <c r="EUC2" s="1176"/>
      <c r="EUD2" s="1176"/>
      <c r="EUE2" s="1176"/>
      <c r="EUF2" s="1176"/>
      <c r="EUG2" s="1176"/>
      <c r="EUH2" s="1176"/>
      <c r="EUI2" s="1176"/>
      <c r="EUJ2" s="1176"/>
      <c r="EUK2" s="1176"/>
      <c r="EUL2" s="1176"/>
      <c r="EUM2" s="1176"/>
      <c r="EUN2" s="1176"/>
      <c r="EUO2" s="1176"/>
      <c r="EUP2" s="1176"/>
      <c r="EUQ2" s="1176"/>
      <c r="EUR2" s="1176"/>
      <c r="EUS2" s="1176"/>
      <c r="EUT2" s="1176"/>
      <c r="EUU2" s="1176"/>
      <c r="EUV2" s="1176"/>
      <c r="EUW2" s="1176"/>
      <c r="EUX2" s="1176"/>
      <c r="EUY2" s="1176"/>
      <c r="EUZ2" s="1176"/>
      <c r="EVA2" s="1176"/>
      <c r="EVB2" s="1176"/>
      <c r="EVC2" s="1176"/>
      <c r="EVD2" s="1176"/>
      <c r="EVE2" s="1176"/>
      <c r="EVF2" s="1176"/>
      <c r="EVG2" s="1176"/>
      <c r="EVH2" s="1176"/>
      <c r="EVI2" s="1176"/>
      <c r="EVJ2" s="1176"/>
      <c r="EVK2" s="1176"/>
      <c r="EVL2" s="1176"/>
      <c r="EVM2" s="1176"/>
      <c r="EVN2" s="1176"/>
      <c r="EVO2" s="1176"/>
      <c r="EVP2" s="1176"/>
      <c r="EVQ2" s="1176"/>
      <c r="EVR2" s="1176"/>
      <c r="EVS2" s="1176"/>
      <c r="EVT2" s="1176"/>
      <c r="EVU2" s="1176"/>
      <c r="EVV2" s="1176"/>
      <c r="EVW2" s="1176"/>
      <c r="EVX2" s="1176"/>
      <c r="EVY2" s="1176"/>
      <c r="EVZ2" s="1176"/>
      <c r="EWA2" s="1176"/>
      <c r="EWB2" s="1176"/>
      <c r="EWC2" s="1176"/>
      <c r="EWD2" s="1176"/>
      <c r="EWE2" s="1176"/>
      <c r="EWF2" s="1176"/>
      <c r="EWG2" s="1176"/>
      <c r="EWH2" s="1176"/>
      <c r="EWI2" s="1176"/>
      <c r="EWJ2" s="1176"/>
      <c r="EWK2" s="1176"/>
      <c r="EWL2" s="1176"/>
      <c r="EWM2" s="1176"/>
      <c r="EWN2" s="1176"/>
      <c r="EWO2" s="1176"/>
      <c r="EWP2" s="1176"/>
      <c r="EWQ2" s="1176"/>
      <c r="EWR2" s="1176"/>
      <c r="EWS2" s="1176"/>
      <c r="EWT2" s="1176"/>
      <c r="EWU2" s="1176"/>
      <c r="EWV2" s="1176"/>
      <c r="EWW2" s="1176"/>
      <c r="EWX2" s="1176"/>
      <c r="EWY2" s="1176"/>
      <c r="EWZ2" s="1176"/>
      <c r="EXA2" s="1176"/>
      <c r="EXB2" s="1176"/>
      <c r="EXC2" s="1176"/>
      <c r="EXD2" s="1176"/>
      <c r="EXE2" s="1176"/>
      <c r="EXF2" s="1176"/>
      <c r="EXG2" s="1176"/>
      <c r="EXH2" s="1176"/>
      <c r="EXI2" s="1176"/>
      <c r="EXJ2" s="1176"/>
      <c r="EXK2" s="1176"/>
      <c r="EXL2" s="1176"/>
      <c r="EXM2" s="1176"/>
      <c r="EXN2" s="1176"/>
      <c r="EXO2" s="1176"/>
      <c r="EXP2" s="1176"/>
      <c r="EXQ2" s="1176"/>
      <c r="EXR2" s="1176"/>
      <c r="EXS2" s="1176"/>
      <c r="EXT2" s="1176"/>
      <c r="EXU2" s="1176"/>
      <c r="EXV2" s="1176"/>
      <c r="EXW2" s="1176"/>
      <c r="EXX2" s="1176"/>
      <c r="EXY2" s="1176"/>
      <c r="EXZ2" s="1176"/>
      <c r="EYA2" s="1176"/>
      <c r="EYB2" s="1176"/>
      <c r="EYC2" s="1176"/>
      <c r="EYD2" s="1176"/>
      <c r="EYE2" s="1176"/>
      <c r="EYF2" s="1176"/>
      <c r="EYG2" s="1176"/>
      <c r="EYH2" s="1176"/>
      <c r="EYI2" s="1176"/>
      <c r="EYJ2" s="1176"/>
      <c r="EYK2" s="1176"/>
      <c r="EYL2" s="1176"/>
      <c r="EYM2" s="1176"/>
      <c r="EYN2" s="1176"/>
      <c r="EYO2" s="1176"/>
      <c r="EYP2" s="1176"/>
      <c r="EYQ2" s="1176"/>
      <c r="EYR2" s="1176"/>
      <c r="EYS2" s="1176"/>
      <c r="EYT2" s="1176"/>
      <c r="EYU2" s="1176"/>
      <c r="EYV2" s="1176"/>
      <c r="EYW2" s="1176"/>
      <c r="EYX2" s="1176"/>
      <c r="EYY2" s="1176"/>
      <c r="EYZ2" s="1176"/>
      <c r="EZA2" s="1176"/>
      <c r="EZB2" s="1176"/>
      <c r="EZC2" s="1176"/>
      <c r="EZD2" s="1176"/>
      <c r="EZE2" s="1176"/>
      <c r="EZF2" s="1176"/>
      <c r="EZG2" s="1176"/>
      <c r="EZH2" s="1176"/>
      <c r="EZI2" s="1176"/>
      <c r="EZJ2" s="1176"/>
      <c r="EZK2" s="1176"/>
      <c r="EZL2" s="1176"/>
      <c r="EZM2" s="1176"/>
      <c r="EZN2" s="1176"/>
      <c r="EZO2" s="1176"/>
      <c r="EZP2" s="1176"/>
      <c r="EZQ2" s="1176"/>
      <c r="EZR2" s="1176"/>
      <c r="EZS2" s="1176"/>
      <c r="EZT2" s="1176"/>
      <c r="EZU2" s="1176"/>
      <c r="EZV2" s="1176"/>
      <c r="EZW2" s="1176"/>
      <c r="EZX2" s="1176"/>
      <c r="EZY2" s="1176"/>
      <c r="EZZ2" s="1176"/>
      <c r="FAA2" s="1176"/>
      <c r="FAB2" s="1176"/>
      <c r="FAC2" s="1176"/>
      <c r="FAD2" s="1176"/>
      <c r="FAE2" s="1176"/>
      <c r="FAF2" s="1176"/>
      <c r="FAG2" s="1176"/>
      <c r="FAH2" s="1176"/>
      <c r="FAI2" s="1176"/>
      <c r="FAJ2" s="1176"/>
      <c r="FAK2" s="1176"/>
      <c r="FAL2" s="1176"/>
      <c r="FAM2" s="1176"/>
      <c r="FAN2" s="1176"/>
      <c r="FAO2" s="1176"/>
      <c r="FAP2" s="1176"/>
      <c r="FAQ2" s="1176"/>
      <c r="FAR2" s="1176"/>
      <c r="FAS2" s="1176"/>
      <c r="FAT2" s="1176"/>
      <c r="FAU2" s="1176"/>
      <c r="FAV2" s="1176"/>
      <c r="FAW2" s="1176"/>
      <c r="FAX2" s="1176"/>
      <c r="FAY2" s="1176"/>
      <c r="FAZ2" s="1176"/>
      <c r="FBA2" s="1176"/>
      <c r="FBB2" s="1176"/>
      <c r="FBC2" s="1176"/>
      <c r="FBD2" s="1176"/>
      <c r="FBE2" s="1176"/>
      <c r="FBF2" s="1176"/>
      <c r="FBG2" s="1176"/>
      <c r="FBH2" s="1176"/>
      <c r="FBI2" s="1176"/>
      <c r="FBJ2" s="1176"/>
      <c r="FBK2" s="1176"/>
      <c r="FBL2" s="1176"/>
      <c r="FBM2" s="1176"/>
      <c r="FBN2" s="1176"/>
      <c r="FBO2" s="1176"/>
      <c r="FBP2" s="1176"/>
      <c r="FBQ2" s="1176"/>
      <c r="FBR2" s="1176"/>
      <c r="FBS2" s="1176"/>
      <c r="FBT2" s="1176"/>
      <c r="FBU2" s="1176"/>
      <c r="FBV2" s="1176"/>
      <c r="FBW2" s="1176"/>
      <c r="FBX2" s="1176"/>
      <c r="FBY2" s="1176"/>
      <c r="FBZ2" s="1176"/>
      <c r="FCA2" s="1176"/>
      <c r="FCB2" s="1176"/>
      <c r="FCC2" s="1176"/>
      <c r="FCD2" s="1176"/>
      <c r="FCE2" s="1176"/>
      <c r="FCF2" s="1176"/>
      <c r="FCG2" s="1176"/>
      <c r="FCH2" s="1176"/>
      <c r="FCI2" s="1176"/>
      <c r="FCJ2" s="1176"/>
      <c r="FCK2" s="1176"/>
      <c r="FCL2" s="1176"/>
      <c r="FCM2" s="1176"/>
      <c r="FCN2" s="1176"/>
      <c r="FCO2" s="1176"/>
      <c r="FCP2" s="1176"/>
      <c r="FCQ2" s="1176"/>
      <c r="FCR2" s="1176"/>
      <c r="FCS2" s="1176"/>
      <c r="FCT2" s="1176"/>
      <c r="FCU2" s="1176"/>
      <c r="FCV2" s="1176"/>
      <c r="FCW2" s="1176"/>
      <c r="FCX2" s="1176"/>
      <c r="FCY2" s="1176"/>
      <c r="FCZ2" s="1176"/>
      <c r="FDA2" s="1176"/>
      <c r="FDB2" s="1176"/>
      <c r="FDC2" s="1176"/>
      <c r="FDD2" s="1176"/>
      <c r="FDE2" s="1176"/>
      <c r="FDF2" s="1176"/>
      <c r="FDG2" s="1176"/>
      <c r="FDH2" s="1176"/>
      <c r="FDI2" s="1176"/>
      <c r="FDJ2" s="1176"/>
      <c r="FDK2" s="1176"/>
      <c r="FDL2" s="1176"/>
      <c r="FDM2" s="1176"/>
      <c r="FDN2" s="1176"/>
      <c r="FDO2" s="1176"/>
      <c r="FDP2" s="1176"/>
      <c r="FDQ2" s="1176"/>
      <c r="FDR2" s="1176"/>
      <c r="FDS2" s="1176"/>
      <c r="FDT2" s="1176"/>
      <c r="FDU2" s="1176"/>
      <c r="FDV2" s="1176"/>
      <c r="FDW2" s="1176"/>
      <c r="FDX2" s="1176"/>
      <c r="FDY2" s="1176"/>
      <c r="FDZ2" s="1176"/>
      <c r="FEA2" s="1176"/>
      <c r="FEB2" s="1176"/>
      <c r="FEC2" s="1176"/>
      <c r="FED2" s="1176"/>
      <c r="FEE2" s="1176"/>
      <c r="FEF2" s="1176"/>
      <c r="FEG2" s="1176"/>
      <c r="FEH2" s="1176"/>
      <c r="FEI2" s="1176"/>
      <c r="FEJ2" s="1176"/>
      <c r="FEK2" s="1176"/>
      <c r="FEL2" s="1176"/>
      <c r="FEM2" s="1176"/>
      <c r="FEN2" s="1176"/>
      <c r="FEO2" s="1176"/>
      <c r="FEP2" s="1176"/>
      <c r="FEQ2" s="1176"/>
      <c r="FER2" s="1176"/>
      <c r="FES2" s="1176"/>
      <c r="FET2" s="1176"/>
      <c r="FEU2" s="1176"/>
      <c r="FEV2" s="1176"/>
      <c r="FEW2" s="1176"/>
      <c r="FEX2" s="1176"/>
      <c r="FEY2" s="1176"/>
      <c r="FEZ2" s="1176"/>
      <c r="FFA2" s="1176"/>
      <c r="FFB2" s="1176"/>
      <c r="FFC2" s="1176"/>
      <c r="FFD2" s="1176"/>
      <c r="FFE2" s="1176"/>
      <c r="FFF2" s="1176"/>
      <c r="FFG2" s="1176"/>
      <c r="FFH2" s="1176"/>
      <c r="FFI2" s="1176"/>
      <c r="FFJ2" s="1176"/>
      <c r="FFK2" s="1176"/>
      <c r="FFL2" s="1176"/>
      <c r="FFM2" s="1176"/>
      <c r="FFN2" s="1176"/>
      <c r="FFO2" s="1176"/>
      <c r="FFP2" s="1176"/>
      <c r="FFQ2" s="1176"/>
      <c r="FFR2" s="1176"/>
      <c r="FFS2" s="1176"/>
      <c r="FFT2" s="1176"/>
      <c r="FFU2" s="1176"/>
      <c r="FFV2" s="1176"/>
      <c r="FFW2" s="1176"/>
      <c r="FFX2" s="1176"/>
      <c r="FFY2" s="1176"/>
      <c r="FFZ2" s="1176"/>
      <c r="FGA2" s="1176"/>
      <c r="FGB2" s="1176"/>
      <c r="FGC2" s="1176"/>
      <c r="FGD2" s="1176"/>
      <c r="FGE2" s="1176"/>
      <c r="FGF2" s="1176"/>
      <c r="FGG2" s="1176"/>
      <c r="FGH2" s="1176"/>
      <c r="FGI2" s="1176"/>
      <c r="FGJ2" s="1176"/>
      <c r="FGK2" s="1176"/>
      <c r="FGL2" s="1176"/>
      <c r="FGM2" s="1176"/>
      <c r="FGN2" s="1176"/>
      <c r="FGO2" s="1176"/>
      <c r="FGP2" s="1176"/>
      <c r="FGQ2" s="1176"/>
      <c r="FGR2" s="1176"/>
      <c r="FGS2" s="1176"/>
      <c r="FGT2" s="1176"/>
      <c r="FGU2" s="1176"/>
      <c r="FGV2" s="1176"/>
      <c r="FGW2" s="1176"/>
      <c r="FGX2" s="1176"/>
      <c r="FGY2" s="1176"/>
      <c r="FGZ2" s="1176"/>
      <c r="FHA2" s="1176"/>
      <c r="FHB2" s="1176"/>
      <c r="FHC2" s="1176"/>
      <c r="FHD2" s="1176"/>
      <c r="FHE2" s="1176"/>
      <c r="FHF2" s="1176"/>
      <c r="FHG2" s="1176"/>
      <c r="FHH2" s="1176"/>
      <c r="FHI2" s="1176"/>
      <c r="FHJ2" s="1176"/>
      <c r="FHK2" s="1176"/>
      <c r="FHL2" s="1176"/>
      <c r="FHM2" s="1176"/>
      <c r="FHN2" s="1176"/>
      <c r="FHO2" s="1176"/>
      <c r="FHP2" s="1176"/>
      <c r="FHQ2" s="1176"/>
      <c r="FHR2" s="1176"/>
      <c r="FHS2" s="1176"/>
      <c r="FHT2" s="1176"/>
      <c r="FHU2" s="1176"/>
      <c r="FHV2" s="1176"/>
      <c r="FHW2" s="1176"/>
      <c r="FHX2" s="1176"/>
      <c r="FHY2" s="1176"/>
      <c r="FHZ2" s="1176"/>
      <c r="FIA2" s="1176"/>
      <c r="FIB2" s="1176"/>
      <c r="FIC2" s="1176"/>
      <c r="FID2" s="1176"/>
      <c r="FIE2" s="1176"/>
      <c r="FIF2" s="1176"/>
      <c r="FIG2" s="1176"/>
      <c r="FIH2" s="1176"/>
      <c r="FII2" s="1176"/>
      <c r="FIJ2" s="1176"/>
      <c r="FIK2" s="1176"/>
      <c r="FIL2" s="1176"/>
      <c r="FIM2" s="1176"/>
      <c r="FIN2" s="1176"/>
      <c r="FIO2" s="1176"/>
      <c r="FIP2" s="1176"/>
      <c r="FIQ2" s="1176"/>
      <c r="FIR2" s="1176"/>
      <c r="FIS2" s="1176"/>
      <c r="FIT2" s="1176"/>
      <c r="FIU2" s="1176"/>
      <c r="FIV2" s="1176"/>
      <c r="FIW2" s="1176"/>
      <c r="FIX2" s="1176"/>
      <c r="FIY2" s="1176"/>
      <c r="FIZ2" s="1176"/>
      <c r="FJA2" s="1176"/>
      <c r="FJB2" s="1176"/>
      <c r="FJC2" s="1176"/>
      <c r="FJD2" s="1176"/>
      <c r="FJE2" s="1176"/>
      <c r="FJF2" s="1176"/>
      <c r="FJG2" s="1176"/>
      <c r="FJH2" s="1176"/>
      <c r="FJI2" s="1176"/>
      <c r="FJJ2" s="1176"/>
      <c r="FJK2" s="1176"/>
      <c r="FJL2" s="1176"/>
      <c r="FJM2" s="1176"/>
      <c r="FJN2" s="1176"/>
      <c r="FJO2" s="1176"/>
      <c r="FJP2" s="1176"/>
      <c r="FJQ2" s="1176"/>
      <c r="FJR2" s="1176"/>
      <c r="FJS2" s="1176"/>
      <c r="FJT2" s="1176"/>
      <c r="FJU2" s="1176"/>
      <c r="FJV2" s="1176"/>
      <c r="FJW2" s="1176"/>
      <c r="FJX2" s="1176"/>
      <c r="FJY2" s="1176"/>
      <c r="FJZ2" s="1176"/>
      <c r="FKA2" s="1176"/>
      <c r="FKB2" s="1176"/>
      <c r="FKC2" s="1176"/>
      <c r="FKD2" s="1176"/>
      <c r="FKE2" s="1176"/>
      <c r="FKF2" s="1176"/>
      <c r="FKG2" s="1176"/>
      <c r="FKH2" s="1176"/>
      <c r="FKI2" s="1176"/>
      <c r="FKJ2" s="1176"/>
      <c r="FKK2" s="1176"/>
      <c r="FKL2" s="1176"/>
      <c r="FKM2" s="1176"/>
      <c r="FKN2" s="1176"/>
      <c r="FKO2" s="1176"/>
      <c r="FKP2" s="1176"/>
      <c r="FKQ2" s="1176"/>
      <c r="FKR2" s="1176"/>
      <c r="FKS2" s="1176"/>
      <c r="FKT2" s="1176"/>
      <c r="FKU2" s="1176"/>
      <c r="FKV2" s="1176"/>
      <c r="FKW2" s="1176"/>
      <c r="FKX2" s="1176"/>
      <c r="FKY2" s="1176"/>
      <c r="FKZ2" s="1176"/>
      <c r="FLA2" s="1176"/>
      <c r="FLB2" s="1176"/>
      <c r="FLC2" s="1176"/>
      <c r="FLD2" s="1176"/>
      <c r="FLE2" s="1176"/>
      <c r="FLF2" s="1176"/>
      <c r="FLG2" s="1176"/>
      <c r="FLH2" s="1176"/>
      <c r="FLI2" s="1176"/>
      <c r="FLJ2" s="1176"/>
      <c r="FLK2" s="1176"/>
      <c r="FLL2" s="1176"/>
      <c r="FLM2" s="1176"/>
      <c r="FLN2" s="1176"/>
      <c r="FLO2" s="1176"/>
      <c r="FLP2" s="1176"/>
      <c r="FLQ2" s="1176"/>
      <c r="FLR2" s="1176"/>
      <c r="FLS2" s="1176"/>
      <c r="FLT2" s="1176"/>
      <c r="FLU2" s="1176"/>
      <c r="FLV2" s="1176"/>
      <c r="FLW2" s="1176"/>
      <c r="FLX2" s="1176"/>
      <c r="FLY2" s="1176"/>
      <c r="FLZ2" s="1176"/>
      <c r="FMA2" s="1176"/>
      <c r="FMB2" s="1176"/>
      <c r="FMC2" s="1176"/>
      <c r="FMD2" s="1176"/>
      <c r="FME2" s="1176"/>
      <c r="FMF2" s="1176"/>
      <c r="FMG2" s="1176"/>
      <c r="FMH2" s="1176"/>
      <c r="FMI2" s="1176"/>
      <c r="FMJ2" s="1176"/>
      <c r="FMK2" s="1176"/>
      <c r="FML2" s="1176"/>
      <c r="FMM2" s="1176"/>
      <c r="FMN2" s="1176"/>
      <c r="FMO2" s="1176"/>
      <c r="FMP2" s="1176"/>
      <c r="FMQ2" s="1176"/>
      <c r="FMR2" s="1176"/>
      <c r="FMS2" s="1176"/>
      <c r="FMT2" s="1176"/>
      <c r="FMU2" s="1176"/>
      <c r="FMV2" s="1176"/>
      <c r="FMW2" s="1176"/>
      <c r="FMX2" s="1176"/>
      <c r="FMY2" s="1176"/>
      <c r="FMZ2" s="1176"/>
      <c r="FNA2" s="1176"/>
      <c r="FNB2" s="1176"/>
      <c r="FNC2" s="1176"/>
      <c r="FND2" s="1176"/>
      <c r="FNE2" s="1176"/>
      <c r="FNF2" s="1176"/>
      <c r="FNG2" s="1176"/>
      <c r="FNH2" s="1176"/>
      <c r="FNI2" s="1176"/>
      <c r="FNJ2" s="1176"/>
      <c r="FNK2" s="1176"/>
      <c r="FNL2" s="1176"/>
      <c r="FNM2" s="1176"/>
      <c r="FNN2" s="1176"/>
      <c r="FNO2" s="1176"/>
      <c r="FNP2" s="1176"/>
      <c r="FNQ2" s="1176"/>
      <c r="FNR2" s="1176"/>
      <c r="FNS2" s="1176"/>
      <c r="FNT2" s="1176"/>
      <c r="FNU2" s="1176"/>
      <c r="FNV2" s="1176"/>
      <c r="FNW2" s="1176"/>
      <c r="FNX2" s="1176"/>
      <c r="FNY2" s="1176"/>
      <c r="FNZ2" s="1176"/>
      <c r="FOA2" s="1176"/>
      <c r="FOB2" s="1176"/>
      <c r="FOC2" s="1176"/>
      <c r="FOD2" s="1176"/>
      <c r="FOE2" s="1176"/>
      <c r="FOF2" s="1176"/>
      <c r="FOG2" s="1176"/>
      <c r="FOH2" s="1176"/>
      <c r="FOI2" s="1176"/>
      <c r="FOJ2" s="1176"/>
      <c r="FOK2" s="1176"/>
      <c r="FOL2" s="1176"/>
      <c r="FOM2" s="1176"/>
      <c r="FON2" s="1176"/>
      <c r="FOO2" s="1176"/>
      <c r="FOP2" s="1176"/>
      <c r="FOQ2" s="1176"/>
      <c r="FOR2" s="1176"/>
      <c r="FOS2" s="1176"/>
      <c r="FOT2" s="1176"/>
      <c r="FOU2" s="1176"/>
      <c r="FOV2" s="1176"/>
      <c r="FOW2" s="1176"/>
      <c r="FOX2" s="1176"/>
      <c r="FOY2" s="1176"/>
      <c r="FOZ2" s="1176"/>
      <c r="FPA2" s="1176"/>
      <c r="FPB2" s="1176"/>
      <c r="FPC2" s="1176"/>
      <c r="FPD2" s="1176"/>
      <c r="FPE2" s="1176"/>
      <c r="FPF2" s="1176"/>
      <c r="FPG2" s="1176"/>
      <c r="FPH2" s="1176"/>
      <c r="FPI2" s="1176"/>
      <c r="FPJ2" s="1176"/>
      <c r="FPK2" s="1176"/>
      <c r="FPL2" s="1176"/>
      <c r="FPM2" s="1176"/>
      <c r="FPN2" s="1176"/>
      <c r="FPO2" s="1176"/>
      <c r="FPP2" s="1176"/>
      <c r="FPQ2" s="1176"/>
      <c r="FPR2" s="1176"/>
      <c r="FPS2" s="1176"/>
      <c r="FPT2" s="1176"/>
      <c r="FPU2" s="1176"/>
      <c r="FPV2" s="1176"/>
      <c r="FPW2" s="1176"/>
      <c r="FPX2" s="1176"/>
      <c r="FPY2" s="1176"/>
      <c r="FPZ2" s="1176"/>
      <c r="FQA2" s="1176"/>
      <c r="FQB2" s="1176"/>
      <c r="FQC2" s="1176"/>
      <c r="FQD2" s="1176"/>
      <c r="FQE2" s="1176"/>
      <c r="FQF2" s="1176"/>
      <c r="FQG2" s="1176"/>
      <c r="FQH2" s="1176"/>
      <c r="FQI2" s="1176"/>
      <c r="FQJ2" s="1176"/>
      <c r="FQK2" s="1176"/>
      <c r="FQL2" s="1176"/>
      <c r="FQM2" s="1176"/>
      <c r="FQN2" s="1176"/>
      <c r="FQO2" s="1176"/>
      <c r="FQP2" s="1176"/>
      <c r="FQQ2" s="1176"/>
      <c r="FQR2" s="1176"/>
      <c r="FQS2" s="1176"/>
      <c r="FQT2" s="1176"/>
      <c r="FQU2" s="1176"/>
      <c r="FQV2" s="1176"/>
      <c r="FQW2" s="1176"/>
      <c r="FQX2" s="1176"/>
      <c r="FQY2" s="1176"/>
      <c r="FQZ2" s="1176"/>
      <c r="FRA2" s="1176"/>
      <c r="FRB2" s="1176"/>
      <c r="FRC2" s="1176"/>
      <c r="FRD2" s="1176"/>
      <c r="FRE2" s="1176"/>
      <c r="FRF2" s="1176"/>
      <c r="FRG2" s="1176"/>
      <c r="FRH2" s="1176"/>
      <c r="FRI2" s="1176"/>
      <c r="FRJ2" s="1176"/>
      <c r="FRK2" s="1176"/>
      <c r="FRL2" s="1176"/>
      <c r="FRM2" s="1176"/>
      <c r="FRN2" s="1176"/>
      <c r="FRO2" s="1176"/>
      <c r="FRP2" s="1176"/>
      <c r="FRQ2" s="1176"/>
      <c r="FRR2" s="1176"/>
      <c r="FRS2" s="1176"/>
      <c r="FRT2" s="1176"/>
      <c r="FRU2" s="1176"/>
      <c r="FRV2" s="1176"/>
      <c r="FRW2" s="1176"/>
      <c r="FRX2" s="1176"/>
      <c r="FRY2" s="1176"/>
      <c r="FRZ2" s="1176"/>
      <c r="FSA2" s="1176"/>
      <c r="FSB2" s="1176"/>
      <c r="FSC2" s="1176"/>
      <c r="FSD2" s="1176"/>
      <c r="FSE2" s="1176"/>
      <c r="FSF2" s="1176"/>
      <c r="FSG2" s="1176"/>
      <c r="FSH2" s="1176"/>
      <c r="FSI2" s="1176"/>
      <c r="FSJ2" s="1176"/>
      <c r="FSK2" s="1176"/>
      <c r="FSL2" s="1176"/>
      <c r="FSM2" s="1176"/>
      <c r="FSN2" s="1176"/>
      <c r="FSO2" s="1176"/>
      <c r="FSP2" s="1176"/>
      <c r="FSQ2" s="1176"/>
      <c r="FSR2" s="1176"/>
      <c r="FSS2" s="1176"/>
      <c r="FST2" s="1176"/>
      <c r="FSU2" s="1176"/>
      <c r="FSV2" s="1176"/>
      <c r="FSW2" s="1176"/>
      <c r="FSX2" s="1176"/>
      <c r="FSY2" s="1176"/>
      <c r="FSZ2" s="1176"/>
      <c r="FTA2" s="1176"/>
      <c r="FTB2" s="1176"/>
      <c r="FTC2" s="1176"/>
      <c r="FTD2" s="1176"/>
      <c r="FTE2" s="1176"/>
      <c r="FTF2" s="1176"/>
      <c r="FTG2" s="1176"/>
      <c r="FTH2" s="1176"/>
      <c r="FTI2" s="1176"/>
      <c r="FTJ2" s="1176"/>
      <c r="FTK2" s="1176"/>
      <c r="FTL2" s="1176"/>
      <c r="FTM2" s="1176"/>
      <c r="FTN2" s="1176"/>
      <c r="FTO2" s="1176"/>
      <c r="FTP2" s="1176"/>
      <c r="FTQ2" s="1176"/>
      <c r="FTR2" s="1176"/>
      <c r="FTS2" s="1176"/>
      <c r="FTT2" s="1176"/>
      <c r="FTU2" s="1176"/>
      <c r="FTV2" s="1176"/>
      <c r="FTW2" s="1176"/>
      <c r="FTX2" s="1176"/>
      <c r="FTY2" s="1176"/>
      <c r="FTZ2" s="1176"/>
      <c r="FUA2" s="1176"/>
      <c r="FUB2" s="1176"/>
      <c r="FUC2" s="1176"/>
      <c r="FUD2" s="1176"/>
      <c r="FUE2" s="1176"/>
      <c r="FUF2" s="1176"/>
      <c r="FUG2" s="1176"/>
      <c r="FUH2" s="1176"/>
      <c r="FUI2" s="1176"/>
      <c r="FUJ2" s="1176"/>
      <c r="FUK2" s="1176"/>
      <c r="FUL2" s="1176"/>
      <c r="FUM2" s="1176"/>
      <c r="FUN2" s="1176"/>
      <c r="FUO2" s="1176"/>
      <c r="FUP2" s="1176"/>
      <c r="FUQ2" s="1176"/>
      <c r="FUR2" s="1176"/>
      <c r="FUS2" s="1176"/>
      <c r="FUT2" s="1176"/>
      <c r="FUU2" s="1176"/>
      <c r="FUV2" s="1176"/>
      <c r="FUW2" s="1176"/>
      <c r="FUX2" s="1176"/>
      <c r="FUY2" s="1176"/>
      <c r="FUZ2" s="1176"/>
      <c r="FVA2" s="1176"/>
      <c r="FVB2" s="1176"/>
      <c r="FVC2" s="1176"/>
      <c r="FVD2" s="1176"/>
      <c r="FVE2" s="1176"/>
      <c r="FVF2" s="1176"/>
      <c r="FVG2" s="1176"/>
      <c r="FVH2" s="1176"/>
      <c r="FVI2" s="1176"/>
      <c r="FVJ2" s="1176"/>
      <c r="FVK2" s="1176"/>
      <c r="FVL2" s="1176"/>
      <c r="FVM2" s="1176"/>
      <c r="FVN2" s="1176"/>
      <c r="FVO2" s="1176"/>
      <c r="FVP2" s="1176"/>
      <c r="FVQ2" s="1176"/>
      <c r="FVR2" s="1176"/>
      <c r="FVS2" s="1176"/>
      <c r="FVT2" s="1176"/>
      <c r="FVU2" s="1176"/>
      <c r="FVV2" s="1176"/>
      <c r="FVW2" s="1176"/>
      <c r="FVX2" s="1176"/>
      <c r="FVY2" s="1176"/>
      <c r="FVZ2" s="1176"/>
      <c r="FWA2" s="1176"/>
      <c r="FWB2" s="1176"/>
      <c r="FWC2" s="1176"/>
      <c r="FWD2" s="1176"/>
      <c r="FWE2" s="1176"/>
      <c r="FWF2" s="1176"/>
      <c r="FWG2" s="1176"/>
      <c r="FWH2" s="1176"/>
      <c r="FWI2" s="1176"/>
      <c r="FWJ2" s="1176"/>
      <c r="FWK2" s="1176"/>
      <c r="FWL2" s="1176"/>
      <c r="FWM2" s="1176"/>
      <c r="FWN2" s="1176"/>
      <c r="FWO2" s="1176"/>
      <c r="FWP2" s="1176"/>
      <c r="FWQ2" s="1176"/>
      <c r="FWR2" s="1176"/>
      <c r="FWS2" s="1176"/>
      <c r="FWT2" s="1176"/>
      <c r="FWU2" s="1176"/>
      <c r="FWV2" s="1176"/>
      <c r="FWW2" s="1176"/>
      <c r="FWX2" s="1176"/>
      <c r="FWY2" s="1176"/>
      <c r="FWZ2" s="1176"/>
      <c r="FXA2" s="1176"/>
      <c r="FXB2" s="1176"/>
      <c r="FXC2" s="1176"/>
      <c r="FXD2" s="1176"/>
      <c r="FXE2" s="1176"/>
      <c r="FXF2" s="1176"/>
      <c r="FXG2" s="1176"/>
      <c r="FXH2" s="1176"/>
      <c r="FXI2" s="1176"/>
      <c r="FXJ2" s="1176"/>
      <c r="FXK2" s="1176"/>
      <c r="FXL2" s="1176"/>
      <c r="FXM2" s="1176"/>
      <c r="FXN2" s="1176"/>
      <c r="FXO2" s="1176"/>
      <c r="FXP2" s="1176"/>
      <c r="FXQ2" s="1176"/>
      <c r="FXR2" s="1176"/>
      <c r="FXS2" s="1176"/>
      <c r="FXT2" s="1176"/>
      <c r="FXU2" s="1176"/>
      <c r="FXV2" s="1176"/>
      <c r="FXW2" s="1176"/>
      <c r="FXX2" s="1176"/>
      <c r="FXY2" s="1176"/>
      <c r="FXZ2" s="1176"/>
      <c r="FYA2" s="1176"/>
      <c r="FYB2" s="1176"/>
      <c r="FYC2" s="1176"/>
      <c r="FYD2" s="1176"/>
      <c r="FYE2" s="1176"/>
      <c r="FYF2" s="1176"/>
      <c r="FYG2" s="1176"/>
      <c r="FYH2" s="1176"/>
      <c r="FYI2" s="1176"/>
      <c r="FYJ2" s="1176"/>
      <c r="FYK2" s="1176"/>
      <c r="FYL2" s="1176"/>
      <c r="FYM2" s="1176"/>
      <c r="FYN2" s="1176"/>
      <c r="FYO2" s="1176"/>
      <c r="FYP2" s="1176"/>
      <c r="FYQ2" s="1176"/>
      <c r="FYR2" s="1176"/>
      <c r="FYS2" s="1176"/>
      <c r="FYT2" s="1176"/>
      <c r="FYU2" s="1176"/>
      <c r="FYV2" s="1176"/>
      <c r="FYW2" s="1176"/>
      <c r="FYX2" s="1176"/>
      <c r="FYY2" s="1176"/>
      <c r="FYZ2" s="1176"/>
      <c r="FZA2" s="1176"/>
      <c r="FZB2" s="1176"/>
      <c r="FZC2" s="1176"/>
      <c r="FZD2" s="1176"/>
      <c r="FZE2" s="1176"/>
      <c r="FZF2" s="1176"/>
      <c r="FZG2" s="1176"/>
      <c r="FZH2" s="1176"/>
      <c r="FZI2" s="1176"/>
      <c r="FZJ2" s="1176"/>
      <c r="FZK2" s="1176"/>
      <c r="FZL2" s="1176"/>
      <c r="FZM2" s="1176"/>
      <c r="FZN2" s="1176"/>
      <c r="FZO2" s="1176"/>
      <c r="FZP2" s="1176"/>
      <c r="FZQ2" s="1176"/>
      <c r="FZR2" s="1176"/>
      <c r="FZS2" s="1176"/>
      <c r="FZT2" s="1176"/>
      <c r="FZU2" s="1176"/>
      <c r="FZV2" s="1176"/>
      <c r="FZW2" s="1176"/>
      <c r="FZX2" s="1176"/>
      <c r="FZY2" s="1176"/>
      <c r="FZZ2" s="1176"/>
      <c r="GAA2" s="1176"/>
      <c r="GAB2" s="1176"/>
      <c r="GAC2" s="1176"/>
      <c r="GAD2" s="1176"/>
      <c r="GAE2" s="1176"/>
      <c r="GAF2" s="1176"/>
      <c r="GAG2" s="1176"/>
      <c r="GAH2" s="1176"/>
      <c r="GAI2" s="1176"/>
      <c r="GAJ2" s="1176"/>
      <c r="GAK2" s="1176"/>
      <c r="GAL2" s="1176"/>
      <c r="GAM2" s="1176"/>
      <c r="GAN2" s="1176"/>
      <c r="GAO2" s="1176"/>
      <c r="GAP2" s="1176"/>
      <c r="GAQ2" s="1176"/>
      <c r="GAR2" s="1176"/>
      <c r="GAS2" s="1176"/>
      <c r="GAT2" s="1176"/>
      <c r="GAU2" s="1176"/>
      <c r="GAV2" s="1176"/>
      <c r="GAW2" s="1176"/>
      <c r="GAX2" s="1176"/>
      <c r="GAY2" s="1176"/>
      <c r="GAZ2" s="1176"/>
      <c r="GBA2" s="1176"/>
      <c r="GBB2" s="1176"/>
      <c r="GBC2" s="1176"/>
      <c r="GBD2" s="1176"/>
      <c r="GBE2" s="1176"/>
      <c r="GBF2" s="1176"/>
      <c r="GBG2" s="1176"/>
      <c r="GBH2" s="1176"/>
      <c r="GBI2" s="1176"/>
      <c r="GBJ2" s="1176"/>
      <c r="GBK2" s="1176"/>
      <c r="GBL2" s="1176"/>
      <c r="GBM2" s="1176"/>
      <c r="GBN2" s="1176"/>
      <c r="GBO2" s="1176"/>
      <c r="GBP2" s="1176"/>
      <c r="GBQ2" s="1176"/>
      <c r="GBR2" s="1176"/>
      <c r="GBS2" s="1176"/>
      <c r="GBT2" s="1176"/>
      <c r="GBU2" s="1176"/>
      <c r="GBV2" s="1176"/>
      <c r="GBW2" s="1176"/>
      <c r="GBX2" s="1176"/>
      <c r="GBY2" s="1176"/>
      <c r="GBZ2" s="1176"/>
      <c r="GCA2" s="1176"/>
      <c r="GCB2" s="1176"/>
      <c r="GCC2" s="1176"/>
      <c r="GCD2" s="1176"/>
      <c r="GCE2" s="1176"/>
      <c r="GCF2" s="1176"/>
      <c r="GCG2" s="1176"/>
      <c r="GCH2" s="1176"/>
      <c r="GCI2" s="1176"/>
      <c r="GCJ2" s="1176"/>
      <c r="GCK2" s="1176"/>
      <c r="GCL2" s="1176"/>
      <c r="GCM2" s="1176"/>
      <c r="GCN2" s="1176"/>
      <c r="GCO2" s="1176"/>
      <c r="GCP2" s="1176"/>
      <c r="GCQ2" s="1176"/>
      <c r="GCR2" s="1176"/>
      <c r="GCS2" s="1176"/>
      <c r="GCT2" s="1176"/>
      <c r="GCU2" s="1176"/>
      <c r="GCV2" s="1176"/>
      <c r="GCW2" s="1176"/>
      <c r="GCX2" s="1176"/>
      <c r="GCY2" s="1176"/>
      <c r="GCZ2" s="1176"/>
      <c r="GDA2" s="1176"/>
      <c r="GDB2" s="1176"/>
      <c r="GDC2" s="1176"/>
      <c r="GDD2" s="1176"/>
      <c r="GDE2" s="1176"/>
      <c r="GDF2" s="1176"/>
      <c r="GDG2" s="1176"/>
      <c r="GDH2" s="1176"/>
      <c r="GDI2" s="1176"/>
      <c r="GDJ2" s="1176"/>
      <c r="GDK2" s="1176"/>
      <c r="GDL2" s="1176"/>
      <c r="GDM2" s="1176"/>
      <c r="GDN2" s="1176"/>
      <c r="GDO2" s="1176"/>
      <c r="GDP2" s="1176"/>
      <c r="GDQ2" s="1176"/>
      <c r="GDR2" s="1176"/>
      <c r="GDS2" s="1176"/>
      <c r="GDT2" s="1176"/>
      <c r="GDU2" s="1176"/>
      <c r="GDV2" s="1176"/>
      <c r="GDW2" s="1176"/>
      <c r="GDX2" s="1176"/>
      <c r="GDY2" s="1176"/>
      <c r="GDZ2" s="1176"/>
      <c r="GEA2" s="1176"/>
      <c r="GEB2" s="1176"/>
      <c r="GEC2" s="1176"/>
      <c r="GED2" s="1176"/>
      <c r="GEE2" s="1176"/>
      <c r="GEF2" s="1176"/>
      <c r="GEG2" s="1176"/>
      <c r="GEH2" s="1176"/>
      <c r="GEI2" s="1176"/>
      <c r="GEJ2" s="1176"/>
      <c r="GEK2" s="1176"/>
      <c r="GEL2" s="1176"/>
      <c r="GEM2" s="1176"/>
      <c r="GEN2" s="1176"/>
      <c r="GEO2" s="1176"/>
      <c r="GEP2" s="1176"/>
      <c r="GEQ2" s="1176"/>
      <c r="GER2" s="1176"/>
      <c r="GES2" s="1176"/>
      <c r="GET2" s="1176"/>
      <c r="GEU2" s="1176"/>
      <c r="GEV2" s="1176"/>
      <c r="GEW2" s="1176"/>
      <c r="GEX2" s="1176"/>
      <c r="GEY2" s="1176"/>
      <c r="GEZ2" s="1176"/>
      <c r="GFA2" s="1176"/>
      <c r="GFB2" s="1176"/>
      <c r="GFC2" s="1176"/>
      <c r="GFD2" s="1176"/>
      <c r="GFE2" s="1176"/>
      <c r="GFF2" s="1176"/>
      <c r="GFG2" s="1176"/>
      <c r="GFH2" s="1176"/>
      <c r="GFI2" s="1176"/>
      <c r="GFJ2" s="1176"/>
      <c r="GFK2" s="1176"/>
      <c r="GFL2" s="1176"/>
      <c r="GFM2" s="1176"/>
      <c r="GFN2" s="1176"/>
      <c r="GFO2" s="1176"/>
      <c r="GFP2" s="1176"/>
      <c r="GFQ2" s="1176"/>
      <c r="GFR2" s="1176"/>
      <c r="GFS2" s="1176"/>
      <c r="GFT2" s="1176"/>
      <c r="GFU2" s="1176"/>
      <c r="GFV2" s="1176"/>
      <c r="GFW2" s="1176"/>
      <c r="GFX2" s="1176"/>
      <c r="GFY2" s="1176"/>
      <c r="GFZ2" s="1176"/>
      <c r="GGA2" s="1176"/>
      <c r="GGB2" s="1176"/>
      <c r="GGC2" s="1176"/>
      <c r="GGD2" s="1176"/>
      <c r="GGE2" s="1176"/>
      <c r="GGF2" s="1176"/>
      <c r="GGG2" s="1176"/>
      <c r="GGH2" s="1176"/>
      <c r="GGI2" s="1176"/>
      <c r="GGJ2" s="1176"/>
      <c r="GGK2" s="1176"/>
      <c r="GGL2" s="1176"/>
      <c r="GGM2" s="1176"/>
      <c r="GGN2" s="1176"/>
      <c r="GGO2" s="1176"/>
      <c r="GGP2" s="1176"/>
      <c r="GGQ2" s="1176"/>
      <c r="GGR2" s="1176"/>
      <c r="GGS2" s="1176"/>
      <c r="GGT2" s="1176"/>
      <c r="GGU2" s="1176"/>
      <c r="GGV2" s="1176"/>
      <c r="GGW2" s="1176"/>
      <c r="GGX2" s="1176"/>
      <c r="GGY2" s="1176"/>
      <c r="GGZ2" s="1176"/>
      <c r="GHA2" s="1176"/>
      <c r="GHB2" s="1176"/>
      <c r="GHC2" s="1176"/>
      <c r="GHD2" s="1176"/>
      <c r="GHE2" s="1176"/>
      <c r="GHF2" s="1176"/>
      <c r="GHG2" s="1176"/>
      <c r="GHH2" s="1176"/>
      <c r="GHI2" s="1176"/>
      <c r="GHJ2" s="1176"/>
      <c r="GHK2" s="1176"/>
      <c r="GHL2" s="1176"/>
      <c r="GHM2" s="1176"/>
      <c r="GHN2" s="1176"/>
      <c r="GHO2" s="1176"/>
      <c r="GHP2" s="1176"/>
      <c r="GHQ2" s="1176"/>
      <c r="GHR2" s="1176"/>
      <c r="GHS2" s="1176"/>
      <c r="GHT2" s="1176"/>
      <c r="GHU2" s="1176"/>
      <c r="GHV2" s="1176"/>
      <c r="GHW2" s="1176"/>
      <c r="GHX2" s="1176"/>
      <c r="GHY2" s="1176"/>
      <c r="GHZ2" s="1176"/>
      <c r="GIA2" s="1176"/>
      <c r="GIB2" s="1176"/>
      <c r="GIC2" s="1176"/>
      <c r="GID2" s="1176"/>
      <c r="GIE2" s="1176"/>
      <c r="GIF2" s="1176"/>
      <c r="GIG2" s="1176"/>
      <c r="GIH2" s="1176"/>
      <c r="GII2" s="1176"/>
      <c r="GIJ2" s="1176"/>
      <c r="GIK2" s="1176"/>
      <c r="GIL2" s="1176"/>
      <c r="GIM2" s="1176"/>
      <c r="GIN2" s="1176"/>
      <c r="GIO2" s="1176"/>
      <c r="GIP2" s="1176"/>
      <c r="GIQ2" s="1176"/>
      <c r="GIR2" s="1176"/>
      <c r="GIS2" s="1176"/>
      <c r="GIT2" s="1176"/>
      <c r="GIU2" s="1176"/>
      <c r="GIV2" s="1176"/>
      <c r="GIW2" s="1176"/>
      <c r="GIX2" s="1176"/>
      <c r="GIY2" s="1176"/>
      <c r="GIZ2" s="1176"/>
      <c r="GJA2" s="1176"/>
      <c r="GJB2" s="1176"/>
      <c r="GJC2" s="1176"/>
      <c r="GJD2" s="1176"/>
      <c r="GJE2" s="1176"/>
      <c r="GJF2" s="1176"/>
      <c r="GJG2" s="1176"/>
      <c r="GJH2" s="1176"/>
      <c r="GJI2" s="1176"/>
      <c r="GJJ2" s="1176"/>
      <c r="GJK2" s="1176"/>
      <c r="GJL2" s="1176"/>
      <c r="GJM2" s="1176"/>
      <c r="GJN2" s="1176"/>
      <c r="GJO2" s="1176"/>
      <c r="GJP2" s="1176"/>
      <c r="GJQ2" s="1176"/>
      <c r="GJR2" s="1176"/>
      <c r="GJS2" s="1176"/>
      <c r="GJT2" s="1176"/>
      <c r="GJU2" s="1176"/>
      <c r="GJV2" s="1176"/>
      <c r="GJW2" s="1176"/>
      <c r="GJX2" s="1176"/>
      <c r="GJY2" s="1176"/>
      <c r="GJZ2" s="1176"/>
      <c r="GKA2" s="1176"/>
      <c r="GKB2" s="1176"/>
      <c r="GKC2" s="1176"/>
      <c r="GKD2" s="1176"/>
      <c r="GKE2" s="1176"/>
      <c r="GKF2" s="1176"/>
      <c r="GKG2" s="1176"/>
      <c r="GKH2" s="1176"/>
      <c r="GKI2" s="1176"/>
      <c r="GKJ2" s="1176"/>
      <c r="GKK2" s="1176"/>
      <c r="GKL2" s="1176"/>
      <c r="GKM2" s="1176"/>
      <c r="GKN2" s="1176"/>
      <c r="GKO2" s="1176"/>
      <c r="GKP2" s="1176"/>
      <c r="GKQ2" s="1176"/>
      <c r="GKR2" s="1176"/>
      <c r="GKS2" s="1176"/>
      <c r="GKT2" s="1176"/>
      <c r="GKU2" s="1176"/>
      <c r="GKV2" s="1176"/>
      <c r="GKW2" s="1176"/>
      <c r="GKX2" s="1176"/>
      <c r="GKY2" s="1176"/>
      <c r="GKZ2" s="1176"/>
      <c r="GLA2" s="1176"/>
      <c r="GLB2" s="1176"/>
      <c r="GLC2" s="1176"/>
      <c r="GLD2" s="1176"/>
      <c r="GLE2" s="1176"/>
      <c r="GLF2" s="1176"/>
      <c r="GLG2" s="1176"/>
      <c r="GLH2" s="1176"/>
      <c r="GLI2" s="1176"/>
      <c r="GLJ2" s="1176"/>
      <c r="GLK2" s="1176"/>
      <c r="GLL2" s="1176"/>
      <c r="GLM2" s="1176"/>
      <c r="GLN2" s="1176"/>
      <c r="GLO2" s="1176"/>
      <c r="GLP2" s="1176"/>
      <c r="GLQ2" s="1176"/>
      <c r="GLR2" s="1176"/>
      <c r="GLS2" s="1176"/>
      <c r="GLT2" s="1176"/>
      <c r="GLU2" s="1176"/>
      <c r="GLV2" s="1176"/>
      <c r="GLW2" s="1176"/>
      <c r="GLX2" s="1176"/>
      <c r="GLY2" s="1176"/>
      <c r="GLZ2" s="1176"/>
      <c r="GMA2" s="1176"/>
      <c r="GMB2" s="1176"/>
      <c r="GMC2" s="1176"/>
      <c r="GMD2" s="1176"/>
      <c r="GME2" s="1176"/>
      <c r="GMF2" s="1176"/>
      <c r="GMG2" s="1176"/>
      <c r="GMH2" s="1176"/>
      <c r="GMI2" s="1176"/>
      <c r="GMJ2" s="1176"/>
      <c r="GMK2" s="1176"/>
      <c r="GML2" s="1176"/>
      <c r="GMM2" s="1176"/>
      <c r="GMN2" s="1176"/>
      <c r="GMO2" s="1176"/>
      <c r="GMP2" s="1176"/>
      <c r="GMQ2" s="1176"/>
      <c r="GMR2" s="1176"/>
      <c r="GMS2" s="1176"/>
      <c r="GMT2" s="1176"/>
      <c r="GMU2" s="1176"/>
      <c r="GMV2" s="1176"/>
      <c r="GMW2" s="1176"/>
      <c r="GMX2" s="1176"/>
      <c r="GMY2" s="1176"/>
      <c r="GMZ2" s="1176"/>
      <c r="GNA2" s="1176"/>
      <c r="GNB2" s="1176"/>
      <c r="GNC2" s="1176"/>
      <c r="GND2" s="1176"/>
      <c r="GNE2" s="1176"/>
      <c r="GNF2" s="1176"/>
      <c r="GNG2" s="1176"/>
      <c r="GNH2" s="1176"/>
      <c r="GNI2" s="1176"/>
      <c r="GNJ2" s="1176"/>
      <c r="GNK2" s="1176"/>
      <c r="GNL2" s="1176"/>
      <c r="GNM2" s="1176"/>
      <c r="GNN2" s="1176"/>
      <c r="GNO2" s="1176"/>
      <c r="GNP2" s="1176"/>
      <c r="GNQ2" s="1176"/>
      <c r="GNR2" s="1176"/>
      <c r="GNS2" s="1176"/>
      <c r="GNT2" s="1176"/>
      <c r="GNU2" s="1176"/>
      <c r="GNV2" s="1176"/>
      <c r="GNW2" s="1176"/>
      <c r="GNX2" s="1176"/>
      <c r="GNY2" s="1176"/>
      <c r="GNZ2" s="1176"/>
      <c r="GOA2" s="1176"/>
      <c r="GOB2" s="1176"/>
      <c r="GOC2" s="1176"/>
      <c r="GOD2" s="1176"/>
      <c r="GOE2" s="1176"/>
      <c r="GOF2" s="1176"/>
      <c r="GOG2" s="1176"/>
      <c r="GOH2" s="1176"/>
      <c r="GOI2" s="1176"/>
      <c r="GOJ2" s="1176"/>
      <c r="GOK2" s="1176"/>
      <c r="GOL2" s="1176"/>
      <c r="GOM2" s="1176"/>
      <c r="GON2" s="1176"/>
      <c r="GOO2" s="1176"/>
      <c r="GOP2" s="1176"/>
      <c r="GOQ2" s="1176"/>
      <c r="GOR2" s="1176"/>
      <c r="GOS2" s="1176"/>
      <c r="GOT2" s="1176"/>
      <c r="GOU2" s="1176"/>
      <c r="GOV2" s="1176"/>
      <c r="GOW2" s="1176"/>
      <c r="GOX2" s="1176"/>
      <c r="GOY2" s="1176"/>
      <c r="GOZ2" s="1176"/>
      <c r="GPA2" s="1176"/>
      <c r="GPB2" s="1176"/>
      <c r="GPC2" s="1176"/>
      <c r="GPD2" s="1176"/>
      <c r="GPE2" s="1176"/>
      <c r="GPF2" s="1176"/>
      <c r="GPG2" s="1176"/>
      <c r="GPH2" s="1176"/>
      <c r="GPI2" s="1176"/>
      <c r="GPJ2" s="1176"/>
      <c r="GPK2" s="1176"/>
      <c r="GPL2" s="1176"/>
      <c r="GPM2" s="1176"/>
      <c r="GPN2" s="1176"/>
      <c r="GPO2" s="1176"/>
      <c r="GPP2" s="1176"/>
      <c r="GPQ2" s="1176"/>
      <c r="GPR2" s="1176"/>
      <c r="GPS2" s="1176"/>
      <c r="GPT2" s="1176"/>
      <c r="GPU2" s="1176"/>
      <c r="GPV2" s="1176"/>
      <c r="GPW2" s="1176"/>
      <c r="GPX2" s="1176"/>
      <c r="GPY2" s="1176"/>
      <c r="GPZ2" s="1176"/>
      <c r="GQA2" s="1176"/>
      <c r="GQB2" s="1176"/>
      <c r="GQC2" s="1176"/>
      <c r="GQD2" s="1176"/>
      <c r="GQE2" s="1176"/>
      <c r="GQF2" s="1176"/>
      <c r="GQG2" s="1176"/>
      <c r="GQH2" s="1176"/>
      <c r="GQI2" s="1176"/>
      <c r="GQJ2" s="1176"/>
      <c r="GQK2" s="1176"/>
      <c r="GQL2" s="1176"/>
      <c r="GQM2" s="1176"/>
      <c r="GQN2" s="1176"/>
      <c r="GQO2" s="1176"/>
      <c r="GQP2" s="1176"/>
      <c r="GQQ2" s="1176"/>
      <c r="GQR2" s="1176"/>
      <c r="GQS2" s="1176"/>
      <c r="GQT2" s="1176"/>
      <c r="GQU2" s="1176"/>
      <c r="GQV2" s="1176"/>
      <c r="GQW2" s="1176"/>
      <c r="GQX2" s="1176"/>
      <c r="GQY2" s="1176"/>
      <c r="GQZ2" s="1176"/>
      <c r="GRA2" s="1176"/>
      <c r="GRB2" s="1176"/>
      <c r="GRC2" s="1176"/>
      <c r="GRD2" s="1176"/>
      <c r="GRE2" s="1176"/>
      <c r="GRF2" s="1176"/>
      <c r="GRG2" s="1176"/>
      <c r="GRH2" s="1176"/>
      <c r="GRI2" s="1176"/>
      <c r="GRJ2" s="1176"/>
      <c r="GRK2" s="1176"/>
      <c r="GRL2" s="1176"/>
      <c r="GRM2" s="1176"/>
      <c r="GRN2" s="1176"/>
      <c r="GRO2" s="1176"/>
      <c r="GRP2" s="1176"/>
      <c r="GRQ2" s="1176"/>
      <c r="GRR2" s="1176"/>
      <c r="GRS2" s="1176"/>
      <c r="GRT2" s="1176"/>
      <c r="GRU2" s="1176"/>
      <c r="GRV2" s="1176"/>
      <c r="GRW2" s="1176"/>
      <c r="GRX2" s="1176"/>
      <c r="GRY2" s="1176"/>
      <c r="GRZ2" s="1176"/>
      <c r="GSA2" s="1176"/>
      <c r="GSB2" s="1176"/>
      <c r="GSC2" s="1176"/>
      <c r="GSD2" s="1176"/>
      <c r="GSE2" s="1176"/>
      <c r="GSF2" s="1176"/>
      <c r="GSG2" s="1176"/>
      <c r="GSH2" s="1176"/>
      <c r="GSI2" s="1176"/>
      <c r="GSJ2" s="1176"/>
      <c r="GSK2" s="1176"/>
      <c r="GSL2" s="1176"/>
      <c r="GSM2" s="1176"/>
      <c r="GSN2" s="1176"/>
      <c r="GSO2" s="1176"/>
      <c r="GSP2" s="1176"/>
      <c r="GSQ2" s="1176"/>
      <c r="GSR2" s="1176"/>
      <c r="GSS2" s="1176"/>
      <c r="GST2" s="1176"/>
      <c r="GSU2" s="1176"/>
      <c r="GSV2" s="1176"/>
      <c r="GSW2" s="1176"/>
      <c r="GSX2" s="1176"/>
      <c r="GSY2" s="1176"/>
      <c r="GSZ2" s="1176"/>
      <c r="GTA2" s="1176"/>
      <c r="GTB2" s="1176"/>
      <c r="GTC2" s="1176"/>
      <c r="GTD2" s="1176"/>
      <c r="GTE2" s="1176"/>
      <c r="GTF2" s="1176"/>
      <c r="GTG2" s="1176"/>
      <c r="GTH2" s="1176"/>
      <c r="GTI2" s="1176"/>
      <c r="GTJ2" s="1176"/>
      <c r="GTK2" s="1176"/>
      <c r="GTL2" s="1176"/>
      <c r="GTM2" s="1176"/>
      <c r="GTN2" s="1176"/>
      <c r="GTO2" s="1176"/>
      <c r="GTP2" s="1176"/>
      <c r="GTQ2" s="1176"/>
      <c r="GTR2" s="1176"/>
      <c r="GTS2" s="1176"/>
      <c r="GTT2" s="1176"/>
      <c r="GTU2" s="1176"/>
      <c r="GTV2" s="1176"/>
      <c r="GTW2" s="1176"/>
      <c r="GTX2" s="1176"/>
      <c r="GTY2" s="1176"/>
      <c r="GTZ2" s="1176"/>
      <c r="GUA2" s="1176"/>
      <c r="GUB2" s="1176"/>
      <c r="GUC2" s="1176"/>
      <c r="GUD2" s="1176"/>
      <c r="GUE2" s="1176"/>
      <c r="GUF2" s="1176"/>
      <c r="GUG2" s="1176"/>
      <c r="GUH2" s="1176"/>
      <c r="GUI2" s="1176"/>
      <c r="GUJ2" s="1176"/>
      <c r="GUK2" s="1176"/>
      <c r="GUL2" s="1176"/>
      <c r="GUM2" s="1176"/>
      <c r="GUN2" s="1176"/>
      <c r="GUO2" s="1176"/>
      <c r="GUP2" s="1176"/>
      <c r="GUQ2" s="1176"/>
      <c r="GUR2" s="1176"/>
      <c r="GUS2" s="1176"/>
      <c r="GUT2" s="1176"/>
      <c r="GUU2" s="1176"/>
      <c r="GUV2" s="1176"/>
      <c r="GUW2" s="1176"/>
      <c r="GUX2" s="1176"/>
      <c r="GUY2" s="1176"/>
      <c r="GUZ2" s="1176"/>
      <c r="GVA2" s="1176"/>
      <c r="GVB2" s="1176"/>
      <c r="GVC2" s="1176"/>
      <c r="GVD2" s="1176"/>
      <c r="GVE2" s="1176"/>
      <c r="GVF2" s="1176"/>
      <c r="GVG2" s="1176"/>
      <c r="GVH2" s="1176"/>
      <c r="GVI2" s="1176"/>
      <c r="GVJ2" s="1176"/>
      <c r="GVK2" s="1176"/>
      <c r="GVL2" s="1176"/>
      <c r="GVM2" s="1176"/>
      <c r="GVN2" s="1176"/>
      <c r="GVO2" s="1176"/>
      <c r="GVP2" s="1176"/>
      <c r="GVQ2" s="1176"/>
      <c r="GVR2" s="1176"/>
      <c r="GVS2" s="1176"/>
      <c r="GVT2" s="1176"/>
      <c r="GVU2" s="1176"/>
      <c r="GVV2" s="1176"/>
      <c r="GVW2" s="1176"/>
      <c r="GVX2" s="1176"/>
      <c r="GVY2" s="1176"/>
      <c r="GVZ2" s="1176"/>
      <c r="GWA2" s="1176"/>
      <c r="GWB2" s="1176"/>
      <c r="GWC2" s="1176"/>
      <c r="GWD2" s="1176"/>
      <c r="GWE2" s="1176"/>
      <c r="GWF2" s="1176"/>
      <c r="GWG2" s="1176"/>
      <c r="GWH2" s="1176"/>
      <c r="GWI2" s="1176"/>
      <c r="GWJ2" s="1176"/>
      <c r="GWK2" s="1176"/>
      <c r="GWL2" s="1176"/>
      <c r="GWM2" s="1176"/>
      <c r="GWN2" s="1176"/>
      <c r="GWO2" s="1176"/>
      <c r="GWP2" s="1176"/>
      <c r="GWQ2" s="1176"/>
      <c r="GWR2" s="1176"/>
      <c r="GWS2" s="1176"/>
      <c r="GWT2" s="1176"/>
      <c r="GWU2" s="1176"/>
      <c r="GWV2" s="1176"/>
      <c r="GWW2" s="1176"/>
      <c r="GWX2" s="1176"/>
      <c r="GWY2" s="1176"/>
      <c r="GWZ2" s="1176"/>
      <c r="GXA2" s="1176"/>
      <c r="GXB2" s="1176"/>
      <c r="GXC2" s="1176"/>
      <c r="GXD2" s="1176"/>
      <c r="GXE2" s="1176"/>
      <c r="GXF2" s="1176"/>
      <c r="GXG2" s="1176"/>
      <c r="GXH2" s="1176"/>
      <c r="GXI2" s="1176"/>
      <c r="GXJ2" s="1176"/>
      <c r="GXK2" s="1176"/>
      <c r="GXL2" s="1176"/>
      <c r="GXM2" s="1176"/>
      <c r="GXN2" s="1176"/>
      <c r="GXO2" s="1176"/>
      <c r="GXP2" s="1176"/>
      <c r="GXQ2" s="1176"/>
      <c r="GXR2" s="1176"/>
      <c r="GXS2" s="1176"/>
      <c r="GXT2" s="1176"/>
      <c r="GXU2" s="1176"/>
      <c r="GXV2" s="1176"/>
      <c r="GXW2" s="1176"/>
      <c r="GXX2" s="1176"/>
      <c r="GXY2" s="1176"/>
      <c r="GXZ2" s="1176"/>
      <c r="GYA2" s="1176"/>
      <c r="GYB2" s="1176"/>
      <c r="GYC2" s="1176"/>
      <c r="GYD2" s="1176"/>
      <c r="GYE2" s="1176"/>
      <c r="GYF2" s="1176"/>
      <c r="GYG2" s="1176"/>
      <c r="GYH2" s="1176"/>
      <c r="GYI2" s="1176"/>
      <c r="GYJ2" s="1176"/>
      <c r="GYK2" s="1176"/>
      <c r="GYL2" s="1176"/>
      <c r="GYM2" s="1176"/>
      <c r="GYN2" s="1176"/>
      <c r="GYO2" s="1176"/>
      <c r="GYP2" s="1176"/>
      <c r="GYQ2" s="1176"/>
      <c r="GYR2" s="1176"/>
      <c r="GYS2" s="1176"/>
      <c r="GYT2" s="1176"/>
      <c r="GYU2" s="1176"/>
      <c r="GYV2" s="1176"/>
      <c r="GYW2" s="1176"/>
      <c r="GYX2" s="1176"/>
      <c r="GYY2" s="1176"/>
      <c r="GYZ2" s="1176"/>
      <c r="GZA2" s="1176"/>
      <c r="GZB2" s="1176"/>
      <c r="GZC2" s="1176"/>
      <c r="GZD2" s="1176"/>
      <c r="GZE2" s="1176"/>
      <c r="GZF2" s="1176"/>
      <c r="GZG2" s="1176"/>
      <c r="GZH2" s="1176"/>
      <c r="GZI2" s="1176"/>
      <c r="GZJ2" s="1176"/>
      <c r="GZK2" s="1176"/>
      <c r="GZL2" s="1176"/>
      <c r="GZM2" s="1176"/>
      <c r="GZN2" s="1176"/>
      <c r="GZO2" s="1176"/>
      <c r="GZP2" s="1176"/>
      <c r="GZQ2" s="1176"/>
      <c r="GZR2" s="1176"/>
      <c r="GZS2" s="1176"/>
      <c r="GZT2" s="1176"/>
      <c r="GZU2" s="1176"/>
      <c r="GZV2" s="1176"/>
      <c r="GZW2" s="1176"/>
      <c r="GZX2" s="1176"/>
      <c r="GZY2" s="1176"/>
      <c r="GZZ2" s="1176"/>
      <c r="HAA2" s="1176"/>
      <c r="HAB2" s="1176"/>
      <c r="HAC2" s="1176"/>
      <c r="HAD2" s="1176"/>
      <c r="HAE2" s="1176"/>
      <c r="HAF2" s="1176"/>
      <c r="HAG2" s="1176"/>
      <c r="HAH2" s="1176"/>
      <c r="HAI2" s="1176"/>
      <c r="HAJ2" s="1176"/>
      <c r="HAK2" s="1176"/>
      <c r="HAL2" s="1176"/>
      <c r="HAM2" s="1176"/>
      <c r="HAN2" s="1176"/>
      <c r="HAO2" s="1176"/>
      <c r="HAP2" s="1176"/>
      <c r="HAQ2" s="1176"/>
      <c r="HAR2" s="1176"/>
      <c r="HAS2" s="1176"/>
      <c r="HAT2" s="1176"/>
      <c r="HAU2" s="1176"/>
      <c r="HAV2" s="1176"/>
      <c r="HAW2" s="1176"/>
      <c r="HAX2" s="1176"/>
      <c r="HAY2" s="1176"/>
      <c r="HAZ2" s="1176"/>
      <c r="HBA2" s="1176"/>
      <c r="HBB2" s="1176"/>
      <c r="HBC2" s="1176"/>
      <c r="HBD2" s="1176"/>
      <c r="HBE2" s="1176"/>
      <c r="HBF2" s="1176"/>
      <c r="HBG2" s="1176"/>
      <c r="HBH2" s="1176"/>
      <c r="HBI2" s="1176"/>
      <c r="HBJ2" s="1176"/>
      <c r="HBK2" s="1176"/>
      <c r="HBL2" s="1176"/>
      <c r="HBM2" s="1176"/>
      <c r="HBN2" s="1176"/>
      <c r="HBO2" s="1176"/>
      <c r="HBP2" s="1176"/>
      <c r="HBQ2" s="1176"/>
      <c r="HBR2" s="1176"/>
      <c r="HBS2" s="1176"/>
      <c r="HBT2" s="1176"/>
      <c r="HBU2" s="1176"/>
      <c r="HBV2" s="1176"/>
      <c r="HBW2" s="1176"/>
      <c r="HBX2" s="1176"/>
      <c r="HBY2" s="1176"/>
      <c r="HBZ2" s="1176"/>
      <c r="HCA2" s="1176"/>
      <c r="HCB2" s="1176"/>
      <c r="HCC2" s="1176"/>
      <c r="HCD2" s="1176"/>
      <c r="HCE2" s="1176"/>
      <c r="HCF2" s="1176"/>
      <c r="HCG2" s="1176"/>
      <c r="HCH2" s="1176"/>
      <c r="HCI2" s="1176"/>
      <c r="HCJ2" s="1176"/>
      <c r="HCK2" s="1176"/>
      <c r="HCL2" s="1176"/>
      <c r="HCM2" s="1176"/>
      <c r="HCN2" s="1176"/>
      <c r="HCO2" s="1176"/>
      <c r="HCP2" s="1176"/>
      <c r="HCQ2" s="1176"/>
      <c r="HCR2" s="1176"/>
      <c r="HCS2" s="1176"/>
      <c r="HCT2" s="1176"/>
      <c r="HCU2" s="1176"/>
      <c r="HCV2" s="1176"/>
      <c r="HCW2" s="1176"/>
      <c r="HCX2" s="1176"/>
      <c r="HCY2" s="1176"/>
      <c r="HCZ2" s="1176"/>
      <c r="HDA2" s="1176"/>
      <c r="HDB2" s="1176"/>
      <c r="HDC2" s="1176"/>
      <c r="HDD2" s="1176"/>
      <c r="HDE2" s="1176"/>
      <c r="HDF2" s="1176"/>
      <c r="HDG2" s="1176"/>
      <c r="HDH2" s="1176"/>
      <c r="HDI2" s="1176"/>
      <c r="HDJ2" s="1176"/>
      <c r="HDK2" s="1176"/>
      <c r="HDL2" s="1176"/>
      <c r="HDM2" s="1176"/>
      <c r="HDN2" s="1176"/>
      <c r="HDO2" s="1176"/>
      <c r="HDP2" s="1176"/>
      <c r="HDQ2" s="1176"/>
      <c r="HDR2" s="1176"/>
      <c r="HDS2" s="1176"/>
      <c r="HDT2" s="1176"/>
      <c r="HDU2" s="1176"/>
      <c r="HDV2" s="1176"/>
      <c r="HDW2" s="1176"/>
      <c r="HDX2" s="1176"/>
      <c r="HDY2" s="1176"/>
      <c r="HDZ2" s="1176"/>
      <c r="HEA2" s="1176"/>
      <c r="HEB2" s="1176"/>
      <c r="HEC2" s="1176"/>
      <c r="HED2" s="1176"/>
      <c r="HEE2" s="1176"/>
      <c r="HEF2" s="1176"/>
      <c r="HEG2" s="1176"/>
      <c r="HEH2" s="1176"/>
      <c r="HEI2" s="1176"/>
      <c r="HEJ2" s="1176"/>
      <c r="HEK2" s="1176"/>
      <c r="HEL2" s="1176"/>
      <c r="HEM2" s="1176"/>
      <c r="HEN2" s="1176"/>
      <c r="HEO2" s="1176"/>
      <c r="HEP2" s="1176"/>
      <c r="HEQ2" s="1176"/>
      <c r="HER2" s="1176"/>
      <c r="HES2" s="1176"/>
      <c r="HET2" s="1176"/>
      <c r="HEU2" s="1176"/>
      <c r="HEV2" s="1176"/>
      <c r="HEW2" s="1176"/>
      <c r="HEX2" s="1176"/>
      <c r="HEY2" s="1176"/>
      <c r="HEZ2" s="1176"/>
      <c r="HFA2" s="1176"/>
      <c r="HFB2" s="1176"/>
      <c r="HFC2" s="1176"/>
      <c r="HFD2" s="1176"/>
      <c r="HFE2" s="1176"/>
      <c r="HFF2" s="1176"/>
      <c r="HFG2" s="1176"/>
      <c r="HFH2" s="1176"/>
      <c r="HFI2" s="1176"/>
      <c r="HFJ2" s="1176"/>
      <c r="HFK2" s="1176"/>
      <c r="HFL2" s="1176"/>
      <c r="HFM2" s="1176"/>
      <c r="HFN2" s="1176"/>
      <c r="HFO2" s="1176"/>
      <c r="HFP2" s="1176"/>
      <c r="HFQ2" s="1176"/>
      <c r="HFR2" s="1176"/>
      <c r="HFS2" s="1176"/>
      <c r="HFT2" s="1176"/>
      <c r="HFU2" s="1176"/>
      <c r="HFV2" s="1176"/>
      <c r="HFW2" s="1176"/>
      <c r="HFX2" s="1176"/>
      <c r="HFY2" s="1176"/>
      <c r="HFZ2" s="1176"/>
      <c r="HGA2" s="1176"/>
      <c r="HGB2" s="1176"/>
      <c r="HGC2" s="1176"/>
      <c r="HGD2" s="1176"/>
      <c r="HGE2" s="1176"/>
      <c r="HGF2" s="1176"/>
      <c r="HGG2" s="1176"/>
      <c r="HGH2" s="1176"/>
      <c r="HGI2" s="1176"/>
      <c r="HGJ2" s="1176"/>
      <c r="HGK2" s="1176"/>
      <c r="HGL2" s="1176"/>
      <c r="HGM2" s="1176"/>
      <c r="HGN2" s="1176"/>
      <c r="HGO2" s="1176"/>
      <c r="HGP2" s="1176"/>
      <c r="HGQ2" s="1176"/>
      <c r="HGR2" s="1176"/>
      <c r="HGS2" s="1176"/>
      <c r="HGT2" s="1176"/>
      <c r="HGU2" s="1176"/>
      <c r="HGV2" s="1176"/>
      <c r="HGW2" s="1176"/>
      <c r="HGX2" s="1176"/>
      <c r="HGY2" s="1176"/>
      <c r="HGZ2" s="1176"/>
      <c r="HHA2" s="1176"/>
      <c r="HHB2" s="1176"/>
      <c r="HHC2" s="1176"/>
      <c r="HHD2" s="1176"/>
      <c r="HHE2" s="1176"/>
      <c r="HHF2" s="1176"/>
      <c r="HHG2" s="1176"/>
      <c r="HHH2" s="1176"/>
      <c r="HHI2" s="1176"/>
      <c r="HHJ2" s="1176"/>
      <c r="HHK2" s="1176"/>
      <c r="HHL2" s="1176"/>
      <c r="HHM2" s="1176"/>
      <c r="HHN2" s="1176"/>
      <c r="HHO2" s="1176"/>
      <c r="HHP2" s="1176"/>
      <c r="HHQ2" s="1176"/>
      <c r="HHR2" s="1176"/>
      <c r="HHS2" s="1176"/>
      <c r="HHT2" s="1176"/>
      <c r="HHU2" s="1176"/>
      <c r="HHV2" s="1176"/>
      <c r="HHW2" s="1176"/>
      <c r="HHX2" s="1176"/>
      <c r="HHY2" s="1176"/>
      <c r="HHZ2" s="1176"/>
      <c r="HIA2" s="1176"/>
      <c r="HIB2" s="1176"/>
      <c r="HIC2" s="1176"/>
      <c r="HID2" s="1176"/>
      <c r="HIE2" s="1176"/>
      <c r="HIF2" s="1176"/>
      <c r="HIG2" s="1176"/>
      <c r="HIH2" s="1176"/>
      <c r="HII2" s="1176"/>
      <c r="HIJ2" s="1176"/>
      <c r="HIK2" s="1176"/>
      <c r="HIL2" s="1176"/>
      <c r="HIM2" s="1176"/>
      <c r="HIN2" s="1176"/>
      <c r="HIO2" s="1176"/>
      <c r="HIP2" s="1176"/>
      <c r="HIQ2" s="1176"/>
      <c r="HIR2" s="1176"/>
      <c r="HIS2" s="1176"/>
      <c r="HIT2" s="1176"/>
      <c r="HIU2" s="1176"/>
      <c r="HIV2" s="1176"/>
      <c r="HIW2" s="1176"/>
      <c r="HIX2" s="1176"/>
      <c r="HIY2" s="1176"/>
      <c r="HIZ2" s="1176"/>
      <c r="HJA2" s="1176"/>
      <c r="HJB2" s="1176"/>
      <c r="HJC2" s="1176"/>
      <c r="HJD2" s="1176"/>
      <c r="HJE2" s="1176"/>
      <c r="HJF2" s="1176"/>
      <c r="HJG2" s="1176"/>
      <c r="HJH2" s="1176"/>
      <c r="HJI2" s="1176"/>
      <c r="HJJ2" s="1176"/>
      <c r="HJK2" s="1176"/>
      <c r="HJL2" s="1176"/>
      <c r="HJM2" s="1176"/>
      <c r="HJN2" s="1176"/>
      <c r="HJO2" s="1176"/>
      <c r="HJP2" s="1176"/>
      <c r="HJQ2" s="1176"/>
      <c r="HJR2" s="1176"/>
      <c r="HJS2" s="1176"/>
      <c r="HJT2" s="1176"/>
      <c r="HJU2" s="1176"/>
      <c r="HJV2" s="1176"/>
      <c r="HJW2" s="1176"/>
      <c r="HJX2" s="1176"/>
      <c r="HJY2" s="1176"/>
      <c r="HJZ2" s="1176"/>
      <c r="HKA2" s="1176"/>
      <c r="HKB2" s="1176"/>
      <c r="HKC2" s="1176"/>
      <c r="HKD2" s="1176"/>
      <c r="HKE2" s="1176"/>
      <c r="HKF2" s="1176"/>
      <c r="HKG2" s="1176"/>
      <c r="HKH2" s="1176"/>
      <c r="HKI2" s="1176"/>
      <c r="HKJ2" s="1176"/>
      <c r="HKK2" s="1176"/>
      <c r="HKL2" s="1176"/>
      <c r="HKM2" s="1176"/>
      <c r="HKN2" s="1176"/>
      <c r="HKO2" s="1176"/>
      <c r="HKP2" s="1176"/>
      <c r="HKQ2" s="1176"/>
      <c r="HKR2" s="1176"/>
      <c r="HKS2" s="1176"/>
      <c r="HKT2" s="1176"/>
      <c r="HKU2" s="1176"/>
      <c r="HKV2" s="1176"/>
      <c r="HKW2" s="1176"/>
      <c r="HKX2" s="1176"/>
      <c r="HKY2" s="1176"/>
      <c r="HKZ2" s="1176"/>
      <c r="HLA2" s="1176"/>
      <c r="HLB2" s="1176"/>
      <c r="HLC2" s="1176"/>
      <c r="HLD2" s="1176"/>
      <c r="HLE2" s="1176"/>
      <c r="HLF2" s="1176"/>
      <c r="HLG2" s="1176"/>
      <c r="HLH2" s="1176"/>
      <c r="HLI2" s="1176"/>
      <c r="HLJ2" s="1176"/>
      <c r="HLK2" s="1176"/>
      <c r="HLL2" s="1176"/>
      <c r="HLM2" s="1176"/>
      <c r="HLN2" s="1176"/>
      <c r="HLO2" s="1176"/>
      <c r="HLP2" s="1176"/>
      <c r="HLQ2" s="1176"/>
      <c r="HLR2" s="1176"/>
      <c r="HLS2" s="1176"/>
      <c r="HLT2" s="1176"/>
      <c r="HLU2" s="1176"/>
      <c r="HLV2" s="1176"/>
      <c r="HLW2" s="1176"/>
      <c r="HLX2" s="1176"/>
      <c r="HLY2" s="1176"/>
      <c r="HLZ2" s="1176"/>
      <c r="HMA2" s="1176"/>
      <c r="HMB2" s="1176"/>
      <c r="HMC2" s="1176"/>
      <c r="HMD2" s="1176"/>
      <c r="HME2" s="1176"/>
      <c r="HMF2" s="1176"/>
      <c r="HMG2" s="1176"/>
      <c r="HMH2" s="1176"/>
      <c r="HMI2" s="1176"/>
      <c r="HMJ2" s="1176"/>
      <c r="HMK2" s="1176"/>
      <c r="HML2" s="1176"/>
      <c r="HMM2" s="1176"/>
      <c r="HMN2" s="1176"/>
      <c r="HMO2" s="1176"/>
      <c r="HMP2" s="1176"/>
      <c r="HMQ2" s="1176"/>
      <c r="HMR2" s="1176"/>
      <c r="HMS2" s="1176"/>
      <c r="HMT2" s="1176"/>
      <c r="HMU2" s="1176"/>
      <c r="HMV2" s="1176"/>
      <c r="HMW2" s="1176"/>
      <c r="HMX2" s="1176"/>
      <c r="HMY2" s="1176"/>
      <c r="HMZ2" s="1176"/>
      <c r="HNA2" s="1176"/>
      <c r="HNB2" s="1176"/>
      <c r="HNC2" s="1176"/>
      <c r="HND2" s="1176"/>
      <c r="HNE2" s="1176"/>
      <c r="HNF2" s="1176"/>
      <c r="HNG2" s="1176"/>
      <c r="HNH2" s="1176"/>
      <c r="HNI2" s="1176"/>
      <c r="HNJ2" s="1176"/>
      <c r="HNK2" s="1176"/>
      <c r="HNL2" s="1176"/>
      <c r="HNM2" s="1176"/>
      <c r="HNN2" s="1176"/>
      <c r="HNO2" s="1176"/>
      <c r="HNP2" s="1176"/>
      <c r="HNQ2" s="1176"/>
      <c r="HNR2" s="1176"/>
      <c r="HNS2" s="1176"/>
      <c r="HNT2" s="1176"/>
      <c r="HNU2" s="1176"/>
      <c r="HNV2" s="1176"/>
      <c r="HNW2" s="1176"/>
      <c r="HNX2" s="1176"/>
      <c r="HNY2" s="1176"/>
      <c r="HNZ2" s="1176"/>
      <c r="HOA2" s="1176"/>
      <c r="HOB2" s="1176"/>
      <c r="HOC2" s="1176"/>
      <c r="HOD2" s="1176"/>
      <c r="HOE2" s="1176"/>
      <c r="HOF2" s="1176"/>
      <c r="HOG2" s="1176"/>
      <c r="HOH2" s="1176"/>
      <c r="HOI2" s="1176"/>
      <c r="HOJ2" s="1176"/>
      <c r="HOK2" s="1176"/>
      <c r="HOL2" s="1176"/>
      <c r="HOM2" s="1176"/>
      <c r="HON2" s="1176"/>
      <c r="HOO2" s="1176"/>
      <c r="HOP2" s="1176"/>
      <c r="HOQ2" s="1176"/>
      <c r="HOR2" s="1176"/>
      <c r="HOS2" s="1176"/>
      <c r="HOT2" s="1176"/>
      <c r="HOU2" s="1176"/>
      <c r="HOV2" s="1176"/>
      <c r="HOW2" s="1176"/>
      <c r="HOX2" s="1176"/>
      <c r="HOY2" s="1176"/>
      <c r="HOZ2" s="1176"/>
      <c r="HPA2" s="1176"/>
      <c r="HPB2" s="1176"/>
      <c r="HPC2" s="1176"/>
      <c r="HPD2" s="1176"/>
      <c r="HPE2" s="1176"/>
      <c r="HPF2" s="1176"/>
      <c r="HPG2" s="1176"/>
      <c r="HPH2" s="1176"/>
      <c r="HPI2" s="1176"/>
      <c r="HPJ2" s="1176"/>
      <c r="HPK2" s="1176"/>
      <c r="HPL2" s="1176"/>
      <c r="HPM2" s="1176"/>
      <c r="HPN2" s="1176"/>
      <c r="HPO2" s="1176"/>
      <c r="HPP2" s="1176"/>
      <c r="HPQ2" s="1176"/>
      <c r="HPR2" s="1176"/>
      <c r="HPS2" s="1176"/>
      <c r="HPT2" s="1176"/>
      <c r="HPU2" s="1176"/>
      <c r="HPV2" s="1176"/>
      <c r="HPW2" s="1176"/>
      <c r="HPX2" s="1176"/>
      <c r="HPY2" s="1176"/>
      <c r="HPZ2" s="1176"/>
      <c r="HQA2" s="1176"/>
      <c r="HQB2" s="1176"/>
      <c r="HQC2" s="1176"/>
      <c r="HQD2" s="1176"/>
      <c r="HQE2" s="1176"/>
      <c r="HQF2" s="1176"/>
      <c r="HQG2" s="1176"/>
      <c r="HQH2" s="1176"/>
      <c r="HQI2" s="1176"/>
      <c r="HQJ2" s="1176"/>
      <c r="HQK2" s="1176"/>
      <c r="HQL2" s="1176"/>
      <c r="HQM2" s="1176"/>
      <c r="HQN2" s="1176"/>
      <c r="HQO2" s="1176"/>
      <c r="HQP2" s="1176"/>
      <c r="HQQ2" s="1176"/>
      <c r="HQR2" s="1176"/>
      <c r="HQS2" s="1176"/>
      <c r="HQT2" s="1176"/>
      <c r="HQU2" s="1176"/>
      <c r="HQV2" s="1176"/>
      <c r="HQW2" s="1176"/>
      <c r="HQX2" s="1176"/>
      <c r="HQY2" s="1176"/>
      <c r="HQZ2" s="1176"/>
      <c r="HRA2" s="1176"/>
      <c r="HRB2" s="1176"/>
      <c r="HRC2" s="1176"/>
      <c r="HRD2" s="1176"/>
      <c r="HRE2" s="1176"/>
      <c r="HRF2" s="1176"/>
      <c r="HRG2" s="1176"/>
      <c r="HRH2" s="1176"/>
      <c r="HRI2" s="1176"/>
      <c r="HRJ2" s="1176"/>
      <c r="HRK2" s="1176"/>
      <c r="HRL2" s="1176"/>
      <c r="HRM2" s="1176"/>
      <c r="HRN2" s="1176"/>
      <c r="HRO2" s="1176"/>
      <c r="HRP2" s="1176"/>
      <c r="HRQ2" s="1176"/>
      <c r="HRR2" s="1176"/>
      <c r="HRS2" s="1176"/>
      <c r="HRT2" s="1176"/>
      <c r="HRU2" s="1176"/>
      <c r="HRV2" s="1176"/>
      <c r="HRW2" s="1176"/>
      <c r="HRX2" s="1176"/>
      <c r="HRY2" s="1176"/>
      <c r="HRZ2" s="1176"/>
      <c r="HSA2" s="1176"/>
      <c r="HSB2" s="1176"/>
      <c r="HSC2" s="1176"/>
      <c r="HSD2" s="1176"/>
      <c r="HSE2" s="1176"/>
      <c r="HSF2" s="1176"/>
      <c r="HSG2" s="1176"/>
      <c r="HSH2" s="1176"/>
      <c r="HSI2" s="1176"/>
      <c r="HSJ2" s="1176"/>
      <c r="HSK2" s="1176"/>
      <c r="HSL2" s="1176"/>
      <c r="HSM2" s="1176"/>
      <c r="HSN2" s="1176"/>
      <c r="HSO2" s="1176"/>
      <c r="HSP2" s="1176"/>
      <c r="HSQ2" s="1176"/>
      <c r="HSR2" s="1176"/>
      <c r="HSS2" s="1176"/>
      <c r="HST2" s="1176"/>
      <c r="HSU2" s="1176"/>
      <c r="HSV2" s="1176"/>
      <c r="HSW2" s="1176"/>
      <c r="HSX2" s="1176"/>
      <c r="HSY2" s="1176"/>
      <c r="HSZ2" s="1176"/>
      <c r="HTA2" s="1176"/>
      <c r="HTB2" s="1176"/>
      <c r="HTC2" s="1176"/>
      <c r="HTD2" s="1176"/>
      <c r="HTE2" s="1176"/>
      <c r="HTF2" s="1176"/>
      <c r="HTG2" s="1176"/>
      <c r="HTH2" s="1176"/>
      <c r="HTI2" s="1176"/>
      <c r="HTJ2" s="1176"/>
      <c r="HTK2" s="1176"/>
      <c r="HTL2" s="1176"/>
      <c r="HTM2" s="1176"/>
      <c r="HTN2" s="1176"/>
      <c r="HTO2" s="1176"/>
      <c r="HTP2" s="1176"/>
      <c r="HTQ2" s="1176"/>
      <c r="HTR2" s="1176"/>
      <c r="HTS2" s="1176"/>
      <c r="HTT2" s="1176"/>
      <c r="HTU2" s="1176"/>
      <c r="HTV2" s="1176"/>
      <c r="HTW2" s="1176"/>
      <c r="HTX2" s="1176"/>
      <c r="HTY2" s="1176"/>
      <c r="HTZ2" s="1176"/>
      <c r="HUA2" s="1176"/>
      <c r="HUB2" s="1176"/>
      <c r="HUC2" s="1176"/>
      <c r="HUD2" s="1176"/>
      <c r="HUE2" s="1176"/>
      <c r="HUF2" s="1176"/>
      <c r="HUG2" s="1176"/>
      <c r="HUH2" s="1176"/>
      <c r="HUI2" s="1176"/>
      <c r="HUJ2" s="1176"/>
      <c r="HUK2" s="1176"/>
      <c r="HUL2" s="1176"/>
      <c r="HUM2" s="1176"/>
      <c r="HUN2" s="1176"/>
      <c r="HUO2" s="1176"/>
      <c r="HUP2" s="1176"/>
      <c r="HUQ2" s="1176"/>
      <c r="HUR2" s="1176"/>
      <c r="HUS2" s="1176"/>
      <c r="HUT2" s="1176"/>
      <c r="HUU2" s="1176"/>
      <c r="HUV2" s="1176"/>
      <c r="HUW2" s="1176"/>
      <c r="HUX2" s="1176"/>
      <c r="HUY2" s="1176"/>
      <c r="HUZ2" s="1176"/>
      <c r="HVA2" s="1176"/>
      <c r="HVB2" s="1176"/>
      <c r="HVC2" s="1176"/>
      <c r="HVD2" s="1176"/>
      <c r="HVE2" s="1176"/>
      <c r="HVF2" s="1176"/>
      <c r="HVG2" s="1176"/>
      <c r="HVH2" s="1176"/>
      <c r="HVI2" s="1176"/>
      <c r="HVJ2" s="1176"/>
      <c r="HVK2" s="1176"/>
      <c r="HVL2" s="1176"/>
      <c r="HVM2" s="1176"/>
      <c r="HVN2" s="1176"/>
      <c r="HVO2" s="1176"/>
      <c r="HVP2" s="1176"/>
      <c r="HVQ2" s="1176"/>
      <c r="HVR2" s="1176"/>
      <c r="HVS2" s="1176"/>
      <c r="HVT2" s="1176"/>
      <c r="HVU2" s="1176"/>
      <c r="HVV2" s="1176"/>
      <c r="HVW2" s="1176"/>
      <c r="HVX2" s="1176"/>
      <c r="HVY2" s="1176"/>
      <c r="HVZ2" s="1176"/>
      <c r="HWA2" s="1176"/>
      <c r="HWB2" s="1176"/>
      <c r="HWC2" s="1176"/>
      <c r="HWD2" s="1176"/>
      <c r="HWE2" s="1176"/>
      <c r="HWF2" s="1176"/>
      <c r="HWG2" s="1176"/>
      <c r="HWH2" s="1176"/>
      <c r="HWI2" s="1176"/>
      <c r="HWJ2" s="1176"/>
      <c r="HWK2" s="1176"/>
      <c r="HWL2" s="1176"/>
      <c r="HWM2" s="1176"/>
      <c r="HWN2" s="1176"/>
      <c r="HWO2" s="1176"/>
      <c r="HWP2" s="1176"/>
      <c r="HWQ2" s="1176"/>
      <c r="HWR2" s="1176"/>
      <c r="HWS2" s="1176"/>
      <c r="HWT2" s="1176"/>
      <c r="HWU2" s="1176"/>
      <c r="HWV2" s="1176"/>
      <c r="HWW2" s="1176"/>
      <c r="HWX2" s="1176"/>
      <c r="HWY2" s="1176"/>
      <c r="HWZ2" s="1176"/>
      <c r="HXA2" s="1176"/>
      <c r="HXB2" s="1176"/>
      <c r="HXC2" s="1176"/>
      <c r="HXD2" s="1176"/>
      <c r="HXE2" s="1176"/>
      <c r="HXF2" s="1176"/>
      <c r="HXG2" s="1176"/>
      <c r="HXH2" s="1176"/>
      <c r="HXI2" s="1176"/>
      <c r="HXJ2" s="1176"/>
      <c r="HXK2" s="1176"/>
      <c r="HXL2" s="1176"/>
      <c r="HXM2" s="1176"/>
      <c r="HXN2" s="1176"/>
      <c r="HXO2" s="1176"/>
      <c r="HXP2" s="1176"/>
      <c r="HXQ2" s="1176"/>
      <c r="HXR2" s="1176"/>
      <c r="HXS2" s="1176"/>
      <c r="HXT2" s="1176"/>
      <c r="HXU2" s="1176"/>
      <c r="HXV2" s="1176"/>
      <c r="HXW2" s="1176"/>
      <c r="HXX2" s="1176"/>
      <c r="HXY2" s="1176"/>
      <c r="HXZ2" s="1176"/>
      <c r="HYA2" s="1176"/>
      <c r="HYB2" s="1176"/>
      <c r="HYC2" s="1176"/>
      <c r="HYD2" s="1176"/>
      <c r="HYE2" s="1176"/>
      <c r="HYF2" s="1176"/>
      <c r="HYG2" s="1176"/>
      <c r="HYH2" s="1176"/>
      <c r="HYI2" s="1176"/>
      <c r="HYJ2" s="1176"/>
      <c r="HYK2" s="1176"/>
      <c r="HYL2" s="1176"/>
      <c r="HYM2" s="1176"/>
      <c r="HYN2" s="1176"/>
      <c r="HYO2" s="1176"/>
      <c r="HYP2" s="1176"/>
      <c r="HYQ2" s="1176"/>
      <c r="HYR2" s="1176"/>
      <c r="HYS2" s="1176"/>
      <c r="HYT2" s="1176"/>
      <c r="HYU2" s="1176"/>
      <c r="HYV2" s="1176"/>
      <c r="HYW2" s="1176"/>
      <c r="HYX2" s="1176"/>
      <c r="HYY2" s="1176"/>
      <c r="HYZ2" s="1176"/>
      <c r="HZA2" s="1176"/>
      <c r="HZB2" s="1176"/>
      <c r="HZC2" s="1176"/>
      <c r="HZD2" s="1176"/>
      <c r="HZE2" s="1176"/>
      <c r="HZF2" s="1176"/>
      <c r="HZG2" s="1176"/>
      <c r="HZH2" s="1176"/>
      <c r="HZI2" s="1176"/>
      <c r="HZJ2" s="1176"/>
      <c r="HZK2" s="1176"/>
      <c r="HZL2" s="1176"/>
      <c r="HZM2" s="1176"/>
      <c r="HZN2" s="1176"/>
      <c r="HZO2" s="1176"/>
      <c r="HZP2" s="1176"/>
      <c r="HZQ2" s="1176"/>
      <c r="HZR2" s="1176"/>
      <c r="HZS2" s="1176"/>
      <c r="HZT2" s="1176"/>
      <c r="HZU2" s="1176"/>
      <c r="HZV2" s="1176"/>
      <c r="HZW2" s="1176"/>
      <c r="HZX2" s="1176"/>
      <c r="HZY2" s="1176"/>
      <c r="HZZ2" s="1176"/>
      <c r="IAA2" s="1176"/>
      <c r="IAB2" s="1176"/>
      <c r="IAC2" s="1176"/>
      <c r="IAD2" s="1176"/>
      <c r="IAE2" s="1176"/>
      <c r="IAF2" s="1176"/>
      <c r="IAG2" s="1176"/>
      <c r="IAH2" s="1176"/>
      <c r="IAI2" s="1176"/>
      <c r="IAJ2" s="1176"/>
      <c r="IAK2" s="1176"/>
      <c r="IAL2" s="1176"/>
      <c r="IAM2" s="1176"/>
      <c r="IAN2" s="1176"/>
      <c r="IAO2" s="1176"/>
      <c r="IAP2" s="1176"/>
      <c r="IAQ2" s="1176"/>
      <c r="IAR2" s="1176"/>
      <c r="IAS2" s="1176"/>
      <c r="IAT2" s="1176"/>
      <c r="IAU2" s="1176"/>
      <c r="IAV2" s="1176"/>
      <c r="IAW2" s="1176"/>
      <c r="IAX2" s="1176"/>
      <c r="IAY2" s="1176"/>
      <c r="IAZ2" s="1176"/>
      <c r="IBA2" s="1176"/>
      <c r="IBB2" s="1176"/>
      <c r="IBC2" s="1176"/>
      <c r="IBD2" s="1176"/>
      <c r="IBE2" s="1176"/>
      <c r="IBF2" s="1176"/>
      <c r="IBG2" s="1176"/>
      <c r="IBH2" s="1176"/>
      <c r="IBI2" s="1176"/>
      <c r="IBJ2" s="1176"/>
      <c r="IBK2" s="1176"/>
      <c r="IBL2" s="1176"/>
      <c r="IBM2" s="1176"/>
      <c r="IBN2" s="1176"/>
      <c r="IBO2" s="1176"/>
      <c r="IBP2" s="1176"/>
      <c r="IBQ2" s="1176"/>
      <c r="IBR2" s="1176"/>
      <c r="IBS2" s="1176"/>
      <c r="IBT2" s="1176"/>
      <c r="IBU2" s="1176"/>
      <c r="IBV2" s="1176"/>
      <c r="IBW2" s="1176"/>
      <c r="IBX2" s="1176"/>
      <c r="IBY2" s="1176"/>
      <c r="IBZ2" s="1176"/>
      <c r="ICA2" s="1176"/>
      <c r="ICB2" s="1176"/>
      <c r="ICC2" s="1176"/>
      <c r="ICD2" s="1176"/>
      <c r="ICE2" s="1176"/>
      <c r="ICF2" s="1176"/>
      <c r="ICG2" s="1176"/>
      <c r="ICH2" s="1176"/>
      <c r="ICI2" s="1176"/>
      <c r="ICJ2" s="1176"/>
      <c r="ICK2" s="1176"/>
      <c r="ICL2" s="1176"/>
      <c r="ICM2" s="1176"/>
      <c r="ICN2" s="1176"/>
      <c r="ICO2" s="1176"/>
      <c r="ICP2" s="1176"/>
      <c r="ICQ2" s="1176"/>
      <c r="ICR2" s="1176"/>
      <c r="ICS2" s="1176"/>
      <c r="ICT2" s="1176"/>
      <c r="ICU2" s="1176"/>
      <c r="ICV2" s="1176"/>
      <c r="ICW2" s="1176"/>
      <c r="ICX2" s="1176"/>
      <c r="ICY2" s="1176"/>
      <c r="ICZ2" s="1176"/>
      <c r="IDA2" s="1176"/>
      <c r="IDB2" s="1176"/>
      <c r="IDC2" s="1176"/>
      <c r="IDD2" s="1176"/>
      <c r="IDE2" s="1176"/>
      <c r="IDF2" s="1176"/>
      <c r="IDG2" s="1176"/>
      <c r="IDH2" s="1176"/>
      <c r="IDI2" s="1176"/>
      <c r="IDJ2" s="1176"/>
      <c r="IDK2" s="1176"/>
      <c r="IDL2" s="1176"/>
      <c r="IDM2" s="1176"/>
      <c r="IDN2" s="1176"/>
      <c r="IDO2" s="1176"/>
      <c r="IDP2" s="1176"/>
      <c r="IDQ2" s="1176"/>
      <c r="IDR2" s="1176"/>
      <c r="IDS2" s="1176"/>
      <c r="IDT2" s="1176"/>
      <c r="IDU2" s="1176"/>
      <c r="IDV2" s="1176"/>
      <c r="IDW2" s="1176"/>
      <c r="IDX2" s="1176"/>
      <c r="IDY2" s="1176"/>
      <c r="IDZ2" s="1176"/>
      <c r="IEA2" s="1176"/>
      <c r="IEB2" s="1176"/>
      <c r="IEC2" s="1176"/>
      <c r="IED2" s="1176"/>
      <c r="IEE2" s="1176"/>
      <c r="IEF2" s="1176"/>
      <c r="IEG2" s="1176"/>
      <c r="IEH2" s="1176"/>
      <c r="IEI2" s="1176"/>
      <c r="IEJ2" s="1176"/>
      <c r="IEK2" s="1176"/>
      <c r="IEL2" s="1176"/>
      <c r="IEM2" s="1176"/>
      <c r="IEN2" s="1176"/>
      <c r="IEO2" s="1176"/>
      <c r="IEP2" s="1176"/>
      <c r="IEQ2" s="1176"/>
      <c r="IER2" s="1176"/>
      <c r="IES2" s="1176"/>
      <c r="IET2" s="1176"/>
      <c r="IEU2" s="1176"/>
      <c r="IEV2" s="1176"/>
      <c r="IEW2" s="1176"/>
      <c r="IEX2" s="1176"/>
      <c r="IEY2" s="1176"/>
      <c r="IEZ2" s="1176"/>
      <c r="IFA2" s="1176"/>
      <c r="IFB2" s="1176"/>
      <c r="IFC2" s="1176"/>
      <c r="IFD2" s="1176"/>
      <c r="IFE2" s="1176"/>
      <c r="IFF2" s="1176"/>
      <c r="IFG2" s="1176"/>
      <c r="IFH2" s="1176"/>
      <c r="IFI2" s="1176"/>
      <c r="IFJ2" s="1176"/>
      <c r="IFK2" s="1176"/>
      <c r="IFL2" s="1176"/>
      <c r="IFM2" s="1176"/>
      <c r="IFN2" s="1176"/>
      <c r="IFO2" s="1176"/>
      <c r="IFP2" s="1176"/>
      <c r="IFQ2" s="1176"/>
      <c r="IFR2" s="1176"/>
      <c r="IFS2" s="1176"/>
      <c r="IFT2" s="1176"/>
      <c r="IFU2" s="1176"/>
      <c r="IFV2" s="1176"/>
      <c r="IFW2" s="1176"/>
      <c r="IFX2" s="1176"/>
      <c r="IFY2" s="1176"/>
      <c r="IFZ2" s="1176"/>
      <c r="IGA2" s="1176"/>
      <c r="IGB2" s="1176"/>
      <c r="IGC2" s="1176"/>
      <c r="IGD2" s="1176"/>
      <c r="IGE2" s="1176"/>
      <c r="IGF2" s="1176"/>
      <c r="IGG2" s="1176"/>
      <c r="IGH2" s="1176"/>
      <c r="IGI2" s="1176"/>
      <c r="IGJ2" s="1176"/>
      <c r="IGK2" s="1176"/>
      <c r="IGL2" s="1176"/>
      <c r="IGM2" s="1176"/>
      <c r="IGN2" s="1176"/>
      <c r="IGO2" s="1176"/>
      <c r="IGP2" s="1176"/>
      <c r="IGQ2" s="1176"/>
      <c r="IGR2" s="1176"/>
      <c r="IGS2" s="1176"/>
      <c r="IGT2" s="1176"/>
      <c r="IGU2" s="1176"/>
      <c r="IGV2" s="1176"/>
      <c r="IGW2" s="1176"/>
      <c r="IGX2" s="1176"/>
      <c r="IGY2" s="1176"/>
      <c r="IGZ2" s="1176"/>
      <c r="IHA2" s="1176"/>
      <c r="IHB2" s="1176"/>
      <c r="IHC2" s="1176"/>
      <c r="IHD2" s="1176"/>
      <c r="IHE2" s="1176"/>
      <c r="IHF2" s="1176"/>
      <c r="IHG2" s="1176"/>
      <c r="IHH2" s="1176"/>
      <c r="IHI2" s="1176"/>
      <c r="IHJ2" s="1176"/>
      <c r="IHK2" s="1176"/>
      <c r="IHL2" s="1176"/>
      <c r="IHM2" s="1176"/>
      <c r="IHN2" s="1176"/>
      <c r="IHO2" s="1176"/>
      <c r="IHP2" s="1176"/>
      <c r="IHQ2" s="1176"/>
      <c r="IHR2" s="1176"/>
      <c r="IHS2" s="1176"/>
      <c r="IHT2" s="1176"/>
      <c r="IHU2" s="1176"/>
      <c r="IHV2" s="1176"/>
      <c r="IHW2" s="1176"/>
      <c r="IHX2" s="1176"/>
      <c r="IHY2" s="1176"/>
      <c r="IHZ2" s="1176"/>
      <c r="IIA2" s="1176"/>
      <c r="IIB2" s="1176"/>
      <c r="IIC2" s="1176"/>
      <c r="IID2" s="1176"/>
      <c r="IIE2" s="1176"/>
      <c r="IIF2" s="1176"/>
      <c r="IIG2" s="1176"/>
      <c r="IIH2" s="1176"/>
      <c r="III2" s="1176"/>
      <c r="IIJ2" s="1176"/>
      <c r="IIK2" s="1176"/>
      <c r="IIL2" s="1176"/>
      <c r="IIM2" s="1176"/>
      <c r="IIN2" s="1176"/>
      <c r="IIO2" s="1176"/>
      <c r="IIP2" s="1176"/>
      <c r="IIQ2" s="1176"/>
      <c r="IIR2" s="1176"/>
      <c r="IIS2" s="1176"/>
      <c r="IIT2" s="1176"/>
      <c r="IIU2" s="1176"/>
      <c r="IIV2" s="1176"/>
      <c r="IIW2" s="1176"/>
      <c r="IIX2" s="1176"/>
      <c r="IIY2" s="1176"/>
      <c r="IIZ2" s="1176"/>
      <c r="IJA2" s="1176"/>
      <c r="IJB2" s="1176"/>
      <c r="IJC2" s="1176"/>
      <c r="IJD2" s="1176"/>
      <c r="IJE2" s="1176"/>
      <c r="IJF2" s="1176"/>
      <c r="IJG2" s="1176"/>
      <c r="IJH2" s="1176"/>
      <c r="IJI2" s="1176"/>
      <c r="IJJ2" s="1176"/>
      <c r="IJK2" s="1176"/>
      <c r="IJL2" s="1176"/>
      <c r="IJM2" s="1176"/>
      <c r="IJN2" s="1176"/>
      <c r="IJO2" s="1176"/>
      <c r="IJP2" s="1176"/>
      <c r="IJQ2" s="1176"/>
      <c r="IJR2" s="1176"/>
      <c r="IJS2" s="1176"/>
      <c r="IJT2" s="1176"/>
      <c r="IJU2" s="1176"/>
      <c r="IJV2" s="1176"/>
      <c r="IJW2" s="1176"/>
      <c r="IJX2" s="1176"/>
      <c r="IJY2" s="1176"/>
      <c r="IJZ2" s="1176"/>
      <c r="IKA2" s="1176"/>
      <c r="IKB2" s="1176"/>
      <c r="IKC2" s="1176"/>
      <c r="IKD2" s="1176"/>
      <c r="IKE2" s="1176"/>
      <c r="IKF2" s="1176"/>
      <c r="IKG2" s="1176"/>
      <c r="IKH2" s="1176"/>
      <c r="IKI2" s="1176"/>
      <c r="IKJ2" s="1176"/>
      <c r="IKK2" s="1176"/>
      <c r="IKL2" s="1176"/>
      <c r="IKM2" s="1176"/>
      <c r="IKN2" s="1176"/>
      <c r="IKO2" s="1176"/>
      <c r="IKP2" s="1176"/>
      <c r="IKQ2" s="1176"/>
      <c r="IKR2" s="1176"/>
      <c r="IKS2" s="1176"/>
      <c r="IKT2" s="1176"/>
      <c r="IKU2" s="1176"/>
      <c r="IKV2" s="1176"/>
      <c r="IKW2" s="1176"/>
      <c r="IKX2" s="1176"/>
      <c r="IKY2" s="1176"/>
      <c r="IKZ2" s="1176"/>
      <c r="ILA2" s="1176"/>
      <c r="ILB2" s="1176"/>
      <c r="ILC2" s="1176"/>
      <c r="ILD2" s="1176"/>
      <c r="ILE2" s="1176"/>
      <c r="ILF2" s="1176"/>
      <c r="ILG2" s="1176"/>
      <c r="ILH2" s="1176"/>
      <c r="ILI2" s="1176"/>
      <c r="ILJ2" s="1176"/>
      <c r="ILK2" s="1176"/>
      <c r="ILL2" s="1176"/>
      <c r="ILM2" s="1176"/>
      <c r="ILN2" s="1176"/>
      <c r="ILO2" s="1176"/>
      <c r="ILP2" s="1176"/>
      <c r="ILQ2" s="1176"/>
      <c r="ILR2" s="1176"/>
      <c r="ILS2" s="1176"/>
      <c r="ILT2" s="1176"/>
      <c r="ILU2" s="1176"/>
      <c r="ILV2" s="1176"/>
      <c r="ILW2" s="1176"/>
      <c r="ILX2" s="1176"/>
      <c r="ILY2" s="1176"/>
      <c r="ILZ2" s="1176"/>
      <c r="IMA2" s="1176"/>
      <c r="IMB2" s="1176"/>
      <c r="IMC2" s="1176"/>
      <c r="IMD2" s="1176"/>
      <c r="IME2" s="1176"/>
      <c r="IMF2" s="1176"/>
      <c r="IMG2" s="1176"/>
      <c r="IMH2" s="1176"/>
      <c r="IMI2" s="1176"/>
      <c r="IMJ2" s="1176"/>
      <c r="IMK2" s="1176"/>
      <c r="IML2" s="1176"/>
      <c r="IMM2" s="1176"/>
      <c r="IMN2" s="1176"/>
      <c r="IMO2" s="1176"/>
      <c r="IMP2" s="1176"/>
      <c r="IMQ2" s="1176"/>
      <c r="IMR2" s="1176"/>
      <c r="IMS2" s="1176"/>
      <c r="IMT2" s="1176"/>
      <c r="IMU2" s="1176"/>
      <c r="IMV2" s="1176"/>
      <c r="IMW2" s="1176"/>
      <c r="IMX2" s="1176"/>
      <c r="IMY2" s="1176"/>
      <c r="IMZ2" s="1176"/>
      <c r="INA2" s="1176"/>
      <c r="INB2" s="1176"/>
      <c r="INC2" s="1176"/>
      <c r="IND2" s="1176"/>
      <c r="INE2" s="1176"/>
      <c r="INF2" s="1176"/>
      <c r="ING2" s="1176"/>
      <c r="INH2" s="1176"/>
      <c r="INI2" s="1176"/>
      <c r="INJ2" s="1176"/>
      <c r="INK2" s="1176"/>
      <c r="INL2" s="1176"/>
      <c r="INM2" s="1176"/>
      <c r="INN2" s="1176"/>
      <c r="INO2" s="1176"/>
      <c r="INP2" s="1176"/>
      <c r="INQ2" s="1176"/>
      <c r="INR2" s="1176"/>
      <c r="INS2" s="1176"/>
      <c r="INT2" s="1176"/>
      <c r="INU2" s="1176"/>
      <c r="INV2" s="1176"/>
      <c r="INW2" s="1176"/>
      <c r="INX2" s="1176"/>
      <c r="INY2" s="1176"/>
      <c r="INZ2" s="1176"/>
      <c r="IOA2" s="1176"/>
      <c r="IOB2" s="1176"/>
      <c r="IOC2" s="1176"/>
      <c r="IOD2" s="1176"/>
      <c r="IOE2" s="1176"/>
      <c r="IOF2" s="1176"/>
      <c r="IOG2" s="1176"/>
      <c r="IOH2" s="1176"/>
      <c r="IOI2" s="1176"/>
      <c r="IOJ2" s="1176"/>
      <c r="IOK2" s="1176"/>
      <c r="IOL2" s="1176"/>
      <c r="IOM2" s="1176"/>
      <c r="ION2" s="1176"/>
      <c r="IOO2" s="1176"/>
      <c r="IOP2" s="1176"/>
      <c r="IOQ2" s="1176"/>
      <c r="IOR2" s="1176"/>
      <c r="IOS2" s="1176"/>
      <c r="IOT2" s="1176"/>
      <c r="IOU2" s="1176"/>
      <c r="IOV2" s="1176"/>
      <c r="IOW2" s="1176"/>
      <c r="IOX2" s="1176"/>
      <c r="IOY2" s="1176"/>
      <c r="IOZ2" s="1176"/>
      <c r="IPA2" s="1176"/>
      <c r="IPB2" s="1176"/>
      <c r="IPC2" s="1176"/>
      <c r="IPD2" s="1176"/>
      <c r="IPE2" s="1176"/>
      <c r="IPF2" s="1176"/>
      <c r="IPG2" s="1176"/>
      <c r="IPH2" s="1176"/>
      <c r="IPI2" s="1176"/>
      <c r="IPJ2" s="1176"/>
      <c r="IPK2" s="1176"/>
      <c r="IPL2" s="1176"/>
      <c r="IPM2" s="1176"/>
      <c r="IPN2" s="1176"/>
      <c r="IPO2" s="1176"/>
      <c r="IPP2" s="1176"/>
      <c r="IPQ2" s="1176"/>
      <c r="IPR2" s="1176"/>
      <c r="IPS2" s="1176"/>
      <c r="IPT2" s="1176"/>
      <c r="IPU2" s="1176"/>
      <c r="IPV2" s="1176"/>
      <c r="IPW2" s="1176"/>
      <c r="IPX2" s="1176"/>
      <c r="IPY2" s="1176"/>
      <c r="IPZ2" s="1176"/>
      <c r="IQA2" s="1176"/>
      <c r="IQB2" s="1176"/>
      <c r="IQC2" s="1176"/>
      <c r="IQD2" s="1176"/>
      <c r="IQE2" s="1176"/>
      <c r="IQF2" s="1176"/>
      <c r="IQG2" s="1176"/>
      <c r="IQH2" s="1176"/>
      <c r="IQI2" s="1176"/>
      <c r="IQJ2" s="1176"/>
      <c r="IQK2" s="1176"/>
      <c r="IQL2" s="1176"/>
      <c r="IQM2" s="1176"/>
      <c r="IQN2" s="1176"/>
      <c r="IQO2" s="1176"/>
      <c r="IQP2" s="1176"/>
      <c r="IQQ2" s="1176"/>
      <c r="IQR2" s="1176"/>
      <c r="IQS2" s="1176"/>
      <c r="IQT2" s="1176"/>
      <c r="IQU2" s="1176"/>
      <c r="IQV2" s="1176"/>
      <c r="IQW2" s="1176"/>
      <c r="IQX2" s="1176"/>
      <c r="IQY2" s="1176"/>
      <c r="IQZ2" s="1176"/>
      <c r="IRA2" s="1176"/>
      <c r="IRB2" s="1176"/>
      <c r="IRC2" s="1176"/>
      <c r="IRD2" s="1176"/>
      <c r="IRE2" s="1176"/>
      <c r="IRF2" s="1176"/>
      <c r="IRG2" s="1176"/>
      <c r="IRH2" s="1176"/>
      <c r="IRI2" s="1176"/>
      <c r="IRJ2" s="1176"/>
      <c r="IRK2" s="1176"/>
      <c r="IRL2" s="1176"/>
      <c r="IRM2" s="1176"/>
      <c r="IRN2" s="1176"/>
      <c r="IRO2" s="1176"/>
      <c r="IRP2" s="1176"/>
      <c r="IRQ2" s="1176"/>
      <c r="IRR2" s="1176"/>
      <c r="IRS2" s="1176"/>
      <c r="IRT2" s="1176"/>
      <c r="IRU2" s="1176"/>
      <c r="IRV2" s="1176"/>
      <c r="IRW2" s="1176"/>
      <c r="IRX2" s="1176"/>
      <c r="IRY2" s="1176"/>
      <c r="IRZ2" s="1176"/>
      <c r="ISA2" s="1176"/>
      <c r="ISB2" s="1176"/>
      <c r="ISC2" s="1176"/>
      <c r="ISD2" s="1176"/>
      <c r="ISE2" s="1176"/>
      <c r="ISF2" s="1176"/>
      <c r="ISG2" s="1176"/>
      <c r="ISH2" s="1176"/>
      <c r="ISI2" s="1176"/>
      <c r="ISJ2" s="1176"/>
      <c r="ISK2" s="1176"/>
      <c r="ISL2" s="1176"/>
      <c r="ISM2" s="1176"/>
      <c r="ISN2" s="1176"/>
      <c r="ISO2" s="1176"/>
      <c r="ISP2" s="1176"/>
      <c r="ISQ2" s="1176"/>
      <c r="ISR2" s="1176"/>
      <c r="ISS2" s="1176"/>
      <c r="IST2" s="1176"/>
      <c r="ISU2" s="1176"/>
      <c r="ISV2" s="1176"/>
      <c r="ISW2" s="1176"/>
      <c r="ISX2" s="1176"/>
      <c r="ISY2" s="1176"/>
      <c r="ISZ2" s="1176"/>
      <c r="ITA2" s="1176"/>
      <c r="ITB2" s="1176"/>
      <c r="ITC2" s="1176"/>
      <c r="ITD2" s="1176"/>
      <c r="ITE2" s="1176"/>
      <c r="ITF2" s="1176"/>
      <c r="ITG2" s="1176"/>
      <c r="ITH2" s="1176"/>
      <c r="ITI2" s="1176"/>
      <c r="ITJ2" s="1176"/>
      <c r="ITK2" s="1176"/>
      <c r="ITL2" s="1176"/>
      <c r="ITM2" s="1176"/>
      <c r="ITN2" s="1176"/>
      <c r="ITO2" s="1176"/>
      <c r="ITP2" s="1176"/>
      <c r="ITQ2" s="1176"/>
      <c r="ITR2" s="1176"/>
      <c r="ITS2" s="1176"/>
      <c r="ITT2" s="1176"/>
      <c r="ITU2" s="1176"/>
      <c r="ITV2" s="1176"/>
      <c r="ITW2" s="1176"/>
      <c r="ITX2" s="1176"/>
      <c r="ITY2" s="1176"/>
      <c r="ITZ2" s="1176"/>
      <c r="IUA2" s="1176"/>
      <c r="IUB2" s="1176"/>
      <c r="IUC2" s="1176"/>
      <c r="IUD2" s="1176"/>
      <c r="IUE2" s="1176"/>
      <c r="IUF2" s="1176"/>
      <c r="IUG2" s="1176"/>
      <c r="IUH2" s="1176"/>
      <c r="IUI2" s="1176"/>
      <c r="IUJ2" s="1176"/>
      <c r="IUK2" s="1176"/>
      <c r="IUL2" s="1176"/>
      <c r="IUM2" s="1176"/>
      <c r="IUN2" s="1176"/>
      <c r="IUO2" s="1176"/>
      <c r="IUP2" s="1176"/>
      <c r="IUQ2" s="1176"/>
      <c r="IUR2" s="1176"/>
      <c r="IUS2" s="1176"/>
      <c r="IUT2" s="1176"/>
      <c r="IUU2" s="1176"/>
      <c r="IUV2" s="1176"/>
      <c r="IUW2" s="1176"/>
      <c r="IUX2" s="1176"/>
      <c r="IUY2" s="1176"/>
      <c r="IUZ2" s="1176"/>
      <c r="IVA2" s="1176"/>
      <c r="IVB2" s="1176"/>
      <c r="IVC2" s="1176"/>
      <c r="IVD2" s="1176"/>
      <c r="IVE2" s="1176"/>
      <c r="IVF2" s="1176"/>
      <c r="IVG2" s="1176"/>
      <c r="IVH2" s="1176"/>
      <c r="IVI2" s="1176"/>
      <c r="IVJ2" s="1176"/>
      <c r="IVK2" s="1176"/>
      <c r="IVL2" s="1176"/>
      <c r="IVM2" s="1176"/>
      <c r="IVN2" s="1176"/>
      <c r="IVO2" s="1176"/>
      <c r="IVP2" s="1176"/>
      <c r="IVQ2" s="1176"/>
      <c r="IVR2" s="1176"/>
      <c r="IVS2" s="1176"/>
      <c r="IVT2" s="1176"/>
      <c r="IVU2" s="1176"/>
      <c r="IVV2" s="1176"/>
      <c r="IVW2" s="1176"/>
      <c r="IVX2" s="1176"/>
      <c r="IVY2" s="1176"/>
      <c r="IVZ2" s="1176"/>
      <c r="IWA2" s="1176"/>
      <c r="IWB2" s="1176"/>
      <c r="IWC2" s="1176"/>
      <c r="IWD2" s="1176"/>
      <c r="IWE2" s="1176"/>
      <c r="IWF2" s="1176"/>
      <c r="IWG2" s="1176"/>
      <c r="IWH2" s="1176"/>
      <c r="IWI2" s="1176"/>
      <c r="IWJ2" s="1176"/>
      <c r="IWK2" s="1176"/>
      <c r="IWL2" s="1176"/>
      <c r="IWM2" s="1176"/>
      <c r="IWN2" s="1176"/>
      <c r="IWO2" s="1176"/>
      <c r="IWP2" s="1176"/>
      <c r="IWQ2" s="1176"/>
      <c r="IWR2" s="1176"/>
      <c r="IWS2" s="1176"/>
      <c r="IWT2" s="1176"/>
      <c r="IWU2" s="1176"/>
      <c r="IWV2" s="1176"/>
      <c r="IWW2" s="1176"/>
      <c r="IWX2" s="1176"/>
      <c r="IWY2" s="1176"/>
      <c r="IWZ2" s="1176"/>
      <c r="IXA2" s="1176"/>
      <c r="IXB2" s="1176"/>
      <c r="IXC2" s="1176"/>
      <c r="IXD2" s="1176"/>
      <c r="IXE2" s="1176"/>
      <c r="IXF2" s="1176"/>
      <c r="IXG2" s="1176"/>
      <c r="IXH2" s="1176"/>
      <c r="IXI2" s="1176"/>
      <c r="IXJ2" s="1176"/>
      <c r="IXK2" s="1176"/>
      <c r="IXL2" s="1176"/>
      <c r="IXM2" s="1176"/>
      <c r="IXN2" s="1176"/>
      <c r="IXO2" s="1176"/>
      <c r="IXP2" s="1176"/>
      <c r="IXQ2" s="1176"/>
      <c r="IXR2" s="1176"/>
      <c r="IXS2" s="1176"/>
      <c r="IXT2" s="1176"/>
      <c r="IXU2" s="1176"/>
      <c r="IXV2" s="1176"/>
      <c r="IXW2" s="1176"/>
      <c r="IXX2" s="1176"/>
      <c r="IXY2" s="1176"/>
      <c r="IXZ2" s="1176"/>
      <c r="IYA2" s="1176"/>
      <c r="IYB2" s="1176"/>
      <c r="IYC2" s="1176"/>
      <c r="IYD2" s="1176"/>
      <c r="IYE2" s="1176"/>
      <c r="IYF2" s="1176"/>
      <c r="IYG2" s="1176"/>
      <c r="IYH2" s="1176"/>
      <c r="IYI2" s="1176"/>
      <c r="IYJ2" s="1176"/>
      <c r="IYK2" s="1176"/>
      <c r="IYL2" s="1176"/>
      <c r="IYM2" s="1176"/>
      <c r="IYN2" s="1176"/>
      <c r="IYO2" s="1176"/>
      <c r="IYP2" s="1176"/>
      <c r="IYQ2" s="1176"/>
      <c r="IYR2" s="1176"/>
      <c r="IYS2" s="1176"/>
      <c r="IYT2" s="1176"/>
      <c r="IYU2" s="1176"/>
      <c r="IYV2" s="1176"/>
      <c r="IYW2" s="1176"/>
      <c r="IYX2" s="1176"/>
      <c r="IYY2" s="1176"/>
      <c r="IYZ2" s="1176"/>
      <c r="IZA2" s="1176"/>
      <c r="IZB2" s="1176"/>
      <c r="IZC2" s="1176"/>
      <c r="IZD2" s="1176"/>
      <c r="IZE2" s="1176"/>
      <c r="IZF2" s="1176"/>
      <c r="IZG2" s="1176"/>
      <c r="IZH2" s="1176"/>
      <c r="IZI2" s="1176"/>
      <c r="IZJ2" s="1176"/>
      <c r="IZK2" s="1176"/>
      <c r="IZL2" s="1176"/>
      <c r="IZM2" s="1176"/>
      <c r="IZN2" s="1176"/>
      <c r="IZO2" s="1176"/>
      <c r="IZP2" s="1176"/>
      <c r="IZQ2" s="1176"/>
      <c r="IZR2" s="1176"/>
      <c r="IZS2" s="1176"/>
      <c r="IZT2" s="1176"/>
      <c r="IZU2" s="1176"/>
      <c r="IZV2" s="1176"/>
      <c r="IZW2" s="1176"/>
      <c r="IZX2" s="1176"/>
      <c r="IZY2" s="1176"/>
      <c r="IZZ2" s="1176"/>
      <c r="JAA2" s="1176"/>
      <c r="JAB2" s="1176"/>
      <c r="JAC2" s="1176"/>
      <c r="JAD2" s="1176"/>
      <c r="JAE2" s="1176"/>
      <c r="JAF2" s="1176"/>
      <c r="JAG2" s="1176"/>
      <c r="JAH2" s="1176"/>
      <c r="JAI2" s="1176"/>
      <c r="JAJ2" s="1176"/>
      <c r="JAK2" s="1176"/>
      <c r="JAL2" s="1176"/>
      <c r="JAM2" s="1176"/>
      <c r="JAN2" s="1176"/>
      <c r="JAO2" s="1176"/>
      <c r="JAP2" s="1176"/>
      <c r="JAQ2" s="1176"/>
      <c r="JAR2" s="1176"/>
      <c r="JAS2" s="1176"/>
      <c r="JAT2" s="1176"/>
      <c r="JAU2" s="1176"/>
      <c r="JAV2" s="1176"/>
      <c r="JAW2" s="1176"/>
      <c r="JAX2" s="1176"/>
      <c r="JAY2" s="1176"/>
      <c r="JAZ2" s="1176"/>
      <c r="JBA2" s="1176"/>
      <c r="JBB2" s="1176"/>
      <c r="JBC2" s="1176"/>
      <c r="JBD2" s="1176"/>
      <c r="JBE2" s="1176"/>
      <c r="JBF2" s="1176"/>
      <c r="JBG2" s="1176"/>
      <c r="JBH2" s="1176"/>
      <c r="JBI2" s="1176"/>
      <c r="JBJ2" s="1176"/>
      <c r="JBK2" s="1176"/>
      <c r="JBL2" s="1176"/>
      <c r="JBM2" s="1176"/>
      <c r="JBN2" s="1176"/>
      <c r="JBO2" s="1176"/>
      <c r="JBP2" s="1176"/>
      <c r="JBQ2" s="1176"/>
      <c r="JBR2" s="1176"/>
      <c r="JBS2" s="1176"/>
      <c r="JBT2" s="1176"/>
      <c r="JBU2" s="1176"/>
      <c r="JBV2" s="1176"/>
      <c r="JBW2" s="1176"/>
      <c r="JBX2" s="1176"/>
      <c r="JBY2" s="1176"/>
      <c r="JBZ2" s="1176"/>
      <c r="JCA2" s="1176"/>
      <c r="JCB2" s="1176"/>
      <c r="JCC2" s="1176"/>
      <c r="JCD2" s="1176"/>
      <c r="JCE2" s="1176"/>
      <c r="JCF2" s="1176"/>
      <c r="JCG2" s="1176"/>
      <c r="JCH2" s="1176"/>
      <c r="JCI2" s="1176"/>
      <c r="JCJ2" s="1176"/>
      <c r="JCK2" s="1176"/>
      <c r="JCL2" s="1176"/>
      <c r="JCM2" s="1176"/>
      <c r="JCN2" s="1176"/>
      <c r="JCO2" s="1176"/>
      <c r="JCP2" s="1176"/>
      <c r="JCQ2" s="1176"/>
      <c r="JCR2" s="1176"/>
      <c r="JCS2" s="1176"/>
      <c r="JCT2" s="1176"/>
      <c r="JCU2" s="1176"/>
      <c r="JCV2" s="1176"/>
      <c r="JCW2" s="1176"/>
      <c r="JCX2" s="1176"/>
      <c r="JCY2" s="1176"/>
      <c r="JCZ2" s="1176"/>
      <c r="JDA2" s="1176"/>
      <c r="JDB2" s="1176"/>
      <c r="JDC2" s="1176"/>
      <c r="JDD2" s="1176"/>
      <c r="JDE2" s="1176"/>
      <c r="JDF2" s="1176"/>
      <c r="JDG2" s="1176"/>
      <c r="JDH2" s="1176"/>
      <c r="JDI2" s="1176"/>
      <c r="JDJ2" s="1176"/>
      <c r="JDK2" s="1176"/>
      <c r="JDL2" s="1176"/>
      <c r="JDM2" s="1176"/>
      <c r="JDN2" s="1176"/>
      <c r="JDO2" s="1176"/>
      <c r="JDP2" s="1176"/>
      <c r="JDQ2" s="1176"/>
      <c r="JDR2" s="1176"/>
      <c r="JDS2" s="1176"/>
      <c r="JDT2" s="1176"/>
      <c r="JDU2" s="1176"/>
      <c r="JDV2" s="1176"/>
      <c r="JDW2" s="1176"/>
      <c r="JDX2" s="1176"/>
      <c r="JDY2" s="1176"/>
      <c r="JDZ2" s="1176"/>
      <c r="JEA2" s="1176"/>
      <c r="JEB2" s="1176"/>
      <c r="JEC2" s="1176"/>
      <c r="JED2" s="1176"/>
      <c r="JEE2" s="1176"/>
      <c r="JEF2" s="1176"/>
      <c r="JEG2" s="1176"/>
      <c r="JEH2" s="1176"/>
      <c r="JEI2" s="1176"/>
      <c r="JEJ2" s="1176"/>
      <c r="JEK2" s="1176"/>
      <c r="JEL2" s="1176"/>
      <c r="JEM2" s="1176"/>
      <c r="JEN2" s="1176"/>
      <c r="JEO2" s="1176"/>
      <c r="JEP2" s="1176"/>
      <c r="JEQ2" s="1176"/>
      <c r="JER2" s="1176"/>
      <c r="JES2" s="1176"/>
      <c r="JET2" s="1176"/>
      <c r="JEU2" s="1176"/>
      <c r="JEV2" s="1176"/>
      <c r="JEW2" s="1176"/>
      <c r="JEX2" s="1176"/>
      <c r="JEY2" s="1176"/>
      <c r="JEZ2" s="1176"/>
      <c r="JFA2" s="1176"/>
      <c r="JFB2" s="1176"/>
      <c r="JFC2" s="1176"/>
      <c r="JFD2" s="1176"/>
      <c r="JFE2" s="1176"/>
      <c r="JFF2" s="1176"/>
      <c r="JFG2" s="1176"/>
      <c r="JFH2" s="1176"/>
      <c r="JFI2" s="1176"/>
      <c r="JFJ2" s="1176"/>
      <c r="JFK2" s="1176"/>
      <c r="JFL2" s="1176"/>
      <c r="JFM2" s="1176"/>
      <c r="JFN2" s="1176"/>
      <c r="JFO2" s="1176"/>
      <c r="JFP2" s="1176"/>
      <c r="JFQ2" s="1176"/>
      <c r="JFR2" s="1176"/>
      <c r="JFS2" s="1176"/>
      <c r="JFT2" s="1176"/>
      <c r="JFU2" s="1176"/>
      <c r="JFV2" s="1176"/>
      <c r="JFW2" s="1176"/>
      <c r="JFX2" s="1176"/>
      <c r="JFY2" s="1176"/>
      <c r="JFZ2" s="1176"/>
      <c r="JGA2" s="1176"/>
      <c r="JGB2" s="1176"/>
      <c r="JGC2" s="1176"/>
      <c r="JGD2" s="1176"/>
      <c r="JGE2" s="1176"/>
      <c r="JGF2" s="1176"/>
      <c r="JGG2" s="1176"/>
      <c r="JGH2" s="1176"/>
      <c r="JGI2" s="1176"/>
      <c r="JGJ2" s="1176"/>
      <c r="JGK2" s="1176"/>
      <c r="JGL2" s="1176"/>
      <c r="JGM2" s="1176"/>
      <c r="JGN2" s="1176"/>
      <c r="JGO2" s="1176"/>
      <c r="JGP2" s="1176"/>
      <c r="JGQ2" s="1176"/>
      <c r="JGR2" s="1176"/>
      <c r="JGS2" s="1176"/>
      <c r="JGT2" s="1176"/>
      <c r="JGU2" s="1176"/>
      <c r="JGV2" s="1176"/>
      <c r="JGW2" s="1176"/>
      <c r="JGX2" s="1176"/>
      <c r="JGY2" s="1176"/>
      <c r="JGZ2" s="1176"/>
      <c r="JHA2" s="1176"/>
      <c r="JHB2" s="1176"/>
      <c r="JHC2" s="1176"/>
      <c r="JHD2" s="1176"/>
      <c r="JHE2" s="1176"/>
      <c r="JHF2" s="1176"/>
      <c r="JHG2" s="1176"/>
      <c r="JHH2" s="1176"/>
      <c r="JHI2" s="1176"/>
      <c r="JHJ2" s="1176"/>
      <c r="JHK2" s="1176"/>
      <c r="JHL2" s="1176"/>
      <c r="JHM2" s="1176"/>
      <c r="JHN2" s="1176"/>
      <c r="JHO2" s="1176"/>
      <c r="JHP2" s="1176"/>
      <c r="JHQ2" s="1176"/>
      <c r="JHR2" s="1176"/>
      <c r="JHS2" s="1176"/>
      <c r="JHT2" s="1176"/>
      <c r="JHU2" s="1176"/>
      <c r="JHV2" s="1176"/>
      <c r="JHW2" s="1176"/>
      <c r="JHX2" s="1176"/>
      <c r="JHY2" s="1176"/>
      <c r="JHZ2" s="1176"/>
      <c r="JIA2" s="1176"/>
      <c r="JIB2" s="1176"/>
      <c r="JIC2" s="1176"/>
      <c r="JID2" s="1176"/>
      <c r="JIE2" s="1176"/>
      <c r="JIF2" s="1176"/>
      <c r="JIG2" s="1176"/>
      <c r="JIH2" s="1176"/>
      <c r="JII2" s="1176"/>
      <c r="JIJ2" s="1176"/>
      <c r="JIK2" s="1176"/>
      <c r="JIL2" s="1176"/>
      <c r="JIM2" s="1176"/>
      <c r="JIN2" s="1176"/>
      <c r="JIO2" s="1176"/>
      <c r="JIP2" s="1176"/>
      <c r="JIQ2" s="1176"/>
      <c r="JIR2" s="1176"/>
      <c r="JIS2" s="1176"/>
      <c r="JIT2" s="1176"/>
      <c r="JIU2" s="1176"/>
      <c r="JIV2" s="1176"/>
      <c r="JIW2" s="1176"/>
      <c r="JIX2" s="1176"/>
      <c r="JIY2" s="1176"/>
      <c r="JIZ2" s="1176"/>
      <c r="JJA2" s="1176"/>
      <c r="JJB2" s="1176"/>
      <c r="JJC2" s="1176"/>
      <c r="JJD2" s="1176"/>
      <c r="JJE2" s="1176"/>
      <c r="JJF2" s="1176"/>
      <c r="JJG2" s="1176"/>
      <c r="JJH2" s="1176"/>
      <c r="JJI2" s="1176"/>
      <c r="JJJ2" s="1176"/>
      <c r="JJK2" s="1176"/>
      <c r="JJL2" s="1176"/>
      <c r="JJM2" s="1176"/>
      <c r="JJN2" s="1176"/>
      <c r="JJO2" s="1176"/>
      <c r="JJP2" s="1176"/>
      <c r="JJQ2" s="1176"/>
      <c r="JJR2" s="1176"/>
      <c r="JJS2" s="1176"/>
      <c r="JJT2" s="1176"/>
      <c r="JJU2" s="1176"/>
      <c r="JJV2" s="1176"/>
      <c r="JJW2" s="1176"/>
      <c r="JJX2" s="1176"/>
      <c r="JJY2" s="1176"/>
      <c r="JJZ2" s="1176"/>
      <c r="JKA2" s="1176"/>
      <c r="JKB2" s="1176"/>
      <c r="JKC2" s="1176"/>
      <c r="JKD2" s="1176"/>
      <c r="JKE2" s="1176"/>
      <c r="JKF2" s="1176"/>
      <c r="JKG2" s="1176"/>
      <c r="JKH2" s="1176"/>
      <c r="JKI2" s="1176"/>
      <c r="JKJ2" s="1176"/>
      <c r="JKK2" s="1176"/>
      <c r="JKL2" s="1176"/>
      <c r="JKM2" s="1176"/>
      <c r="JKN2" s="1176"/>
      <c r="JKO2" s="1176"/>
      <c r="JKP2" s="1176"/>
      <c r="JKQ2" s="1176"/>
      <c r="JKR2" s="1176"/>
      <c r="JKS2" s="1176"/>
      <c r="JKT2" s="1176"/>
      <c r="JKU2" s="1176"/>
      <c r="JKV2" s="1176"/>
      <c r="JKW2" s="1176"/>
      <c r="JKX2" s="1176"/>
      <c r="JKY2" s="1176"/>
      <c r="JKZ2" s="1176"/>
      <c r="JLA2" s="1176"/>
      <c r="JLB2" s="1176"/>
      <c r="JLC2" s="1176"/>
      <c r="JLD2" s="1176"/>
      <c r="JLE2" s="1176"/>
      <c r="JLF2" s="1176"/>
      <c r="JLG2" s="1176"/>
      <c r="JLH2" s="1176"/>
      <c r="JLI2" s="1176"/>
      <c r="JLJ2" s="1176"/>
      <c r="JLK2" s="1176"/>
      <c r="JLL2" s="1176"/>
      <c r="JLM2" s="1176"/>
      <c r="JLN2" s="1176"/>
      <c r="JLO2" s="1176"/>
      <c r="JLP2" s="1176"/>
      <c r="JLQ2" s="1176"/>
      <c r="JLR2" s="1176"/>
      <c r="JLS2" s="1176"/>
      <c r="JLT2" s="1176"/>
      <c r="JLU2" s="1176"/>
      <c r="JLV2" s="1176"/>
      <c r="JLW2" s="1176"/>
      <c r="JLX2" s="1176"/>
      <c r="JLY2" s="1176"/>
      <c r="JLZ2" s="1176"/>
      <c r="JMA2" s="1176"/>
      <c r="JMB2" s="1176"/>
      <c r="JMC2" s="1176"/>
      <c r="JMD2" s="1176"/>
      <c r="JME2" s="1176"/>
      <c r="JMF2" s="1176"/>
      <c r="JMG2" s="1176"/>
      <c r="JMH2" s="1176"/>
      <c r="JMI2" s="1176"/>
      <c r="JMJ2" s="1176"/>
      <c r="JMK2" s="1176"/>
      <c r="JML2" s="1176"/>
      <c r="JMM2" s="1176"/>
      <c r="JMN2" s="1176"/>
      <c r="JMO2" s="1176"/>
      <c r="JMP2" s="1176"/>
      <c r="JMQ2" s="1176"/>
      <c r="JMR2" s="1176"/>
      <c r="JMS2" s="1176"/>
      <c r="JMT2" s="1176"/>
      <c r="JMU2" s="1176"/>
      <c r="JMV2" s="1176"/>
      <c r="JMW2" s="1176"/>
      <c r="JMX2" s="1176"/>
      <c r="JMY2" s="1176"/>
      <c r="JMZ2" s="1176"/>
      <c r="JNA2" s="1176"/>
      <c r="JNB2" s="1176"/>
      <c r="JNC2" s="1176"/>
      <c r="JND2" s="1176"/>
      <c r="JNE2" s="1176"/>
      <c r="JNF2" s="1176"/>
      <c r="JNG2" s="1176"/>
      <c r="JNH2" s="1176"/>
      <c r="JNI2" s="1176"/>
      <c r="JNJ2" s="1176"/>
      <c r="JNK2" s="1176"/>
      <c r="JNL2" s="1176"/>
      <c r="JNM2" s="1176"/>
      <c r="JNN2" s="1176"/>
      <c r="JNO2" s="1176"/>
      <c r="JNP2" s="1176"/>
      <c r="JNQ2" s="1176"/>
      <c r="JNR2" s="1176"/>
      <c r="JNS2" s="1176"/>
      <c r="JNT2" s="1176"/>
      <c r="JNU2" s="1176"/>
      <c r="JNV2" s="1176"/>
      <c r="JNW2" s="1176"/>
      <c r="JNX2" s="1176"/>
      <c r="JNY2" s="1176"/>
      <c r="JNZ2" s="1176"/>
      <c r="JOA2" s="1176"/>
      <c r="JOB2" s="1176"/>
      <c r="JOC2" s="1176"/>
      <c r="JOD2" s="1176"/>
      <c r="JOE2" s="1176"/>
      <c r="JOF2" s="1176"/>
      <c r="JOG2" s="1176"/>
      <c r="JOH2" s="1176"/>
      <c r="JOI2" s="1176"/>
      <c r="JOJ2" s="1176"/>
      <c r="JOK2" s="1176"/>
      <c r="JOL2" s="1176"/>
      <c r="JOM2" s="1176"/>
      <c r="JON2" s="1176"/>
      <c r="JOO2" s="1176"/>
      <c r="JOP2" s="1176"/>
      <c r="JOQ2" s="1176"/>
      <c r="JOR2" s="1176"/>
      <c r="JOS2" s="1176"/>
      <c r="JOT2" s="1176"/>
      <c r="JOU2" s="1176"/>
      <c r="JOV2" s="1176"/>
      <c r="JOW2" s="1176"/>
      <c r="JOX2" s="1176"/>
      <c r="JOY2" s="1176"/>
      <c r="JOZ2" s="1176"/>
      <c r="JPA2" s="1176"/>
      <c r="JPB2" s="1176"/>
      <c r="JPC2" s="1176"/>
      <c r="JPD2" s="1176"/>
      <c r="JPE2" s="1176"/>
      <c r="JPF2" s="1176"/>
      <c r="JPG2" s="1176"/>
      <c r="JPH2" s="1176"/>
      <c r="JPI2" s="1176"/>
      <c r="JPJ2" s="1176"/>
      <c r="JPK2" s="1176"/>
      <c r="JPL2" s="1176"/>
      <c r="JPM2" s="1176"/>
      <c r="JPN2" s="1176"/>
      <c r="JPO2" s="1176"/>
      <c r="JPP2" s="1176"/>
      <c r="JPQ2" s="1176"/>
      <c r="JPR2" s="1176"/>
      <c r="JPS2" s="1176"/>
      <c r="JPT2" s="1176"/>
      <c r="JPU2" s="1176"/>
      <c r="JPV2" s="1176"/>
      <c r="JPW2" s="1176"/>
      <c r="JPX2" s="1176"/>
      <c r="JPY2" s="1176"/>
      <c r="JPZ2" s="1176"/>
      <c r="JQA2" s="1176"/>
      <c r="JQB2" s="1176"/>
      <c r="JQC2" s="1176"/>
      <c r="JQD2" s="1176"/>
      <c r="JQE2" s="1176"/>
      <c r="JQF2" s="1176"/>
      <c r="JQG2" s="1176"/>
      <c r="JQH2" s="1176"/>
      <c r="JQI2" s="1176"/>
      <c r="JQJ2" s="1176"/>
      <c r="JQK2" s="1176"/>
      <c r="JQL2" s="1176"/>
      <c r="JQM2" s="1176"/>
      <c r="JQN2" s="1176"/>
      <c r="JQO2" s="1176"/>
      <c r="JQP2" s="1176"/>
      <c r="JQQ2" s="1176"/>
      <c r="JQR2" s="1176"/>
      <c r="JQS2" s="1176"/>
      <c r="JQT2" s="1176"/>
      <c r="JQU2" s="1176"/>
      <c r="JQV2" s="1176"/>
      <c r="JQW2" s="1176"/>
      <c r="JQX2" s="1176"/>
      <c r="JQY2" s="1176"/>
      <c r="JQZ2" s="1176"/>
      <c r="JRA2" s="1176"/>
      <c r="JRB2" s="1176"/>
      <c r="JRC2" s="1176"/>
      <c r="JRD2" s="1176"/>
      <c r="JRE2" s="1176"/>
      <c r="JRF2" s="1176"/>
      <c r="JRG2" s="1176"/>
      <c r="JRH2" s="1176"/>
      <c r="JRI2" s="1176"/>
      <c r="JRJ2" s="1176"/>
      <c r="JRK2" s="1176"/>
      <c r="JRL2" s="1176"/>
      <c r="JRM2" s="1176"/>
      <c r="JRN2" s="1176"/>
      <c r="JRO2" s="1176"/>
      <c r="JRP2" s="1176"/>
      <c r="JRQ2" s="1176"/>
      <c r="JRR2" s="1176"/>
      <c r="JRS2" s="1176"/>
      <c r="JRT2" s="1176"/>
      <c r="JRU2" s="1176"/>
      <c r="JRV2" s="1176"/>
      <c r="JRW2" s="1176"/>
      <c r="JRX2" s="1176"/>
      <c r="JRY2" s="1176"/>
      <c r="JRZ2" s="1176"/>
      <c r="JSA2" s="1176"/>
      <c r="JSB2" s="1176"/>
      <c r="JSC2" s="1176"/>
      <c r="JSD2" s="1176"/>
      <c r="JSE2" s="1176"/>
      <c r="JSF2" s="1176"/>
      <c r="JSG2" s="1176"/>
      <c r="JSH2" s="1176"/>
      <c r="JSI2" s="1176"/>
      <c r="JSJ2" s="1176"/>
      <c r="JSK2" s="1176"/>
      <c r="JSL2" s="1176"/>
      <c r="JSM2" s="1176"/>
      <c r="JSN2" s="1176"/>
      <c r="JSO2" s="1176"/>
      <c r="JSP2" s="1176"/>
      <c r="JSQ2" s="1176"/>
      <c r="JSR2" s="1176"/>
      <c r="JSS2" s="1176"/>
      <c r="JST2" s="1176"/>
      <c r="JSU2" s="1176"/>
      <c r="JSV2" s="1176"/>
      <c r="JSW2" s="1176"/>
      <c r="JSX2" s="1176"/>
      <c r="JSY2" s="1176"/>
      <c r="JSZ2" s="1176"/>
      <c r="JTA2" s="1176"/>
      <c r="JTB2" s="1176"/>
      <c r="JTC2" s="1176"/>
      <c r="JTD2" s="1176"/>
      <c r="JTE2" s="1176"/>
      <c r="JTF2" s="1176"/>
      <c r="JTG2" s="1176"/>
      <c r="JTH2" s="1176"/>
      <c r="JTI2" s="1176"/>
      <c r="JTJ2" s="1176"/>
      <c r="JTK2" s="1176"/>
      <c r="JTL2" s="1176"/>
      <c r="JTM2" s="1176"/>
      <c r="JTN2" s="1176"/>
      <c r="JTO2" s="1176"/>
      <c r="JTP2" s="1176"/>
      <c r="JTQ2" s="1176"/>
      <c r="JTR2" s="1176"/>
      <c r="JTS2" s="1176"/>
      <c r="JTT2" s="1176"/>
      <c r="JTU2" s="1176"/>
      <c r="JTV2" s="1176"/>
      <c r="JTW2" s="1176"/>
      <c r="JTX2" s="1176"/>
      <c r="JTY2" s="1176"/>
      <c r="JTZ2" s="1176"/>
      <c r="JUA2" s="1176"/>
      <c r="JUB2" s="1176"/>
      <c r="JUC2" s="1176"/>
      <c r="JUD2" s="1176"/>
      <c r="JUE2" s="1176"/>
      <c r="JUF2" s="1176"/>
      <c r="JUG2" s="1176"/>
      <c r="JUH2" s="1176"/>
      <c r="JUI2" s="1176"/>
      <c r="JUJ2" s="1176"/>
      <c r="JUK2" s="1176"/>
      <c r="JUL2" s="1176"/>
      <c r="JUM2" s="1176"/>
      <c r="JUN2" s="1176"/>
      <c r="JUO2" s="1176"/>
      <c r="JUP2" s="1176"/>
      <c r="JUQ2" s="1176"/>
      <c r="JUR2" s="1176"/>
      <c r="JUS2" s="1176"/>
      <c r="JUT2" s="1176"/>
      <c r="JUU2" s="1176"/>
      <c r="JUV2" s="1176"/>
      <c r="JUW2" s="1176"/>
      <c r="JUX2" s="1176"/>
      <c r="JUY2" s="1176"/>
      <c r="JUZ2" s="1176"/>
      <c r="JVA2" s="1176"/>
      <c r="JVB2" s="1176"/>
      <c r="JVC2" s="1176"/>
      <c r="JVD2" s="1176"/>
      <c r="JVE2" s="1176"/>
      <c r="JVF2" s="1176"/>
      <c r="JVG2" s="1176"/>
      <c r="JVH2" s="1176"/>
      <c r="JVI2" s="1176"/>
      <c r="JVJ2" s="1176"/>
      <c r="JVK2" s="1176"/>
      <c r="JVL2" s="1176"/>
      <c r="JVM2" s="1176"/>
      <c r="JVN2" s="1176"/>
      <c r="JVO2" s="1176"/>
      <c r="JVP2" s="1176"/>
      <c r="JVQ2" s="1176"/>
      <c r="JVR2" s="1176"/>
      <c r="JVS2" s="1176"/>
      <c r="JVT2" s="1176"/>
      <c r="JVU2" s="1176"/>
      <c r="JVV2" s="1176"/>
      <c r="JVW2" s="1176"/>
      <c r="JVX2" s="1176"/>
      <c r="JVY2" s="1176"/>
      <c r="JVZ2" s="1176"/>
      <c r="JWA2" s="1176"/>
      <c r="JWB2" s="1176"/>
      <c r="JWC2" s="1176"/>
      <c r="JWD2" s="1176"/>
      <c r="JWE2" s="1176"/>
      <c r="JWF2" s="1176"/>
      <c r="JWG2" s="1176"/>
      <c r="JWH2" s="1176"/>
      <c r="JWI2" s="1176"/>
      <c r="JWJ2" s="1176"/>
      <c r="JWK2" s="1176"/>
      <c r="JWL2" s="1176"/>
      <c r="JWM2" s="1176"/>
      <c r="JWN2" s="1176"/>
      <c r="JWO2" s="1176"/>
      <c r="JWP2" s="1176"/>
      <c r="JWQ2" s="1176"/>
      <c r="JWR2" s="1176"/>
      <c r="JWS2" s="1176"/>
      <c r="JWT2" s="1176"/>
      <c r="JWU2" s="1176"/>
      <c r="JWV2" s="1176"/>
      <c r="JWW2" s="1176"/>
      <c r="JWX2" s="1176"/>
      <c r="JWY2" s="1176"/>
      <c r="JWZ2" s="1176"/>
      <c r="JXA2" s="1176"/>
      <c r="JXB2" s="1176"/>
      <c r="JXC2" s="1176"/>
      <c r="JXD2" s="1176"/>
      <c r="JXE2" s="1176"/>
      <c r="JXF2" s="1176"/>
      <c r="JXG2" s="1176"/>
      <c r="JXH2" s="1176"/>
      <c r="JXI2" s="1176"/>
      <c r="JXJ2" s="1176"/>
      <c r="JXK2" s="1176"/>
      <c r="JXL2" s="1176"/>
      <c r="JXM2" s="1176"/>
      <c r="JXN2" s="1176"/>
      <c r="JXO2" s="1176"/>
      <c r="JXP2" s="1176"/>
      <c r="JXQ2" s="1176"/>
      <c r="JXR2" s="1176"/>
      <c r="JXS2" s="1176"/>
      <c r="JXT2" s="1176"/>
      <c r="JXU2" s="1176"/>
      <c r="JXV2" s="1176"/>
      <c r="JXW2" s="1176"/>
      <c r="JXX2" s="1176"/>
      <c r="JXY2" s="1176"/>
      <c r="JXZ2" s="1176"/>
      <c r="JYA2" s="1176"/>
      <c r="JYB2" s="1176"/>
      <c r="JYC2" s="1176"/>
      <c r="JYD2" s="1176"/>
      <c r="JYE2" s="1176"/>
      <c r="JYF2" s="1176"/>
      <c r="JYG2" s="1176"/>
      <c r="JYH2" s="1176"/>
      <c r="JYI2" s="1176"/>
      <c r="JYJ2" s="1176"/>
      <c r="JYK2" s="1176"/>
      <c r="JYL2" s="1176"/>
      <c r="JYM2" s="1176"/>
      <c r="JYN2" s="1176"/>
      <c r="JYO2" s="1176"/>
      <c r="JYP2" s="1176"/>
      <c r="JYQ2" s="1176"/>
      <c r="JYR2" s="1176"/>
      <c r="JYS2" s="1176"/>
      <c r="JYT2" s="1176"/>
      <c r="JYU2" s="1176"/>
      <c r="JYV2" s="1176"/>
      <c r="JYW2" s="1176"/>
      <c r="JYX2" s="1176"/>
      <c r="JYY2" s="1176"/>
      <c r="JYZ2" s="1176"/>
      <c r="JZA2" s="1176"/>
      <c r="JZB2" s="1176"/>
      <c r="JZC2" s="1176"/>
      <c r="JZD2" s="1176"/>
      <c r="JZE2" s="1176"/>
      <c r="JZF2" s="1176"/>
      <c r="JZG2" s="1176"/>
      <c r="JZH2" s="1176"/>
      <c r="JZI2" s="1176"/>
      <c r="JZJ2" s="1176"/>
      <c r="JZK2" s="1176"/>
      <c r="JZL2" s="1176"/>
      <c r="JZM2" s="1176"/>
      <c r="JZN2" s="1176"/>
      <c r="JZO2" s="1176"/>
      <c r="JZP2" s="1176"/>
      <c r="JZQ2" s="1176"/>
      <c r="JZR2" s="1176"/>
      <c r="JZS2" s="1176"/>
      <c r="JZT2" s="1176"/>
      <c r="JZU2" s="1176"/>
      <c r="JZV2" s="1176"/>
      <c r="JZW2" s="1176"/>
      <c r="JZX2" s="1176"/>
      <c r="JZY2" s="1176"/>
      <c r="JZZ2" s="1176"/>
      <c r="KAA2" s="1176"/>
      <c r="KAB2" s="1176"/>
      <c r="KAC2" s="1176"/>
      <c r="KAD2" s="1176"/>
      <c r="KAE2" s="1176"/>
      <c r="KAF2" s="1176"/>
      <c r="KAG2" s="1176"/>
      <c r="KAH2" s="1176"/>
      <c r="KAI2" s="1176"/>
      <c r="KAJ2" s="1176"/>
      <c r="KAK2" s="1176"/>
      <c r="KAL2" s="1176"/>
      <c r="KAM2" s="1176"/>
      <c r="KAN2" s="1176"/>
      <c r="KAO2" s="1176"/>
      <c r="KAP2" s="1176"/>
      <c r="KAQ2" s="1176"/>
      <c r="KAR2" s="1176"/>
      <c r="KAS2" s="1176"/>
      <c r="KAT2" s="1176"/>
      <c r="KAU2" s="1176"/>
      <c r="KAV2" s="1176"/>
      <c r="KAW2" s="1176"/>
      <c r="KAX2" s="1176"/>
      <c r="KAY2" s="1176"/>
      <c r="KAZ2" s="1176"/>
      <c r="KBA2" s="1176"/>
      <c r="KBB2" s="1176"/>
      <c r="KBC2" s="1176"/>
      <c r="KBD2" s="1176"/>
      <c r="KBE2" s="1176"/>
      <c r="KBF2" s="1176"/>
      <c r="KBG2" s="1176"/>
      <c r="KBH2" s="1176"/>
      <c r="KBI2" s="1176"/>
      <c r="KBJ2" s="1176"/>
      <c r="KBK2" s="1176"/>
      <c r="KBL2" s="1176"/>
      <c r="KBM2" s="1176"/>
      <c r="KBN2" s="1176"/>
      <c r="KBO2" s="1176"/>
      <c r="KBP2" s="1176"/>
      <c r="KBQ2" s="1176"/>
      <c r="KBR2" s="1176"/>
      <c r="KBS2" s="1176"/>
      <c r="KBT2" s="1176"/>
      <c r="KBU2" s="1176"/>
      <c r="KBV2" s="1176"/>
      <c r="KBW2" s="1176"/>
      <c r="KBX2" s="1176"/>
      <c r="KBY2" s="1176"/>
      <c r="KBZ2" s="1176"/>
      <c r="KCA2" s="1176"/>
      <c r="KCB2" s="1176"/>
      <c r="KCC2" s="1176"/>
      <c r="KCD2" s="1176"/>
      <c r="KCE2" s="1176"/>
      <c r="KCF2" s="1176"/>
      <c r="KCG2" s="1176"/>
      <c r="KCH2" s="1176"/>
      <c r="KCI2" s="1176"/>
      <c r="KCJ2" s="1176"/>
      <c r="KCK2" s="1176"/>
      <c r="KCL2" s="1176"/>
      <c r="KCM2" s="1176"/>
      <c r="KCN2" s="1176"/>
      <c r="KCO2" s="1176"/>
      <c r="KCP2" s="1176"/>
      <c r="KCQ2" s="1176"/>
      <c r="KCR2" s="1176"/>
      <c r="KCS2" s="1176"/>
      <c r="KCT2" s="1176"/>
      <c r="KCU2" s="1176"/>
      <c r="KCV2" s="1176"/>
      <c r="KCW2" s="1176"/>
      <c r="KCX2" s="1176"/>
      <c r="KCY2" s="1176"/>
      <c r="KCZ2" s="1176"/>
      <c r="KDA2" s="1176"/>
      <c r="KDB2" s="1176"/>
      <c r="KDC2" s="1176"/>
      <c r="KDD2" s="1176"/>
      <c r="KDE2" s="1176"/>
      <c r="KDF2" s="1176"/>
      <c r="KDG2" s="1176"/>
      <c r="KDH2" s="1176"/>
      <c r="KDI2" s="1176"/>
      <c r="KDJ2" s="1176"/>
      <c r="KDK2" s="1176"/>
      <c r="KDL2" s="1176"/>
      <c r="KDM2" s="1176"/>
      <c r="KDN2" s="1176"/>
      <c r="KDO2" s="1176"/>
      <c r="KDP2" s="1176"/>
      <c r="KDQ2" s="1176"/>
      <c r="KDR2" s="1176"/>
      <c r="KDS2" s="1176"/>
      <c r="KDT2" s="1176"/>
      <c r="KDU2" s="1176"/>
      <c r="KDV2" s="1176"/>
      <c r="KDW2" s="1176"/>
      <c r="KDX2" s="1176"/>
      <c r="KDY2" s="1176"/>
      <c r="KDZ2" s="1176"/>
      <c r="KEA2" s="1176"/>
      <c r="KEB2" s="1176"/>
      <c r="KEC2" s="1176"/>
      <c r="KED2" s="1176"/>
      <c r="KEE2" s="1176"/>
      <c r="KEF2" s="1176"/>
      <c r="KEG2" s="1176"/>
      <c r="KEH2" s="1176"/>
      <c r="KEI2" s="1176"/>
      <c r="KEJ2" s="1176"/>
      <c r="KEK2" s="1176"/>
      <c r="KEL2" s="1176"/>
      <c r="KEM2" s="1176"/>
      <c r="KEN2" s="1176"/>
      <c r="KEO2" s="1176"/>
      <c r="KEP2" s="1176"/>
      <c r="KEQ2" s="1176"/>
      <c r="KER2" s="1176"/>
      <c r="KES2" s="1176"/>
      <c r="KET2" s="1176"/>
      <c r="KEU2" s="1176"/>
      <c r="KEV2" s="1176"/>
      <c r="KEW2" s="1176"/>
      <c r="KEX2" s="1176"/>
      <c r="KEY2" s="1176"/>
      <c r="KEZ2" s="1176"/>
      <c r="KFA2" s="1176"/>
      <c r="KFB2" s="1176"/>
      <c r="KFC2" s="1176"/>
      <c r="KFD2" s="1176"/>
      <c r="KFE2" s="1176"/>
      <c r="KFF2" s="1176"/>
      <c r="KFG2" s="1176"/>
      <c r="KFH2" s="1176"/>
      <c r="KFI2" s="1176"/>
      <c r="KFJ2" s="1176"/>
      <c r="KFK2" s="1176"/>
      <c r="KFL2" s="1176"/>
      <c r="KFM2" s="1176"/>
      <c r="KFN2" s="1176"/>
      <c r="KFO2" s="1176"/>
      <c r="KFP2" s="1176"/>
      <c r="KFQ2" s="1176"/>
      <c r="KFR2" s="1176"/>
      <c r="KFS2" s="1176"/>
      <c r="KFT2" s="1176"/>
      <c r="KFU2" s="1176"/>
      <c r="KFV2" s="1176"/>
      <c r="KFW2" s="1176"/>
      <c r="KFX2" s="1176"/>
      <c r="KFY2" s="1176"/>
      <c r="KFZ2" s="1176"/>
      <c r="KGA2" s="1176"/>
      <c r="KGB2" s="1176"/>
      <c r="KGC2" s="1176"/>
      <c r="KGD2" s="1176"/>
      <c r="KGE2" s="1176"/>
      <c r="KGF2" s="1176"/>
      <c r="KGG2" s="1176"/>
      <c r="KGH2" s="1176"/>
      <c r="KGI2" s="1176"/>
      <c r="KGJ2" s="1176"/>
      <c r="KGK2" s="1176"/>
      <c r="KGL2" s="1176"/>
      <c r="KGM2" s="1176"/>
      <c r="KGN2" s="1176"/>
      <c r="KGO2" s="1176"/>
      <c r="KGP2" s="1176"/>
      <c r="KGQ2" s="1176"/>
      <c r="KGR2" s="1176"/>
      <c r="KGS2" s="1176"/>
      <c r="KGT2" s="1176"/>
      <c r="KGU2" s="1176"/>
      <c r="KGV2" s="1176"/>
      <c r="KGW2" s="1176"/>
      <c r="KGX2" s="1176"/>
      <c r="KGY2" s="1176"/>
      <c r="KGZ2" s="1176"/>
      <c r="KHA2" s="1176"/>
      <c r="KHB2" s="1176"/>
      <c r="KHC2" s="1176"/>
      <c r="KHD2" s="1176"/>
      <c r="KHE2" s="1176"/>
      <c r="KHF2" s="1176"/>
      <c r="KHG2" s="1176"/>
      <c r="KHH2" s="1176"/>
      <c r="KHI2" s="1176"/>
      <c r="KHJ2" s="1176"/>
      <c r="KHK2" s="1176"/>
      <c r="KHL2" s="1176"/>
      <c r="KHM2" s="1176"/>
      <c r="KHN2" s="1176"/>
      <c r="KHO2" s="1176"/>
      <c r="KHP2" s="1176"/>
      <c r="KHQ2" s="1176"/>
      <c r="KHR2" s="1176"/>
      <c r="KHS2" s="1176"/>
      <c r="KHT2" s="1176"/>
      <c r="KHU2" s="1176"/>
      <c r="KHV2" s="1176"/>
      <c r="KHW2" s="1176"/>
      <c r="KHX2" s="1176"/>
      <c r="KHY2" s="1176"/>
      <c r="KHZ2" s="1176"/>
      <c r="KIA2" s="1176"/>
      <c r="KIB2" s="1176"/>
      <c r="KIC2" s="1176"/>
      <c r="KID2" s="1176"/>
      <c r="KIE2" s="1176"/>
      <c r="KIF2" s="1176"/>
      <c r="KIG2" s="1176"/>
      <c r="KIH2" s="1176"/>
      <c r="KII2" s="1176"/>
      <c r="KIJ2" s="1176"/>
      <c r="KIK2" s="1176"/>
      <c r="KIL2" s="1176"/>
      <c r="KIM2" s="1176"/>
      <c r="KIN2" s="1176"/>
      <c r="KIO2" s="1176"/>
      <c r="KIP2" s="1176"/>
      <c r="KIQ2" s="1176"/>
      <c r="KIR2" s="1176"/>
      <c r="KIS2" s="1176"/>
      <c r="KIT2" s="1176"/>
      <c r="KIU2" s="1176"/>
      <c r="KIV2" s="1176"/>
      <c r="KIW2" s="1176"/>
      <c r="KIX2" s="1176"/>
      <c r="KIY2" s="1176"/>
      <c r="KIZ2" s="1176"/>
      <c r="KJA2" s="1176"/>
      <c r="KJB2" s="1176"/>
      <c r="KJC2" s="1176"/>
      <c r="KJD2" s="1176"/>
      <c r="KJE2" s="1176"/>
      <c r="KJF2" s="1176"/>
      <c r="KJG2" s="1176"/>
      <c r="KJH2" s="1176"/>
      <c r="KJI2" s="1176"/>
      <c r="KJJ2" s="1176"/>
      <c r="KJK2" s="1176"/>
      <c r="KJL2" s="1176"/>
      <c r="KJM2" s="1176"/>
      <c r="KJN2" s="1176"/>
      <c r="KJO2" s="1176"/>
      <c r="KJP2" s="1176"/>
      <c r="KJQ2" s="1176"/>
      <c r="KJR2" s="1176"/>
      <c r="KJS2" s="1176"/>
      <c r="KJT2" s="1176"/>
      <c r="KJU2" s="1176"/>
      <c r="KJV2" s="1176"/>
      <c r="KJW2" s="1176"/>
      <c r="KJX2" s="1176"/>
      <c r="KJY2" s="1176"/>
      <c r="KJZ2" s="1176"/>
      <c r="KKA2" s="1176"/>
      <c r="KKB2" s="1176"/>
      <c r="KKC2" s="1176"/>
      <c r="KKD2" s="1176"/>
      <c r="KKE2" s="1176"/>
      <c r="KKF2" s="1176"/>
      <c r="KKG2" s="1176"/>
      <c r="KKH2" s="1176"/>
      <c r="KKI2" s="1176"/>
      <c r="KKJ2" s="1176"/>
      <c r="KKK2" s="1176"/>
      <c r="KKL2" s="1176"/>
      <c r="KKM2" s="1176"/>
      <c r="KKN2" s="1176"/>
      <c r="KKO2" s="1176"/>
      <c r="KKP2" s="1176"/>
      <c r="KKQ2" s="1176"/>
      <c r="KKR2" s="1176"/>
      <c r="KKS2" s="1176"/>
      <c r="KKT2" s="1176"/>
      <c r="KKU2" s="1176"/>
      <c r="KKV2" s="1176"/>
      <c r="KKW2" s="1176"/>
      <c r="KKX2" s="1176"/>
      <c r="KKY2" s="1176"/>
      <c r="KKZ2" s="1176"/>
      <c r="KLA2" s="1176"/>
      <c r="KLB2" s="1176"/>
      <c r="KLC2" s="1176"/>
      <c r="KLD2" s="1176"/>
      <c r="KLE2" s="1176"/>
      <c r="KLF2" s="1176"/>
      <c r="KLG2" s="1176"/>
      <c r="KLH2" s="1176"/>
      <c r="KLI2" s="1176"/>
      <c r="KLJ2" s="1176"/>
      <c r="KLK2" s="1176"/>
      <c r="KLL2" s="1176"/>
      <c r="KLM2" s="1176"/>
      <c r="KLN2" s="1176"/>
      <c r="KLO2" s="1176"/>
      <c r="KLP2" s="1176"/>
      <c r="KLQ2" s="1176"/>
      <c r="KLR2" s="1176"/>
      <c r="KLS2" s="1176"/>
      <c r="KLT2" s="1176"/>
      <c r="KLU2" s="1176"/>
      <c r="KLV2" s="1176"/>
      <c r="KLW2" s="1176"/>
      <c r="KLX2" s="1176"/>
      <c r="KLY2" s="1176"/>
      <c r="KLZ2" s="1176"/>
      <c r="KMA2" s="1176"/>
      <c r="KMB2" s="1176"/>
      <c r="KMC2" s="1176"/>
      <c r="KMD2" s="1176"/>
      <c r="KME2" s="1176"/>
      <c r="KMF2" s="1176"/>
      <c r="KMG2" s="1176"/>
      <c r="KMH2" s="1176"/>
      <c r="KMI2" s="1176"/>
      <c r="KMJ2" s="1176"/>
      <c r="KMK2" s="1176"/>
      <c r="KML2" s="1176"/>
      <c r="KMM2" s="1176"/>
      <c r="KMN2" s="1176"/>
      <c r="KMO2" s="1176"/>
      <c r="KMP2" s="1176"/>
      <c r="KMQ2" s="1176"/>
      <c r="KMR2" s="1176"/>
      <c r="KMS2" s="1176"/>
      <c r="KMT2" s="1176"/>
      <c r="KMU2" s="1176"/>
      <c r="KMV2" s="1176"/>
      <c r="KMW2" s="1176"/>
      <c r="KMX2" s="1176"/>
      <c r="KMY2" s="1176"/>
      <c r="KMZ2" s="1176"/>
      <c r="KNA2" s="1176"/>
      <c r="KNB2" s="1176"/>
      <c r="KNC2" s="1176"/>
      <c r="KND2" s="1176"/>
      <c r="KNE2" s="1176"/>
      <c r="KNF2" s="1176"/>
      <c r="KNG2" s="1176"/>
      <c r="KNH2" s="1176"/>
      <c r="KNI2" s="1176"/>
      <c r="KNJ2" s="1176"/>
      <c r="KNK2" s="1176"/>
      <c r="KNL2" s="1176"/>
      <c r="KNM2" s="1176"/>
      <c r="KNN2" s="1176"/>
      <c r="KNO2" s="1176"/>
      <c r="KNP2" s="1176"/>
      <c r="KNQ2" s="1176"/>
      <c r="KNR2" s="1176"/>
      <c r="KNS2" s="1176"/>
      <c r="KNT2" s="1176"/>
      <c r="KNU2" s="1176"/>
      <c r="KNV2" s="1176"/>
      <c r="KNW2" s="1176"/>
      <c r="KNX2" s="1176"/>
      <c r="KNY2" s="1176"/>
      <c r="KNZ2" s="1176"/>
      <c r="KOA2" s="1176"/>
      <c r="KOB2" s="1176"/>
      <c r="KOC2" s="1176"/>
      <c r="KOD2" s="1176"/>
      <c r="KOE2" s="1176"/>
      <c r="KOF2" s="1176"/>
      <c r="KOG2" s="1176"/>
      <c r="KOH2" s="1176"/>
      <c r="KOI2" s="1176"/>
      <c r="KOJ2" s="1176"/>
      <c r="KOK2" s="1176"/>
      <c r="KOL2" s="1176"/>
      <c r="KOM2" s="1176"/>
      <c r="KON2" s="1176"/>
      <c r="KOO2" s="1176"/>
      <c r="KOP2" s="1176"/>
      <c r="KOQ2" s="1176"/>
      <c r="KOR2" s="1176"/>
      <c r="KOS2" s="1176"/>
      <c r="KOT2" s="1176"/>
      <c r="KOU2" s="1176"/>
      <c r="KOV2" s="1176"/>
      <c r="KOW2" s="1176"/>
      <c r="KOX2" s="1176"/>
      <c r="KOY2" s="1176"/>
      <c r="KOZ2" s="1176"/>
      <c r="KPA2" s="1176"/>
      <c r="KPB2" s="1176"/>
      <c r="KPC2" s="1176"/>
      <c r="KPD2" s="1176"/>
      <c r="KPE2" s="1176"/>
      <c r="KPF2" s="1176"/>
      <c r="KPG2" s="1176"/>
      <c r="KPH2" s="1176"/>
      <c r="KPI2" s="1176"/>
      <c r="KPJ2" s="1176"/>
      <c r="KPK2" s="1176"/>
      <c r="KPL2" s="1176"/>
      <c r="KPM2" s="1176"/>
      <c r="KPN2" s="1176"/>
      <c r="KPO2" s="1176"/>
      <c r="KPP2" s="1176"/>
      <c r="KPQ2" s="1176"/>
      <c r="KPR2" s="1176"/>
      <c r="KPS2" s="1176"/>
      <c r="KPT2" s="1176"/>
      <c r="KPU2" s="1176"/>
      <c r="KPV2" s="1176"/>
      <c r="KPW2" s="1176"/>
      <c r="KPX2" s="1176"/>
      <c r="KPY2" s="1176"/>
      <c r="KPZ2" s="1176"/>
      <c r="KQA2" s="1176"/>
      <c r="KQB2" s="1176"/>
      <c r="KQC2" s="1176"/>
      <c r="KQD2" s="1176"/>
      <c r="KQE2" s="1176"/>
      <c r="KQF2" s="1176"/>
      <c r="KQG2" s="1176"/>
      <c r="KQH2" s="1176"/>
      <c r="KQI2" s="1176"/>
      <c r="KQJ2" s="1176"/>
      <c r="KQK2" s="1176"/>
      <c r="KQL2" s="1176"/>
      <c r="KQM2" s="1176"/>
      <c r="KQN2" s="1176"/>
      <c r="KQO2" s="1176"/>
      <c r="KQP2" s="1176"/>
      <c r="KQQ2" s="1176"/>
      <c r="KQR2" s="1176"/>
      <c r="KQS2" s="1176"/>
      <c r="KQT2" s="1176"/>
      <c r="KQU2" s="1176"/>
      <c r="KQV2" s="1176"/>
      <c r="KQW2" s="1176"/>
      <c r="KQX2" s="1176"/>
      <c r="KQY2" s="1176"/>
      <c r="KQZ2" s="1176"/>
      <c r="KRA2" s="1176"/>
      <c r="KRB2" s="1176"/>
      <c r="KRC2" s="1176"/>
      <c r="KRD2" s="1176"/>
      <c r="KRE2" s="1176"/>
      <c r="KRF2" s="1176"/>
      <c r="KRG2" s="1176"/>
      <c r="KRH2" s="1176"/>
      <c r="KRI2" s="1176"/>
      <c r="KRJ2" s="1176"/>
      <c r="KRK2" s="1176"/>
      <c r="KRL2" s="1176"/>
      <c r="KRM2" s="1176"/>
      <c r="KRN2" s="1176"/>
      <c r="KRO2" s="1176"/>
      <c r="KRP2" s="1176"/>
      <c r="KRQ2" s="1176"/>
      <c r="KRR2" s="1176"/>
      <c r="KRS2" s="1176"/>
      <c r="KRT2" s="1176"/>
      <c r="KRU2" s="1176"/>
      <c r="KRV2" s="1176"/>
      <c r="KRW2" s="1176"/>
      <c r="KRX2" s="1176"/>
      <c r="KRY2" s="1176"/>
      <c r="KRZ2" s="1176"/>
      <c r="KSA2" s="1176"/>
      <c r="KSB2" s="1176"/>
      <c r="KSC2" s="1176"/>
      <c r="KSD2" s="1176"/>
      <c r="KSE2" s="1176"/>
      <c r="KSF2" s="1176"/>
      <c r="KSG2" s="1176"/>
      <c r="KSH2" s="1176"/>
      <c r="KSI2" s="1176"/>
      <c r="KSJ2" s="1176"/>
      <c r="KSK2" s="1176"/>
      <c r="KSL2" s="1176"/>
      <c r="KSM2" s="1176"/>
      <c r="KSN2" s="1176"/>
      <c r="KSO2" s="1176"/>
      <c r="KSP2" s="1176"/>
      <c r="KSQ2" s="1176"/>
      <c r="KSR2" s="1176"/>
      <c r="KSS2" s="1176"/>
      <c r="KST2" s="1176"/>
      <c r="KSU2" s="1176"/>
      <c r="KSV2" s="1176"/>
      <c r="KSW2" s="1176"/>
      <c r="KSX2" s="1176"/>
      <c r="KSY2" s="1176"/>
      <c r="KSZ2" s="1176"/>
      <c r="KTA2" s="1176"/>
      <c r="KTB2" s="1176"/>
      <c r="KTC2" s="1176"/>
      <c r="KTD2" s="1176"/>
      <c r="KTE2" s="1176"/>
      <c r="KTF2" s="1176"/>
      <c r="KTG2" s="1176"/>
      <c r="KTH2" s="1176"/>
      <c r="KTI2" s="1176"/>
      <c r="KTJ2" s="1176"/>
      <c r="KTK2" s="1176"/>
      <c r="KTL2" s="1176"/>
      <c r="KTM2" s="1176"/>
      <c r="KTN2" s="1176"/>
      <c r="KTO2" s="1176"/>
      <c r="KTP2" s="1176"/>
      <c r="KTQ2" s="1176"/>
      <c r="KTR2" s="1176"/>
      <c r="KTS2" s="1176"/>
      <c r="KTT2" s="1176"/>
      <c r="KTU2" s="1176"/>
      <c r="KTV2" s="1176"/>
      <c r="KTW2" s="1176"/>
      <c r="KTX2" s="1176"/>
      <c r="KTY2" s="1176"/>
      <c r="KTZ2" s="1176"/>
      <c r="KUA2" s="1176"/>
      <c r="KUB2" s="1176"/>
      <c r="KUC2" s="1176"/>
      <c r="KUD2" s="1176"/>
      <c r="KUE2" s="1176"/>
      <c r="KUF2" s="1176"/>
      <c r="KUG2" s="1176"/>
      <c r="KUH2" s="1176"/>
      <c r="KUI2" s="1176"/>
      <c r="KUJ2" s="1176"/>
      <c r="KUK2" s="1176"/>
      <c r="KUL2" s="1176"/>
      <c r="KUM2" s="1176"/>
      <c r="KUN2" s="1176"/>
      <c r="KUO2" s="1176"/>
      <c r="KUP2" s="1176"/>
      <c r="KUQ2" s="1176"/>
      <c r="KUR2" s="1176"/>
      <c r="KUS2" s="1176"/>
      <c r="KUT2" s="1176"/>
      <c r="KUU2" s="1176"/>
      <c r="KUV2" s="1176"/>
      <c r="KUW2" s="1176"/>
      <c r="KUX2" s="1176"/>
      <c r="KUY2" s="1176"/>
      <c r="KUZ2" s="1176"/>
      <c r="KVA2" s="1176"/>
      <c r="KVB2" s="1176"/>
      <c r="KVC2" s="1176"/>
      <c r="KVD2" s="1176"/>
      <c r="KVE2" s="1176"/>
      <c r="KVF2" s="1176"/>
      <c r="KVG2" s="1176"/>
      <c r="KVH2" s="1176"/>
      <c r="KVI2" s="1176"/>
      <c r="KVJ2" s="1176"/>
      <c r="KVK2" s="1176"/>
      <c r="KVL2" s="1176"/>
      <c r="KVM2" s="1176"/>
      <c r="KVN2" s="1176"/>
      <c r="KVO2" s="1176"/>
      <c r="KVP2" s="1176"/>
      <c r="KVQ2" s="1176"/>
      <c r="KVR2" s="1176"/>
      <c r="KVS2" s="1176"/>
      <c r="KVT2" s="1176"/>
      <c r="KVU2" s="1176"/>
      <c r="KVV2" s="1176"/>
      <c r="KVW2" s="1176"/>
      <c r="KVX2" s="1176"/>
      <c r="KVY2" s="1176"/>
      <c r="KVZ2" s="1176"/>
      <c r="KWA2" s="1176"/>
      <c r="KWB2" s="1176"/>
      <c r="KWC2" s="1176"/>
      <c r="KWD2" s="1176"/>
      <c r="KWE2" s="1176"/>
      <c r="KWF2" s="1176"/>
      <c r="KWG2" s="1176"/>
      <c r="KWH2" s="1176"/>
      <c r="KWI2" s="1176"/>
      <c r="KWJ2" s="1176"/>
      <c r="KWK2" s="1176"/>
      <c r="KWL2" s="1176"/>
      <c r="KWM2" s="1176"/>
      <c r="KWN2" s="1176"/>
      <c r="KWO2" s="1176"/>
      <c r="KWP2" s="1176"/>
      <c r="KWQ2" s="1176"/>
      <c r="KWR2" s="1176"/>
      <c r="KWS2" s="1176"/>
      <c r="KWT2" s="1176"/>
      <c r="KWU2" s="1176"/>
      <c r="KWV2" s="1176"/>
      <c r="KWW2" s="1176"/>
      <c r="KWX2" s="1176"/>
      <c r="KWY2" s="1176"/>
      <c r="KWZ2" s="1176"/>
      <c r="KXA2" s="1176"/>
      <c r="KXB2" s="1176"/>
      <c r="KXC2" s="1176"/>
      <c r="KXD2" s="1176"/>
      <c r="KXE2" s="1176"/>
      <c r="KXF2" s="1176"/>
      <c r="KXG2" s="1176"/>
      <c r="KXH2" s="1176"/>
      <c r="KXI2" s="1176"/>
      <c r="KXJ2" s="1176"/>
      <c r="KXK2" s="1176"/>
      <c r="KXL2" s="1176"/>
      <c r="KXM2" s="1176"/>
      <c r="KXN2" s="1176"/>
      <c r="KXO2" s="1176"/>
      <c r="KXP2" s="1176"/>
      <c r="KXQ2" s="1176"/>
      <c r="KXR2" s="1176"/>
      <c r="KXS2" s="1176"/>
      <c r="KXT2" s="1176"/>
      <c r="KXU2" s="1176"/>
      <c r="KXV2" s="1176"/>
      <c r="KXW2" s="1176"/>
      <c r="KXX2" s="1176"/>
      <c r="KXY2" s="1176"/>
      <c r="KXZ2" s="1176"/>
      <c r="KYA2" s="1176"/>
      <c r="KYB2" s="1176"/>
      <c r="KYC2" s="1176"/>
      <c r="KYD2" s="1176"/>
      <c r="KYE2" s="1176"/>
      <c r="KYF2" s="1176"/>
      <c r="KYG2" s="1176"/>
      <c r="KYH2" s="1176"/>
      <c r="KYI2" s="1176"/>
      <c r="KYJ2" s="1176"/>
      <c r="KYK2" s="1176"/>
      <c r="KYL2" s="1176"/>
      <c r="KYM2" s="1176"/>
      <c r="KYN2" s="1176"/>
      <c r="KYO2" s="1176"/>
      <c r="KYP2" s="1176"/>
      <c r="KYQ2" s="1176"/>
      <c r="KYR2" s="1176"/>
      <c r="KYS2" s="1176"/>
      <c r="KYT2" s="1176"/>
      <c r="KYU2" s="1176"/>
      <c r="KYV2" s="1176"/>
      <c r="KYW2" s="1176"/>
      <c r="KYX2" s="1176"/>
      <c r="KYY2" s="1176"/>
      <c r="KYZ2" s="1176"/>
      <c r="KZA2" s="1176"/>
      <c r="KZB2" s="1176"/>
      <c r="KZC2" s="1176"/>
      <c r="KZD2" s="1176"/>
      <c r="KZE2" s="1176"/>
      <c r="KZF2" s="1176"/>
      <c r="KZG2" s="1176"/>
      <c r="KZH2" s="1176"/>
      <c r="KZI2" s="1176"/>
      <c r="KZJ2" s="1176"/>
      <c r="KZK2" s="1176"/>
      <c r="KZL2" s="1176"/>
      <c r="KZM2" s="1176"/>
      <c r="KZN2" s="1176"/>
      <c r="KZO2" s="1176"/>
      <c r="KZP2" s="1176"/>
      <c r="KZQ2" s="1176"/>
      <c r="KZR2" s="1176"/>
      <c r="KZS2" s="1176"/>
      <c r="KZT2" s="1176"/>
      <c r="KZU2" s="1176"/>
      <c r="KZV2" s="1176"/>
      <c r="KZW2" s="1176"/>
      <c r="KZX2" s="1176"/>
      <c r="KZY2" s="1176"/>
      <c r="KZZ2" s="1176"/>
      <c r="LAA2" s="1176"/>
      <c r="LAB2" s="1176"/>
      <c r="LAC2" s="1176"/>
      <c r="LAD2" s="1176"/>
      <c r="LAE2" s="1176"/>
      <c r="LAF2" s="1176"/>
      <c r="LAG2" s="1176"/>
      <c r="LAH2" s="1176"/>
      <c r="LAI2" s="1176"/>
      <c r="LAJ2" s="1176"/>
      <c r="LAK2" s="1176"/>
      <c r="LAL2" s="1176"/>
      <c r="LAM2" s="1176"/>
      <c r="LAN2" s="1176"/>
      <c r="LAO2" s="1176"/>
      <c r="LAP2" s="1176"/>
      <c r="LAQ2" s="1176"/>
      <c r="LAR2" s="1176"/>
      <c r="LAS2" s="1176"/>
      <c r="LAT2" s="1176"/>
      <c r="LAU2" s="1176"/>
      <c r="LAV2" s="1176"/>
      <c r="LAW2" s="1176"/>
      <c r="LAX2" s="1176"/>
      <c r="LAY2" s="1176"/>
      <c r="LAZ2" s="1176"/>
      <c r="LBA2" s="1176"/>
      <c r="LBB2" s="1176"/>
      <c r="LBC2" s="1176"/>
      <c r="LBD2" s="1176"/>
      <c r="LBE2" s="1176"/>
      <c r="LBF2" s="1176"/>
      <c r="LBG2" s="1176"/>
      <c r="LBH2" s="1176"/>
      <c r="LBI2" s="1176"/>
      <c r="LBJ2" s="1176"/>
      <c r="LBK2" s="1176"/>
      <c r="LBL2" s="1176"/>
      <c r="LBM2" s="1176"/>
      <c r="LBN2" s="1176"/>
      <c r="LBO2" s="1176"/>
      <c r="LBP2" s="1176"/>
      <c r="LBQ2" s="1176"/>
      <c r="LBR2" s="1176"/>
      <c r="LBS2" s="1176"/>
      <c r="LBT2" s="1176"/>
      <c r="LBU2" s="1176"/>
      <c r="LBV2" s="1176"/>
      <c r="LBW2" s="1176"/>
      <c r="LBX2" s="1176"/>
      <c r="LBY2" s="1176"/>
      <c r="LBZ2" s="1176"/>
      <c r="LCA2" s="1176"/>
      <c r="LCB2" s="1176"/>
      <c r="LCC2" s="1176"/>
      <c r="LCD2" s="1176"/>
      <c r="LCE2" s="1176"/>
      <c r="LCF2" s="1176"/>
      <c r="LCG2" s="1176"/>
      <c r="LCH2" s="1176"/>
      <c r="LCI2" s="1176"/>
      <c r="LCJ2" s="1176"/>
      <c r="LCK2" s="1176"/>
      <c r="LCL2" s="1176"/>
      <c r="LCM2" s="1176"/>
      <c r="LCN2" s="1176"/>
      <c r="LCO2" s="1176"/>
      <c r="LCP2" s="1176"/>
      <c r="LCQ2" s="1176"/>
      <c r="LCR2" s="1176"/>
      <c r="LCS2" s="1176"/>
      <c r="LCT2" s="1176"/>
      <c r="LCU2" s="1176"/>
      <c r="LCV2" s="1176"/>
      <c r="LCW2" s="1176"/>
      <c r="LCX2" s="1176"/>
      <c r="LCY2" s="1176"/>
      <c r="LCZ2" s="1176"/>
      <c r="LDA2" s="1176"/>
      <c r="LDB2" s="1176"/>
      <c r="LDC2" s="1176"/>
      <c r="LDD2" s="1176"/>
      <c r="LDE2" s="1176"/>
      <c r="LDF2" s="1176"/>
      <c r="LDG2" s="1176"/>
      <c r="LDH2" s="1176"/>
      <c r="LDI2" s="1176"/>
      <c r="LDJ2" s="1176"/>
      <c r="LDK2" s="1176"/>
      <c r="LDL2" s="1176"/>
      <c r="LDM2" s="1176"/>
      <c r="LDN2" s="1176"/>
      <c r="LDO2" s="1176"/>
      <c r="LDP2" s="1176"/>
      <c r="LDQ2" s="1176"/>
      <c r="LDR2" s="1176"/>
      <c r="LDS2" s="1176"/>
      <c r="LDT2" s="1176"/>
      <c r="LDU2" s="1176"/>
      <c r="LDV2" s="1176"/>
      <c r="LDW2" s="1176"/>
      <c r="LDX2" s="1176"/>
      <c r="LDY2" s="1176"/>
      <c r="LDZ2" s="1176"/>
      <c r="LEA2" s="1176"/>
      <c r="LEB2" s="1176"/>
      <c r="LEC2" s="1176"/>
      <c r="LED2" s="1176"/>
      <c r="LEE2" s="1176"/>
      <c r="LEF2" s="1176"/>
      <c r="LEG2" s="1176"/>
      <c r="LEH2" s="1176"/>
      <c r="LEI2" s="1176"/>
      <c r="LEJ2" s="1176"/>
      <c r="LEK2" s="1176"/>
      <c r="LEL2" s="1176"/>
      <c r="LEM2" s="1176"/>
      <c r="LEN2" s="1176"/>
      <c r="LEO2" s="1176"/>
      <c r="LEP2" s="1176"/>
      <c r="LEQ2" s="1176"/>
      <c r="LER2" s="1176"/>
      <c r="LES2" s="1176"/>
      <c r="LET2" s="1176"/>
      <c r="LEU2" s="1176"/>
      <c r="LEV2" s="1176"/>
      <c r="LEW2" s="1176"/>
      <c r="LEX2" s="1176"/>
      <c r="LEY2" s="1176"/>
      <c r="LEZ2" s="1176"/>
      <c r="LFA2" s="1176"/>
      <c r="LFB2" s="1176"/>
      <c r="LFC2" s="1176"/>
      <c r="LFD2" s="1176"/>
      <c r="LFE2" s="1176"/>
      <c r="LFF2" s="1176"/>
      <c r="LFG2" s="1176"/>
      <c r="LFH2" s="1176"/>
      <c r="LFI2" s="1176"/>
      <c r="LFJ2" s="1176"/>
      <c r="LFK2" s="1176"/>
      <c r="LFL2" s="1176"/>
      <c r="LFM2" s="1176"/>
      <c r="LFN2" s="1176"/>
      <c r="LFO2" s="1176"/>
      <c r="LFP2" s="1176"/>
      <c r="LFQ2" s="1176"/>
      <c r="LFR2" s="1176"/>
      <c r="LFS2" s="1176"/>
      <c r="LFT2" s="1176"/>
      <c r="LFU2" s="1176"/>
      <c r="LFV2" s="1176"/>
      <c r="LFW2" s="1176"/>
      <c r="LFX2" s="1176"/>
      <c r="LFY2" s="1176"/>
      <c r="LFZ2" s="1176"/>
      <c r="LGA2" s="1176"/>
      <c r="LGB2" s="1176"/>
      <c r="LGC2" s="1176"/>
      <c r="LGD2" s="1176"/>
      <c r="LGE2" s="1176"/>
      <c r="LGF2" s="1176"/>
      <c r="LGG2" s="1176"/>
      <c r="LGH2" s="1176"/>
      <c r="LGI2" s="1176"/>
      <c r="LGJ2" s="1176"/>
      <c r="LGK2" s="1176"/>
      <c r="LGL2" s="1176"/>
      <c r="LGM2" s="1176"/>
      <c r="LGN2" s="1176"/>
      <c r="LGO2" s="1176"/>
      <c r="LGP2" s="1176"/>
      <c r="LGQ2" s="1176"/>
      <c r="LGR2" s="1176"/>
      <c r="LGS2" s="1176"/>
      <c r="LGT2" s="1176"/>
      <c r="LGU2" s="1176"/>
      <c r="LGV2" s="1176"/>
      <c r="LGW2" s="1176"/>
      <c r="LGX2" s="1176"/>
      <c r="LGY2" s="1176"/>
      <c r="LGZ2" s="1176"/>
      <c r="LHA2" s="1176"/>
      <c r="LHB2" s="1176"/>
      <c r="LHC2" s="1176"/>
      <c r="LHD2" s="1176"/>
      <c r="LHE2" s="1176"/>
      <c r="LHF2" s="1176"/>
      <c r="LHG2" s="1176"/>
      <c r="LHH2" s="1176"/>
      <c r="LHI2" s="1176"/>
      <c r="LHJ2" s="1176"/>
      <c r="LHK2" s="1176"/>
      <c r="LHL2" s="1176"/>
      <c r="LHM2" s="1176"/>
      <c r="LHN2" s="1176"/>
      <c r="LHO2" s="1176"/>
      <c r="LHP2" s="1176"/>
      <c r="LHQ2" s="1176"/>
      <c r="LHR2" s="1176"/>
      <c r="LHS2" s="1176"/>
      <c r="LHT2" s="1176"/>
      <c r="LHU2" s="1176"/>
      <c r="LHV2" s="1176"/>
      <c r="LHW2" s="1176"/>
      <c r="LHX2" s="1176"/>
      <c r="LHY2" s="1176"/>
      <c r="LHZ2" s="1176"/>
      <c r="LIA2" s="1176"/>
      <c r="LIB2" s="1176"/>
      <c r="LIC2" s="1176"/>
      <c r="LID2" s="1176"/>
      <c r="LIE2" s="1176"/>
      <c r="LIF2" s="1176"/>
      <c r="LIG2" s="1176"/>
      <c r="LIH2" s="1176"/>
      <c r="LII2" s="1176"/>
      <c r="LIJ2" s="1176"/>
      <c r="LIK2" s="1176"/>
      <c r="LIL2" s="1176"/>
      <c r="LIM2" s="1176"/>
      <c r="LIN2" s="1176"/>
      <c r="LIO2" s="1176"/>
      <c r="LIP2" s="1176"/>
      <c r="LIQ2" s="1176"/>
      <c r="LIR2" s="1176"/>
      <c r="LIS2" s="1176"/>
      <c r="LIT2" s="1176"/>
      <c r="LIU2" s="1176"/>
      <c r="LIV2" s="1176"/>
      <c r="LIW2" s="1176"/>
      <c r="LIX2" s="1176"/>
      <c r="LIY2" s="1176"/>
      <c r="LIZ2" s="1176"/>
      <c r="LJA2" s="1176"/>
      <c r="LJB2" s="1176"/>
      <c r="LJC2" s="1176"/>
      <c r="LJD2" s="1176"/>
      <c r="LJE2" s="1176"/>
      <c r="LJF2" s="1176"/>
      <c r="LJG2" s="1176"/>
      <c r="LJH2" s="1176"/>
      <c r="LJI2" s="1176"/>
      <c r="LJJ2" s="1176"/>
      <c r="LJK2" s="1176"/>
      <c r="LJL2" s="1176"/>
      <c r="LJM2" s="1176"/>
      <c r="LJN2" s="1176"/>
      <c r="LJO2" s="1176"/>
      <c r="LJP2" s="1176"/>
      <c r="LJQ2" s="1176"/>
      <c r="LJR2" s="1176"/>
      <c r="LJS2" s="1176"/>
      <c r="LJT2" s="1176"/>
      <c r="LJU2" s="1176"/>
      <c r="LJV2" s="1176"/>
      <c r="LJW2" s="1176"/>
      <c r="LJX2" s="1176"/>
      <c r="LJY2" s="1176"/>
      <c r="LJZ2" s="1176"/>
      <c r="LKA2" s="1176"/>
      <c r="LKB2" s="1176"/>
      <c r="LKC2" s="1176"/>
      <c r="LKD2" s="1176"/>
      <c r="LKE2" s="1176"/>
      <c r="LKF2" s="1176"/>
      <c r="LKG2" s="1176"/>
      <c r="LKH2" s="1176"/>
      <c r="LKI2" s="1176"/>
      <c r="LKJ2" s="1176"/>
      <c r="LKK2" s="1176"/>
      <c r="LKL2" s="1176"/>
      <c r="LKM2" s="1176"/>
      <c r="LKN2" s="1176"/>
      <c r="LKO2" s="1176"/>
      <c r="LKP2" s="1176"/>
      <c r="LKQ2" s="1176"/>
      <c r="LKR2" s="1176"/>
      <c r="LKS2" s="1176"/>
      <c r="LKT2" s="1176"/>
      <c r="LKU2" s="1176"/>
      <c r="LKV2" s="1176"/>
      <c r="LKW2" s="1176"/>
      <c r="LKX2" s="1176"/>
      <c r="LKY2" s="1176"/>
      <c r="LKZ2" s="1176"/>
      <c r="LLA2" s="1176"/>
      <c r="LLB2" s="1176"/>
      <c r="LLC2" s="1176"/>
      <c r="LLD2" s="1176"/>
      <c r="LLE2" s="1176"/>
      <c r="LLF2" s="1176"/>
      <c r="LLG2" s="1176"/>
      <c r="LLH2" s="1176"/>
      <c r="LLI2" s="1176"/>
      <c r="LLJ2" s="1176"/>
      <c r="LLK2" s="1176"/>
      <c r="LLL2" s="1176"/>
      <c r="LLM2" s="1176"/>
      <c r="LLN2" s="1176"/>
      <c r="LLO2" s="1176"/>
      <c r="LLP2" s="1176"/>
      <c r="LLQ2" s="1176"/>
      <c r="LLR2" s="1176"/>
      <c r="LLS2" s="1176"/>
      <c r="LLT2" s="1176"/>
      <c r="LLU2" s="1176"/>
      <c r="LLV2" s="1176"/>
      <c r="LLW2" s="1176"/>
      <c r="LLX2" s="1176"/>
      <c r="LLY2" s="1176"/>
      <c r="LLZ2" s="1176"/>
      <c r="LMA2" s="1176"/>
      <c r="LMB2" s="1176"/>
      <c r="LMC2" s="1176"/>
      <c r="LMD2" s="1176"/>
      <c r="LME2" s="1176"/>
      <c r="LMF2" s="1176"/>
      <c r="LMG2" s="1176"/>
      <c r="LMH2" s="1176"/>
      <c r="LMI2" s="1176"/>
      <c r="LMJ2" s="1176"/>
      <c r="LMK2" s="1176"/>
      <c r="LML2" s="1176"/>
      <c r="LMM2" s="1176"/>
      <c r="LMN2" s="1176"/>
      <c r="LMO2" s="1176"/>
      <c r="LMP2" s="1176"/>
      <c r="LMQ2" s="1176"/>
      <c r="LMR2" s="1176"/>
      <c r="LMS2" s="1176"/>
      <c r="LMT2" s="1176"/>
      <c r="LMU2" s="1176"/>
      <c r="LMV2" s="1176"/>
      <c r="LMW2" s="1176"/>
      <c r="LMX2" s="1176"/>
      <c r="LMY2" s="1176"/>
      <c r="LMZ2" s="1176"/>
      <c r="LNA2" s="1176"/>
      <c r="LNB2" s="1176"/>
      <c r="LNC2" s="1176"/>
      <c r="LND2" s="1176"/>
      <c r="LNE2" s="1176"/>
      <c r="LNF2" s="1176"/>
      <c r="LNG2" s="1176"/>
      <c r="LNH2" s="1176"/>
      <c r="LNI2" s="1176"/>
      <c r="LNJ2" s="1176"/>
      <c r="LNK2" s="1176"/>
      <c r="LNL2" s="1176"/>
      <c r="LNM2" s="1176"/>
      <c r="LNN2" s="1176"/>
      <c r="LNO2" s="1176"/>
      <c r="LNP2" s="1176"/>
      <c r="LNQ2" s="1176"/>
      <c r="LNR2" s="1176"/>
      <c r="LNS2" s="1176"/>
      <c r="LNT2" s="1176"/>
      <c r="LNU2" s="1176"/>
      <c r="LNV2" s="1176"/>
      <c r="LNW2" s="1176"/>
      <c r="LNX2" s="1176"/>
      <c r="LNY2" s="1176"/>
      <c r="LNZ2" s="1176"/>
      <c r="LOA2" s="1176"/>
      <c r="LOB2" s="1176"/>
      <c r="LOC2" s="1176"/>
      <c r="LOD2" s="1176"/>
      <c r="LOE2" s="1176"/>
      <c r="LOF2" s="1176"/>
      <c r="LOG2" s="1176"/>
      <c r="LOH2" s="1176"/>
      <c r="LOI2" s="1176"/>
      <c r="LOJ2" s="1176"/>
      <c r="LOK2" s="1176"/>
      <c r="LOL2" s="1176"/>
      <c r="LOM2" s="1176"/>
      <c r="LON2" s="1176"/>
      <c r="LOO2" s="1176"/>
      <c r="LOP2" s="1176"/>
      <c r="LOQ2" s="1176"/>
      <c r="LOR2" s="1176"/>
      <c r="LOS2" s="1176"/>
      <c r="LOT2" s="1176"/>
      <c r="LOU2" s="1176"/>
      <c r="LOV2" s="1176"/>
      <c r="LOW2" s="1176"/>
      <c r="LOX2" s="1176"/>
      <c r="LOY2" s="1176"/>
      <c r="LOZ2" s="1176"/>
      <c r="LPA2" s="1176"/>
      <c r="LPB2" s="1176"/>
      <c r="LPC2" s="1176"/>
      <c r="LPD2" s="1176"/>
      <c r="LPE2" s="1176"/>
      <c r="LPF2" s="1176"/>
      <c r="LPG2" s="1176"/>
      <c r="LPH2" s="1176"/>
      <c r="LPI2" s="1176"/>
      <c r="LPJ2" s="1176"/>
      <c r="LPK2" s="1176"/>
      <c r="LPL2" s="1176"/>
      <c r="LPM2" s="1176"/>
      <c r="LPN2" s="1176"/>
      <c r="LPO2" s="1176"/>
      <c r="LPP2" s="1176"/>
      <c r="LPQ2" s="1176"/>
      <c r="LPR2" s="1176"/>
      <c r="LPS2" s="1176"/>
      <c r="LPT2" s="1176"/>
      <c r="LPU2" s="1176"/>
      <c r="LPV2" s="1176"/>
      <c r="LPW2" s="1176"/>
      <c r="LPX2" s="1176"/>
      <c r="LPY2" s="1176"/>
      <c r="LPZ2" s="1176"/>
      <c r="LQA2" s="1176"/>
      <c r="LQB2" s="1176"/>
      <c r="LQC2" s="1176"/>
      <c r="LQD2" s="1176"/>
      <c r="LQE2" s="1176"/>
      <c r="LQF2" s="1176"/>
      <c r="LQG2" s="1176"/>
      <c r="LQH2" s="1176"/>
      <c r="LQI2" s="1176"/>
      <c r="LQJ2" s="1176"/>
      <c r="LQK2" s="1176"/>
      <c r="LQL2" s="1176"/>
      <c r="LQM2" s="1176"/>
      <c r="LQN2" s="1176"/>
      <c r="LQO2" s="1176"/>
      <c r="LQP2" s="1176"/>
      <c r="LQQ2" s="1176"/>
      <c r="LQR2" s="1176"/>
      <c r="LQS2" s="1176"/>
      <c r="LQT2" s="1176"/>
      <c r="LQU2" s="1176"/>
      <c r="LQV2" s="1176"/>
      <c r="LQW2" s="1176"/>
      <c r="LQX2" s="1176"/>
      <c r="LQY2" s="1176"/>
      <c r="LQZ2" s="1176"/>
      <c r="LRA2" s="1176"/>
      <c r="LRB2" s="1176"/>
      <c r="LRC2" s="1176"/>
      <c r="LRD2" s="1176"/>
      <c r="LRE2" s="1176"/>
      <c r="LRF2" s="1176"/>
      <c r="LRG2" s="1176"/>
      <c r="LRH2" s="1176"/>
      <c r="LRI2" s="1176"/>
      <c r="LRJ2" s="1176"/>
      <c r="LRK2" s="1176"/>
      <c r="LRL2" s="1176"/>
      <c r="LRM2" s="1176"/>
      <c r="LRN2" s="1176"/>
      <c r="LRO2" s="1176"/>
      <c r="LRP2" s="1176"/>
      <c r="LRQ2" s="1176"/>
      <c r="LRR2" s="1176"/>
      <c r="LRS2" s="1176"/>
      <c r="LRT2" s="1176"/>
      <c r="LRU2" s="1176"/>
      <c r="LRV2" s="1176"/>
      <c r="LRW2" s="1176"/>
      <c r="LRX2" s="1176"/>
      <c r="LRY2" s="1176"/>
      <c r="LRZ2" s="1176"/>
      <c r="LSA2" s="1176"/>
      <c r="LSB2" s="1176"/>
      <c r="LSC2" s="1176"/>
      <c r="LSD2" s="1176"/>
      <c r="LSE2" s="1176"/>
      <c r="LSF2" s="1176"/>
      <c r="LSG2" s="1176"/>
      <c r="LSH2" s="1176"/>
      <c r="LSI2" s="1176"/>
      <c r="LSJ2" s="1176"/>
      <c r="LSK2" s="1176"/>
      <c r="LSL2" s="1176"/>
      <c r="LSM2" s="1176"/>
      <c r="LSN2" s="1176"/>
      <c r="LSO2" s="1176"/>
      <c r="LSP2" s="1176"/>
      <c r="LSQ2" s="1176"/>
      <c r="LSR2" s="1176"/>
      <c r="LSS2" s="1176"/>
      <c r="LST2" s="1176"/>
      <c r="LSU2" s="1176"/>
      <c r="LSV2" s="1176"/>
      <c r="LSW2" s="1176"/>
      <c r="LSX2" s="1176"/>
      <c r="LSY2" s="1176"/>
      <c r="LSZ2" s="1176"/>
      <c r="LTA2" s="1176"/>
      <c r="LTB2" s="1176"/>
      <c r="LTC2" s="1176"/>
      <c r="LTD2" s="1176"/>
      <c r="LTE2" s="1176"/>
      <c r="LTF2" s="1176"/>
      <c r="LTG2" s="1176"/>
      <c r="LTH2" s="1176"/>
      <c r="LTI2" s="1176"/>
      <c r="LTJ2" s="1176"/>
      <c r="LTK2" s="1176"/>
      <c r="LTL2" s="1176"/>
      <c r="LTM2" s="1176"/>
      <c r="LTN2" s="1176"/>
      <c r="LTO2" s="1176"/>
      <c r="LTP2" s="1176"/>
      <c r="LTQ2" s="1176"/>
      <c r="LTR2" s="1176"/>
      <c r="LTS2" s="1176"/>
      <c r="LTT2" s="1176"/>
      <c r="LTU2" s="1176"/>
      <c r="LTV2" s="1176"/>
      <c r="LTW2" s="1176"/>
      <c r="LTX2" s="1176"/>
      <c r="LTY2" s="1176"/>
      <c r="LTZ2" s="1176"/>
      <c r="LUA2" s="1176"/>
      <c r="LUB2" s="1176"/>
      <c r="LUC2" s="1176"/>
      <c r="LUD2" s="1176"/>
      <c r="LUE2" s="1176"/>
      <c r="LUF2" s="1176"/>
      <c r="LUG2" s="1176"/>
      <c r="LUH2" s="1176"/>
      <c r="LUI2" s="1176"/>
      <c r="LUJ2" s="1176"/>
      <c r="LUK2" s="1176"/>
      <c r="LUL2" s="1176"/>
      <c r="LUM2" s="1176"/>
      <c r="LUN2" s="1176"/>
      <c r="LUO2" s="1176"/>
      <c r="LUP2" s="1176"/>
      <c r="LUQ2" s="1176"/>
      <c r="LUR2" s="1176"/>
      <c r="LUS2" s="1176"/>
      <c r="LUT2" s="1176"/>
      <c r="LUU2" s="1176"/>
      <c r="LUV2" s="1176"/>
      <c r="LUW2" s="1176"/>
      <c r="LUX2" s="1176"/>
      <c r="LUY2" s="1176"/>
      <c r="LUZ2" s="1176"/>
      <c r="LVA2" s="1176"/>
      <c r="LVB2" s="1176"/>
      <c r="LVC2" s="1176"/>
      <c r="LVD2" s="1176"/>
      <c r="LVE2" s="1176"/>
      <c r="LVF2" s="1176"/>
      <c r="LVG2" s="1176"/>
      <c r="LVH2" s="1176"/>
      <c r="LVI2" s="1176"/>
      <c r="LVJ2" s="1176"/>
      <c r="LVK2" s="1176"/>
      <c r="LVL2" s="1176"/>
      <c r="LVM2" s="1176"/>
      <c r="LVN2" s="1176"/>
      <c r="LVO2" s="1176"/>
      <c r="LVP2" s="1176"/>
      <c r="LVQ2" s="1176"/>
      <c r="LVR2" s="1176"/>
      <c r="LVS2" s="1176"/>
      <c r="LVT2" s="1176"/>
      <c r="LVU2" s="1176"/>
      <c r="LVV2" s="1176"/>
      <c r="LVW2" s="1176"/>
      <c r="LVX2" s="1176"/>
      <c r="LVY2" s="1176"/>
      <c r="LVZ2" s="1176"/>
      <c r="LWA2" s="1176"/>
      <c r="LWB2" s="1176"/>
      <c r="LWC2" s="1176"/>
      <c r="LWD2" s="1176"/>
      <c r="LWE2" s="1176"/>
      <c r="LWF2" s="1176"/>
      <c r="LWG2" s="1176"/>
      <c r="LWH2" s="1176"/>
      <c r="LWI2" s="1176"/>
      <c r="LWJ2" s="1176"/>
      <c r="LWK2" s="1176"/>
      <c r="LWL2" s="1176"/>
      <c r="LWM2" s="1176"/>
      <c r="LWN2" s="1176"/>
      <c r="LWO2" s="1176"/>
      <c r="LWP2" s="1176"/>
      <c r="LWQ2" s="1176"/>
      <c r="LWR2" s="1176"/>
      <c r="LWS2" s="1176"/>
      <c r="LWT2" s="1176"/>
      <c r="LWU2" s="1176"/>
      <c r="LWV2" s="1176"/>
      <c r="LWW2" s="1176"/>
      <c r="LWX2" s="1176"/>
      <c r="LWY2" s="1176"/>
      <c r="LWZ2" s="1176"/>
      <c r="LXA2" s="1176"/>
      <c r="LXB2" s="1176"/>
      <c r="LXC2" s="1176"/>
      <c r="LXD2" s="1176"/>
      <c r="LXE2" s="1176"/>
      <c r="LXF2" s="1176"/>
      <c r="LXG2" s="1176"/>
      <c r="LXH2" s="1176"/>
      <c r="LXI2" s="1176"/>
      <c r="LXJ2" s="1176"/>
      <c r="LXK2" s="1176"/>
      <c r="LXL2" s="1176"/>
      <c r="LXM2" s="1176"/>
      <c r="LXN2" s="1176"/>
      <c r="LXO2" s="1176"/>
      <c r="LXP2" s="1176"/>
      <c r="LXQ2" s="1176"/>
      <c r="LXR2" s="1176"/>
      <c r="LXS2" s="1176"/>
      <c r="LXT2" s="1176"/>
      <c r="LXU2" s="1176"/>
      <c r="LXV2" s="1176"/>
      <c r="LXW2" s="1176"/>
      <c r="LXX2" s="1176"/>
      <c r="LXY2" s="1176"/>
      <c r="LXZ2" s="1176"/>
      <c r="LYA2" s="1176"/>
      <c r="LYB2" s="1176"/>
      <c r="LYC2" s="1176"/>
      <c r="LYD2" s="1176"/>
      <c r="LYE2" s="1176"/>
      <c r="LYF2" s="1176"/>
      <c r="LYG2" s="1176"/>
      <c r="LYH2" s="1176"/>
      <c r="LYI2" s="1176"/>
      <c r="LYJ2" s="1176"/>
      <c r="LYK2" s="1176"/>
      <c r="LYL2" s="1176"/>
      <c r="LYM2" s="1176"/>
      <c r="LYN2" s="1176"/>
      <c r="LYO2" s="1176"/>
      <c r="LYP2" s="1176"/>
      <c r="LYQ2" s="1176"/>
      <c r="LYR2" s="1176"/>
      <c r="LYS2" s="1176"/>
      <c r="LYT2" s="1176"/>
      <c r="LYU2" s="1176"/>
      <c r="LYV2" s="1176"/>
      <c r="LYW2" s="1176"/>
      <c r="LYX2" s="1176"/>
      <c r="LYY2" s="1176"/>
      <c r="LYZ2" s="1176"/>
      <c r="LZA2" s="1176"/>
      <c r="LZB2" s="1176"/>
      <c r="LZC2" s="1176"/>
      <c r="LZD2" s="1176"/>
      <c r="LZE2" s="1176"/>
      <c r="LZF2" s="1176"/>
      <c r="LZG2" s="1176"/>
      <c r="LZH2" s="1176"/>
      <c r="LZI2" s="1176"/>
      <c r="LZJ2" s="1176"/>
      <c r="LZK2" s="1176"/>
      <c r="LZL2" s="1176"/>
      <c r="LZM2" s="1176"/>
      <c r="LZN2" s="1176"/>
      <c r="LZO2" s="1176"/>
      <c r="LZP2" s="1176"/>
      <c r="LZQ2" s="1176"/>
      <c r="LZR2" s="1176"/>
      <c r="LZS2" s="1176"/>
      <c r="LZT2" s="1176"/>
      <c r="LZU2" s="1176"/>
      <c r="LZV2" s="1176"/>
      <c r="LZW2" s="1176"/>
      <c r="LZX2" s="1176"/>
      <c r="LZY2" s="1176"/>
      <c r="LZZ2" s="1176"/>
      <c r="MAA2" s="1176"/>
      <c r="MAB2" s="1176"/>
      <c r="MAC2" s="1176"/>
      <c r="MAD2" s="1176"/>
      <c r="MAE2" s="1176"/>
      <c r="MAF2" s="1176"/>
      <c r="MAG2" s="1176"/>
      <c r="MAH2" s="1176"/>
      <c r="MAI2" s="1176"/>
      <c r="MAJ2" s="1176"/>
      <c r="MAK2" s="1176"/>
      <c r="MAL2" s="1176"/>
      <c r="MAM2" s="1176"/>
      <c r="MAN2" s="1176"/>
      <c r="MAO2" s="1176"/>
      <c r="MAP2" s="1176"/>
      <c r="MAQ2" s="1176"/>
      <c r="MAR2" s="1176"/>
      <c r="MAS2" s="1176"/>
      <c r="MAT2" s="1176"/>
      <c r="MAU2" s="1176"/>
      <c r="MAV2" s="1176"/>
      <c r="MAW2" s="1176"/>
      <c r="MAX2" s="1176"/>
      <c r="MAY2" s="1176"/>
      <c r="MAZ2" s="1176"/>
      <c r="MBA2" s="1176"/>
      <c r="MBB2" s="1176"/>
      <c r="MBC2" s="1176"/>
      <c r="MBD2" s="1176"/>
      <c r="MBE2" s="1176"/>
      <c r="MBF2" s="1176"/>
      <c r="MBG2" s="1176"/>
      <c r="MBH2" s="1176"/>
      <c r="MBI2" s="1176"/>
      <c r="MBJ2" s="1176"/>
      <c r="MBK2" s="1176"/>
      <c r="MBL2" s="1176"/>
      <c r="MBM2" s="1176"/>
      <c r="MBN2" s="1176"/>
      <c r="MBO2" s="1176"/>
      <c r="MBP2" s="1176"/>
      <c r="MBQ2" s="1176"/>
      <c r="MBR2" s="1176"/>
      <c r="MBS2" s="1176"/>
      <c r="MBT2" s="1176"/>
      <c r="MBU2" s="1176"/>
      <c r="MBV2" s="1176"/>
      <c r="MBW2" s="1176"/>
      <c r="MBX2" s="1176"/>
      <c r="MBY2" s="1176"/>
      <c r="MBZ2" s="1176"/>
      <c r="MCA2" s="1176"/>
      <c r="MCB2" s="1176"/>
      <c r="MCC2" s="1176"/>
      <c r="MCD2" s="1176"/>
      <c r="MCE2" s="1176"/>
      <c r="MCF2" s="1176"/>
      <c r="MCG2" s="1176"/>
      <c r="MCH2" s="1176"/>
      <c r="MCI2" s="1176"/>
      <c r="MCJ2" s="1176"/>
      <c r="MCK2" s="1176"/>
      <c r="MCL2" s="1176"/>
      <c r="MCM2" s="1176"/>
      <c r="MCN2" s="1176"/>
      <c r="MCO2" s="1176"/>
      <c r="MCP2" s="1176"/>
      <c r="MCQ2" s="1176"/>
      <c r="MCR2" s="1176"/>
      <c r="MCS2" s="1176"/>
      <c r="MCT2" s="1176"/>
      <c r="MCU2" s="1176"/>
      <c r="MCV2" s="1176"/>
      <c r="MCW2" s="1176"/>
      <c r="MCX2" s="1176"/>
      <c r="MCY2" s="1176"/>
      <c r="MCZ2" s="1176"/>
      <c r="MDA2" s="1176"/>
      <c r="MDB2" s="1176"/>
      <c r="MDC2" s="1176"/>
      <c r="MDD2" s="1176"/>
      <c r="MDE2" s="1176"/>
      <c r="MDF2" s="1176"/>
      <c r="MDG2" s="1176"/>
      <c r="MDH2" s="1176"/>
      <c r="MDI2" s="1176"/>
      <c r="MDJ2" s="1176"/>
      <c r="MDK2" s="1176"/>
      <c r="MDL2" s="1176"/>
      <c r="MDM2" s="1176"/>
      <c r="MDN2" s="1176"/>
      <c r="MDO2" s="1176"/>
      <c r="MDP2" s="1176"/>
      <c r="MDQ2" s="1176"/>
      <c r="MDR2" s="1176"/>
      <c r="MDS2" s="1176"/>
      <c r="MDT2" s="1176"/>
      <c r="MDU2" s="1176"/>
      <c r="MDV2" s="1176"/>
      <c r="MDW2" s="1176"/>
      <c r="MDX2" s="1176"/>
      <c r="MDY2" s="1176"/>
      <c r="MDZ2" s="1176"/>
      <c r="MEA2" s="1176"/>
      <c r="MEB2" s="1176"/>
      <c r="MEC2" s="1176"/>
      <c r="MED2" s="1176"/>
      <c r="MEE2" s="1176"/>
      <c r="MEF2" s="1176"/>
      <c r="MEG2" s="1176"/>
      <c r="MEH2" s="1176"/>
      <c r="MEI2" s="1176"/>
      <c r="MEJ2" s="1176"/>
      <c r="MEK2" s="1176"/>
      <c r="MEL2" s="1176"/>
      <c r="MEM2" s="1176"/>
      <c r="MEN2" s="1176"/>
      <c r="MEO2" s="1176"/>
      <c r="MEP2" s="1176"/>
      <c r="MEQ2" s="1176"/>
      <c r="MER2" s="1176"/>
      <c r="MES2" s="1176"/>
      <c r="MET2" s="1176"/>
      <c r="MEU2" s="1176"/>
      <c r="MEV2" s="1176"/>
      <c r="MEW2" s="1176"/>
      <c r="MEX2" s="1176"/>
      <c r="MEY2" s="1176"/>
      <c r="MEZ2" s="1176"/>
      <c r="MFA2" s="1176"/>
      <c r="MFB2" s="1176"/>
      <c r="MFC2" s="1176"/>
      <c r="MFD2" s="1176"/>
      <c r="MFE2" s="1176"/>
      <c r="MFF2" s="1176"/>
      <c r="MFG2" s="1176"/>
      <c r="MFH2" s="1176"/>
      <c r="MFI2" s="1176"/>
      <c r="MFJ2" s="1176"/>
      <c r="MFK2" s="1176"/>
      <c r="MFL2" s="1176"/>
      <c r="MFM2" s="1176"/>
      <c r="MFN2" s="1176"/>
      <c r="MFO2" s="1176"/>
      <c r="MFP2" s="1176"/>
      <c r="MFQ2" s="1176"/>
      <c r="MFR2" s="1176"/>
      <c r="MFS2" s="1176"/>
      <c r="MFT2" s="1176"/>
      <c r="MFU2" s="1176"/>
      <c r="MFV2" s="1176"/>
      <c r="MFW2" s="1176"/>
      <c r="MFX2" s="1176"/>
      <c r="MFY2" s="1176"/>
      <c r="MFZ2" s="1176"/>
      <c r="MGA2" s="1176"/>
      <c r="MGB2" s="1176"/>
      <c r="MGC2" s="1176"/>
      <c r="MGD2" s="1176"/>
      <c r="MGE2" s="1176"/>
      <c r="MGF2" s="1176"/>
      <c r="MGG2" s="1176"/>
      <c r="MGH2" s="1176"/>
      <c r="MGI2" s="1176"/>
      <c r="MGJ2" s="1176"/>
      <c r="MGK2" s="1176"/>
      <c r="MGL2" s="1176"/>
      <c r="MGM2" s="1176"/>
      <c r="MGN2" s="1176"/>
      <c r="MGO2" s="1176"/>
      <c r="MGP2" s="1176"/>
      <c r="MGQ2" s="1176"/>
      <c r="MGR2" s="1176"/>
      <c r="MGS2" s="1176"/>
      <c r="MGT2" s="1176"/>
      <c r="MGU2" s="1176"/>
      <c r="MGV2" s="1176"/>
      <c r="MGW2" s="1176"/>
      <c r="MGX2" s="1176"/>
      <c r="MGY2" s="1176"/>
      <c r="MGZ2" s="1176"/>
      <c r="MHA2" s="1176"/>
      <c r="MHB2" s="1176"/>
      <c r="MHC2" s="1176"/>
      <c r="MHD2" s="1176"/>
      <c r="MHE2" s="1176"/>
      <c r="MHF2" s="1176"/>
      <c r="MHG2" s="1176"/>
      <c r="MHH2" s="1176"/>
      <c r="MHI2" s="1176"/>
      <c r="MHJ2" s="1176"/>
      <c r="MHK2" s="1176"/>
      <c r="MHL2" s="1176"/>
      <c r="MHM2" s="1176"/>
      <c r="MHN2" s="1176"/>
      <c r="MHO2" s="1176"/>
      <c r="MHP2" s="1176"/>
      <c r="MHQ2" s="1176"/>
      <c r="MHR2" s="1176"/>
      <c r="MHS2" s="1176"/>
      <c r="MHT2" s="1176"/>
      <c r="MHU2" s="1176"/>
      <c r="MHV2" s="1176"/>
      <c r="MHW2" s="1176"/>
      <c r="MHX2" s="1176"/>
      <c r="MHY2" s="1176"/>
      <c r="MHZ2" s="1176"/>
      <c r="MIA2" s="1176"/>
      <c r="MIB2" s="1176"/>
      <c r="MIC2" s="1176"/>
      <c r="MID2" s="1176"/>
      <c r="MIE2" s="1176"/>
      <c r="MIF2" s="1176"/>
      <c r="MIG2" s="1176"/>
      <c r="MIH2" s="1176"/>
      <c r="MII2" s="1176"/>
      <c r="MIJ2" s="1176"/>
      <c r="MIK2" s="1176"/>
      <c r="MIL2" s="1176"/>
      <c r="MIM2" s="1176"/>
      <c r="MIN2" s="1176"/>
      <c r="MIO2" s="1176"/>
      <c r="MIP2" s="1176"/>
      <c r="MIQ2" s="1176"/>
      <c r="MIR2" s="1176"/>
      <c r="MIS2" s="1176"/>
      <c r="MIT2" s="1176"/>
      <c r="MIU2" s="1176"/>
      <c r="MIV2" s="1176"/>
      <c r="MIW2" s="1176"/>
      <c r="MIX2" s="1176"/>
      <c r="MIY2" s="1176"/>
      <c r="MIZ2" s="1176"/>
      <c r="MJA2" s="1176"/>
      <c r="MJB2" s="1176"/>
      <c r="MJC2" s="1176"/>
      <c r="MJD2" s="1176"/>
      <c r="MJE2" s="1176"/>
      <c r="MJF2" s="1176"/>
      <c r="MJG2" s="1176"/>
      <c r="MJH2" s="1176"/>
      <c r="MJI2" s="1176"/>
      <c r="MJJ2" s="1176"/>
      <c r="MJK2" s="1176"/>
      <c r="MJL2" s="1176"/>
      <c r="MJM2" s="1176"/>
      <c r="MJN2" s="1176"/>
      <c r="MJO2" s="1176"/>
      <c r="MJP2" s="1176"/>
      <c r="MJQ2" s="1176"/>
      <c r="MJR2" s="1176"/>
      <c r="MJS2" s="1176"/>
      <c r="MJT2" s="1176"/>
      <c r="MJU2" s="1176"/>
      <c r="MJV2" s="1176"/>
      <c r="MJW2" s="1176"/>
      <c r="MJX2" s="1176"/>
      <c r="MJY2" s="1176"/>
      <c r="MJZ2" s="1176"/>
      <c r="MKA2" s="1176"/>
      <c r="MKB2" s="1176"/>
      <c r="MKC2" s="1176"/>
      <c r="MKD2" s="1176"/>
      <c r="MKE2" s="1176"/>
      <c r="MKF2" s="1176"/>
      <c r="MKG2" s="1176"/>
      <c r="MKH2" s="1176"/>
      <c r="MKI2" s="1176"/>
      <c r="MKJ2" s="1176"/>
      <c r="MKK2" s="1176"/>
      <c r="MKL2" s="1176"/>
      <c r="MKM2" s="1176"/>
      <c r="MKN2" s="1176"/>
      <c r="MKO2" s="1176"/>
      <c r="MKP2" s="1176"/>
      <c r="MKQ2" s="1176"/>
      <c r="MKR2" s="1176"/>
      <c r="MKS2" s="1176"/>
      <c r="MKT2" s="1176"/>
      <c r="MKU2" s="1176"/>
      <c r="MKV2" s="1176"/>
      <c r="MKW2" s="1176"/>
      <c r="MKX2" s="1176"/>
      <c r="MKY2" s="1176"/>
      <c r="MKZ2" s="1176"/>
      <c r="MLA2" s="1176"/>
      <c r="MLB2" s="1176"/>
      <c r="MLC2" s="1176"/>
      <c r="MLD2" s="1176"/>
      <c r="MLE2" s="1176"/>
      <c r="MLF2" s="1176"/>
      <c r="MLG2" s="1176"/>
      <c r="MLH2" s="1176"/>
      <c r="MLI2" s="1176"/>
      <c r="MLJ2" s="1176"/>
      <c r="MLK2" s="1176"/>
      <c r="MLL2" s="1176"/>
      <c r="MLM2" s="1176"/>
      <c r="MLN2" s="1176"/>
      <c r="MLO2" s="1176"/>
      <c r="MLP2" s="1176"/>
      <c r="MLQ2" s="1176"/>
      <c r="MLR2" s="1176"/>
      <c r="MLS2" s="1176"/>
      <c r="MLT2" s="1176"/>
      <c r="MLU2" s="1176"/>
      <c r="MLV2" s="1176"/>
      <c r="MLW2" s="1176"/>
      <c r="MLX2" s="1176"/>
      <c r="MLY2" s="1176"/>
      <c r="MLZ2" s="1176"/>
      <c r="MMA2" s="1176"/>
      <c r="MMB2" s="1176"/>
      <c r="MMC2" s="1176"/>
      <c r="MMD2" s="1176"/>
      <c r="MME2" s="1176"/>
      <c r="MMF2" s="1176"/>
      <c r="MMG2" s="1176"/>
      <c r="MMH2" s="1176"/>
      <c r="MMI2" s="1176"/>
      <c r="MMJ2" s="1176"/>
      <c r="MMK2" s="1176"/>
      <c r="MML2" s="1176"/>
      <c r="MMM2" s="1176"/>
      <c r="MMN2" s="1176"/>
      <c r="MMO2" s="1176"/>
      <c r="MMP2" s="1176"/>
      <c r="MMQ2" s="1176"/>
      <c r="MMR2" s="1176"/>
      <c r="MMS2" s="1176"/>
      <c r="MMT2" s="1176"/>
      <c r="MMU2" s="1176"/>
      <c r="MMV2" s="1176"/>
      <c r="MMW2" s="1176"/>
      <c r="MMX2" s="1176"/>
      <c r="MMY2" s="1176"/>
      <c r="MMZ2" s="1176"/>
      <c r="MNA2" s="1176"/>
      <c r="MNB2" s="1176"/>
      <c r="MNC2" s="1176"/>
      <c r="MND2" s="1176"/>
      <c r="MNE2" s="1176"/>
      <c r="MNF2" s="1176"/>
      <c r="MNG2" s="1176"/>
      <c r="MNH2" s="1176"/>
      <c r="MNI2" s="1176"/>
      <c r="MNJ2" s="1176"/>
      <c r="MNK2" s="1176"/>
      <c r="MNL2" s="1176"/>
      <c r="MNM2" s="1176"/>
      <c r="MNN2" s="1176"/>
      <c r="MNO2" s="1176"/>
      <c r="MNP2" s="1176"/>
      <c r="MNQ2" s="1176"/>
      <c r="MNR2" s="1176"/>
      <c r="MNS2" s="1176"/>
      <c r="MNT2" s="1176"/>
      <c r="MNU2" s="1176"/>
      <c r="MNV2" s="1176"/>
      <c r="MNW2" s="1176"/>
      <c r="MNX2" s="1176"/>
      <c r="MNY2" s="1176"/>
      <c r="MNZ2" s="1176"/>
      <c r="MOA2" s="1176"/>
      <c r="MOB2" s="1176"/>
      <c r="MOC2" s="1176"/>
      <c r="MOD2" s="1176"/>
      <c r="MOE2" s="1176"/>
      <c r="MOF2" s="1176"/>
      <c r="MOG2" s="1176"/>
      <c r="MOH2" s="1176"/>
      <c r="MOI2" s="1176"/>
      <c r="MOJ2" s="1176"/>
      <c r="MOK2" s="1176"/>
      <c r="MOL2" s="1176"/>
      <c r="MOM2" s="1176"/>
      <c r="MON2" s="1176"/>
      <c r="MOO2" s="1176"/>
      <c r="MOP2" s="1176"/>
      <c r="MOQ2" s="1176"/>
      <c r="MOR2" s="1176"/>
      <c r="MOS2" s="1176"/>
      <c r="MOT2" s="1176"/>
      <c r="MOU2" s="1176"/>
      <c r="MOV2" s="1176"/>
      <c r="MOW2" s="1176"/>
      <c r="MOX2" s="1176"/>
      <c r="MOY2" s="1176"/>
      <c r="MOZ2" s="1176"/>
      <c r="MPA2" s="1176"/>
      <c r="MPB2" s="1176"/>
      <c r="MPC2" s="1176"/>
      <c r="MPD2" s="1176"/>
      <c r="MPE2" s="1176"/>
      <c r="MPF2" s="1176"/>
      <c r="MPG2" s="1176"/>
      <c r="MPH2" s="1176"/>
      <c r="MPI2" s="1176"/>
      <c r="MPJ2" s="1176"/>
      <c r="MPK2" s="1176"/>
      <c r="MPL2" s="1176"/>
      <c r="MPM2" s="1176"/>
      <c r="MPN2" s="1176"/>
      <c r="MPO2" s="1176"/>
      <c r="MPP2" s="1176"/>
      <c r="MPQ2" s="1176"/>
      <c r="MPR2" s="1176"/>
      <c r="MPS2" s="1176"/>
      <c r="MPT2" s="1176"/>
      <c r="MPU2" s="1176"/>
      <c r="MPV2" s="1176"/>
      <c r="MPW2" s="1176"/>
      <c r="MPX2" s="1176"/>
      <c r="MPY2" s="1176"/>
      <c r="MPZ2" s="1176"/>
      <c r="MQA2" s="1176"/>
      <c r="MQB2" s="1176"/>
      <c r="MQC2" s="1176"/>
      <c r="MQD2" s="1176"/>
      <c r="MQE2" s="1176"/>
      <c r="MQF2" s="1176"/>
      <c r="MQG2" s="1176"/>
      <c r="MQH2" s="1176"/>
      <c r="MQI2" s="1176"/>
      <c r="MQJ2" s="1176"/>
      <c r="MQK2" s="1176"/>
      <c r="MQL2" s="1176"/>
      <c r="MQM2" s="1176"/>
      <c r="MQN2" s="1176"/>
      <c r="MQO2" s="1176"/>
      <c r="MQP2" s="1176"/>
      <c r="MQQ2" s="1176"/>
      <c r="MQR2" s="1176"/>
      <c r="MQS2" s="1176"/>
      <c r="MQT2" s="1176"/>
      <c r="MQU2" s="1176"/>
      <c r="MQV2" s="1176"/>
      <c r="MQW2" s="1176"/>
      <c r="MQX2" s="1176"/>
      <c r="MQY2" s="1176"/>
      <c r="MQZ2" s="1176"/>
      <c r="MRA2" s="1176"/>
      <c r="MRB2" s="1176"/>
      <c r="MRC2" s="1176"/>
      <c r="MRD2" s="1176"/>
      <c r="MRE2" s="1176"/>
      <c r="MRF2" s="1176"/>
      <c r="MRG2" s="1176"/>
      <c r="MRH2" s="1176"/>
      <c r="MRI2" s="1176"/>
      <c r="MRJ2" s="1176"/>
      <c r="MRK2" s="1176"/>
      <c r="MRL2" s="1176"/>
      <c r="MRM2" s="1176"/>
      <c r="MRN2" s="1176"/>
      <c r="MRO2" s="1176"/>
      <c r="MRP2" s="1176"/>
      <c r="MRQ2" s="1176"/>
      <c r="MRR2" s="1176"/>
      <c r="MRS2" s="1176"/>
      <c r="MRT2" s="1176"/>
      <c r="MRU2" s="1176"/>
      <c r="MRV2" s="1176"/>
      <c r="MRW2" s="1176"/>
      <c r="MRX2" s="1176"/>
      <c r="MRY2" s="1176"/>
      <c r="MRZ2" s="1176"/>
      <c r="MSA2" s="1176"/>
      <c r="MSB2" s="1176"/>
      <c r="MSC2" s="1176"/>
      <c r="MSD2" s="1176"/>
      <c r="MSE2" s="1176"/>
      <c r="MSF2" s="1176"/>
      <c r="MSG2" s="1176"/>
      <c r="MSH2" s="1176"/>
      <c r="MSI2" s="1176"/>
      <c r="MSJ2" s="1176"/>
      <c r="MSK2" s="1176"/>
      <c r="MSL2" s="1176"/>
      <c r="MSM2" s="1176"/>
      <c r="MSN2" s="1176"/>
      <c r="MSO2" s="1176"/>
      <c r="MSP2" s="1176"/>
      <c r="MSQ2" s="1176"/>
      <c r="MSR2" s="1176"/>
      <c r="MSS2" s="1176"/>
      <c r="MST2" s="1176"/>
      <c r="MSU2" s="1176"/>
      <c r="MSV2" s="1176"/>
      <c r="MSW2" s="1176"/>
      <c r="MSX2" s="1176"/>
      <c r="MSY2" s="1176"/>
      <c r="MSZ2" s="1176"/>
      <c r="MTA2" s="1176"/>
      <c r="MTB2" s="1176"/>
      <c r="MTC2" s="1176"/>
      <c r="MTD2" s="1176"/>
      <c r="MTE2" s="1176"/>
      <c r="MTF2" s="1176"/>
      <c r="MTG2" s="1176"/>
      <c r="MTH2" s="1176"/>
      <c r="MTI2" s="1176"/>
      <c r="MTJ2" s="1176"/>
      <c r="MTK2" s="1176"/>
      <c r="MTL2" s="1176"/>
      <c r="MTM2" s="1176"/>
      <c r="MTN2" s="1176"/>
      <c r="MTO2" s="1176"/>
      <c r="MTP2" s="1176"/>
      <c r="MTQ2" s="1176"/>
      <c r="MTR2" s="1176"/>
      <c r="MTS2" s="1176"/>
      <c r="MTT2" s="1176"/>
      <c r="MTU2" s="1176"/>
      <c r="MTV2" s="1176"/>
      <c r="MTW2" s="1176"/>
      <c r="MTX2" s="1176"/>
      <c r="MTY2" s="1176"/>
      <c r="MTZ2" s="1176"/>
      <c r="MUA2" s="1176"/>
      <c r="MUB2" s="1176"/>
      <c r="MUC2" s="1176"/>
      <c r="MUD2" s="1176"/>
      <c r="MUE2" s="1176"/>
      <c r="MUF2" s="1176"/>
      <c r="MUG2" s="1176"/>
      <c r="MUH2" s="1176"/>
      <c r="MUI2" s="1176"/>
      <c r="MUJ2" s="1176"/>
      <c r="MUK2" s="1176"/>
      <c r="MUL2" s="1176"/>
      <c r="MUM2" s="1176"/>
      <c r="MUN2" s="1176"/>
      <c r="MUO2" s="1176"/>
      <c r="MUP2" s="1176"/>
      <c r="MUQ2" s="1176"/>
      <c r="MUR2" s="1176"/>
      <c r="MUS2" s="1176"/>
      <c r="MUT2" s="1176"/>
      <c r="MUU2" s="1176"/>
      <c r="MUV2" s="1176"/>
      <c r="MUW2" s="1176"/>
      <c r="MUX2" s="1176"/>
      <c r="MUY2" s="1176"/>
      <c r="MUZ2" s="1176"/>
      <c r="MVA2" s="1176"/>
      <c r="MVB2" s="1176"/>
      <c r="MVC2" s="1176"/>
      <c r="MVD2" s="1176"/>
      <c r="MVE2" s="1176"/>
      <c r="MVF2" s="1176"/>
      <c r="MVG2" s="1176"/>
      <c r="MVH2" s="1176"/>
      <c r="MVI2" s="1176"/>
      <c r="MVJ2" s="1176"/>
      <c r="MVK2" s="1176"/>
      <c r="MVL2" s="1176"/>
      <c r="MVM2" s="1176"/>
      <c r="MVN2" s="1176"/>
      <c r="MVO2" s="1176"/>
      <c r="MVP2" s="1176"/>
      <c r="MVQ2" s="1176"/>
      <c r="MVR2" s="1176"/>
      <c r="MVS2" s="1176"/>
      <c r="MVT2" s="1176"/>
      <c r="MVU2" s="1176"/>
      <c r="MVV2" s="1176"/>
      <c r="MVW2" s="1176"/>
      <c r="MVX2" s="1176"/>
      <c r="MVY2" s="1176"/>
      <c r="MVZ2" s="1176"/>
      <c r="MWA2" s="1176"/>
      <c r="MWB2" s="1176"/>
      <c r="MWC2" s="1176"/>
      <c r="MWD2" s="1176"/>
      <c r="MWE2" s="1176"/>
      <c r="MWF2" s="1176"/>
      <c r="MWG2" s="1176"/>
      <c r="MWH2" s="1176"/>
      <c r="MWI2" s="1176"/>
      <c r="MWJ2" s="1176"/>
      <c r="MWK2" s="1176"/>
      <c r="MWL2" s="1176"/>
      <c r="MWM2" s="1176"/>
      <c r="MWN2" s="1176"/>
      <c r="MWO2" s="1176"/>
      <c r="MWP2" s="1176"/>
      <c r="MWQ2" s="1176"/>
      <c r="MWR2" s="1176"/>
      <c r="MWS2" s="1176"/>
      <c r="MWT2" s="1176"/>
      <c r="MWU2" s="1176"/>
      <c r="MWV2" s="1176"/>
      <c r="MWW2" s="1176"/>
      <c r="MWX2" s="1176"/>
      <c r="MWY2" s="1176"/>
      <c r="MWZ2" s="1176"/>
      <c r="MXA2" s="1176"/>
      <c r="MXB2" s="1176"/>
      <c r="MXC2" s="1176"/>
      <c r="MXD2" s="1176"/>
      <c r="MXE2" s="1176"/>
      <c r="MXF2" s="1176"/>
      <c r="MXG2" s="1176"/>
      <c r="MXH2" s="1176"/>
      <c r="MXI2" s="1176"/>
      <c r="MXJ2" s="1176"/>
      <c r="MXK2" s="1176"/>
      <c r="MXL2" s="1176"/>
      <c r="MXM2" s="1176"/>
      <c r="MXN2" s="1176"/>
      <c r="MXO2" s="1176"/>
      <c r="MXP2" s="1176"/>
      <c r="MXQ2" s="1176"/>
      <c r="MXR2" s="1176"/>
      <c r="MXS2" s="1176"/>
      <c r="MXT2" s="1176"/>
      <c r="MXU2" s="1176"/>
      <c r="MXV2" s="1176"/>
      <c r="MXW2" s="1176"/>
      <c r="MXX2" s="1176"/>
      <c r="MXY2" s="1176"/>
      <c r="MXZ2" s="1176"/>
      <c r="MYA2" s="1176"/>
      <c r="MYB2" s="1176"/>
      <c r="MYC2" s="1176"/>
      <c r="MYD2" s="1176"/>
      <c r="MYE2" s="1176"/>
      <c r="MYF2" s="1176"/>
      <c r="MYG2" s="1176"/>
      <c r="MYH2" s="1176"/>
      <c r="MYI2" s="1176"/>
      <c r="MYJ2" s="1176"/>
      <c r="MYK2" s="1176"/>
      <c r="MYL2" s="1176"/>
      <c r="MYM2" s="1176"/>
      <c r="MYN2" s="1176"/>
      <c r="MYO2" s="1176"/>
      <c r="MYP2" s="1176"/>
      <c r="MYQ2" s="1176"/>
      <c r="MYR2" s="1176"/>
      <c r="MYS2" s="1176"/>
      <c r="MYT2" s="1176"/>
      <c r="MYU2" s="1176"/>
      <c r="MYV2" s="1176"/>
      <c r="MYW2" s="1176"/>
      <c r="MYX2" s="1176"/>
      <c r="MYY2" s="1176"/>
      <c r="MYZ2" s="1176"/>
      <c r="MZA2" s="1176"/>
      <c r="MZB2" s="1176"/>
      <c r="MZC2" s="1176"/>
      <c r="MZD2" s="1176"/>
      <c r="MZE2" s="1176"/>
      <c r="MZF2" s="1176"/>
      <c r="MZG2" s="1176"/>
      <c r="MZH2" s="1176"/>
      <c r="MZI2" s="1176"/>
      <c r="MZJ2" s="1176"/>
      <c r="MZK2" s="1176"/>
      <c r="MZL2" s="1176"/>
      <c r="MZM2" s="1176"/>
      <c r="MZN2" s="1176"/>
      <c r="MZO2" s="1176"/>
      <c r="MZP2" s="1176"/>
      <c r="MZQ2" s="1176"/>
      <c r="MZR2" s="1176"/>
      <c r="MZS2" s="1176"/>
      <c r="MZT2" s="1176"/>
      <c r="MZU2" s="1176"/>
      <c r="MZV2" s="1176"/>
      <c r="MZW2" s="1176"/>
      <c r="MZX2" s="1176"/>
      <c r="MZY2" s="1176"/>
      <c r="MZZ2" s="1176"/>
      <c r="NAA2" s="1176"/>
      <c r="NAB2" s="1176"/>
      <c r="NAC2" s="1176"/>
      <c r="NAD2" s="1176"/>
      <c r="NAE2" s="1176"/>
      <c r="NAF2" s="1176"/>
      <c r="NAG2" s="1176"/>
      <c r="NAH2" s="1176"/>
      <c r="NAI2" s="1176"/>
      <c r="NAJ2" s="1176"/>
      <c r="NAK2" s="1176"/>
      <c r="NAL2" s="1176"/>
      <c r="NAM2" s="1176"/>
      <c r="NAN2" s="1176"/>
      <c r="NAO2" s="1176"/>
      <c r="NAP2" s="1176"/>
      <c r="NAQ2" s="1176"/>
      <c r="NAR2" s="1176"/>
      <c r="NAS2" s="1176"/>
      <c r="NAT2" s="1176"/>
      <c r="NAU2" s="1176"/>
      <c r="NAV2" s="1176"/>
      <c r="NAW2" s="1176"/>
      <c r="NAX2" s="1176"/>
      <c r="NAY2" s="1176"/>
      <c r="NAZ2" s="1176"/>
      <c r="NBA2" s="1176"/>
      <c r="NBB2" s="1176"/>
      <c r="NBC2" s="1176"/>
      <c r="NBD2" s="1176"/>
      <c r="NBE2" s="1176"/>
      <c r="NBF2" s="1176"/>
      <c r="NBG2" s="1176"/>
      <c r="NBH2" s="1176"/>
      <c r="NBI2" s="1176"/>
      <c r="NBJ2" s="1176"/>
      <c r="NBK2" s="1176"/>
      <c r="NBL2" s="1176"/>
      <c r="NBM2" s="1176"/>
      <c r="NBN2" s="1176"/>
      <c r="NBO2" s="1176"/>
      <c r="NBP2" s="1176"/>
      <c r="NBQ2" s="1176"/>
      <c r="NBR2" s="1176"/>
      <c r="NBS2" s="1176"/>
      <c r="NBT2" s="1176"/>
      <c r="NBU2" s="1176"/>
      <c r="NBV2" s="1176"/>
      <c r="NBW2" s="1176"/>
      <c r="NBX2" s="1176"/>
      <c r="NBY2" s="1176"/>
      <c r="NBZ2" s="1176"/>
      <c r="NCA2" s="1176"/>
      <c r="NCB2" s="1176"/>
      <c r="NCC2" s="1176"/>
      <c r="NCD2" s="1176"/>
      <c r="NCE2" s="1176"/>
      <c r="NCF2" s="1176"/>
      <c r="NCG2" s="1176"/>
      <c r="NCH2" s="1176"/>
      <c r="NCI2" s="1176"/>
      <c r="NCJ2" s="1176"/>
      <c r="NCK2" s="1176"/>
      <c r="NCL2" s="1176"/>
      <c r="NCM2" s="1176"/>
      <c r="NCN2" s="1176"/>
      <c r="NCO2" s="1176"/>
      <c r="NCP2" s="1176"/>
      <c r="NCQ2" s="1176"/>
      <c r="NCR2" s="1176"/>
      <c r="NCS2" s="1176"/>
      <c r="NCT2" s="1176"/>
      <c r="NCU2" s="1176"/>
      <c r="NCV2" s="1176"/>
      <c r="NCW2" s="1176"/>
      <c r="NCX2" s="1176"/>
      <c r="NCY2" s="1176"/>
      <c r="NCZ2" s="1176"/>
      <c r="NDA2" s="1176"/>
      <c r="NDB2" s="1176"/>
      <c r="NDC2" s="1176"/>
      <c r="NDD2" s="1176"/>
      <c r="NDE2" s="1176"/>
      <c r="NDF2" s="1176"/>
      <c r="NDG2" s="1176"/>
      <c r="NDH2" s="1176"/>
      <c r="NDI2" s="1176"/>
      <c r="NDJ2" s="1176"/>
      <c r="NDK2" s="1176"/>
      <c r="NDL2" s="1176"/>
      <c r="NDM2" s="1176"/>
      <c r="NDN2" s="1176"/>
      <c r="NDO2" s="1176"/>
      <c r="NDP2" s="1176"/>
      <c r="NDQ2" s="1176"/>
      <c r="NDR2" s="1176"/>
      <c r="NDS2" s="1176"/>
      <c r="NDT2" s="1176"/>
      <c r="NDU2" s="1176"/>
      <c r="NDV2" s="1176"/>
      <c r="NDW2" s="1176"/>
      <c r="NDX2" s="1176"/>
      <c r="NDY2" s="1176"/>
      <c r="NDZ2" s="1176"/>
      <c r="NEA2" s="1176"/>
      <c r="NEB2" s="1176"/>
      <c r="NEC2" s="1176"/>
      <c r="NED2" s="1176"/>
      <c r="NEE2" s="1176"/>
      <c r="NEF2" s="1176"/>
      <c r="NEG2" s="1176"/>
      <c r="NEH2" s="1176"/>
      <c r="NEI2" s="1176"/>
      <c r="NEJ2" s="1176"/>
      <c r="NEK2" s="1176"/>
      <c r="NEL2" s="1176"/>
      <c r="NEM2" s="1176"/>
      <c r="NEN2" s="1176"/>
      <c r="NEO2" s="1176"/>
      <c r="NEP2" s="1176"/>
      <c r="NEQ2" s="1176"/>
      <c r="NER2" s="1176"/>
      <c r="NES2" s="1176"/>
      <c r="NET2" s="1176"/>
      <c r="NEU2" s="1176"/>
      <c r="NEV2" s="1176"/>
      <c r="NEW2" s="1176"/>
      <c r="NEX2" s="1176"/>
      <c r="NEY2" s="1176"/>
      <c r="NEZ2" s="1176"/>
      <c r="NFA2" s="1176"/>
      <c r="NFB2" s="1176"/>
      <c r="NFC2" s="1176"/>
      <c r="NFD2" s="1176"/>
      <c r="NFE2" s="1176"/>
      <c r="NFF2" s="1176"/>
      <c r="NFG2" s="1176"/>
      <c r="NFH2" s="1176"/>
      <c r="NFI2" s="1176"/>
      <c r="NFJ2" s="1176"/>
      <c r="NFK2" s="1176"/>
      <c r="NFL2" s="1176"/>
      <c r="NFM2" s="1176"/>
      <c r="NFN2" s="1176"/>
      <c r="NFO2" s="1176"/>
      <c r="NFP2" s="1176"/>
      <c r="NFQ2" s="1176"/>
      <c r="NFR2" s="1176"/>
      <c r="NFS2" s="1176"/>
      <c r="NFT2" s="1176"/>
      <c r="NFU2" s="1176"/>
      <c r="NFV2" s="1176"/>
      <c r="NFW2" s="1176"/>
      <c r="NFX2" s="1176"/>
      <c r="NFY2" s="1176"/>
      <c r="NFZ2" s="1176"/>
      <c r="NGA2" s="1176"/>
      <c r="NGB2" s="1176"/>
      <c r="NGC2" s="1176"/>
      <c r="NGD2" s="1176"/>
      <c r="NGE2" s="1176"/>
      <c r="NGF2" s="1176"/>
      <c r="NGG2" s="1176"/>
      <c r="NGH2" s="1176"/>
      <c r="NGI2" s="1176"/>
      <c r="NGJ2" s="1176"/>
      <c r="NGK2" s="1176"/>
      <c r="NGL2" s="1176"/>
      <c r="NGM2" s="1176"/>
      <c r="NGN2" s="1176"/>
      <c r="NGO2" s="1176"/>
      <c r="NGP2" s="1176"/>
      <c r="NGQ2" s="1176"/>
      <c r="NGR2" s="1176"/>
      <c r="NGS2" s="1176"/>
      <c r="NGT2" s="1176"/>
      <c r="NGU2" s="1176"/>
      <c r="NGV2" s="1176"/>
      <c r="NGW2" s="1176"/>
      <c r="NGX2" s="1176"/>
      <c r="NGY2" s="1176"/>
      <c r="NGZ2" s="1176"/>
      <c r="NHA2" s="1176"/>
      <c r="NHB2" s="1176"/>
      <c r="NHC2" s="1176"/>
      <c r="NHD2" s="1176"/>
      <c r="NHE2" s="1176"/>
      <c r="NHF2" s="1176"/>
      <c r="NHG2" s="1176"/>
      <c r="NHH2" s="1176"/>
      <c r="NHI2" s="1176"/>
      <c r="NHJ2" s="1176"/>
      <c r="NHK2" s="1176"/>
      <c r="NHL2" s="1176"/>
      <c r="NHM2" s="1176"/>
      <c r="NHN2" s="1176"/>
      <c r="NHO2" s="1176"/>
      <c r="NHP2" s="1176"/>
      <c r="NHQ2" s="1176"/>
      <c r="NHR2" s="1176"/>
      <c r="NHS2" s="1176"/>
      <c r="NHT2" s="1176"/>
      <c r="NHU2" s="1176"/>
      <c r="NHV2" s="1176"/>
      <c r="NHW2" s="1176"/>
      <c r="NHX2" s="1176"/>
      <c r="NHY2" s="1176"/>
      <c r="NHZ2" s="1176"/>
      <c r="NIA2" s="1176"/>
      <c r="NIB2" s="1176"/>
      <c r="NIC2" s="1176"/>
      <c r="NID2" s="1176"/>
      <c r="NIE2" s="1176"/>
      <c r="NIF2" s="1176"/>
      <c r="NIG2" s="1176"/>
      <c r="NIH2" s="1176"/>
      <c r="NII2" s="1176"/>
      <c r="NIJ2" s="1176"/>
      <c r="NIK2" s="1176"/>
      <c r="NIL2" s="1176"/>
      <c r="NIM2" s="1176"/>
      <c r="NIN2" s="1176"/>
      <c r="NIO2" s="1176"/>
      <c r="NIP2" s="1176"/>
      <c r="NIQ2" s="1176"/>
      <c r="NIR2" s="1176"/>
      <c r="NIS2" s="1176"/>
      <c r="NIT2" s="1176"/>
      <c r="NIU2" s="1176"/>
      <c r="NIV2" s="1176"/>
      <c r="NIW2" s="1176"/>
      <c r="NIX2" s="1176"/>
      <c r="NIY2" s="1176"/>
      <c r="NIZ2" s="1176"/>
      <c r="NJA2" s="1176"/>
      <c r="NJB2" s="1176"/>
      <c r="NJC2" s="1176"/>
      <c r="NJD2" s="1176"/>
      <c r="NJE2" s="1176"/>
      <c r="NJF2" s="1176"/>
      <c r="NJG2" s="1176"/>
      <c r="NJH2" s="1176"/>
      <c r="NJI2" s="1176"/>
      <c r="NJJ2" s="1176"/>
      <c r="NJK2" s="1176"/>
      <c r="NJL2" s="1176"/>
      <c r="NJM2" s="1176"/>
      <c r="NJN2" s="1176"/>
      <c r="NJO2" s="1176"/>
      <c r="NJP2" s="1176"/>
      <c r="NJQ2" s="1176"/>
      <c r="NJR2" s="1176"/>
      <c r="NJS2" s="1176"/>
      <c r="NJT2" s="1176"/>
      <c r="NJU2" s="1176"/>
      <c r="NJV2" s="1176"/>
      <c r="NJW2" s="1176"/>
      <c r="NJX2" s="1176"/>
      <c r="NJY2" s="1176"/>
      <c r="NJZ2" s="1176"/>
      <c r="NKA2" s="1176"/>
      <c r="NKB2" s="1176"/>
      <c r="NKC2" s="1176"/>
      <c r="NKD2" s="1176"/>
      <c r="NKE2" s="1176"/>
      <c r="NKF2" s="1176"/>
      <c r="NKG2" s="1176"/>
      <c r="NKH2" s="1176"/>
      <c r="NKI2" s="1176"/>
      <c r="NKJ2" s="1176"/>
      <c r="NKK2" s="1176"/>
      <c r="NKL2" s="1176"/>
      <c r="NKM2" s="1176"/>
      <c r="NKN2" s="1176"/>
      <c r="NKO2" s="1176"/>
      <c r="NKP2" s="1176"/>
      <c r="NKQ2" s="1176"/>
      <c r="NKR2" s="1176"/>
      <c r="NKS2" s="1176"/>
      <c r="NKT2" s="1176"/>
      <c r="NKU2" s="1176"/>
      <c r="NKV2" s="1176"/>
      <c r="NKW2" s="1176"/>
      <c r="NKX2" s="1176"/>
      <c r="NKY2" s="1176"/>
      <c r="NKZ2" s="1176"/>
      <c r="NLA2" s="1176"/>
      <c r="NLB2" s="1176"/>
      <c r="NLC2" s="1176"/>
      <c r="NLD2" s="1176"/>
      <c r="NLE2" s="1176"/>
      <c r="NLF2" s="1176"/>
      <c r="NLG2" s="1176"/>
      <c r="NLH2" s="1176"/>
      <c r="NLI2" s="1176"/>
      <c r="NLJ2" s="1176"/>
      <c r="NLK2" s="1176"/>
      <c r="NLL2" s="1176"/>
      <c r="NLM2" s="1176"/>
      <c r="NLN2" s="1176"/>
      <c r="NLO2" s="1176"/>
      <c r="NLP2" s="1176"/>
      <c r="NLQ2" s="1176"/>
      <c r="NLR2" s="1176"/>
      <c r="NLS2" s="1176"/>
      <c r="NLT2" s="1176"/>
      <c r="NLU2" s="1176"/>
      <c r="NLV2" s="1176"/>
      <c r="NLW2" s="1176"/>
      <c r="NLX2" s="1176"/>
      <c r="NLY2" s="1176"/>
      <c r="NLZ2" s="1176"/>
      <c r="NMA2" s="1176"/>
      <c r="NMB2" s="1176"/>
      <c r="NMC2" s="1176"/>
      <c r="NMD2" s="1176"/>
      <c r="NME2" s="1176"/>
      <c r="NMF2" s="1176"/>
      <c r="NMG2" s="1176"/>
      <c r="NMH2" s="1176"/>
      <c r="NMI2" s="1176"/>
      <c r="NMJ2" s="1176"/>
      <c r="NMK2" s="1176"/>
      <c r="NML2" s="1176"/>
      <c r="NMM2" s="1176"/>
      <c r="NMN2" s="1176"/>
      <c r="NMO2" s="1176"/>
      <c r="NMP2" s="1176"/>
      <c r="NMQ2" s="1176"/>
      <c r="NMR2" s="1176"/>
      <c r="NMS2" s="1176"/>
      <c r="NMT2" s="1176"/>
      <c r="NMU2" s="1176"/>
      <c r="NMV2" s="1176"/>
      <c r="NMW2" s="1176"/>
      <c r="NMX2" s="1176"/>
      <c r="NMY2" s="1176"/>
      <c r="NMZ2" s="1176"/>
      <c r="NNA2" s="1176"/>
      <c r="NNB2" s="1176"/>
      <c r="NNC2" s="1176"/>
      <c r="NND2" s="1176"/>
      <c r="NNE2" s="1176"/>
      <c r="NNF2" s="1176"/>
      <c r="NNG2" s="1176"/>
      <c r="NNH2" s="1176"/>
      <c r="NNI2" s="1176"/>
      <c r="NNJ2" s="1176"/>
      <c r="NNK2" s="1176"/>
      <c r="NNL2" s="1176"/>
      <c r="NNM2" s="1176"/>
      <c r="NNN2" s="1176"/>
      <c r="NNO2" s="1176"/>
      <c r="NNP2" s="1176"/>
      <c r="NNQ2" s="1176"/>
      <c r="NNR2" s="1176"/>
      <c r="NNS2" s="1176"/>
      <c r="NNT2" s="1176"/>
      <c r="NNU2" s="1176"/>
      <c r="NNV2" s="1176"/>
      <c r="NNW2" s="1176"/>
      <c r="NNX2" s="1176"/>
      <c r="NNY2" s="1176"/>
      <c r="NNZ2" s="1176"/>
      <c r="NOA2" s="1176"/>
      <c r="NOB2" s="1176"/>
      <c r="NOC2" s="1176"/>
      <c r="NOD2" s="1176"/>
      <c r="NOE2" s="1176"/>
      <c r="NOF2" s="1176"/>
      <c r="NOG2" s="1176"/>
      <c r="NOH2" s="1176"/>
      <c r="NOI2" s="1176"/>
      <c r="NOJ2" s="1176"/>
      <c r="NOK2" s="1176"/>
      <c r="NOL2" s="1176"/>
      <c r="NOM2" s="1176"/>
      <c r="NON2" s="1176"/>
      <c r="NOO2" s="1176"/>
      <c r="NOP2" s="1176"/>
      <c r="NOQ2" s="1176"/>
      <c r="NOR2" s="1176"/>
      <c r="NOS2" s="1176"/>
      <c r="NOT2" s="1176"/>
      <c r="NOU2" s="1176"/>
      <c r="NOV2" s="1176"/>
      <c r="NOW2" s="1176"/>
      <c r="NOX2" s="1176"/>
      <c r="NOY2" s="1176"/>
      <c r="NOZ2" s="1176"/>
      <c r="NPA2" s="1176"/>
      <c r="NPB2" s="1176"/>
      <c r="NPC2" s="1176"/>
      <c r="NPD2" s="1176"/>
      <c r="NPE2" s="1176"/>
      <c r="NPF2" s="1176"/>
      <c r="NPG2" s="1176"/>
      <c r="NPH2" s="1176"/>
      <c r="NPI2" s="1176"/>
      <c r="NPJ2" s="1176"/>
      <c r="NPK2" s="1176"/>
      <c r="NPL2" s="1176"/>
      <c r="NPM2" s="1176"/>
      <c r="NPN2" s="1176"/>
      <c r="NPO2" s="1176"/>
      <c r="NPP2" s="1176"/>
      <c r="NPQ2" s="1176"/>
      <c r="NPR2" s="1176"/>
      <c r="NPS2" s="1176"/>
      <c r="NPT2" s="1176"/>
      <c r="NPU2" s="1176"/>
      <c r="NPV2" s="1176"/>
      <c r="NPW2" s="1176"/>
      <c r="NPX2" s="1176"/>
      <c r="NPY2" s="1176"/>
      <c r="NPZ2" s="1176"/>
      <c r="NQA2" s="1176"/>
      <c r="NQB2" s="1176"/>
      <c r="NQC2" s="1176"/>
      <c r="NQD2" s="1176"/>
      <c r="NQE2" s="1176"/>
      <c r="NQF2" s="1176"/>
      <c r="NQG2" s="1176"/>
      <c r="NQH2" s="1176"/>
      <c r="NQI2" s="1176"/>
      <c r="NQJ2" s="1176"/>
      <c r="NQK2" s="1176"/>
      <c r="NQL2" s="1176"/>
      <c r="NQM2" s="1176"/>
      <c r="NQN2" s="1176"/>
      <c r="NQO2" s="1176"/>
      <c r="NQP2" s="1176"/>
      <c r="NQQ2" s="1176"/>
      <c r="NQR2" s="1176"/>
      <c r="NQS2" s="1176"/>
      <c r="NQT2" s="1176"/>
      <c r="NQU2" s="1176"/>
      <c r="NQV2" s="1176"/>
      <c r="NQW2" s="1176"/>
      <c r="NQX2" s="1176"/>
      <c r="NQY2" s="1176"/>
      <c r="NQZ2" s="1176"/>
      <c r="NRA2" s="1176"/>
      <c r="NRB2" s="1176"/>
      <c r="NRC2" s="1176"/>
      <c r="NRD2" s="1176"/>
      <c r="NRE2" s="1176"/>
      <c r="NRF2" s="1176"/>
      <c r="NRG2" s="1176"/>
      <c r="NRH2" s="1176"/>
      <c r="NRI2" s="1176"/>
      <c r="NRJ2" s="1176"/>
      <c r="NRK2" s="1176"/>
      <c r="NRL2" s="1176"/>
      <c r="NRM2" s="1176"/>
      <c r="NRN2" s="1176"/>
      <c r="NRO2" s="1176"/>
      <c r="NRP2" s="1176"/>
      <c r="NRQ2" s="1176"/>
      <c r="NRR2" s="1176"/>
      <c r="NRS2" s="1176"/>
      <c r="NRT2" s="1176"/>
      <c r="NRU2" s="1176"/>
      <c r="NRV2" s="1176"/>
      <c r="NRW2" s="1176"/>
      <c r="NRX2" s="1176"/>
      <c r="NRY2" s="1176"/>
      <c r="NRZ2" s="1176"/>
      <c r="NSA2" s="1176"/>
      <c r="NSB2" s="1176"/>
      <c r="NSC2" s="1176"/>
      <c r="NSD2" s="1176"/>
      <c r="NSE2" s="1176"/>
      <c r="NSF2" s="1176"/>
      <c r="NSG2" s="1176"/>
      <c r="NSH2" s="1176"/>
      <c r="NSI2" s="1176"/>
      <c r="NSJ2" s="1176"/>
      <c r="NSK2" s="1176"/>
      <c r="NSL2" s="1176"/>
      <c r="NSM2" s="1176"/>
      <c r="NSN2" s="1176"/>
      <c r="NSO2" s="1176"/>
      <c r="NSP2" s="1176"/>
      <c r="NSQ2" s="1176"/>
      <c r="NSR2" s="1176"/>
      <c r="NSS2" s="1176"/>
      <c r="NST2" s="1176"/>
      <c r="NSU2" s="1176"/>
      <c r="NSV2" s="1176"/>
      <c r="NSW2" s="1176"/>
      <c r="NSX2" s="1176"/>
      <c r="NSY2" s="1176"/>
      <c r="NSZ2" s="1176"/>
      <c r="NTA2" s="1176"/>
      <c r="NTB2" s="1176"/>
      <c r="NTC2" s="1176"/>
      <c r="NTD2" s="1176"/>
      <c r="NTE2" s="1176"/>
      <c r="NTF2" s="1176"/>
      <c r="NTG2" s="1176"/>
      <c r="NTH2" s="1176"/>
      <c r="NTI2" s="1176"/>
      <c r="NTJ2" s="1176"/>
      <c r="NTK2" s="1176"/>
      <c r="NTL2" s="1176"/>
      <c r="NTM2" s="1176"/>
      <c r="NTN2" s="1176"/>
      <c r="NTO2" s="1176"/>
      <c r="NTP2" s="1176"/>
      <c r="NTQ2" s="1176"/>
      <c r="NTR2" s="1176"/>
      <c r="NTS2" s="1176"/>
      <c r="NTT2" s="1176"/>
      <c r="NTU2" s="1176"/>
      <c r="NTV2" s="1176"/>
      <c r="NTW2" s="1176"/>
      <c r="NTX2" s="1176"/>
      <c r="NTY2" s="1176"/>
      <c r="NTZ2" s="1176"/>
      <c r="NUA2" s="1176"/>
      <c r="NUB2" s="1176"/>
      <c r="NUC2" s="1176"/>
      <c r="NUD2" s="1176"/>
      <c r="NUE2" s="1176"/>
      <c r="NUF2" s="1176"/>
      <c r="NUG2" s="1176"/>
      <c r="NUH2" s="1176"/>
      <c r="NUI2" s="1176"/>
      <c r="NUJ2" s="1176"/>
      <c r="NUK2" s="1176"/>
      <c r="NUL2" s="1176"/>
      <c r="NUM2" s="1176"/>
      <c r="NUN2" s="1176"/>
      <c r="NUO2" s="1176"/>
      <c r="NUP2" s="1176"/>
      <c r="NUQ2" s="1176"/>
      <c r="NUR2" s="1176"/>
      <c r="NUS2" s="1176"/>
      <c r="NUT2" s="1176"/>
      <c r="NUU2" s="1176"/>
      <c r="NUV2" s="1176"/>
      <c r="NUW2" s="1176"/>
      <c r="NUX2" s="1176"/>
      <c r="NUY2" s="1176"/>
      <c r="NUZ2" s="1176"/>
      <c r="NVA2" s="1176"/>
      <c r="NVB2" s="1176"/>
      <c r="NVC2" s="1176"/>
      <c r="NVD2" s="1176"/>
      <c r="NVE2" s="1176"/>
      <c r="NVF2" s="1176"/>
      <c r="NVG2" s="1176"/>
      <c r="NVH2" s="1176"/>
      <c r="NVI2" s="1176"/>
      <c r="NVJ2" s="1176"/>
      <c r="NVK2" s="1176"/>
      <c r="NVL2" s="1176"/>
      <c r="NVM2" s="1176"/>
      <c r="NVN2" s="1176"/>
      <c r="NVO2" s="1176"/>
      <c r="NVP2" s="1176"/>
      <c r="NVQ2" s="1176"/>
      <c r="NVR2" s="1176"/>
      <c r="NVS2" s="1176"/>
      <c r="NVT2" s="1176"/>
      <c r="NVU2" s="1176"/>
      <c r="NVV2" s="1176"/>
      <c r="NVW2" s="1176"/>
      <c r="NVX2" s="1176"/>
      <c r="NVY2" s="1176"/>
      <c r="NVZ2" s="1176"/>
      <c r="NWA2" s="1176"/>
      <c r="NWB2" s="1176"/>
      <c r="NWC2" s="1176"/>
      <c r="NWD2" s="1176"/>
      <c r="NWE2" s="1176"/>
      <c r="NWF2" s="1176"/>
      <c r="NWG2" s="1176"/>
      <c r="NWH2" s="1176"/>
      <c r="NWI2" s="1176"/>
      <c r="NWJ2" s="1176"/>
      <c r="NWK2" s="1176"/>
      <c r="NWL2" s="1176"/>
      <c r="NWM2" s="1176"/>
      <c r="NWN2" s="1176"/>
      <c r="NWO2" s="1176"/>
      <c r="NWP2" s="1176"/>
      <c r="NWQ2" s="1176"/>
      <c r="NWR2" s="1176"/>
      <c r="NWS2" s="1176"/>
      <c r="NWT2" s="1176"/>
      <c r="NWU2" s="1176"/>
      <c r="NWV2" s="1176"/>
      <c r="NWW2" s="1176"/>
      <c r="NWX2" s="1176"/>
      <c r="NWY2" s="1176"/>
      <c r="NWZ2" s="1176"/>
      <c r="NXA2" s="1176"/>
      <c r="NXB2" s="1176"/>
      <c r="NXC2" s="1176"/>
      <c r="NXD2" s="1176"/>
      <c r="NXE2" s="1176"/>
      <c r="NXF2" s="1176"/>
      <c r="NXG2" s="1176"/>
      <c r="NXH2" s="1176"/>
      <c r="NXI2" s="1176"/>
      <c r="NXJ2" s="1176"/>
      <c r="NXK2" s="1176"/>
      <c r="NXL2" s="1176"/>
      <c r="NXM2" s="1176"/>
      <c r="NXN2" s="1176"/>
      <c r="NXO2" s="1176"/>
      <c r="NXP2" s="1176"/>
      <c r="NXQ2" s="1176"/>
      <c r="NXR2" s="1176"/>
      <c r="NXS2" s="1176"/>
      <c r="NXT2" s="1176"/>
      <c r="NXU2" s="1176"/>
      <c r="NXV2" s="1176"/>
      <c r="NXW2" s="1176"/>
      <c r="NXX2" s="1176"/>
      <c r="NXY2" s="1176"/>
      <c r="NXZ2" s="1176"/>
      <c r="NYA2" s="1176"/>
      <c r="NYB2" s="1176"/>
      <c r="NYC2" s="1176"/>
      <c r="NYD2" s="1176"/>
      <c r="NYE2" s="1176"/>
      <c r="NYF2" s="1176"/>
      <c r="NYG2" s="1176"/>
      <c r="NYH2" s="1176"/>
      <c r="NYI2" s="1176"/>
      <c r="NYJ2" s="1176"/>
      <c r="NYK2" s="1176"/>
      <c r="NYL2" s="1176"/>
      <c r="NYM2" s="1176"/>
      <c r="NYN2" s="1176"/>
      <c r="NYO2" s="1176"/>
      <c r="NYP2" s="1176"/>
      <c r="NYQ2" s="1176"/>
      <c r="NYR2" s="1176"/>
      <c r="NYS2" s="1176"/>
      <c r="NYT2" s="1176"/>
      <c r="NYU2" s="1176"/>
      <c r="NYV2" s="1176"/>
      <c r="NYW2" s="1176"/>
      <c r="NYX2" s="1176"/>
      <c r="NYY2" s="1176"/>
      <c r="NYZ2" s="1176"/>
      <c r="NZA2" s="1176"/>
      <c r="NZB2" s="1176"/>
      <c r="NZC2" s="1176"/>
      <c r="NZD2" s="1176"/>
      <c r="NZE2" s="1176"/>
      <c r="NZF2" s="1176"/>
      <c r="NZG2" s="1176"/>
      <c r="NZH2" s="1176"/>
      <c r="NZI2" s="1176"/>
      <c r="NZJ2" s="1176"/>
      <c r="NZK2" s="1176"/>
      <c r="NZL2" s="1176"/>
      <c r="NZM2" s="1176"/>
      <c r="NZN2" s="1176"/>
      <c r="NZO2" s="1176"/>
      <c r="NZP2" s="1176"/>
      <c r="NZQ2" s="1176"/>
      <c r="NZR2" s="1176"/>
      <c r="NZS2" s="1176"/>
      <c r="NZT2" s="1176"/>
      <c r="NZU2" s="1176"/>
      <c r="NZV2" s="1176"/>
      <c r="NZW2" s="1176"/>
      <c r="NZX2" s="1176"/>
      <c r="NZY2" s="1176"/>
      <c r="NZZ2" s="1176"/>
      <c r="OAA2" s="1176"/>
      <c r="OAB2" s="1176"/>
      <c r="OAC2" s="1176"/>
      <c r="OAD2" s="1176"/>
      <c r="OAE2" s="1176"/>
      <c r="OAF2" s="1176"/>
      <c r="OAG2" s="1176"/>
      <c r="OAH2" s="1176"/>
      <c r="OAI2" s="1176"/>
      <c r="OAJ2" s="1176"/>
      <c r="OAK2" s="1176"/>
      <c r="OAL2" s="1176"/>
      <c r="OAM2" s="1176"/>
      <c r="OAN2" s="1176"/>
      <c r="OAO2" s="1176"/>
      <c r="OAP2" s="1176"/>
      <c r="OAQ2" s="1176"/>
      <c r="OAR2" s="1176"/>
      <c r="OAS2" s="1176"/>
      <c r="OAT2" s="1176"/>
      <c r="OAU2" s="1176"/>
      <c r="OAV2" s="1176"/>
      <c r="OAW2" s="1176"/>
      <c r="OAX2" s="1176"/>
      <c r="OAY2" s="1176"/>
      <c r="OAZ2" s="1176"/>
      <c r="OBA2" s="1176"/>
      <c r="OBB2" s="1176"/>
      <c r="OBC2" s="1176"/>
      <c r="OBD2" s="1176"/>
      <c r="OBE2" s="1176"/>
      <c r="OBF2" s="1176"/>
      <c r="OBG2" s="1176"/>
      <c r="OBH2" s="1176"/>
      <c r="OBI2" s="1176"/>
      <c r="OBJ2" s="1176"/>
      <c r="OBK2" s="1176"/>
      <c r="OBL2" s="1176"/>
      <c r="OBM2" s="1176"/>
      <c r="OBN2" s="1176"/>
      <c r="OBO2" s="1176"/>
      <c r="OBP2" s="1176"/>
      <c r="OBQ2" s="1176"/>
      <c r="OBR2" s="1176"/>
      <c r="OBS2" s="1176"/>
      <c r="OBT2" s="1176"/>
      <c r="OBU2" s="1176"/>
      <c r="OBV2" s="1176"/>
      <c r="OBW2" s="1176"/>
      <c r="OBX2" s="1176"/>
      <c r="OBY2" s="1176"/>
      <c r="OBZ2" s="1176"/>
      <c r="OCA2" s="1176"/>
      <c r="OCB2" s="1176"/>
      <c r="OCC2" s="1176"/>
      <c r="OCD2" s="1176"/>
      <c r="OCE2" s="1176"/>
      <c r="OCF2" s="1176"/>
      <c r="OCG2" s="1176"/>
      <c r="OCH2" s="1176"/>
      <c r="OCI2" s="1176"/>
      <c r="OCJ2" s="1176"/>
      <c r="OCK2" s="1176"/>
      <c r="OCL2" s="1176"/>
      <c r="OCM2" s="1176"/>
      <c r="OCN2" s="1176"/>
      <c r="OCO2" s="1176"/>
      <c r="OCP2" s="1176"/>
      <c r="OCQ2" s="1176"/>
      <c r="OCR2" s="1176"/>
      <c r="OCS2" s="1176"/>
      <c r="OCT2" s="1176"/>
      <c r="OCU2" s="1176"/>
      <c r="OCV2" s="1176"/>
      <c r="OCW2" s="1176"/>
      <c r="OCX2" s="1176"/>
      <c r="OCY2" s="1176"/>
      <c r="OCZ2" s="1176"/>
      <c r="ODA2" s="1176"/>
      <c r="ODB2" s="1176"/>
      <c r="ODC2" s="1176"/>
      <c r="ODD2" s="1176"/>
      <c r="ODE2" s="1176"/>
      <c r="ODF2" s="1176"/>
      <c r="ODG2" s="1176"/>
      <c r="ODH2" s="1176"/>
      <c r="ODI2" s="1176"/>
      <c r="ODJ2" s="1176"/>
      <c r="ODK2" s="1176"/>
      <c r="ODL2" s="1176"/>
      <c r="ODM2" s="1176"/>
      <c r="ODN2" s="1176"/>
      <c r="ODO2" s="1176"/>
      <c r="ODP2" s="1176"/>
      <c r="ODQ2" s="1176"/>
      <c r="ODR2" s="1176"/>
      <c r="ODS2" s="1176"/>
      <c r="ODT2" s="1176"/>
      <c r="ODU2" s="1176"/>
      <c r="ODV2" s="1176"/>
      <c r="ODW2" s="1176"/>
      <c r="ODX2" s="1176"/>
      <c r="ODY2" s="1176"/>
      <c r="ODZ2" s="1176"/>
      <c r="OEA2" s="1176"/>
      <c r="OEB2" s="1176"/>
      <c r="OEC2" s="1176"/>
      <c r="OED2" s="1176"/>
      <c r="OEE2" s="1176"/>
      <c r="OEF2" s="1176"/>
      <c r="OEG2" s="1176"/>
      <c r="OEH2" s="1176"/>
      <c r="OEI2" s="1176"/>
      <c r="OEJ2" s="1176"/>
      <c r="OEK2" s="1176"/>
      <c r="OEL2" s="1176"/>
      <c r="OEM2" s="1176"/>
      <c r="OEN2" s="1176"/>
      <c r="OEO2" s="1176"/>
      <c r="OEP2" s="1176"/>
      <c r="OEQ2" s="1176"/>
      <c r="OER2" s="1176"/>
      <c r="OES2" s="1176"/>
      <c r="OET2" s="1176"/>
      <c r="OEU2" s="1176"/>
      <c r="OEV2" s="1176"/>
      <c r="OEW2" s="1176"/>
      <c r="OEX2" s="1176"/>
      <c r="OEY2" s="1176"/>
      <c r="OEZ2" s="1176"/>
      <c r="OFA2" s="1176"/>
      <c r="OFB2" s="1176"/>
      <c r="OFC2" s="1176"/>
      <c r="OFD2" s="1176"/>
      <c r="OFE2" s="1176"/>
      <c r="OFF2" s="1176"/>
      <c r="OFG2" s="1176"/>
      <c r="OFH2" s="1176"/>
      <c r="OFI2" s="1176"/>
      <c r="OFJ2" s="1176"/>
      <c r="OFK2" s="1176"/>
      <c r="OFL2" s="1176"/>
      <c r="OFM2" s="1176"/>
      <c r="OFN2" s="1176"/>
      <c r="OFO2" s="1176"/>
      <c r="OFP2" s="1176"/>
      <c r="OFQ2" s="1176"/>
      <c r="OFR2" s="1176"/>
      <c r="OFS2" s="1176"/>
      <c r="OFT2" s="1176"/>
      <c r="OFU2" s="1176"/>
      <c r="OFV2" s="1176"/>
      <c r="OFW2" s="1176"/>
      <c r="OFX2" s="1176"/>
      <c r="OFY2" s="1176"/>
      <c r="OFZ2" s="1176"/>
      <c r="OGA2" s="1176"/>
      <c r="OGB2" s="1176"/>
      <c r="OGC2" s="1176"/>
      <c r="OGD2" s="1176"/>
      <c r="OGE2" s="1176"/>
      <c r="OGF2" s="1176"/>
      <c r="OGG2" s="1176"/>
      <c r="OGH2" s="1176"/>
      <c r="OGI2" s="1176"/>
      <c r="OGJ2" s="1176"/>
      <c r="OGK2" s="1176"/>
      <c r="OGL2" s="1176"/>
      <c r="OGM2" s="1176"/>
      <c r="OGN2" s="1176"/>
      <c r="OGO2" s="1176"/>
      <c r="OGP2" s="1176"/>
      <c r="OGQ2" s="1176"/>
      <c r="OGR2" s="1176"/>
      <c r="OGS2" s="1176"/>
      <c r="OGT2" s="1176"/>
      <c r="OGU2" s="1176"/>
      <c r="OGV2" s="1176"/>
      <c r="OGW2" s="1176"/>
      <c r="OGX2" s="1176"/>
      <c r="OGY2" s="1176"/>
      <c r="OGZ2" s="1176"/>
      <c r="OHA2" s="1176"/>
      <c r="OHB2" s="1176"/>
      <c r="OHC2" s="1176"/>
      <c r="OHD2" s="1176"/>
      <c r="OHE2" s="1176"/>
      <c r="OHF2" s="1176"/>
      <c r="OHG2" s="1176"/>
      <c r="OHH2" s="1176"/>
      <c r="OHI2" s="1176"/>
      <c r="OHJ2" s="1176"/>
      <c r="OHK2" s="1176"/>
      <c r="OHL2" s="1176"/>
      <c r="OHM2" s="1176"/>
      <c r="OHN2" s="1176"/>
      <c r="OHO2" s="1176"/>
      <c r="OHP2" s="1176"/>
      <c r="OHQ2" s="1176"/>
      <c r="OHR2" s="1176"/>
      <c r="OHS2" s="1176"/>
      <c r="OHT2" s="1176"/>
      <c r="OHU2" s="1176"/>
      <c r="OHV2" s="1176"/>
      <c r="OHW2" s="1176"/>
      <c r="OHX2" s="1176"/>
      <c r="OHY2" s="1176"/>
      <c r="OHZ2" s="1176"/>
      <c r="OIA2" s="1176"/>
      <c r="OIB2" s="1176"/>
      <c r="OIC2" s="1176"/>
      <c r="OID2" s="1176"/>
      <c r="OIE2" s="1176"/>
      <c r="OIF2" s="1176"/>
      <c r="OIG2" s="1176"/>
      <c r="OIH2" s="1176"/>
      <c r="OII2" s="1176"/>
      <c r="OIJ2" s="1176"/>
      <c r="OIK2" s="1176"/>
      <c r="OIL2" s="1176"/>
      <c r="OIM2" s="1176"/>
      <c r="OIN2" s="1176"/>
      <c r="OIO2" s="1176"/>
      <c r="OIP2" s="1176"/>
      <c r="OIQ2" s="1176"/>
      <c r="OIR2" s="1176"/>
      <c r="OIS2" s="1176"/>
      <c r="OIT2" s="1176"/>
      <c r="OIU2" s="1176"/>
      <c r="OIV2" s="1176"/>
      <c r="OIW2" s="1176"/>
      <c r="OIX2" s="1176"/>
      <c r="OIY2" s="1176"/>
      <c r="OIZ2" s="1176"/>
      <c r="OJA2" s="1176"/>
      <c r="OJB2" s="1176"/>
      <c r="OJC2" s="1176"/>
      <c r="OJD2" s="1176"/>
      <c r="OJE2" s="1176"/>
      <c r="OJF2" s="1176"/>
      <c r="OJG2" s="1176"/>
      <c r="OJH2" s="1176"/>
      <c r="OJI2" s="1176"/>
      <c r="OJJ2" s="1176"/>
      <c r="OJK2" s="1176"/>
      <c r="OJL2" s="1176"/>
      <c r="OJM2" s="1176"/>
      <c r="OJN2" s="1176"/>
      <c r="OJO2" s="1176"/>
      <c r="OJP2" s="1176"/>
      <c r="OJQ2" s="1176"/>
      <c r="OJR2" s="1176"/>
      <c r="OJS2" s="1176"/>
      <c r="OJT2" s="1176"/>
      <c r="OJU2" s="1176"/>
      <c r="OJV2" s="1176"/>
      <c r="OJW2" s="1176"/>
      <c r="OJX2" s="1176"/>
      <c r="OJY2" s="1176"/>
      <c r="OJZ2" s="1176"/>
      <c r="OKA2" s="1176"/>
      <c r="OKB2" s="1176"/>
      <c r="OKC2" s="1176"/>
      <c r="OKD2" s="1176"/>
      <c r="OKE2" s="1176"/>
      <c r="OKF2" s="1176"/>
      <c r="OKG2" s="1176"/>
      <c r="OKH2" s="1176"/>
      <c r="OKI2" s="1176"/>
      <c r="OKJ2" s="1176"/>
      <c r="OKK2" s="1176"/>
      <c r="OKL2" s="1176"/>
      <c r="OKM2" s="1176"/>
      <c r="OKN2" s="1176"/>
      <c r="OKO2" s="1176"/>
      <c r="OKP2" s="1176"/>
      <c r="OKQ2" s="1176"/>
      <c r="OKR2" s="1176"/>
      <c r="OKS2" s="1176"/>
      <c r="OKT2" s="1176"/>
      <c r="OKU2" s="1176"/>
      <c r="OKV2" s="1176"/>
      <c r="OKW2" s="1176"/>
      <c r="OKX2" s="1176"/>
      <c r="OKY2" s="1176"/>
      <c r="OKZ2" s="1176"/>
      <c r="OLA2" s="1176"/>
      <c r="OLB2" s="1176"/>
      <c r="OLC2" s="1176"/>
      <c r="OLD2" s="1176"/>
      <c r="OLE2" s="1176"/>
      <c r="OLF2" s="1176"/>
      <c r="OLG2" s="1176"/>
      <c r="OLH2" s="1176"/>
      <c r="OLI2" s="1176"/>
      <c r="OLJ2" s="1176"/>
      <c r="OLK2" s="1176"/>
      <c r="OLL2" s="1176"/>
      <c r="OLM2" s="1176"/>
      <c r="OLN2" s="1176"/>
      <c r="OLO2" s="1176"/>
      <c r="OLP2" s="1176"/>
      <c r="OLQ2" s="1176"/>
      <c r="OLR2" s="1176"/>
      <c r="OLS2" s="1176"/>
      <c r="OLT2" s="1176"/>
      <c r="OLU2" s="1176"/>
      <c r="OLV2" s="1176"/>
      <c r="OLW2" s="1176"/>
      <c r="OLX2" s="1176"/>
      <c r="OLY2" s="1176"/>
      <c r="OLZ2" s="1176"/>
      <c r="OMA2" s="1176"/>
      <c r="OMB2" s="1176"/>
      <c r="OMC2" s="1176"/>
      <c r="OMD2" s="1176"/>
      <c r="OME2" s="1176"/>
      <c r="OMF2" s="1176"/>
      <c r="OMG2" s="1176"/>
      <c r="OMH2" s="1176"/>
      <c r="OMI2" s="1176"/>
      <c r="OMJ2" s="1176"/>
      <c r="OMK2" s="1176"/>
      <c r="OML2" s="1176"/>
      <c r="OMM2" s="1176"/>
      <c r="OMN2" s="1176"/>
      <c r="OMO2" s="1176"/>
      <c r="OMP2" s="1176"/>
      <c r="OMQ2" s="1176"/>
      <c r="OMR2" s="1176"/>
      <c r="OMS2" s="1176"/>
      <c r="OMT2" s="1176"/>
      <c r="OMU2" s="1176"/>
      <c r="OMV2" s="1176"/>
      <c r="OMW2" s="1176"/>
      <c r="OMX2" s="1176"/>
      <c r="OMY2" s="1176"/>
      <c r="OMZ2" s="1176"/>
      <c r="ONA2" s="1176"/>
      <c r="ONB2" s="1176"/>
      <c r="ONC2" s="1176"/>
      <c r="OND2" s="1176"/>
      <c r="ONE2" s="1176"/>
      <c r="ONF2" s="1176"/>
      <c r="ONG2" s="1176"/>
      <c r="ONH2" s="1176"/>
      <c r="ONI2" s="1176"/>
      <c r="ONJ2" s="1176"/>
      <c r="ONK2" s="1176"/>
      <c r="ONL2" s="1176"/>
      <c r="ONM2" s="1176"/>
      <c r="ONN2" s="1176"/>
      <c r="ONO2" s="1176"/>
      <c r="ONP2" s="1176"/>
      <c r="ONQ2" s="1176"/>
      <c r="ONR2" s="1176"/>
      <c r="ONS2" s="1176"/>
      <c r="ONT2" s="1176"/>
      <c r="ONU2" s="1176"/>
      <c r="ONV2" s="1176"/>
      <c r="ONW2" s="1176"/>
      <c r="ONX2" s="1176"/>
      <c r="ONY2" s="1176"/>
      <c r="ONZ2" s="1176"/>
      <c r="OOA2" s="1176"/>
      <c r="OOB2" s="1176"/>
      <c r="OOC2" s="1176"/>
      <c r="OOD2" s="1176"/>
      <c r="OOE2" s="1176"/>
      <c r="OOF2" s="1176"/>
      <c r="OOG2" s="1176"/>
      <c r="OOH2" s="1176"/>
      <c r="OOI2" s="1176"/>
      <c r="OOJ2" s="1176"/>
      <c r="OOK2" s="1176"/>
      <c r="OOL2" s="1176"/>
      <c r="OOM2" s="1176"/>
      <c r="OON2" s="1176"/>
      <c r="OOO2" s="1176"/>
      <c r="OOP2" s="1176"/>
      <c r="OOQ2" s="1176"/>
      <c r="OOR2" s="1176"/>
      <c r="OOS2" s="1176"/>
      <c r="OOT2" s="1176"/>
      <c r="OOU2" s="1176"/>
      <c r="OOV2" s="1176"/>
      <c r="OOW2" s="1176"/>
      <c r="OOX2" s="1176"/>
      <c r="OOY2" s="1176"/>
      <c r="OOZ2" s="1176"/>
      <c r="OPA2" s="1176"/>
      <c r="OPB2" s="1176"/>
      <c r="OPC2" s="1176"/>
      <c r="OPD2" s="1176"/>
      <c r="OPE2" s="1176"/>
      <c r="OPF2" s="1176"/>
      <c r="OPG2" s="1176"/>
      <c r="OPH2" s="1176"/>
      <c r="OPI2" s="1176"/>
      <c r="OPJ2" s="1176"/>
      <c r="OPK2" s="1176"/>
      <c r="OPL2" s="1176"/>
      <c r="OPM2" s="1176"/>
      <c r="OPN2" s="1176"/>
      <c r="OPO2" s="1176"/>
      <c r="OPP2" s="1176"/>
      <c r="OPQ2" s="1176"/>
      <c r="OPR2" s="1176"/>
      <c r="OPS2" s="1176"/>
      <c r="OPT2" s="1176"/>
      <c r="OPU2" s="1176"/>
      <c r="OPV2" s="1176"/>
      <c r="OPW2" s="1176"/>
      <c r="OPX2" s="1176"/>
      <c r="OPY2" s="1176"/>
      <c r="OPZ2" s="1176"/>
      <c r="OQA2" s="1176"/>
      <c r="OQB2" s="1176"/>
      <c r="OQC2" s="1176"/>
      <c r="OQD2" s="1176"/>
      <c r="OQE2" s="1176"/>
      <c r="OQF2" s="1176"/>
      <c r="OQG2" s="1176"/>
      <c r="OQH2" s="1176"/>
      <c r="OQI2" s="1176"/>
      <c r="OQJ2" s="1176"/>
      <c r="OQK2" s="1176"/>
      <c r="OQL2" s="1176"/>
      <c r="OQM2" s="1176"/>
      <c r="OQN2" s="1176"/>
      <c r="OQO2" s="1176"/>
      <c r="OQP2" s="1176"/>
      <c r="OQQ2" s="1176"/>
      <c r="OQR2" s="1176"/>
      <c r="OQS2" s="1176"/>
      <c r="OQT2" s="1176"/>
      <c r="OQU2" s="1176"/>
      <c r="OQV2" s="1176"/>
      <c r="OQW2" s="1176"/>
      <c r="OQX2" s="1176"/>
      <c r="OQY2" s="1176"/>
      <c r="OQZ2" s="1176"/>
      <c r="ORA2" s="1176"/>
      <c r="ORB2" s="1176"/>
      <c r="ORC2" s="1176"/>
      <c r="ORD2" s="1176"/>
      <c r="ORE2" s="1176"/>
      <c r="ORF2" s="1176"/>
      <c r="ORG2" s="1176"/>
      <c r="ORH2" s="1176"/>
      <c r="ORI2" s="1176"/>
      <c r="ORJ2" s="1176"/>
      <c r="ORK2" s="1176"/>
      <c r="ORL2" s="1176"/>
      <c r="ORM2" s="1176"/>
      <c r="ORN2" s="1176"/>
      <c r="ORO2" s="1176"/>
      <c r="ORP2" s="1176"/>
      <c r="ORQ2" s="1176"/>
      <c r="ORR2" s="1176"/>
      <c r="ORS2" s="1176"/>
      <c r="ORT2" s="1176"/>
      <c r="ORU2" s="1176"/>
      <c r="ORV2" s="1176"/>
      <c r="ORW2" s="1176"/>
      <c r="ORX2" s="1176"/>
      <c r="ORY2" s="1176"/>
      <c r="ORZ2" s="1176"/>
      <c r="OSA2" s="1176"/>
      <c r="OSB2" s="1176"/>
      <c r="OSC2" s="1176"/>
      <c r="OSD2" s="1176"/>
      <c r="OSE2" s="1176"/>
      <c r="OSF2" s="1176"/>
      <c r="OSG2" s="1176"/>
      <c r="OSH2" s="1176"/>
      <c r="OSI2" s="1176"/>
      <c r="OSJ2" s="1176"/>
      <c r="OSK2" s="1176"/>
      <c r="OSL2" s="1176"/>
      <c r="OSM2" s="1176"/>
      <c r="OSN2" s="1176"/>
      <c r="OSO2" s="1176"/>
      <c r="OSP2" s="1176"/>
      <c r="OSQ2" s="1176"/>
      <c r="OSR2" s="1176"/>
      <c r="OSS2" s="1176"/>
      <c r="OST2" s="1176"/>
      <c r="OSU2" s="1176"/>
      <c r="OSV2" s="1176"/>
      <c r="OSW2" s="1176"/>
      <c r="OSX2" s="1176"/>
      <c r="OSY2" s="1176"/>
      <c r="OSZ2" s="1176"/>
      <c r="OTA2" s="1176"/>
      <c r="OTB2" s="1176"/>
      <c r="OTC2" s="1176"/>
      <c r="OTD2" s="1176"/>
      <c r="OTE2" s="1176"/>
      <c r="OTF2" s="1176"/>
      <c r="OTG2" s="1176"/>
      <c r="OTH2" s="1176"/>
      <c r="OTI2" s="1176"/>
      <c r="OTJ2" s="1176"/>
      <c r="OTK2" s="1176"/>
      <c r="OTL2" s="1176"/>
      <c r="OTM2" s="1176"/>
      <c r="OTN2" s="1176"/>
      <c r="OTO2" s="1176"/>
      <c r="OTP2" s="1176"/>
      <c r="OTQ2" s="1176"/>
      <c r="OTR2" s="1176"/>
      <c r="OTS2" s="1176"/>
      <c r="OTT2" s="1176"/>
      <c r="OTU2" s="1176"/>
      <c r="OTV2" s="1176"/>
      <c r="OTW2" s="1176"/>
      <c r="OTX2" s="1176"/>
      <c r="OTY2" s="1176"/>
      <c r="OTZ2" s="1176"/>
      <c r="OUA2" s="1176"/>
      <c r="OUB2" s="1176"/>
      <c r="OUC2" s="1176"/>
      <c r="OUD2" s="1176"/>
      <c r="OUE2" s="1176"/>
      <c r="OUF2" s="1176"/>
      <c r="OUG2" s="1176"/>
      <c r="OUH2" s="1176"/>
      <c r="OUI2" s="1176"/>
      <c r="OUJ2" s="1176"/>
      <c r="OUK2" s="1176"/>
      <c r="OUL2" s="1176"/>
      <c r="OUM2" s="1176"/>
      <c r="OUN2" s="1176"/>
      <c r="OUO2" s="1176"/>
      <c r="OUP2" s="1176"/>
      <c r="OUQ2" s="1176"/>
      <c r="OUR2" s="1176"/>
      <c r="OUS2" s="1176"/>
      <c r="OUT2" s="1176"/>
      <c r="OUU2" s="1176"/>
      <c r="OUV2" s="1176"/>
      <c r="OUW2" s="1176"/>
      <c r="OUX2" s="1176"/>
      <c r="OUY2" s="1176"/>
      <c r="OUZ2" s="1176"/>
      <c r="OVA2" s="1176"/>
      <c r="OVB2" s="1176"/>
      <c r="OVC2" s="1176"/>
      <c r="OVD2" s="1176"/>
      <c r="OVE2" s="1176"/>
      <c r="OVF2" s="1176"/>
      <c r="OVG2" s="1176"/>
      <c r="OVH2" s="1176"/>
      <c r="OVI2" s="1176"/>
      <c r="OVJ2" s="1176"/>
      <c r="OVK2" s="1176"/>
      <c r="OVL2" s="1176"/>
      <c r="OVM2" s="1176"/>
      <c r="OVN2" s="1176"/>
      <c r="OVO2" s="1176"/>
      <c r="OVP2" s="1176"/>
      <c r="OVQ2" s="1176"/>
      <c r="OVR2" s="1176"/>
      <c r="OVS2" s="1176"/>
      <c r="OVT2" s="1176"/>
      <c r="OVU2" s="1176"/>
      <c r="OVV2" s="1176"/>
      <c r="OVW2" s="1176"/>
      <c r="OVX2" s="1176"/>
      <c r="OVY2" s="1176"/>
      <c r="OVZ2" s="1176"/>
      <c r="OWA2" s="1176"/>
      <c r="OWB2" s="1176"/>
      <c r="OWC2" s="1176"/>
      <c r="OWD2" s="1176"/>
      <c r="OWE2" s="1176"/>
      <c r="OWF2" s="1176"/>
      <c r="OWG2" s="1176"/>
      <c r="OWH2" s="1176"/>
      <c r="OWI2" s="1176"/>
      <c r="OWJ2" s="1176"/>
      <c r="OWK2" s="1176"/>
      <c r="OWL2" s="1176"/>
      <c r="OWM2" s="1176"/>
      <c r="OWN2" s="1176"/>
      <c r="OWO2" s="1176"/>
      <c r="OWP2" s="1176"/>
      <c r="OWQ2" s="1176"/>
      <c r="OWR2" s="1176"/>
      <c r="OWS2" s="1176"/>
      <c r="OWT2" s="1176"/>
      <c r="OWU2" s="1176"/>
      <c r="OWV2" s="1176"/>
      <c r="OWW2" s="1176"/>
      <c r="OWX2" s="1176"/>
      <c r="OWY2" s="1176"/>
      <c r="OWZ2" s="1176"/>
      <c r="OXA2" s="1176"/>
      <c r="OXB2" s="1176"/>
      <c r="OXC2" s="1176"/>
      <c r="OXD2" s="1176"/>
      <c r="OXE2" s="1176"/>
      <c r="OXF2" s="1176"/>
      <c r="OXG2" s="1176"/>
      <c r="OXH2" s="1176"/>
      <c r="OXI2" s="1176"/>
      <c r="OXJ2" s="1176"/>
      <c r="OXK2" s="1176"/>
      <c r="OXL2" s="1176"/>
      <c r="OXM2" s="1176"/>
      <c r="OXN2" s="1176"/>
      <c r="OXO2" s="1176"/>
      <c r="OXP2" s="1176"/>
      <c r="OXQ2" s="1176"/>
      <c r="OXR2" s="1176"/>
      <c r="OXS2" s="1176"/>
      <c r="OXT2" s="1176"/>
      <c r="OXU2" s="1176"/>
      <c r="OXV2" s="1176"/>
      <c r="OXW2" s="1176"/>
      <c r="OXX2" s="1176"/>
      <c r="OXY2" s="1176"/>
      <c r="OXZ2" s="1176"/>
      <c r="OYA2" s="1176"/>
      <c r="OYB2" s="1176"/>
      <c r="OYC2" s="1176"/>
      <c r="OYD2" s="1176"/>
      <c r="OYE2" s="1176"/>
      <c r="OYF2" s="1176"/>
      <c r="OYG2" s="1176"/>
      <c r="OYH2" s="1176"/>
      <c r="OYI2" s="1176"/>
      <c r="OYJ2" s="1176"/>
      <c r="OYK2" s="1176"/>
      <c r="OYL2" s="1176"/>
      <c r="OYM2" s="1176"/>
      <c r="OYN2" s="1176"/>
      <c r="OYO2" s="1176"/>
      <c r="OYP2" s="1176"/>
      <c r="OYQ2" s="1176"/>
      <c r="OYR2" s="1176"/>
      <c r="OYS2" s="1176"/>
      <c r="OYT2" s="1176"/>
      <c r="OYU2" s="1176"/>
      <c r="OYV2" s="1176"/>
      <c r="OYW2" s="1176"/>
      <c r="OYX2" s="1176"/>
      <c r="OYY2" s="1176"/>
      <c r="OYZ2" s="1176"/>
      <c r="OZA2" s="1176"/>
      <c r="OZB2" s="1176"/>
      <c r="OZC2" s="1176"/>
      <c r="OZD2" s="1176"/>
      <c r="OZE2" s="1176"/>
      <c r="OZF2" s="1176"/>
      <c r="OZG2" s="1176"/>
      <c r="OZH2" s="1176"/>
      <c r="OZI2" s="1176"/>
      <c r="OZJ2" s="1176"/>
      <c r="OZK2" s="1176"/>
      <c r="OZL2" s="1176"/>
      <c r="OZM2" s="1176"/>
      <c r="OZN2" s="1176"/>
      <c r="OZO2" s="1176"/>
      <c r="OZP2" s="1176"/>
      <c r="OZQ2" s="1176"/>
      <c r="OZR2" s="1176"/>
      <c r="OZS2" s="1176"/>
      <c r="OZT2" s="1176"/>
      <c r="OZU2" s="1176"/>
      <c r="OZV2" s="1176"/>
      <c r="OZW2" s="1176"/>
      <c r="OZX2" s="1176"/>
      <c r="OZY2" s="1176"/>
      <c r="OZZ2" s="1176"/>
      <c r="PAA2" s="1176"/>
      <c r="PAB2" s="1176"/>
      <c r="PAC2" s="1176"/>
      <c r="PAD2" s="1176"/>
      <c r="PAE2" s="1176"/>
      <c r="PAF2" s="1176"/>
      <c r="PAG2" s="1176"/>
      <c r="PAH2" s="1176"/>
      <c r="PAI2" s="1176"/>
      <c r="PAJ2" s="1176"/>
      <c r="PAK2" s="1176"/>
      <c r="PAL2" s="1176"/>
      <c r="PAM2" s="1176"/>
      <c r="PAN2" s="1176"/>
      <c r="PAO2" s="1176"/>
      <c r="PAP2" s="1176"/>
      <c r="PAQ2" s="1176"/>
      <c r="PAR2" s="1176"/>
      <c r="PAS2" s="1176"/>
      <c r="PAT2" s="1176"/>
      <c r="PAU2" s="1176"/>
      <c r="PAV2" s="1176"/>
      <c r="PAW2" s="1176"/>
      <c r="PAX2" s="1176"/>
      <c r="PAY2" s="1176"/>
      <c r="PAZ2" s="1176"/>
      <c r="PBA2" s="1176"/>
      <c r="PBB2" s="1176"/>
      <c r="PBC2" s="1176"/>
      <c r="PBD2" s="1176"/>
      <c r="PBE2" s="1176"/>
      <c r="PBF2" s="1176"/>
      <c r="PBG2" s="1176"/>
      <c r="PBH2" s="1176"/>
      <c r="PBI2" s="1176"/>
      <c r="PBJ2" s="1176"/>
      <c r="PBK2" s="1176"/>
      <c r="PBL2" s="1176"/>
      <c r="PBM2" s="1176"/>
      <c r="PBN2" s="1176"/>
      <c r="PBO2" s="1176"/>
      <c r="PBP2" s="1176"/>
      <c r="PBQ2" s="1176"/>
      <c r="PBR2" s="1176"/>
      <c r="PBS2" s="1176"/>
      <c r="PBT2" s="1176"/>
      <c r="PBU2" s="1176"/>
      <c r="PBV2" s="1176"/>
      <c r="PBW2" s="1176"/>
      <c r="PBX2" s="1176"/>
      <c r="PBY2" s="1176"/>
      <c r="PBZ2" s="1176"/>
      <c r="PCA2" s="1176"/>
      <c r="PCB2" s="1176"/>
      <c r="PCC2" s="1176"/>
      <c r="PCD2" s="1176"/>
      <c r="PCE2" s="1176"/>
      <c r="PCF2" s="1176"/>
      <c r="PCG2" s="1176"/>
      <c r="PCH2" s="1176"/>
      <c r="PCI2" s="1176"/>
      <c r="PCJ2" s="1176"/>
      <c r="PCK2" s="1176"/>
      <c r="PCL2" s="1176"/>
      <c r="PCM2" s="1176"/>
      <c r="PCN2" s="1176"/>
      <c r="PCO2" s="1176"/>
      <c r="PCP2" s="1176"/>
      <c r="PCQ2" s="1176"/>
      <c r="PCR2" s="1176"/>
      <c r="PCS2" s="1176"/>
      <c r="PCT2" s="1176"/>
      <c r="PCU2" s="1176"/>
      <c r="PCV2" s="1176"/>
      <c r="PCW2" s="1176"/>
      <c r="PCX2" s="1176"/>
      <c r="PCY2" s="1176"/>
      <c r="PCZ2" s="1176"/>
      <c r="PDA2" s="1176"/>
      <c r="PDB2" s="1176"/>
      <c r="PDC2" s="1176"/>
      <c r="PDD2" s="1176"/>
      <c r="PDE2" s="1176"/>
      <c r="PDF2" s="1176"/>
      <c r="PDG2" s="1176"/>
      <c r="PDH2" s="1176"/>
      <c r="PDI2" s="1176"/>
      <c r="PDJ2" s="1176"/>
      <c r="PDK2" s="1176"/>
      <c r="PDL2" s="1176"/>
      <c r="PDM2" s="1176"/>
      <c r="PDN2" s="1176"/>
      <c r="PDO2" s="1176"/>
      <c r="PDP2" s="1176"/>
      <c r="PDQ2" s="1176"/>
      <c r="PDR2" s="1176"/>
      <c r="PDS2" s="1176"/>
      <c r="PDT2" s="1176"/>
      <c r="PDU2" s="1176"/>
      <c r="PDV2" s="1176"/>
      <c r="PDW2" s="1176"/>
      <c r="PDX2" s="1176"/>
      <c r="PDY2" s="1176"/>
      <c r="PDZ2" s="1176"/>
      <c r="PEA2" s="1176"/>
      <c r="PEB2" s="1176"/>
      <c r="PEC2" s="1176"/>
      <c r="PED2" s="1176"/>
      <c r="PEE2" s="1176"/>
      <c r="PEF2" s="1176"/>
      <c r="PEG2" s="1176"/>
      <c r="PEH2" s="1176"/>
      <c r="PEI2" s="1176"/>
      <c r="PEJ2" s="1176"/>
      <c r="PEK2" s="1176"/>
      <c r="PEL2" s="1176"/>
      <c r="PEM2" s="1176"/>
      <c r="PEN2" s="1176"/>
      <c r="PEO2" s="1176"/>
      <c r="PEP2" s="1176"/>
      <c r="PEQ2" s="1176"/>
      <c r="PER2" s="1176"/>
      <c r="PES2" s="1176"/>
      <c r="PET2" s="1176"/>
      <c r="PEU2" s="1176"/>
      <c r="PEV2" s="1176"/>
      <c r="PEW2" s="1176"/>
      <c r="PEX2" s="1176"/>
      <c r="PEY2" s="1176"/>
      <c r="PEZ2" s="1176"/>
      <c r="PFA2" s="1176"/>
      <c r="PFB2" s="1176"/>
      <c r="PFC2" s="1176"/>
      <c r="PFD2" s="1176"/>
      <c r="PFE2" s="1176"/>
      <c r="PFF2" s="1176"/>
      <c r="PFG2" s="1176"/>
      <c r="PFH2" s="1176"/>
      <c r="PFI2" s="1176"/>
      <c r="PFJ2" s="1176"/>
      <c r="PFK2" s="1176"/>
      <c r="PFL2" s="1176"/>
      <c r="PFM2" s="1176"/>
      <c r="PFN2" s="1176"/>
      <c r="PFO2" s="1176"/>
      <c r="PFP2" s="1176"/>
      <c r="PFQ2" s="1176"/>
      <c r="PFR2" s="1176"/>
      <c r="PFS2" s="1176"/>
      <c r="PFT2" s="1176"/>
      <c r="PFU2" s="1176"/>
      <c r="PFV2" s="1176"/>
      <c r="PFW2" s="1176"/>
      <c r="PFX2" s="1176"/>
      <c r="PFY2" s="1176"/>
      <c r="PFZ2" s="1176"/>
      <c r="PGA2" s="1176"/>
      <c r="PGB2" s="1176"/>
      <c r="PGC2" s="1176"/>
      <c r="PGD2" s="1176"/>
      <c r="PGE2" s="1176"/>
      <c r="PGF2" s="1176"/>
      <c r="PGG2" s="1176"/>
      <c r="PGH2" s="1176"/>
      <c r="PGI2" s="1176"/>
      <c r="PGJ2" s="1176"/>
      <c r="PGK2" s="1176"/>
      <c r="PGL2" s="1176"/>
      <c r="PGM2" s="1176"/>
      <c r="PGN2" s="1176"/>
      <c r="PGO2" s="1176"/>
      <c r="PGP2" s="1176"/>
      <c r="PGQ2" s="1176"/>
      <c r="PGR2" s="1176"/>
      <c r="PGS2" s="1176"/>
      <c r="PGT2" s="1176"/>
      <c r="PGU2" s="1176"/>
      <c r="PGV2" s="1176"/>
      <c r="PGW2" s="1176"/>
      <c r="PGX2" s="1176"/>
      <c r="PGY2" s="1176"/>
      <c r="PGZ2" s="1176"/>
      <c r="PHA2" s="1176"/>
      <c r="PHB2" s="1176"/>
      <c r="PHC2" s="1176"/>
      <c r="PHD2" s="1176"/>
      <c r="PHE2" s="1176"/>
      <c r="PHF2" s="1176"/>
      <c r="PHG2" s="1176"/>
      <c r="PHH2" s="1176"/>
      <c r="PHI2" s="1176"/>
      <c r="PHJ2" s="1176"/>
      <c r="PHK2" s="1176"/>
      <c r="PHL2" s="1176"/>
      <c r="PHM2" s="1176"/>
      <c r="PHN2" s="1176"/>
      <c r="PHO2" s="1176"/>
      <c r="PHP2" s="1176"/>
      <c r="PHQ2" s="1176"/>
      <c r="PHR2" s="1176"/>
      <c r="PHS2" s="1176"/>
      <c r="PHT2" s="1176"/>
      <c r="PHU2" s="1176"/>
      <c r="PHV2" s="1176"/>
      <c r="PHW2" s="1176"/>
      <c r="PHX2" s="1176"/>
      <c r="PHY2" s="1176"/>
      <c r="PHZ2" s="1176"/>
      <c r="PIA2" s="1176"/>
      <c r="PIB2" s="1176"/>
      <c r="PIC2" s="1176"/>
      <c r="PID2" s="1176"/>
      <c r="PIE2" s="1176"/>
      <c r="PIF2" s="1176"/>
      <c r="PIG2" s="1176"/>
      <c r="PIH2" s="1176"/>
      <c r="PII2" s="1176"/>
      <c r="PIJ2" s="1176"/>
      <c r="PIK2" s="1176"/>
      <c r="PIL2" s="1176"/>
      <c r="PIM2" s="1176"/>
      <c r="PIN2" s="1176"/>
      <c r="PIO2" s="1176"/>
      <c r="PIP2" s="1176"/>
      <c r="PIQ2" s="1176"/>
      <c r="PIR2" s="1176"/>
      <c r="PIS2" s="1176"/>
      <c r="PIT2" s="1176"/>
      <c r="PIU2" s="1176"/>
      <c r="PIV2" s="1176"/>
      <c r="PIW2" s="1176"/>
      <c r="PIX2" s="1176"/>
      <c r="PIY2" s="1176"/>
      <c r="PIZ2" s="1176"/>
      <c r="PJA2" s="1176"/>
      <c r="PJB2" s="1176"/>
      <c r="PJC2" s="1176"/>
      <c r="PJD2" s="1176"/>
      <c r="PJE2" s="1176"/>
      <c r="PJF2" s="1176"/>
      <c r="PJG2" s="1176"/>
      <c r="PJH2" s="1176"/>
      <c r="PJI2" s="1176"/>
      <c r="PJJ2" s="1176"/>
      <c r="PJK2" s="1176"/>
      <c r="PJL2" s="1176"/>
      <c r="PJM2" s="1176"/>
      <c r="PJN2" s="1176"/>
      <c r="PJO2" s="1176"/>
      <c r="PJP2" s="1176"/>
      <c r="PJQ2" s="1176"/>
      <c r="PJR2" s="1176"/>
      <c r="PJS2" s="1176"/>
      <c r="PJT2" s="1176"/>
      <c r="PJU2" s="1176"/>
      <c r="PJV2" s="1176"/>
      <c r="PJW2" s="1176"/>
      <c r="PJX2" s="1176"/>
      <c r="PJY2" s="1176"/>
      <c r="PJZ2" s="1176"/>
      <c r="PKA2" s="1176"/>
      <c r="PKB2" s="1176"/>
      <c r="PKC2" s="1176"/>
      <c r="PKD2" s="1176"/>
      <c r="PKE2" s="1176"/>
      <c r="PKF2" s="1176"/>
      <c r="PKG2" s="1176"/>
      <c r="PKH2" s="1176"/>
      <c r="PKI2" s="1176"/>
      <c r="PKJ2" s="1176"/>
      <c r="PKK2" s="1176"/>
      <c r="PKL2" s="1176"/>
      <c r="PKM2" s="1176"/>
      <c r="PKN2" s="1176"/>
      <c r="PKO2" s="1176"/>
      <c r="PKP2" s="1176"/>
      <c r="PKQ2" s="1176"/>
      <c r="PKR2" s="1176"/>
      <c r="PKS2" s="1176"/>
      <c r="PKT2" s="1176"/>
      <c r="PKU2" s="1176"/>
      <c r="PKV2" s="1176"/>
      <c r="PKW2" s="1176"/>
      <c r="PKX2" s="1176"/>
      <c r="PKY2" s="1176"/>
      <c r="PKZ2" s="1176"/>
      <c r="PLA2" s="1176"/>
      <c r="PLB2" s="1176"/>
      <c r="PLC2" s="1176"/>
      <c r="PLD2" s="1176"/>
      <c r="PLE2" s="1176"/>
      <c r="PLF2" s="1176"/>
      <c r="PLG2" s="1176"/>
      <c r="PLH2" s="1176"/>
      <c r="PLI2" s="1176"/>
      <c r="PLJ2" s="1176"/>
      <c r="PLK2" s="1176"/>
      <c r="PLL2" s="1176"/>
      <c r="PLM2" s="1176"/>
      <c r="PLN2" s="1176"/>
      <c r="PLO2" s="1176"/>
      <c r="PLP2" s="1176"/>
      <c r="PLQ2" s="1176"/>
      <c r="PLR2" s="1176"/>
      <c r="PLS2" s="1176"/>
      <c r="PLT2" s="1176"/>
      <c r="PLU2" s="1176"/>
      <c r="PLV2" s="1176"/>
      <c r="PLW2" s="1176"/>
      <c r="PLX2" s="1176"/>
      <c r="PLY2" s="1176"/>
      <c r="PLZ2" s="1176"/>
      <c r="PMA2" s="1176"/>
      <c r="PMB2" s="1176"/>
      <c r="PMC2" s="1176"/>
      <c r="PMD2" s="1176"/>
      <c r="PME2" s="1176"/>
      <c r="PMF2" s="1176"/>
      <c r="PMG2" s="1176"/>
      <c r="PMH2" s="1176"/>
      <c r="PMI2" s="1176"/>
      <c r="PMJ2" s="1176"/>
      <c r="PMK2" s="1176"/>
      <c r="PML2" s="1176"/>
      <c r="PMM2" s="1176"/>
      <c r="PMN2" s="1176"/>
      <c r="PMO2" s="1176"/>
      <c r="PMP2" s="1176"/>
      <c r="PMQ2" s="1176"/>
      <c r="PMR2" s="1176"/>
      <c r="PMS2" s="1176"/>
      <c r="PMT2" s="1176"/>
      <c r="PMU2" s="1176"/>
      <c r="PMV2" s="1176"/>
      <c r="PMW2" s="1176"/>
      <c r="PMX2" s="1176"/>
      <c r="PMY2" s="1176"/>
      <c r="PMZ2" s="1176"/>
      <c r="PNA2" s="1176"/>
      <c r="PNB2" s="1176"/>
      <c r="PNC2" s="1176"/>
      <c r="PND2" s="1176"/>
      <c r="PNE2" s="1176"/>
      <c r="PNF2" s="1176"/>
      <c r="PNG2" s="1176"/>
      <c r="PNH2" s="1176"/>
      <c r="PNI2" s="1176"/>
      <c r="PNJ2" s="1176"/>
      <c r="PNK2" s="1176"/>
      <c r="PNL2" s="1176"/>
      <c r="PNM2" s="1176"/>
      <c r="PNN2" s="1176"/>
      <c r="PNO2" s="1176"/>
      <c r="PNP2" s="1176"/>
      <c r="PNQ2" s="1176"/>
      <c r="PNR2" s="1176"/>
      <c r="PNS2" s="1176"/>
      <c r="PNT2" s="1176"/>
      <c r="PNU2" s="1176"/>
      <c r="PNV2" s="1176"/>
      <c r="PNW2" s="1176"/>
      <c r="PNX2" s="1176"/>
      <c r="PNY2" s="1176"/>
      <c r="PNZ2" s="1176"/>
      <c r="POA2" s="1176"/>
      <c r="POB2" s="1176"/>
      <c r="POC2" s="1176"/>
      <c r="POD2" s="1176"/>
      <c r="POE2" s="1176"/>
      <c r="POF2" s="1176"/>
      <c r="POG2" s="1176"/>
      <c r="POH2" s="1176"/>
      <c r="POI2" s="1176"/>
      <c r="POJ2" s="1176"/>
      <c r="POK2" s="1176"/>
      <c r="POL2" s="1176"/>
      <c r="POM2" s="1176"/>
      <c r="PON2" s="1176"/>
      <c r="POO2" s="1176"/>
      <c r="POP2" s="1176"/>
      <c r="POQ2" s="1176"/>
      <c r="POR2" s="1176"/>
      <c r="POS2" s="1176"/>
      <c r="POT2" s="1176"/>
      <c r="POU2" s="1176"/>
      <c r="POV2" s="1176"/>
      <c r="POW2" s="1176"/>
      <c r="POX2" s="1176"/>
      <c r="POY2" s="1176"/>
      <c r="POZ2" s="1176"/>
      <c r="PPA2" s="1176"/>
      <c r="PPB2" s="1176"/>
      <c r="PPC2" s="1176"/>
      <c r="PPD2" s="1176"/>
      <c r="PPE2" s="1176"/>
      <c r="PPF2" s="1176"/>
      <c r="PPG2" s="1176"/>
      <c r="PPH2" s="1176"/>
      <c r="PPI2" s="1176"/>
      <c r="PPJ2" s="1176"/>
      <c r="PPK2" s="1176"/>
      <c r="PPL2" s="1176"/>
      <c r="PPM2" s="1176"/>
      <c r="PPN2" s="1176"/>
      <c r="PPO2" s="1176"/>
      <c r="PPP2" s="1176"/>
      <c r="PPQ2" s="1176"/>
      <c r="PPR2" s="1176"/>
      <c r="PPS2" s="1176"/>
      <c r="PPT2" s="1176"/>
      <c r="PPU2" s="1176"/>
      <c r="PPV2" s="1176"/>
      <c r="PPW2" s="1176"/>
      <c r="PPX2" s="1176"/>
      <c r="PPY2" s="1176"/>
      <c r="PPZ2" s="1176"/>
      <c r="PQA2" s="1176"/>
      <c r="PQB2" s="1176"/>
      <c r="PQC2" s="1176"/>
      <c r="PQD2" s="1176"/>
      <c r="PQE2" s="1176"/>
      <c r="PQF2" s="1176"/>
      <c r="PQG2" s="1176"/>
      <c r="PQH2" s="1176"/>
      <c r="PQI2" s="1176"/>
      <c r="PQJ2" s="1176"/>
      <c r="PQK2" s="1176"/>
      <c r="PQL2" s="1176"/>
      <c r="PQM2" s="1176"/>
      <c r="PQN2" s="1176"/>
      <c r="PQO2" s="1176"/>
      <c r="PQP2" s="1176"/>
      <c r="PQQ2" s="1176"/>
      <c r="PQR2" s="1176"/>
      <c r="PQS2" s="1176"/>
      <c r="PQT2" s="1176"/>
      <c r="PQU2" s="1176"/>
      <c r="PQV2" s="1176"/>
      <c r="PQW2" s="1176"/>
      <c r="PQX2" s="1176"/>
      <c r="PQY2" s="1176"/>
      <c r="PQZ2" s="1176"/>
      <c r="PRA2" s="1176"/>
      <c r="PRB2" s="1176"/>
      <c r="PRC2" s="1176"/>
      <c r="PRD2" s="1176"/>
      <c r="PRE2" s="1176"/>
      <c r="PRF2" s="1176"/>
      <c r="PRG2" s="1176"/>
      <c r="PRH2" s="1176"/>
      <c r="PRI2" s="1176"/>
      <c r="PRJ2" s="1176"/>
      <c r="PRK2" s="1176"/>
      <c r="PRL2" s="1176"/>
      <c r="PRM2" s="1176"/>
      <c r="PRN2" s="1176"/>
      <c r="PRO2" s="1176"/>
      <c r="PRP2" s="1176"/>
      <c r="PRQ2" s="1176"/>
      <c r="PRR2" s="1176"/>
      <c r="PRS2" s="1176"/>
      <c r="PRT2" s="1176"/>
      <c r="PRU2" s="1176"/>
      <c r="PRV2" s="1176"/>
      <c r="PRW2" s="1176"/>
      <c r="PRX2" s="1176"/>
      <c r="PRY2" s="1176"/>
      <c r="PRZ2" s="1176"/>
      <c r="PSA2" s="1176"/>
      <c r="PSB2" s="1176"/>
      <c r="PSC2" s="1176"/>
      <c r="PSD2" s="1176"/>
      <c r="PSE2" s="1176"/>
      <c r="PSF2" s="1176"/>
      <c r="PSG2" s="1176"/>
      <c r="PSH2" s="1176"/>
      <c r="PSI2" s="1176"/>
      <c r="PSJ2" s="1176"/>
      <c r="PSK2" s="1176"/>
      <c r="PSL2" s="1176"/>
      <c r="PSM2" s="1176"/>
      <c r="PSN2" s="1176"/>
      <c r="PSO2" s="1176"/>
      <c r="PSP2" s="1176"/>
      <c r="PSQ2" s="1176"/>
      <c r="PSR2" s="1176"/>
      <c r="PSS2" s="1176"/>
      <c r="PST2" s="1176"/>
      <c r="PSU2" s="1176"/>
      <c r="PSV2" s="1176"/>
      <c r="PSW2" s="1176"/>
      <c r="PSX2" s="1176"/>
      <c r="PSY2" s="1176"/>
      <c r="PSZ2" s="1176"/>
      <c r="PTA2" s="1176"/>
      <c r="PTB2" s="1176"/>
      <c r="PTC2" s="1176"/>
      <c r="PTD2" s="1176"/>
      <c r="PTE2" s="1176"/>
      <c r="PTF2" s="1176"/>
      <c r="PTG2" s="1176"/>
      <c r="PTH2" s="1176"/>
      <c r="PTI2" s="1176"/>
      <c r="PTJ2" s="1176"/>
      <c r="PTK2" s="1176"/>
      <c r="PTL2" s="1176"/>
      <c r="PTM2" s="1176"/>
      <c r="PTN2" s="1176"/>
      <c r="PTO2" s="1176"/>
      <c r="PTP2" s="1176"/>
      <c r="PTQ2" s="1176"/>
      <c r="PTR2" s="1176"/>
      <c r="PTS2" s="1176"/>
      <c r="PTT2" s="1176"/>
      <c r="PTU2" s="1176"/>
      <c r="PTV2" s="1176"/>
      <c r="PTW2" s="1176"/>
      <c r="PTX2" s="1176"/>
      <c r="PTY2" s="1176"/>
      <c r="PTZ2" s="1176"/>
      <c r="PUA2" s="1176"/>
      <c r="PUB2" s="1176"/>
      <c r="PUC2" s="1176"/>
      <c r="PUD2" s="1176"/>
      <c r="PUE2" s="1176"/>
      <c r="PUF2" s="1176"/>
      <c r="PUG2" s="1176"/>
      <c r="PUH2" s="1176"/>
      <c r="PUI2" s="1176"/>
      <c r="PUJ2" s="1176"/>
      <c r="PUK2" s="1176"/>
      <c r="PUL2" s="1176"/>
      <c r="PUM2" s="1176"/>
      <c r="PUN2" s="1176"/>
      <c r="PUO2" s="1176"/>
      <c r="PUP2" s="1176"/>
      <c r="PUQ2" s="1176"/>
      <c r="PUR2" s="1176"/>
      <c r="PUS2" s="1176"/>
      <c r="PUT2" s="1176"/>
      <c r="PUU2" s="1176"/>
      <c r="PUV2" s="1176"/>
      <c r="PUW2" s="1176"/>
      <c r="PUX2" s="1176"/>
      <c r="PUY2" s="1176"/>
      <c r="PUZ2" s="1176"/>
      <c r="PVA2" s="1176"/>
      <c r="PVB2" s="1176"/>
      <c r="PVC2" s="1176"/>
      <c r="PVD2" s="1176"/>
      <c r="PVE2" s="1176"/>
      <c r="PVF2" s="1176"/>
      <c r="PVG2" s="1176"/>
      <c r="PVH2" s="1176"/>
      <c r="PVI2" s="1176"/>
      <c r="PVJ2" s="1176"/>
      <c r="PVK2" s="1176"/>
      <c r="PVL2" s="1176"/>
      <c r="PVM2" s="1176"/>
      <c r="PVN2" s="1176"/>
      <c r="PVO2" s="1176"/>
      <c r="PVP2" s="1176"/>
      <c r="PVQ2" s="1176"/>
      <c r="PVR2" s="1176"/>
      <c r="PVS2" s="1176"/>
      <c r="PVT2" s="1176"/>
      <c r="PVU2" s="1176"/>
      <c r="PVV2" s="1176"/>
      <c r="PVW2" s="1176"/>
      <c r="PVX2" s="1176"/>
      <c r="PVY2" s="1176"/>
      <c r="PVZ2" s="1176"/>
      <c r="PWA2" s="1176"/>
      <c r="PWB2" s="1176"/>
      <c r="PWC2" s="1176"/>
      <c r="PWD2" s="1176"/>
      <c r="PWE2" s="1176"/>
      <c r="PWF2" s="1176"/>
      <c r="PWG2" s="1176"/>
      <c r="PWH2" s="1176"/>
      <c r="PWI2" s="1176"/>
      <c r="PWJ2" s="1176"/>
      <c r="PWK2" s="1176"/>
      <c r="PWL2" s="1176"/>
      <c r="PWM2" s="1176"/>
      <c r="PWN2" s="1176"/>
      <c r="PWO2" s="1176"/>
      <c r="PWP2" s="1176"/>
      <c r="PWQ2" s="1176"/>
      <c r="PWR2" s="1176"/>
      <c r="PWS2" s="1176"/>
      <c r="PWT2" s="1176"/>
      <c r="PWU2" s="1176"/>
      <c r="PWV2" s="1176"/>
      <c r="PWW2" s="1176"/>
      <c r="PWX2" s="1176"/>
      <c r="PWY2" s="1176"/>
      <c r="PWZ2" s="1176"/>
      <c r="PXA2" s="1176"/>
      <c r="PXB2" s="1176"/>
      <c r="PXC2" s="1176"/>
      <c r="PXD2" s="1176"/>
      <c r="PXE2" s="1176"/>
      <c r="PXF2" s="1176"/>
      <c r="PXG2" s="1176"/>
      <c r="PXH2" s="1176"/>
      <c r="PXI2" s="1176"/>
      <c r="PXJ2" s="1176"/>
      <c r="PXK2" s="1176"/>
      <c r="PXL2" s="1176"/>
      <c r="PXM2" s="1176"/>
      <c r="PXN2" s="1176"/>
      <c r="PXO2" s="1176"/>
      <c r="PXP2" s="1176"/>
      <c r="PXQ2" s="1176"/>
      <c r="PXR2" s="1176"/>
      <c r="PXS2" s="1176"/>
      <c r="PXT2" s="1176"/>
      <c r="PXU2" s="1176"/>
      <c r="PXV2" s="1176"/>
      <c r="PXW2" s="1176"/>
      <c r="PXX2" s="1176"/>
      <c r="PXY2" s="1176"/>
      <c r="PXZ2" s="1176"/>
      <c r="PYA2" s="1176"/>
      <c r="PYB2" s="1176"/>
      <c r="PYC2" s="1176"/>
      <c r="PYD2" s="1176"/>
      <c r="PYE2" s="1176"/>
      <c r="PYF2" s="1176"/>
      <c r="PYG2" s="1176"/>
      <c r="PYH2" s="1176"/>
      <c r="PYI2" s="1176"/>
      <c r="PYJ2" s="1176"/>
      <c r="PYK2" s="1176"/>
      <c r="PYL2" s="1176"/>
      <c r="PYM2" s="1176"/>
      <c r="PYN2" s="1176"/>
      <c r="PYO2" s="1176"/>
      <c r="PYP2" s="1176"/>
      <c r="PYQ2" s="1176"/>
      <c r="PYR2" s="1176"/>
      <c r="PYS2" s="1176"/>
      <c r="PYT2" s="1176"/>
      <c r="PYU2" s="1176"/>
      <c r="PYV2" s="1176"/>
      <c r="PYW2" s="1176"/>
      <c r="PYX2" s="1176"/>
      <c r="PYY2" s="1176"/>
      <c r="PYZ2" s="1176"/>
      <c r="PZA2" s="1176"/>
      <c r="PZB2" s="1176"/>
      <c r="PZC2" s="1176"/>
      <c r="PZD2" s="1176"/>
      <c r="PZE2" s="1176"/>
      <c r="PZF2" s="1176"/>
      <c r="PZG2" s="1176"/>
      <c r="PZH2" s="1176"/>
      <c r="PZI2" s="1176"/>
      <c r="PZJ2" s="1176"/>
      <c r="PZK2" s="1176"/>
      <c r="PZL2" s="1176"/>
      <c r="PZM2" s="1176"/>
      <c r="PZN2" s="1176"/>
      <c r="PZO2" s="1176"/>
      <c r="PZP2" s="1176"/>
      <c r="PZQ2" s="1176"/>
      <c r="PZR2" s="1176"/>
      <c r="PZS2" s="1176"/>
      <c r="PZT2" s="1176"/>
      <c r="PZU2" s="1176"/>
      <c r="PZV2" s="1176"/>
      <c r="PZW2" s="1176"/>
      <c r="PZX2" s="1176"/>
      <c r="PZY2" s="1176"/>
      <c r="PZZ2" s="1176"/>
      <c r="QAA2" s="1176"/>
      <c r="QAB2" s="1176"/>
      <c r="QAC2" s="1176"/>
      <c r="QAD2" s="1176"/>
      <c r="QAE2" s="1176"/>
      <c r="QAF2" s="1176"/>
      <c r="QAG2" s="1176"/>
      <c r="QAH2" s="1176"/>
      <c r="QAI2" s="1176"/>
      <c r="QAJ2" s="1176"/>
      <c r="QAK2" s="1176"/>
      <c r="QAL2" s="1176"/>
      <c r="QAM2" s="1176"/>
      <c r="QAN2" s="1176"/>
      <c r="QAO2" s="1176"/>
      <c r="QAP2" s="1176"/>
      <c r="QAQ2" s="1176"/>
      <c r="QAR2" s="1176"/>
      <c r="QAS2" s="1176"/>
      <c r="QAT2" s="1176"/>
      <c r="QAU2" s="1176"/>
      <c r="QAV2" s="1176"/>
      <c r="QAW2" s="1176"/>
      <c r="QAX2" s="1176"/>
      <c r="QAY2" s="1176"/>
      <c r="QAZ2" s="1176"/>
      <c r="QBA2" s="1176"/>
      <c r="QBB2" s="1176"/>
      <c r="QBC2" s="1176"/>
      <c r="QBD2" s="1176"/>
      <c r="QBE2" s="1176"/>
      <c r="QBF2" s="1176"/>
      <c r="QBG2" s="1176"/>
      <c r="QBH2" s="1176"/>
      <c r="QBI2" s="1176"/>
      <c r="QBJ2" s="1176"/>
      <c r="QBK2" s="1176"/>
      <c r="QBL2" s="1176"/>
      <c r="QBM2" s="1176"/>
      <c r="QBN2" s="1176"/>
      <c r="QBO2" s="1176"/>
      <c r="QBP2" s="1176"/>
      <c r="QBQ2" s="1176"/>
      <c r="QBR2" s="1176"/>
      <c r="QBS2" s="1176"/>
      <c r="QBT2" s="1176"/>
      <c r="QBU2" s="1176"/>
      <c r="QBV2" s="1176"/>
      <c r="QBW2" s="1176"/>
      <c r="QBX2" s="1176"/>
      <c r="QBY2" s="1176"/>
      <c r="QBZ2" s="1176"/>
      <c r="QCA2" s="1176"/>
      <c r="QCB2" s="1176"/>
      <c r="QCC2" s="1176"/>
      <c r="QCD2" s="1176"/>
      <c r="QCE2" s="1176"/>
      <c r="QCF2" s="1176"/>
      <c r="QCG2" s="1176"/>
      <c r="QCH2" s="1176"/>
      <c r="QCI2" s="1176"/>
      <c r="QCJ2" s="1176"/>
      <c r="QCK2" s="1176"/>
      <c r="QCL2" s="1176"/>
      <c r="QCM2" s="1176"/>
      <c r="QCN2" s="1176"/>
      <c r="QCO2" s="1176"/>
      <c r="QCP2" s="1176"/>
      <c r="QCQ2" s="1176"/>
      <c r="QCR2" s="1176"/>
      <c r="QCS2" s="1176"/>
      <c r="QCT2" s="1176"/>
      <c r="QCU2" s="1176"/>
      <c r="QCV2" s="1176"/>
      <c r="QCW2" s="1176"/>
      <c r="QCX2" s="1176"/>
      <c r="QCY2" s="1176"/>
      <c r="QCZ2" s="1176"/>
      <c r="QDA2" s="1176"/>
      <c r="QDB2" s="1176"/>
      <c r="QDC2" s="1176"/>
      <c r="QDD2" s="1176"/>
      <c r="QDE2" s="1176"/>
      <c r="QDF2" s="1176"/>
      <c r="QDG2" s="1176"/>
      <c r="QDH2" s="1176"/>
      <c r="QDI2" s="1176"/>
      <c r="QDJ2" s="1176"/>
      <c r="QDK2" s="1176"/>
      <c r="QDL2" s="1176"/>
      <c r="QDM2" s="1176"/>
      <c r="QDN2" s="1176"/>
      <c r="QDO2" s="1176"/>
      <c r="QDP2" s="1176"/>
      <c r="QDQ2" s="1176"/>
      <c r="QDR2" s="1176"/>
      <c r="QDS2" s="1176"/>
      <c r="QDT2" s="1176"/>
      <c r="QDU2" s="1176"/>
      <c r="QDV2" s="1176"/>
      <c r="QDW2" s="1176"/>
      <c r="QDX2" s="1176"/>
      <c r="QDY2" s="1176"/>
      <c r="QDZ2" s="1176"/>
      <c r="QEA2" s="1176"/>
      <c r="QEB2" s="1176"/>
      <c r="QEC2" s="1176"/>
      <c r="QED2" s="1176"/>
      <c r="QEE2" s="1176"/>
      <c r="QEF2" s="1176"/>
      <c r="QEG2" s="1176"/>
      <c r="QEH2" s="1176"/>
      <c r="QEI2" s="1176"/>
      <c r="QEJ2" s="1176"/>
      <c r="QEK2" s="1176"/>
      <c r="QEL2" s="1176"/>
      <c r="QEM2" s="1176"/>
      <c r="QEN2" s="1176"/>
      <c r="QEO2" s="1176"/>
      <c r="QEP2" s="1176"/>
      <c r="QEQ2" s="1176"/>
      <c r="QER2" s="1176"/>
      <c r="QES2" s="1176"/>
      <c r="QET2" s="1176"/>
      <c r="QEU2" s="1176"/>
      <c r="QEV2" s="1176"/>
      <c r="QEW2" s="1176"/>
      <c r="QEX2" s="1176"/>
      <c r="QEY2" s="1176"/>
      <c r="QEZ2" s="1176"/>
      <c r="QFA2" s="1176"/>
      <c r="QFB2" s="1176"/>
      <c r="QFC2" s="1176"/>
      <c r="QFD2" s="1176"/>
      <c r="QFE2" s="1176"/>
      <c r="QFF2" s="1176"/>
      <c r="QFG2" s="1176"/>
      <c r="QFH2" s="1176"/>
      <c r="QFI2" s="1176"/>
      <c r="QFJ2" s="1176"/>
      <c r="QFK2" s="1176"/>
      <c r="QFL2" s="1176"/>
      <c r="QFM2" s="1176"/>
      <c r="QFN2" s="1176"/>
      <c r="QFO2" s="1176"/>
      <c r="QFP2" s="1176"/>
      <c r="QFQ2" s="1176"/>
      <c r="QFR2" s="1176"/>
      <c r="QFS2" s="1176"/>
      <c r="QFT2" s="1176"/>
      <c r="QFU2" s="1176"/>
      <c r="QFV2" s="1176"/>
      <c r="QFW2" s="1176"/>
      <c r="QFX2" s="1176"/>
      <c r="QFY2" s="1176"/>
      <c r="QFZ2" s="1176"/>
      <c r="QGA2" s="1176"/>
      <c r="QGB2" s="1176"/>
      <c r="QGC2" s="1176"/>
      <c r="QGD2" s="1176"/>
      <c r="QGE2" s="1176"/>
      <c r="QGF2" s="1176"/>
      <c r="QGG2" s="1176"/>
      <c r="QGH2" s="1176"/>
      <c r="QGI2" s="1176"/>
      <c r="QGJ2" s="1176"/>
      <c r="QGK2" s="1176"/>
      <c r="QGL2" s="1176"/>
      <c r="QGM2" s="1176"/>
      <c r="QGN2" s="1176"/>
      <c r="QGO2" s="1176"/>
      <c r="QGP2" s="1176"/>
      <c r="QGQ2" s="1176"/>
      <c r="QGR2" s="1176"/>
      <c r="QGS2" s="1176"/>
      <c r="QGT2" s="1176"/>
      <c r="QGU2" s="1176"/>
      <c r="QGV2" s="1176"/>
      <c r="QGW2" s="1176"/>
      <c r="QGX2" s="1176"/>
      <c r="QGY2" s="1176"/>
      <c r="QGZ2" s="1176"/>
      <c r="QHA2" s="1176"/>
      <c r="QHB2" s="1176"/>
      <c r="QHC2" s="1176"/>
      <c r="QHD2" s="1176"/>
      <c r="QHE2" s="1176"/>
      <c r="QHF2" s="1176"/>
      <c r="QHG2" s="1176"/>
      <c r="QHH2" s="1176"/>
      <c r="QHI2" s="1176"/>
      <c r="QHJ2" s="1176"/>
      <c r="QHK2" s="1176"/>
      <c r="QHL2" s="1176"/>
      <c r="QHM2" s="1176"/>
      <c r="QHN2" s="1176"/>
      <c r="QHO2" s="1176"/>
      <c r="QHP2" s="1176"/>
      <c r="QHQ2" s="1176"/>
      <c r="QHR2" s="1176"/>
      <c r="QHS2" s="1176"/>
      <c r="QHT2" s="1176"/>
      <c r="QHU2" s="1176"/>
      <c r="QHV2" s="1176"/>
      <c r="QHW2" s="1176"/>
      <c r="QHX2" s="1176"/>
      <c r="QHY2" s="1176"/>
      <c r="QHZ2" s="1176"/>
      <c r="QIA2" s="1176"/>
      <c r="QIB2" s="1176"/>
      <c r="QIC2" s="1176"/>
      <c r="QID2" s="1176"/>
      <c r="QIE2" s="1176"/>
      <c r="QIF2" s="1176"/>
      <c r="QIG2" s="1176"/>
      <c r="QIH2" s="1176"/>
      <c r="QII2" s="1176"/>
      <c r="QIJ2" s="1176"/>
      <c r="QIK2" s="1176"/>
      <c r="QIL2" s="1176"/>
      <c r="QIM2" s="1176"/>
      <c r="QIN2" s="1176"/>
      <c r="QIO2" s="1176"/>
      <c r="QIP2" s="1176"/>
      <c r="QIQ2" s="1176"/>
      <c r="QIR2" s="1176"/>
      <c r="QIS2" s="1176"/>
      <c r="QIT2" s="1176"/>
      <c r="QIU2" s="1176"/>
      <c r="QIV2" s="1176"/>
      <c r="QIW2" s="1176"/>
      <c r="QIX2" s="1176"/>
      <c r="QIY2" s="1176"/>
      <c r="QIZ2" s="1176"/>
      <c r="QJA2" s="1176"/>
      <c r="QJB2" s="1176"/>
      <c r="QJC2" s="1176"/>
      <c r="QJD2" s="1176"/>
      <c r="QJE2" s="1176"/>
      <c r="QJF2" s="1176"/>
      <c r="QJG2" s="1176"/>
      <c r="QJH2" s="1176"/>
      <c r="QJI2" s="1176"/>
      <c r="QJJ2" s="1176"/>
      <c r="QJK2" s="1176"/>
      <c r="QJL2" s="1176"/>
      <c r="QJM2" s="1176"/>
      <c r="QJN2" s="1176"/>
      <c r="QJO2" s="1176"/>
      <c r="QJP2" s="1176"/>
      <c r="QJQ2" s="1176"/>
      <c r="QJR2" s="1176"/>
      <c r="QJS2" s="1176"/>
      <c r="QJT2" s="1176"/>
      <c r="QJU2" s="1176"/>
      <c r="QJV2" s="1176"/>
      <c r="QJW2" s="1176"/>
      <c r="QJX2" s="1176"/>
      <c r="QJY2" s="1176"/>
      <c r="QJZ2" s="1176"/>
      <c r="QKA2" s="1176"/>
      <c r="QKB2" s="1176"/>
      <c r="QKC2" s="1176"/>
      <c r="QKD2" s="1176"/>
      <c r="QKE2" s="1176"/>
      <c r="QKF2" s="1176"/>
      <c r="QKG2" s="1176"/>
      <c r="QKH2" s="1176"/>
      <c r="QKI2" s="1176"/>
      <c r="QKJ2" s="1176"/>
      <c r="QKK2" s="1176"/>
      <c r="QKL2" s="1176"/>
      <c r="QKM2" s="1176"/>
      <c r="QKN2" s="1176"/>
      <c r="QKO2" s="1176"/>
      <c r="QKP2" s="1176"/>
      <c r="QKQ2" s="1176"/>
      <c r="QKR2" s="1176"/>
      <c r="QKS2" s="1176"/>
      <c r="QKT2" s="1176"/>
      <c r="QKU2" s="1176"/>
      <c r="QKV2" s="1176"/>
      <c r="QKW2" s="1176"/>
      <c r="QKX2" s="1176"/>
      <c r="QKY2" s="1176"/>
      <c r="QKZ2" s="1176"/>
      <c r="QLA2" s="1176"/>
      <c r="QLB2" s="1176"/>
      <c r="QLC2" s="1176"/>
      <c r="QLD2" s="1176"/>
      <c r="QLE2" s="1176"/>
      <c r="QLF2" s="1176"/>
      <c r="QLG2" s="1176"/>
      <c r="QLH2" s="1176"/>
      <c r="QLI2" s="1176"/>
      <c r="QLJ2" s="1176"/>
      <c r="QLK2" s="1176"/>
      <c r="QLL2" s="1176"/>
      <c r="QLM2" s="1176"/>
      <c r="QLN2" s="1176"/>
      <c r="QLO2" s="1176"/>
      <c r="QLP2" s="1176"/>
      <c r="QLQ2" s="1176"/>
      <c r="QLR2" s="1176"/>
      <c r="QLS2" s="1176"/>
      <c r="QLT2" s="1176"/>
      <c r="QLU2" s="1176"/>
      <c r="QLV2" s="1176"/>
      <c r="QLW2" s="1176"/>
      <c r="QLX2" s="1176"/>
      <c r="QLY2" s="1176"/>
      <c r="QLZ2" s="1176"/>
      <c r="QMA2" s="1176"/>
      <c r="QMB2" s="1176"/>
      <c r="QMC2" s="1176"/>
      <c r="QMD2" s="1176"/>
      <c r="QME2" s="1176"/>
      <c r="QMF2" s="1176"/>
      <c r="QMG2" s="1176"/>
      <c r="QMH2" s="1176"/>
      <c r="QMI2" s="1176"/>
      <c r="QMJ2" s="1176"/>
      <c r="QMK2" s="1176"/>
      <c r="QML2" s="1176"/>
      <c r="QMM2" s="1176"/>
      <c r="QMN2" s="1176"/>
      <c r="QMO2" s="1176"/>
      <c r="QMP2" s="1176"/>
      <c r="QMQ2" s="1176"/>
      <c r="QMR2" s="1176"/>
      <c r="QMS2" s="1176"/>
      <c r="QMT2" s="1176"/>
      <c r="QMU2" s="1176"/>
      <c r="QMV2" s="1176"/>
      <c r="QMW2" s="1176"/>
      <c r="QMX2" s="1176"/>
      <c r="QMY2" s="1176"/>
      <c r="QMZ2" s="1176"/>
      <c r="QNA2" s="1176"/>
      <c r="QNB2" s="1176"/>
      <c r="QNC2" s="1176"/>
      <c r="QND2" s="1176"/>
      <c r="QNE2" s="1176"/>
      <c r="QNF2" s="1176"/>
      <c r="QNG2" s="1176"/>
      <c r="QNH2" s="1176"/>
      <c r="QNI2" s="1176"/>
      <c r="QNJ2" s="1176"/>
      <c r="QNK2" s="1176"/>
      <c r="QNL2" s="1176"/>
      <c r="QNM2" s="1176"/>
      <c r="QNN2" s="1176"/>
      <c r="QNO2" s="1176"/>
      <c r="QNP2" s="1176"/>
      <c r="QNQ2" s="1176"/>
      <c r="QNR2" s="1176"/>
      <c r="QNS2" s="1176"/>
      <c r="QNT2" s="1176"/>
      <c r="QNU2" s="1176"/>
      <c r="QNV2" s="1176"/>
      <c r="QNW2" s="1176"/>
      <c r="QNX2" s="1176"/>
      <c r="QNY2" s="1176"/>
      <c r="QNZ2" s="1176"/>
      <c r="QOA2" s="1176"/>
      <c r="QOB2" s="1176"/>
      <c r="QOC2" s="1176"/>
      <c r="QOD2" s="1176"/>
      <c r="QOE2" s="1176"/>
      <c r="QOF2" s="1176"/>
      <c r="QOG2" s="1176"/>
      <c r="QOH2" s="1176"/>
      <c r="QOI2" s="1176"/>
      <c r="QOJ2" s="1176"/>
      <c r="QOK2" s="1176"/>
      <c r="QOL2" s="1176"/>
      <c r="QOM2" s="1176"/>
      <c r="QON2" s="1176"/>
      <c r="QOO2" s="1176"/>
      <c r="QOP2" s="1176"/>
      <c r="QOQ2" s="1176"/>
      <c r="QOR2" s="1176"/>
      <c r="QOS2" s="1176"/>
      <c r="QOT2" s="1176"/>
      <c r="QOU2" s="1176"/>
      <c r="QOV2" s="1176"/>
      <c r="QOW2" s="1176"/>
      <c r="QOX2" s="1176"/>
      <c r="QOY2" s="1176"/>
      <c r="QOZ2" s="1176"/>
      <c r="QPA2" s="1176"/>
      <c r="QPB2" s="1176"/>
      <c r="QPC2" s="1176"/>
      <c r="QPD2" s="1176"/>
      <c r="QPE2" s="1176"/>
      <c r="QPF2" s="1176"/>
      <c r="QPG2" s="1176"/>
      <c r="QPH2" s="1176"/>
      <c r="QPI2" s="1176"/>
      <c r="QPJ2" s="1176"/>
      <c r="QPK2" s="1176"/>
      <c r="QPL2" s="1176"/>
      <c r="QPM2" s="1176"/>
      <c r="QPN2" s="1176"/>
      <c r="QPO2" s="1176"/>
      <c r="QPP2" s="1176"/>
      <c r="QPQ2" s="1176"/>
      <c r="QPR2" s="1176"/>
      <c r="QPS2" s="1176"/>
      <c r="QPT2" s="1176"/>
      <c r="QPU2" s="1176"/>
      <c r="QPV2" s="1176"/>
      <c r="QPW2" s="1176"/>
      <c r="QPX2" s="1176"/>
      <c r="QPY2" s="1176"/>
      <c r="QPZ2" s="1176"/>
      <c r="QQA2" s="1176"/>
      <c r="QQB2" s="1176"/>
      <c r="QQC2" s="1176"/>
      <c r="QQD2" s="1176"/>
      <c r="QQE2" s="1176"/>
      <c r="QQF2" s="1176"/>
      <c r="QQG2" s="1176"/>
      <c r="QQH2" s="1176"/>
      <c r="QQI2" s="1176"/>
      <c r="QQJ2" s="1176"/>
      <c r="QQK2" s="1176"/>
      <c r="QQL2" s="1176"/>
      <c r="QQM2" s="1176"/>
      <c r="QQN2" s="1176"/>
      <c r="QQO2" s="1176"/>
      <c r="QQP2" s="1176"/>
      <c r="QQQ2" s="1176"/>
      <c r="QQR2" s="1176"/>
      <c r="QQS2" s="1176"/>
      <c r="QQT2" s="1176"/>
      <c r="QQU2" s="1176"/>
      <c r="QQV2" s="1176"/>
      <c r="QQW2" s="1176"/>
      <c r="QQX2" s="1176"/>
      <c r="QQY2" s="1176"/>
      <c r="QQZ2" s="1176"/>
      <c r="QRA2" s="1176"/>
      <c r="QRB2" s="1176"/>
      <c r="QRC2" s="1176"/>
      <c r="QRD2" s="1176"/>
      <c r="QRE2" s="1176"/>
      <c r="QRF2" s="1176"/>
      <c r="QRG2" s="1176"/>
      <c r="QRH2" s="1176"/>
      <c r="QRI2" s="1176"/>
      <c r="QRJ2" s="1176"/>
      <c r="QRK2" s="1176"/>
      <c r="QRL2" s="1176"/>
      <c r="QRM2" s="1176"/>
      <c r="QRN2" s="1176"/>
      <c r="QRO2" s="1176"/>
      <c r="QRP2" s="1176"/>
      <c r="QRQ2" s="1176"/>
      <c r="QRR2" s="1176"/>
      <c r="QRS2" s="1176"/>
      <c r="QRT2" s="1176"/>
      <c r="QRU2" s="1176"/>
      <c r="QRV2" s="1176"/>
      <c r="QRW2" s="1176"/>
      <c r="QRX2" s="1176"/>
      <c r="QRY2" s="1176"/>
      <c r="QRZ2" s="1176"/>
      <c r="QSA2" s="1176"/>
      <c r="QSB2" s="1176"/>
      <c r="QSC2" s="1176"/>
      <c r="QSD2" s="1176"/>
      <c r="QSE2" s="1176"/>
      <c r="QSF2" s="1176"/>
      <c r="QSG2" s="1176"/>
      <c r="QSH2" s="1176"/>
      <c r="QSI2" s="1176"/>
      <c r="QSJ2" s="1176"/>
      <c r="QSK2" s="1176"/>
      <c r="QSL2" s="1176"/>
      <c r="QSM2" s="1176"/>
      <c r="QSN2" s="1176"/>
      <c r="QSO2" s="1176"/>
      <c r="QSP2" s="1176"/>
      <c r="QSQ2" s="1176"/>
      <c r="QSR2" s="1176"/>
      <c r="QSS2" s="1176"/>
      <c r="QST2" s="1176"/>
      <c r="QSU2" s="1176"/>
      <c r="QSV2" s="1176"/>
      <c r="QSW2" s="1176"/>
      <c r="QSX2" s="1176"/>
      <c r="QSY2" s="1176"/>
      <c r="QSZ2" s="1176"/>
      <c r="QTA2" s="1176"/>
      <c r="QTB2" s="1176"/>
      <c r="QTC2" s="1176"/>
      <c r="QTD2" s="1176"/>
      <c r="QTE2" s="1176"/>
      <c r="QTF2" s="1176"/>
      <c r="QTG2" s="1176"/>
      <c r="QTH2" s="1176"/>
      <c r="QTI2" s="1176"/>
      <c r="QTJ2" s="1176"/>
      <c r="QTK2" s="1176"/>
      <c r="QTL2" s="1176"/>
      <c r="QTM2" s="1176"/>
      <c r="QTN2" s="1176"/>
      <c r="QTO2" s="1176"/>
      <c r="QTP2" s="1176"/>
      <c r="QTQ2" s="1176"/>
      <c r="QTR2" s="1176"/>
      <c r="QTS2" s="1176"/>
      <c r="QTT2" s="1176"/>
      <c r="QTU2" s="1176"/>
      <c r="QTV2" s="1176"/>
      <c r="QTW2" s="1176"/>
      <c r="QTX2" s="1176"/>
      <c r="QTY2" s="1176"/>
      <c r="QTZ2" s="1176"/>
      <c r="QUA2" s="1176"/>
      <c r="QUB2" s="1176"/>
      <c r="QUC2" s="1176"/>
      <c r="QUD2" s="1176"/>
      <c r="QUE2" s="1176"/>
      <c r="QUF2" s="1176"/>
      <c r="QUG2" s="1176"/>
      <c r="QUH2" s="1176"/>
      <c r="QUI2" s="1176"/>
      <c r="QUJ2" s="1176"/>
      <c r="QUK2" s="1176"/>
      <c r="QUL2" s="1176"/>
      <c r="QUM2" s="1176"/>
      <c r="QUN2" s="1176"/>
      <c r="QUO2" s="1176"/>
      <c r="QUP2" s="1176"/>
      <c r="QUQ2" s="1176"/>
      <c r="QUR2" s="1176"/>
      <c r="QUS2" s="1176"/>
      <c r="QUT2" s="1176"/>
      <c r="QUU2" s="1176"/>
      <c r="QUV2" s="1176"/>
      <c r="QUW2" s="1176"/>
      <c r="QUX2" s="1176"/>
      <c r="QUY2" s="1176"/>
      <c r="QUZ2" s="1176"/>
      <c r="QVA2" s="1176"/>
      <c r="QVB2" s="1176"/>
      <c r="QVC2" s="1176"/>
      <c r="QVD2" s="1176"/>
      <c r="QVE2" s="1176"/>
      <c r="QVF2" s="1176"/>
      <c r="QVG2" s="1176"/>
      <c r="QVH2" s="1176"/>
      <c r="QVI2" s="1176"/>
      <c r="QVJ2" s="1176"/>
      <c r="QVK2" s="1176"/>
      <c r="QVL2" s="1176"/>
      <c r="QVM2" s="1176"/>
      <c r="QVN2" s="1176"/>
      <c r="QVO2" s="1176"/>
      <c r="QVP2" s="1176"/>
      <c r="QVQ2" s="1176"/>
      <c r="QVR2" s="1176"/>
      <c r="QVS2" s="1176"/>
      <c r="QVT2" s="1176"/>
      <c r="QVU2" s="1176"/>
      <c r="QVV2" s="1176"/>
      <c r="QVW2" s="1176"/>
      <c r="QVX2" s="1176"/>
      <c r="QVY2" s="1176"/>
      <c r="QVZ2" s="1176"/>
      <c r="QWA2" s="1176"/>
      <c r="QWB2" s="1176"/>
      <c r="QWC2" s="1176"/>
      <c r="QWD2" s="1176"/>
      <c r="QWE2" s="1176"/>
      <c r="QWF2" s="1176"/>
      <c r="QWG2" s="1176"/>
      <c r="QWH2" s="1176"/>
      <c r="QWI2" s="1176"/>
      <c r="QWJ2" s="1176"/>
      <c r="QWK2" s="1176"/>
      <c r="QWL2" s="1176"/>
      <c r="QWM2" s="1176"/>
      <c r="QWN2" s="1176"/>
      <c r="QWO2" s="1176"/>
      <c r="QWP2" s="1176"/>
      <c r="QWQ2" s="1176"/>
      <c r="QWR2" s="1176"/>
      <c r="QWS2" s="1176"/>
      <c r="QWT2" s="1176"/>
      <c r="QWU2" s="1176"/>
      <c r="QWV2" s="1176"/>
      <c r="QWW2" s="1176"/>
      <c r="QWX2" s="1176"/>
      <c r="QWY2" s="1176"/>
      <c r="QWZ2" s="1176"/>
      <c r="QXA2" s="1176"/>
      <c r="QXB2" s="1176"/>
      <c r="QXC2" s="1176"/>
      <c r="QXD2" s="1176"/>
      <c r="QXE2" s="1176"/>
      <c r="QXF2" s="1176"/>
      <c r="QXG2" s="1176"/>
      <c r="QXH2" s="1176"/>
      <c r="QXI2" s="1176"/>
      <c r="QXJ2" s="1176"/>
      <c r="QXK2" s="1176"/>
      <c r="QXL2" s="1176"/>
      <c r="QXM2" s="1176"/>
      <c r="QXN2" s="1176"/>
      <c r="QXO2" s="1176"/>
      <c r="QXP2" s="1176"/>
      <c r="QXQ2" s="1176"/>
      <c r="QXR2" s="1176"/>
      <c r="QXS2" s="1176"/>
      <c r="QXT2" s="1176"/>
      <c r="QXU2" s="1176"/>
      <c r="QXV2" s="1176"/>
      <c r="QXW2" s="1176"/>
      <c r="QXX2" s="1176"/>
      <c r="QXY2" s="1176"/>
      <c r="QXZ2" s="1176"/>
      <c r="QYA2" s="1176"/>
      <c r="QYB2" s="1176"/>
      <c r="QYC2" s="1176"/>
      <c r="QYD2" s="1176"/>
      <c r="QYE2" s="1176"/>
      <c r="QYF2" s="1176"/>
      <c r="QYG2" s="1176"/>
      <c r="QYH2" s="1176"/>
      <c r="QYI2" s="1176"/>
      <c r="QYJ2" s="1176"/>
      <c r="QYK2" s="1176"/>
      <c r="QYL2" s="1176"/>
      <c r="QYM2" s="1176"/>
      <c r="QYN2" s="1176"/>
      <c r="QYO2" s="1176"/>
      <c r="QYP2" s="1176"/>
      <c r="QYQ2" s="1176"/>
      <c r="QYR2" s="1176"/>
      <c r="QYS2" s="1176"/>
      <c r="QYT2" s="1176"/>
      <c r="QYU2" s="1176"/>
      <c r="QYV2" s="1176"/>
      <c r="QYW2" s="1176"/>
      <c r="QYX2" s="1176"/>
      <c r="QYY2" s="1176"/>
      <c r="QYZ2" s="1176"/>
      <c r="QZA2" s="1176"/>
      <c r="QZB2" s="1176"/>
      <c r="QZC2" s="1176"/>
      <c r="QZD2" s="1176"/>
      <c r="QZE2" s="1176"/>
      <c r="QZF2" s="1176"/>
      <c r="QZG2" s="1176"/>
      <c r="QZH2" s="1176"/>
      <c r="QZI2" s="1176"/>
      <c r="QZJ2" s="1176"/>
      <c r="QZK2" s="1176"/>
      <c r="QZL2" s="1176"/>
      <c r="QZM2" s="1176"/>
      <c r="QZN2" s="1176"/>
      <c r="QZO2" s="1176"/>
      <c r="QZP2" s="1176"/>
      <c r="QZQ2" s="1176"/>
      <c r="QZR2" s="1176"/>
      <c r="QZS2" s="1176"/>
      <c r="QZT2" s="1176"/>
      <c r="QZU2" s="1176"/>
      <c r="QZV2" s="1176"/>
      <c r="QZW2" s="1176"/>
      <c r="QZX2" s="1176"/>
      <c r="QZY2" s="1176"/>
      <c r="QZZ2" s="1176"/>
      <c r="RAA2" s="1176"/>
      <c r="RAB2" s="1176"/>
      <c r="RAC2" s="1176"/>
      <c r="RAD2" s="1176"/>
      <c r="RAE2" s="1176"/>
      <c r="RAF2" s="1176"/>
      <c r="RAG2" s="1176"/>
      <c r="RAH2" s="1176"/>
      <c r="RAI2" s="1176"/>
      <c r="RAJ2" s="1176"/>
      <c r="RAK2" s="1176"/>
      <c r="RAL2" s="1176"/>
      <c r="RAM2" s="1176"/>
      <c r="RAN2" s="1176"/>
      <c r="RAO2" s="1176"/>
      <c r="RAP2" s="1176"/>
      <c r="RAQ2" s="1176"/>
      <c r="RAR2" s="1176"/>
      <c r="RAS2" s="1176"/>
      <c r="RAT2" s="1176"/>
      <c r="RAU2" s="1176"/>
      <c r="RAV2" s="1176"/>
      <c r="RAW2" s="1176"/>
      <c r="RAX2" s="1176"/>
      <c r="RAY2" s="1176"/>
      <c r="RAZ2" s="1176"/>
      <c r="RBA2" s="1176"/>
      <c r="RBB2" s="1176"/>
      <c r="RBC2" s="1176"/>
      <c r="RBD2" s="1176"/>
      <c r="RBE2" s="1176"/>
      <c r="RBF2" s="1176"/>
      <c r="RBG2" s="1176"/>
      <c r="RBH2" s="1176"/>
      <c r="RBI2" s="1176"/>
      <c r="RBJ2" s="1176"/>
      <c r="RBK2" s="1176"/>
      <c r="RBL2" s="1176"/>
      <c r="RBM2" s="1176"/>
      <c r="RBN2" s="1176"/>
      <c r="RBO2" s="1176"/>
      <c r="RBP2" s="1176"/>
      <c r="RBQ2" s="1176"/>
      <c r="RBR2" s="1176"/>
      <c r="RBS2" s="1176"/>
      <c r="RBT2" s="1176"/>
      <c r="RBU2" s="1176"/>
      <c r="RBV2" s="1176"/>
      <c r="RBW2" s="1176"/>
      <c r="RBX2" s="1176"/>
      <c r="RBY2" s="1176"/>
      <c r="RBZ2" s="1176"/>
      <c r="RCA2" s="1176"/>
      <c r="RCB2" s="1176"/>
      <c r="RCC2" s="1176"/>
      <c r="RCD2" s="1176"/>
      <c r="RCE2" s="1176"/>
      <c r="RCF2" s="1176"/>
      <c r="RCG2" s="1176"/>
      <c r="RCH2" s="1176"/>
      <c r="RCI2" s="1176"/>
      <c r="RCJ2" s="1176"/>
      <c r="RCK2" s="1176"/>
      <c r="RCL2" s="1176"/>
      <c r="RCM2" s="1176"/>
      <c r="RCN2" s="1176"/>
      <c r="RCO2" s="1176"/>
      <c r="RCP2" s="1176"/>
      <c r="RCQ2" s="1176"/>
      <c r="RCR2" s="1176"/>
      <c r="RCS2" s="1176"/>
      <c r="RCT2" s="1176"/>
      <c r="RCU2" s="1176"/>
      <c r="RCV2" s="1176"/>
      <c r="RCW2" s="1176"/>
      <c r="RCX2" s="1176"/>
      <c r="RCY2" s="1176"/>
      <c r="RCZ2" s="1176"/>
      <c r="RDA2" s="1176"/>
      <c r="RDB2" s="1176"/>
      <c r="RDC2" s="1176"/>
      <c r="RDD2" s="1176"/>
      <c r="RDE2" s="1176"/>
      <c r="RDF2" s="1176"/>
      <c r="RDG2" s="1176"/>
      <c r="RDH2" s="1176"/>
      <c r="RDI2" s="1176"/>
      <c r="RDJ2" s="1176"/>
      <c r="RDK2" s="1176"/>
      <c r="RDL2" s="1176"/>
      <c r="RDM2" s="1176"/>
      <c r="RDN2" s="1176"/>
      <c r="RDO2" s="1176"/>
      <c r="RDP2" s="1176"/>
      <c r="RDQ2" s="1176"/>
      <c r="RDR2" s="1176"/>
      <c r="RDS2" s="1176"/>
      <c r="RDT2" s="1176"/>
      <c r="RDU2" s="1176"/>
      <c r="RDV2" s="1176"/>
      <c r="RDW2" s="1176"/>
      <c r="RDX2" s="1176"/>
      <c r="RDY2" s="1176"/>
      <c r="RDZ2" s="1176"/>
      <c r="REA2" s="1176"/>
      <c r="REB2" s="1176"/>
      <c r="REC2" s="1176"/>
      <c r="RED2" s="1176"/>
      <c r="REE2" s="1176"/>
      <c r="REF2" s="1176"/>
      <c r="REG2" s="1176"/>
      <c r="REH2" s="1176"/>
      <c r="REI2" s="1176"/>
      <c r="REJ2" s="1176"/>
      <c r="REK2" s="1176"/>
      <c r="REL2" s="1176"/>
      <c r="REM2" s="1176"/>
      <c r="REN2" s="1176"/>
      <c r="REO2" s="1176"/>
      <c r="REP2" s="1176"/>
      <c r="REQ2" s="1176"/>
      <c r="RER2" s="1176"/>
      <c r="RES2" s="1176"/>
      <c r="RET2" s="1176"/>
      <c r="REU2" s="1176"/>
      <c r="REV2" s="1176"/>
      <c r="REW2" s="1176"/>
      <c r="REX2" s="1176"/>
      <c r="REY2" s="1176"/>
      <c r="REZ2" s="1176"/>
      <c r="RFA2" s="1176"/>
      <c r="RFB2" s="1176"/>
      <c r="RFC2" s="1176"/>
      <c r="RFD2" s="1176"/>
      <c r="RFE2" s="1176"/>
      <c r="RFF2" s="1176"/>
      <c r="RFG2" s="1176"/>
      <c r="RFH2" s="1176"/>
      <c r="RFI2" s="1176"/>
      <c r="RFJ2" s="1176"/>
      <c r="RFK2" s="1176"/>
      <c r="RFL2" s="1176"/>
      <c r="RFM2" s="1176"/>
      <c r="RFN2" s="1176"/>
      <c r="RFO2" s="1176"/>
      <c r="RFP2" s="1176"/>
      <c r="RFQ2" s="1176"/>
      <c r="RFR2" s="1176"/>
      <c r="RFS2" s="1176"/>
      <c r="RFT2" s="1176"/>
      <c r="RFU2" s="1176"/>
      <c r="RFV2" s="1176"/>
      <c r="RFW2" s="1176"/>
      <c r="RFX2" s="1176"/>
      <c r="RFY2" s="1176"/>
      <c r="RFZ2" s="1176"/>
      <c r="RGA2" s="1176"/>
      <c r="RGB2" s="1176"/>
      <c r="RGC2" s="1176"/>
      <c r="RGD2" s="1176"/>
      <c r="RGE2" s="1176"/>
      <c r="RGF2" s="1176"/>
      <c r="RGG2" s="1176"/>
      <c r="RGH2" s="1176"/>
      <c r="RGI2" s="1176"/>
      <c r="RGJ2" s="1176"/>
      <c r="RGK2" s="1176"/>
      <c r="RGL2" s="1176"/>
      <c r="RGM2" s="1176"/>
      <c r="RGN2" s="1176"/>
      <c r="RGO2" s="1176"/>
      <c r="RGP2" s="1176"/>
      <c r="RGQ2" s="1176"/>
      <c r="RGR2" s="1176"/>
      <c r="RGS2" s="1176"/>
      <c r="RGT2" s="1176"/>
      <c r="RGU2" s="1176"/>
      <c r="RGV2" s="1176"/>
      <c r="RGW2" s="1176"/>
      <c r="RGX2" s="1176"/>
      <c r="RGY2" s="1176"/>
      <c r="RGZ2" s="1176"/>
      <c r="RHA2" s="1176"/>
      <c r="RHB2" s="1176"/>
      <c r="RHC2" s="1176"/>
      <c r="RHD2" s="1176"/>
      <c r="RHE2" s="1176"/>
      <c r="RHF2" s="1176"/>
      <c r="RHG2" s="1176"/>
      <c r="RHH2" s="1176"/>
      <c r="RHI2" s="1176"/>
      <c r="RHJ2" s="1176"/>
      <c r="RHK2" s="1176"/>
      <c r="RHL2" s="1176"/>
      <c r="RHM2" s="1176"/>
      <c r="RHN2" s="1176"/>
      <c r="RHO2" s="1176"/>
      <c r="RHP2" s="1176"/>
      <c r="RHQ2" s="1176"/>
      <c r="RHR2" s="1176"/>
      <c r="RHS2" s="1176"/>
      <c r="RHT2" s="1176"/>
      <c r="RHU2" s="1176"/>
      <c r="RHV2" s="1176"/>
      <c r="RHW2" s="1176"/>
      <c r="RHX2" s="1176"/>
      <c r="RHY2" s="1176"/>
      <c r="RHZ2" s="1176"/>
      <c r="RIA2" s="1176"/>
      <c r="RIB2" s="1176"/>
      <c r="RIC2" s="1176"/>
      <c r="RID2" s="1176"/>
      <c r="RIE2" s="1176"/>
      <c r="RIF2" s="1176"/>
      <c r="RIG2" s="1176"/>
      <c r="RIH2" s="1176"/>
      <c r="RII2" s="1176"/>
      <c r="RIJ2" s="1176"/>
      <c r="RIK2" s="1176"/>
      <c r="RIL2" s="1176"/>
      <c r="RIM2" s="1176"/>
      <c r="RIN2" s="1176"/>
      <c r="RIO2" s="1176"/>
      <c r="RIP2" s="1176"/>
      <c r="RIQ2" s="1176"/>
      <c r="RIR2" s="1176"/>
      <c r="RIS2" s="1176"/>
      <c r="RIT2" s="1176"/>
      <c r="RIU2" s="1176"/>
      <c r="RIV2" s="1176"/>
      <c r="RIW2" s="1176"/>
      <c r="RIX2" s="1176"/>
      <c r="RIY2" s="1176"/>
      <c r="RIZ2" s="1176"/>
      <c r="RJA2" s="1176"/>
      <c r="RJB2" s="1176"/>
      <c r="RJC2" s="1176"/>
      <c r="RJD2" s="1176"/>
      <c r="RJE2" s="1176"/>
      <c r="RJF2" s="1176"/>
      <c r="RJG2" s="1176"/>
      <c r="RJH2" s="1176"/>
      <c r="RJI2" s="1176"/>
      <c r="RJJ2" s="1176"/>
      <c r="RJK2" s="1176"/>
      <c r="RJL2" s="1176"/>
      <c r="RJM2" s="1176"/>
      <c r="RJN2" s="1176"/>
      <c r="RJO2" s="1176"/>
      <c r="RJP2" s="1176"/>
      <c r="RJQ2" s="1176"/>
      <c r="RJR2" s="1176"/>
      <c r="RJS2" s="1176"/>
      <c r="RJT2" s="1176"/>
      <c r="RJU2" s="1176"/>
      <c r="RJV2" s="1176"/>
      <c r="RJW2" s="1176"/>
      <c r="RJX2" s="1176"/>
      <c r="RJY2" s="1176"/>
      <c r="RJZ2" s="1176"/>
      <c r="RKA2" s="1176"/>
      <c r="RKB2" s="1176"/>
      <c r="RKC2" s="1176"/>
      <c r="RKD2" s="1176"/>
      <c r="RKE2" s="1176"/>
      <c r="RKF2" s="1176"/>
      <c r="RKG2" s="1176"/>
      <c r="RKH2" s="1176"/>
      <c r="RKI2" s="1176"/>
      <c r="RKJ2" s="1176"/>
      <c r="RKK2" s="1176"/>
      <c r="RKL2" s="1176"/>
      <c r="RKM2" s="1176"/>
      <c r="RKN2" s="1176"/>
      <c r="RKO2" s="1176"/>
      <c r="RKP2" s="1176"/>
      <c r="RKQ2" s="1176"/>
      <c r="RKR2" s="1176"/>
      <c r="RKS2" s="1176"/>
      <c r="RKT2" s="1176"/>
      <c r="RKU2" s="1176"/>
      <c r="RKV2" s="1176"/>
      <c r="RKW2" s="1176"/>
      <c r="RKX2" s="1176"/>
      <c r="RKY2" s="1176"/>
      <c r="RKZ2" s="1176"/>
      <c r="RLA2" s="1176"/>
      <c r="RLB2" s="1176"/>
      <c r="RLC2" s="1176"/>
      <c r="RLD2" s="1176"/>
      <c r="RLE2" s="1176"/>
      <c r="RLF2" s="1176"/>
      <c r="RLG2" s="1176"/>
      <c r="RLH2" s="1176"/>
      <c r="RLI2" s="1176"/>
      <c r="RLJ2" s="1176"/>
      <c r="RLK2" s="1176"/>
      <c r="RLL2" s="1176"/>
      <c r="RLM2" s="1176"/>
      <c r="RLN2" s="1176"/>
      <c r="RLO2" s="1176"/>
      <c r="RLP2" s="1176"/>
      <c r="RLQ2" s="1176"/>
      <c r="RLR2" s="1176"/>
      <c r="RLS2" s="1176"/>
      <c r="RLT2" s="1176"/>
      <c r="RLU2" s="1176"/>
      <c r="RLV2" s="1176"/>
      <c r="RLW2" s="1176"/>
      <c r="RLX2" s="1176"/>
      <c r="RLY2" s="1176"/>
      <c r="RLZ2" s="1176"/>
      <c r="RMA2" s="1176"/>
      <c r="RMB2" s="1176"/>
      <c r="RMC2" s="1176"/>
      <c r="RMD2" s="1176"/>
      <c r="RME2" s="1176"/>
      <c r="RMF2" s="1176"/>
      <c r="RMG2" s="1176"/>
      <c r="RMH2" s="1176"/>
      <c r="RMI2" s="1176"/>
      <c r="RMJ2" s="1176"/>
      <c r="RMK2" s="1176"/>
      <c r="RML2" s="1176"/>
      <c r="RMM2" s="1176"/>
      <c r="RMN2" s="1176"/>
      <c r="RMO2" s="1176"/>
      <c r="RMP2" s="1176"/>
      <c r="RMQ2" s="1176"/>
      <c r="RMR2" s="1176"/>
      <c r="RMS2" s="1176"/>
      <c r="RMT2" s="1176"/>
      <c r="RMU2" s="1176"/>
      <c r="RMV2" s="1176"/>
      <c r="RMW2" s="1176"/>
      <c r="RMX2" s="1176"/>
      <c r="RMY2" s="1176"/>
      <c r="RMZ2" s="1176"/>
      <c r="RNA2" s="1176"/>
      <c r="RNB2" s="1176"/>
      <c r="RNC2" s="1176"/>
      <c r="RND2" s="1176"/>
      <c r="RNE2" s="1176"/>
      <c r="RNF2" s="1176"/>
      <c r="RNG2" s="1176"/>
      <c r="RNH2" s="1176"/>
      <c r="RNI2" s="1176"/>
      <c r="RNJ2" s="1176"/>
      <c r="RNK2" s="1176"/>
      <c r="RNL2" s="1176"/>
      <c r="RNM2" s="1176"/>
      <c r="RNN2" s="1176"/>
      <c r="RNO2" s="1176"/>
      <c r="RNP2" s="1176"/>
      <c r="RNQ2" s="1176"/>
      <c r="RNR2" s="1176"/>
      <c r="RNS2" s="1176"/>
      <c r="RNT2" s="1176"/>
      <c r="RNU2" s="1176"/>
      <c r="RNV2" s="1176"/>
      <c r="RNW2" s="1176"/>
      <c r="RNX2" s="1176"/>
      <c r="RNY2" s="1176"/>
      <c r="RNZ2" s="1176"/>
      <c r="ROA2" s="1176"/>
      <c r="ROB2" s="1176"/>
      <c r="ROC2" s="1176"/>
      <c r="ROD2" s="1176"/>
      <c r="ROE2" s="1176"/>
      <c r="ROF2" s="1176"/>
      <c r="ROG2" s="1176"/>
      <c r="ROH2" s="1176"/>
      <c r="ROI2" s="1176"/>
      <c r="ROJ2" s="1176"/>
      <c r="ROK2" s="1176"/>
      <c r="ROL2" s="1176"/>
      <c r="ROM2" s="1176"/>
      <c r="RON2" s="1176"/>
      <c r="ROO2" s="1176"/>
      <c r="ROP2" s="1176"/>
      <c r="ROQ2" s="1176"/>
      <c r="ROR2" s="1176"/>
      <c r="ROS2" s="1176"/>
      <c r="ROT2" s="1176"/>
      <c r="ROU2" s="1176"/>
      <c r="ROV2" s="1176"/>
      <c r="ROW2" s="1176"/>
      <c r="ROX2" s="1176"/>
      <c r="ROY2" s="1176"/>
      <c r="ROZ2" s="1176"/>
      <c r="RPA2" s="1176"/>
      <c r="RPB2" s="1176"/>
      <c r="RPC2" s="1176"/>
      <c r="RPD2" s="1176"/>
      <c r="RPE2" s="1176"/>
      <c r="RPF2" s="1176"/>
      <c r="RPG2" s="1176"/>
      <c r="RPH2" s="1176"/>
      <c r="RPI2" s="1176"/>
      <c r="RPJ2" s="1176"/>
      <c r="RPK2" s="1176"/>
      <c r="RPL2" s="1176"/>
      <c r="RPM2" s="1176"/>
      <c r="RPN2" s="1176"/>
      <c r="RPO2" s="1176"/>
      <c r="RPP2" s="1176"/>
      <c r="RPQ2" s="1176"/>
      <c r="RPR2" s="1176"/>
      <c r="RPS2" s="1176"/>
      <c r="RPT2" s="1176"/>
      <c r="RPU2" s="1176"/>
      <c r="RPV2" s="1176"/>
      <c r="RPW2" s="1176"/>
      <c r="RPX2" s="1176"/>
      <c r="RPY2" s="1176"/>
      <c r="RPZ2" s="1176"/>
      <c r="RQA2" s="1176"/>
      <c r="RQB2" s="1176"/>
      <c r="RQC2" s="1176"/>
      <c r="RQD2" s="1176"/>
      <c r="RQE2" s="1176"/>
      <c r="RQF2" s="1176"/>
      <c r="RQG2" s="1176"/>
      <c r="RQH2" s="1176"/>
      <c r="RQI2" s="1176"/>
      <c r="RQJ2" s="1176"/>
      <c r="RQK2" s="1176"/>
      <c r="RQL2" s="1176"/>
      <c r="RQM2" s="1176"/>
      <c r="RQN2" s="1176"/>
      <c r="RQO2" s="1176"/>
      <c r="RQP2" s="1176"/>
      <c r="RQQ2" s="1176"/>
      <c r="RQR2" s="1176"/>
      <c r="RQS2" s="1176"/>
      <c r="RQT2" s="1176"/>
      <c r="RQU2" s="1176"/>
      <c r="RQV2" s="1176"/>
      <c r="RQW2" s="1176"/>
      <c r="RQX2" s="1176"/>
      <c r="RQY2" s="1176"/>
      <c r="RQZ2" s="1176"/>
      <c r="RRA2" s="1176"/>
      <c r="RRB2" s="1176"/>
      <c r="RRC2" s="1176"/>
      <c r="RRD2" s="1176"/>
      <c r="RRE2" s="1176"/>
      <c r="RRF2" s="1176"/>
      <c r="RRG2" s="1176"/>
      <c r="RRH2" s="1176"/>
      <c r="RRI2" s="1176"/>
      <c r="RRJ2" s="1176"/>
      <c r="RRK2" s="1176"/>
      <c r="RRL2" s="1176"/>
      <c r="RRM2" s="1176"/>
      <c r="RRN2" s="1176"/>
      <c r="RRO2" s="1176"/>
      <c r="RRP2" s="1176"/>
      <c r="RRQ2" s="1176"/>
      <c r="RRR2" s="1176"/>
      <c r="RRS2" s="1176"/>
      <c r="RRT2" s="1176"/>
      <c r="RRU2" s="1176"/>
      <c r="RRV2" s="1176"/>
      <c r="RRW2" s="1176"/>
      <c r="RRX2" s="1176"/>
      <c r="RRY2" s="1176"/>
      <c r="RRZ2" s="1176"/>
      <c r="RSA2" s="1176"/>
      <c r="RSB2" s="1176"/>
      <c r="RSC2" s="1176"/>
      <c r="RSD2" s="1176"/>
      <c r="RSE2" s="1176"/>
      <c r="RSF2" s="1176"/>
      <c r="RSG2" s="1176"/>
      <c r="RSH2" s="1176"/>
      <c r="RSI2" s="1176"/>
      <c r="RSJ2" s="1176"/>
      <c r="RSK2" s="1176"/>
      <c r="RSL2" s="1176"/>
      <c r="RSM2" s="1176"/>
      <c r="RSN2" s="1176"/>
      <c r="RSO2" s="1176"/>
      <c r="RSP2" s="1176"/>
      <c r="RSQ2" s="1176"/>
      <c r="RSR2" s="1176"/>
      <c r="RSS2" s="1176"/>
      <c r="RST2" s="1176"/>
      <c r="RSU2" s="1176"/>
      <c r="RSV2" s="1176"/>
      <c r="RSW2" s="1176"/>
      <c r="RSX2" s="1176"/>
      <c r="RSY2" s="1176"/>
      <c r="RSZ2" s="1176"/>
      <c r="RTA2" s="1176"/>
      <c r="RTB2" s="1176"/>
      <c r="RTC2" s="1176"/>
      <c r="RTD2" s="1176"/>
      <c r="RTE2" s="1176"/>
      <c r="RTF2" s="1176"/>
      <c r="RTG2" s="1176"/>
      <c r="RTH2" s="1176"/>
      <c r="RTI2" s="1176"/>
      <c r="RTJ2" s="1176"/>
      <c r="RTK2" s="1176"/>
      <c r="RTL2" s="1176"/>
      <c r="RTM2" s="1176"/>
      <c r="RTN2" s="1176"/>
      <c r="RTO2" s="1176"/>
      <c r="RTP2" s="1176"/>
      <c r="RTQ2" s="1176"/>
      <c r="RTR2" s="1176"/>
      <c r="RTS2" s="1176"/>
      <c r="RTT2" s="1176"/>
      <c r="RTU2" s="1176"/>
      <c r="RTV2" s="1176"/>
      <c r="RTW2" s="1176"/>
      <c r="RTX2" s="1176"/>
      <c r="RTY2" s="1176"/>
      <c r="RTZ2" s="1176"/>
      <c r="RUA2" s="1176"/>
      <c r="RUB2" s="1176"/>
      <c r="RUC2" s="1176"/>
      <c r="RUD2" s="1176"/>
      <c r="RUE2" s="1176"/>
      <c r="RUF2" s="1176"/>
      <c r="RUG2" s="1176"/>
      <c r="RUH2" s="1176"/>
      <c r="RUI2" s="1176"/>
      <c r="RUJ2" s="1176"/>
      <c r="RUK2" s="1176"/>
      <c r="RUL2" s="1176"/>
      <c r="RUM2" s="1176"/>
      <c r="RUN2" s="1176"/>
      <c r="RUO2" s="1176"/>
      <c r="RUP2" s="1176"/>
      <c r="RUQ2" s="1176"/>
      <c r="RUR2" s="1176"/>
      <c r="RUS2" s="1176"/>
      <c r="RUT2" s="1176"/>
      <c r="RUU2" s="1176"/>
      <c r="RUV2" s="1176"/>
      <c r="RUW2" s="1176"/>
      <c r="RUX2" s="1176"/>
      <c r="RUY2" s="1176"/>
      <c r="RUZ2" s="1176"/>
      <c r="RVA2" s="1176"/>
      <c r="RVB2" s="1176"/>
      <c r="RVC2" s="1176"/>
      <c r="RVD2" s="1176"/>
      <c r="RVE2" s="1176"/>
      <c r="RVF2" s="1176"/>
      <c r="RVG2" s="1176"/>
      <c r="RVH2" s="1176"/>
      <c r="RVI2" s="1176"/>
      <c r="RVJ2" s="1176"/>
      <c r="RVK2" s="1176"/>
      <c r="RVL2" s="1176"/>
      <c r="RVM2" s="1176"/>
      <c r="RVN2" s="1176"/>
      <c r="RVO2" s="1176"/>
      <c r="RVP2" s="1176"/>
      <c r="RVQ2" s="1176"/>
      <c r="RVR2" s="1176"/>
      <c r="RVS2" s="1176"/>
      <c r="RVT2" s="1176"/>
      <c r="RVU2" s="1176"/>
      <c r="RVV2" s="1176"/>
      <c r="RVW2" s="1176"/>
      <c r="RVX2" s="1176"/>
      <c r="RVY2" s="1176"/>
      <c r="RVZ2" s="1176"/>
      <c r="RWA2" s="1176"/>
      <c r="RWB2" s="1176"/>
      <c r="RWC2" s="1176"/>
      <c r="RWD2" s="1176"/>
      <c r="RWE2" s="1176"/>
      <c r="RWF2" s="1176"/>
      <c r="RWG2" s="1176"/>
      <c r="RWH2" s="1176"/>
      <c r="RWI2" s="1176"/>
      <c r="RWJ2" s="1176"/>
      <c r="RWK2" s="1176"/>
      <c r="RWL2" s="1176"/>
      <c r="RWM2" s="1176"/>
      <c r="RWN2" s="1176"/>
      <c r="RWO2" s="1176"/>
      <c r="RWP2" s="1176"/>
      <c r="RWQ2" s="1176"/>
      <c r="RWR2" s="1176"/>
      <c r="RWS2" s="1176"/>
      <c r="RWT2" s="1176"/>
      <c r="RWU2" s="1176"/>
      <c r="RWV2" s="1176"/>
      <c r="RWW2" s="1176"/>
      <c r="RWX2" s="1176"/>
      <c r="RWY2" s="1176"/>
      <c r="RWZ2" s="1176"/>
      <c r="RXA2" s="1176"/>
      <c r="RXB2" s="1176"/>
      <c r="RXC2" s="1176"/>
      <c r="RXD2" s="1176"/>
      <c r="RXE2" s="1176"/>
      <c r="RXF2" s="1176"/>
      <c r="RXG2" s="1176"/>
      <c r="RXH2" s="1176"/>
      <c r="RXI2" s="1176"/>
      <c r="RXJ2" s="1176"/>
      <c r="RXK2" s="1176"/>
      <c r="RXL2" s="1176"/>
      <c r="RXM2" s="1176"/>
      <c r="RXN2" s="1176"/>
      <c r="RXO2" s="1176"/>
      <c r="RXP2" s="1176"/>
      <c r="RXQ2" s="1176"/>
      <c r="RXR2" s="1176"/>
      <c r="RXS2" s="1176"/>
      <c r="RXT2" s="1176"/>
      <c r="RXU2" s="1176"/>
      <c r="RXV2" s="1176"/>
      <c r="RXW2" s="1176"/>
      <c r="RXX2" s="1176"/>
      <c r="RXY2" s="1176"/>
      <c r="RXZ2" s="1176"/>
      <c r="RYA2" s="1176"/>
      <c r="RYB2" s="1176"/>
      <c r="RYC2" s="1176"/>
      <c r="RYD2" s="1176"/>
      <c r="RYE2" s="1176"/>
      <c r="RYF2" s="1176"/>
      <c r="RYG2" s="1176"/>
      <c r="RYH2" s="1176"/>
      <c r="RYI2" s="1176"/>
      <c r="RYJ2" s="1176"/>
      <c r="RYK2" s="1176"/>
      <c r="RYL2" s="1176"/>
      <c r="RYM2" s="1176"/>
      <c r="RYN2" s="1176"/>
      <c r="RYO2" s="1176"/>
      <c r="RYP2" s="1176"/>
      <c r="RYQ2" s="1176"/>
      <c r="RYR2" s="1176"/>
      <c r="RYS2" s="1176"/>
      <c r="RYT2" s="1176"/>
      <c r="RYU2" s="1176"/>
      <c r="RYV2" s="1176"/>
      <c r="RYW2" s="1176"/>
      <c r="RYX2" s="1176"/>
      <c r="RYY2" s="1176"/>
      <c r="RYZ2" s="1176"/>
      <c r="RZA2" s="1176"/>
      <c r="RZB2" s="1176"/>
      <c r="RZC2" s="1176"/>
      <c r="RZD2" s="1176"/>
      <c r="RZE2" s="1176"/>
      <c r="RZF2" s="1176"/>
      <c r="RZG2" s="1176"/>
      <c r="RZH2" s="1176"/>
      <c r="RZI2" s="1176"/>
      <c r="RZJ2" s="1176"/>
      <c r="RZK2" s="1176"/>
      <c r="RZL2" s="1176"/>
      <c r="RZM2" s="1176"/>
      <c r="RZN2" s="1176"/>
      <c r="RZO2" s="1176"/>
      <c r="RZP2" s="1176"/>
      <c r="RZQ2" s="1176"/>
      <c r="RZR2" s="1176"/>
      <c r="RZS2" s="1176"/>
      <c r="RZT2" s="1176"/>
      <c r="RZU2" s="1176"/>
      <c r="RZV2" s="1176"/>
      <c r="RZW2" s="1176"/>
      <c r="RZX2" s="1176"/>
      <c r="RZY2" s="1176"/>
      <c r="RZZ2" s="1176"/>
      <c r="SAA2" s="1176"/>
      <c r="SAB2" s="1176"/>
      <c r="SAC2" s="1176"/>
      <c r="SAD2" s="1176"/>
      <c r="SAE2" s="1176"/>
      <c r="SAF2" s="1176"/>
      <c r="SAG2" s="1176"/>
      <c r="SAH2" s="1176"/>
      <c r="SAI2" s="1176"/>
      <c r="SAJ2" s="1176"/>
      <c r="SAK2" s="1176"/>
      <c r="SAL2" s="1176"/>
      <c r="SAM2" s="1176"/>
      <c r="SAN2" s="1176"/>
      <c r="SAO2" s="1176"/>
      <c r="SAP2" s="1176"/>
      <c r="SAQ2" s="1176"/>
      <c r="SAR2" s="1176"/>
      <c r="SAS2" s="1176"/>
      <c r="SAT2" s="1176"/>
      <c r="SAU2" s="1176"/>
      <c r="SAV2" s="1176"/>
      <c r="SAW2" s="1176"/>
      <c r="SAX2" s="1176"/>
      <c r="SAY2" s="1176"/>
      <c r="SAZ2" s="1176"/>
      <c r="SBA2" s="1176"/>
      <c r="SBB2" s="1176"/>
      <c r="SBC2" s="1176"/>
      <c r="SBD2" s="1176"/>
      <c r="SBE2" s="1176"/>
      <c r="SBF2" s="1176"/>
      <c r="SBG2" s="1176"/>
      <c r="SBH2" s="1176"/>
      <c r="SBI2" s="1176"/>
      <c r="SBJ2" s="1176"/>
      <c r="SBK2" s="1176"/>
      <c r="SBL2" s="1176"/>
      <c r="SBM2" s="1176"/>
      <c r="SBN2" s="1176"/>
      <c r="SBO2" s="1176"/>
      <c r="SBP2" s="1176"/>
      <c r="SBQ2" s="1176"/>
      <c r="SBR2" s="1176"/>
      <c r="SBS2" s="1176"/>
      <c r="SBT2" s="1176"/>
      <c r="SBU2" s="1176"/>
      <c r="SBV2" s="1176"/>
      <c r="SBW2" s="1176"/>
      <c r="SBX2" s="1176"/>
      <c r="SBY2" s="1176"/>
      <c r="SBZ2" s="1176"/>
      <c r="SCA2" s="1176"/>
      <c r="SCB2" s="1176"/>
      <c r="SCC2" s="1176"/>
      <c r="SCD2" s="1176"/>
      <c r="SCE2" s="1176"/>
      <c r="SCF2" s="1176"/>
      <c r="SCG2" s="1176"/>
      <c r="SCH2" s="1176"/>
      <c r="SCI2" s="1176"/>
      <c r="SCJ2" s="1176"/>
      <c r="SCK2" s="1176"/>
      <c r="SCL2" s="1176"/>
      <c r="SCM2" s="1176"/>
      <c r="SCN2" s="1176"/>
      <c r="SCO2" s="1176"/>
      <c r="SCP2" s="1176"/>
      <c r="SCQ2" s="1176"/>
      <c r="SCR2" s="1176"/>
      <c r="SCS2" s="1176"/>
      <c r="SCT2" s="1176"/>
      <c r="SCU2" s="1176"/>
      <c r="SCV2" s="1176"/>
      <c r="SCW2" s="1176"/>
      <c r="SCX2" s="1176"/>
      <c r="SCY2" s="1176"/>
      <c r="SCZ2" s="1176"/>
      <c r="SDA2" s="1176"/>
      <c r="SDB2" s="1176"/>
      <c r="SDC2" s="1176"/>
      <c r="SDD2" s="1176"/>
      <c r="SDE2" s="1176"/>
      <c r="SDF2" s="1176"/>
      <c r="SDG2" s="1176"/>
      <c r="SDH2" s="1176"/>
      <c r="SDI2" s="1176"/>
      <c r="SDJ2" s="1176"/>
      <c r="SDK2" s="1176"/>
      <c r="SDL2" s="1176"/>
      <c r="SDM2" s="1176"/>
      <c r="SDN2" s="1176"/>
      <c r="SDO2" s="1176"/>
      <c r="SDP2" s="1176"/>
      <c r="SDQ2" s="1176"/>
      <c r="SDR2" s="1176"/>
      <c r="SDS2" s="1176"/>
      <c r="SDT2" s="1176"/>
      <c r="SDU2" s="1176"/>
      <c r="SDV2" s="1176"/>
      <c r="SDW2" s="1176"/>
      <c r="SDX2" s="1176"/>
      <c r="SDY2" s="1176"/>
      <c r="SDZ2" s="1176"/>
      <c r="SEA2" s="1176"/>
      <c r="SEB2" s="1176"/>
      <c r="SEC2" s="1176"/>
      <c r="SED2" s="1176"/>
      <c r="SEE2" s="1176"/>
      <c r="SEF2" s="1176"/>
      <c r="SEG2" s="1176"/>
      <c r="SEH2" s="1176"/>
      <c r="SEI2" s="1176"/>
      <c r="SEJ2" s="1176"/>
      <c r="SEK2" s="1176"/>
      <c r="SEL2" s="1176"/>
      <c r="SEM2" s="1176"/>
      <c r="SEN2" s="1176"/>
      <c r="SEO2" s="1176"/>
      <c r="SEP2" s="1176"/>
      <c r="SEQ2" s="1176"/>
      <c r="SER2" s="1176"/>
      <c r="SES2" s="1176"/>
      <c r="SET2" s="1176"/>
      <c r="SEU2" s="1176"/>
      <c r="SEV2" s="1176"/>
      <c r="SEW2" s="1176"/>
      <c r="SEX2" s="1176"/>
      <c r="SEY2" s="1176"/>
      <c r="SEZ2" s="1176"/>
      <c r="SFA2" s="1176"/>
      <c r="SFB2" s="1176"/>
      <c r="SFC2" s="1176"/>
      <c r="SFD2" s="1176"/>
      <c r="SFE2" s="1176"/>
      <c r="SFF2" s="1176"/>
      <c r="SFG2" s="1176"/>
      <c r="SFH2" s="1176"/>
      <c r="SFI2" s="1176"/>
      <c r="SFJ2" s="1176"/>
      <c r="SFK2" s="1176"/>
      <c r="SFL2" s="1176"/>
      <c r="SFM2" s="1176"/>
      <c r="SFN2" s="1176"/>
      <c r="SFO2" s="1176"/>
      <c r="SFP2" s="1176"/>
      <c r="SFQ2" s="1176"/>
      <c r="SFR2" s="1176"/>
      <c r="SFS2" s="1176"/>
      <c r="SFT2" s="1176"/>
      <c r="SFU2" s="1176"/>
      <c r="SFV2" s="1176"/>
      <c r="SFW2" s="1176"/>
      <c r="SFX2" s="1176"/>
      <c r="SFY2" s="1176"/>
      <c r="SFZ2" s="1176"/>
      <c r="SGA2" s="1176"/>
      <c r="SGB2" s="1176"/>
      <c r="SGC2" s="1176"/>
      <c r="SGD2" s="1176"/>
      <c r="SGE2" s="1176"/>
      <c r="SGF2" s="1176"/>
      <c r="SGG2" s="1176"/>
      <c r="SGH2" s="1176"/>
      <c r="SGI2" s="1176"/>
      <c r="SGJ2" s="1176"/>
      <c r="SGK2" s="1176"/>
      <c r="SGL2" s="1176"/>
      <c r="SGM2" s="1176"/>
      <c r="SGN2" s="1176"/>
      <c r="SGO2" s="1176"/>
      <c r="SGP2" s="1176"/>
      <c r="SGQ2" s="1176"/>
      <c r="SGR2" s="1176"/>
      <c r="SGS2" s="1176"/>
      <c r="SGT2" s="1176"/>
      <c r="SGU2" s="1176"/>
      <c r="SGV2" s="1176"/>
      <c r="SGW2" s="1176"/>
      <c r="SGX2" s="1176"/>
      <c r="SGY2" s="1176"/>
      <c r="SGZ2" s="1176"/>
      <c r="SHA2" s="1176"/>
      <c r="SHB2" s="1176"/>
      <c r="SHC2" s="1176"/>
      <c r="SHD2" s="1176"/>
      <c r="SHE2" s="1176"/>
      <c r="SHF2" s="1176"/>
      <c r="SHG2" s="1176"/>
      <c r="SHH2" s="1176"/>
      <c r="SHI2" s="1176"/>
      <c r="SHJ2" s="1176"/>
      <c r="SHK2" s="1176"/>
      <c r="SHL2" s="1176"/>
      <c r="SHM2" s="1176"/>
      <c r="SHN2" s="1176"/>
      <c r="SHO2" s="1176"/>
      <c r="SHP2" s="1176"/>
      <c r="SHQ2" s="1176"/>
      <c r="SHR2" s="1176"/>
      <c r="SHS2" s="1176"/>
      <c r="SHT2" s="1176"/>
      <c r="SHU2" s="1176"/>
      <c r="SHV2" s="1176"/>
      <c r="SHW2" s="1176"/>
      <c r="SHX2" s="1176"/>
      <c r="SHY2" s="1176"/>
      <c r="SHZ2" s="1176"/>
      <c r="SIA2" s="1176"/>
      <c r="SIB2" s="1176"/>
      <c r="SIC2" s="1176"/>
      <c r="SID2" s="1176"/>
      <c r="SIE2" s="1176"/>
      <c r="SIF2" s="1176"/>
      <c r="SIG2" s="1176"/>
      <c r="SIH2" s="1176"/>
      <c r="SII2" s="1176"/>
      <c r="SIJ2" s="1176"/>
      <c r="SIK2" s="1176"/>
      <c r="SIL2" s="1176"/>
      <c r="SIM2" s="1176"/>
      <c r="SIN2" s="1176"/>
      <c r="SIO2" s="1176"/>
      <c r="SIP2" s="1176"/>
      <c r="SIQ2" s="1176"/>
      <c r="SIR2" s="1176"/>
      <c r="SIS2" s="1176"/>
      <c r="SIT2" s="1176"/>
      <c r="SIU2" s="1176"/>
      <c r="SIV2" s="1176"/>
      <c r="SIW2" s="1176"/>
      <c r="SIX2" s="1176"/>
      <c r="SIY2" s="1176"/>
      <c r="SIZ2" s="1176"/>
      <c r="SJA2" s="1176"/>
      <c r="SJB2" s="1176"/>
      <c r="SJC2" s="1176"/>
      <c r="SJD2" s="1176"/>
      <c r="SJE2" s="1176"/>
      <c r="SJF2" s="1176"/>
      <c r="SJG2" s="1176"/>
      <c r="SJH2" s="1176"/>
      <c r="SJI2" s="1176"/>
      <c r="SJJ2" s="1176"/>
      <c r="SJK2" s="1176"/>
      <c r="SJL2" s="1176"/>
      <c r="SJM2" s="1176"/>
      <c r="SJN2" s="1176"/>
      <c r="SJO2" s="1176"/>
      <c r="SJP2" s="1176"/>
      <c r="SJQ2" s="1176"/>
      <c r="SJR2" s="1176"/>
      <c r="SJS2" s="1176"/>
      <c r="SJT2" s="1176"/>
      <c r="SJU2" s="1176"/>
      <c r="SJV2" s="1176"/>
      <c r="SJW2" s="1176"/>
      <c r="SJX2" s="1176"/>
      <c r="SJY2" s="1176"/>
      <c r="SJZ2" s="1176"/>
      <c r="SKA2" s="1176"/>
      <c r="SKB2" s="1176"/>
      <c r="SKC2" s="1176"/>
      <c r="SKD2" s="1176"/>
      <c r="SKE2" s="1176"/>
      <c r="SKF2" s="1176"/>
      <c r="SKG2" s="1176"/>
      <c r="SKH2" s="1176"/>
      <c r="SKI2" s="1176"/>
      <c r="SKJ2" s="1176"/>
      <c r="SKK2" s="1176"/>
      <c r="SKL2" s="1176"/>
      <c r="SKM2" s="1176"/>
      <c r="SKN2" s="1176"/>
      <c r="SKO2" s="1176"/>
      <c r="SKP2" s="1176"/>
      <c r="SKQ2" s="1176"/>
      <c r="SKR2" s="1176"/>
      <c r="SKS2" s="1176"/>
      <c r="SKT2" s="1176"/>
      <c r="SKU2" s="1176"/>
      <c r="SKV2" s="1176"/>
      <c r="SKW2" s="1176"/>
      <c r="SKX2" s="1176"/>
      <c r="SKY2" s="1176"/>
      <c r="SKZ2" s="1176"/>
      <c r="SLA2" s="1176"/>
      <c r="SLB2" s="1176"/>
      <c r="SLC2" s="1176"/>
      <c r="SLD2" s="1176"/>
      <c r="SLE2" s="1176"/>
      <c r="SLF2" s="1176"/>
      <c r="SLG2" s="1176"/>
      <c r="SLH2" s="1176"/>
      <c r="SLI2" s="1176"/>
      <c r="SLJ2" s="1176"/>
      <c r="SLK2" s="1176"/>
      <c r="SLL2" s="1176"/>
      <c r="SLM2" s="1176"/>
      <c r="SLN2" s="1176"/>
      <c r="SLO2" s="1176"/>
      <c r="SLP2" s="1176"/>
      <c r="SLQ2" s="1176"/>
      <c r="SLR2" s="1176"/>
      <c r="SLS2" s="1176"/>
      <c r="SLT2" s="1176"/>
      <c r="SLU2" s="1176"/>
      <c r="SLV2" s="1176"/>
      <c r="SLW2" s="1176"/>
      <c r="SLX2" s="1176"/>
      <c r="SLY2" s="1176"/>
      <c r="SLZ2" s="1176"/>
      <c r="SMA2" s="1176"/>
      <c r="SMB2" s="1176"/>
      <c r="SMC2" s="1176"/>
      <c r="SMD2" s="1176"/>
      <c r="SME2" s="1176"/>
      <c r="SMF2" s="1176"/>
      <c r="SMG2" s="1176"/>
      <c r="SMH2" s="1176"/>
      <c r="SMI2" s="1176"/>
      <c r="SMJ2" s="1176"/>
      <c r="SMK2" s="1176"/>
      <c r="SML2" s="1176"/>
      <c r="SMM2" s="1176"/>
      <c r="SMN2" s="1176"/>
      <c r="SMO2" s="1176"/>
      <c r="SMP2" s="1176"/>
      <c r="SMQ2" s="1176"/>
      <c r="SMR2" s="1176"/>
      <c r="SMS2" s="1176"/>
      <c r="SMT2" s="1176"/>
      <c r="SMU2" s="1176"/>
      <c r="SMV2" s="1176"/>
      <c r="SMW2" s="1176"/>
      <c r="SMX2" s="1176"/>
      <c r="SMY2" s="1176"/>
      <c r="SMZ2" s="1176"/>
      <c r="SNA2" s="1176"/>
      <c r="SNB2" s="1176"/>
      <c r="SNC2" s="1176"/>
      <c r="SND2" s="1176"/>
      <c r="SNE2" s="1176"/>
      <c r="SNF2" s="1176"/>
      <c r="SNG2" s="1176"/>
      <c r="SNH2" s="1176"/>
      <c r="SNI2" s="1176"/>
      <c r="SNJ2" s="1176"/>
      <c r="SNK2" s="1176"/>
      <c r="SNL2" s="1176"/>
      <c r="SNM2" s="1176"/>
      <c r="SNN2" s="1176"/>
      <c r="SNO2" s="1176"/>
      <c r="SNP2" s="1176"/>
      <c r="SNQ2" s="1176"/>
      <c r="SNR2" s="1176"/>
      <c r="SNS2" s="1176"/>
      <c r="SNT2" s="1176"/>
      <c r="SNU2" s="1176"/>
      <c r="SNV2" s="1176"/>
      <c r="SNW2" s="1176"/>
      <c r="SNX2" s="1176"/>
      <c r="SNY2" s="1176"/>
      <c r="SNZ2" s="1176"/>
      <c r="SOA2" s="1176"/>
      <c r="SOB2" s="1176"/>
      <c r="SOC2" s="1176"/>
      <c r="SOD2" s="1176"/>
      <c r="SOE2" s="1176"/>
      <c r="SOF2" s="1176"/>
      <c r="SOG2" s="1176"/>
      <c r="SOH2" s="1176"/>
      <c r="SOI2" s="1176"/>
      <c r="SOJ2" s="1176"/>
      <c r="SOK2" s="1176"/>
      <c r="SOL2" s="1176"/>
      <c r="SOM2" s="1176"/>
      <c r="SON2" s="1176"/>
      <c r="SOO2" s="1176"/>
      <c r="SOP2" s="1176"/>
      <c r="SOQ2" s="1176"/>
      <c r="SOR2" s="1176"/>
      <c r="SOS2" s="1176"/>
      <c r="SOT2" s="1176"/>
      <c r="SOU2" s="1176"/>
      <c r="SOV2" s="1176"/>
      <c r="SOW2" s="1176"/>
      <c r="SOX2" s="1176"/>
      <c r="SOY2" s="1176"/>
      <c r="SOZ2" s="1176"/>
      <c r="SPA2" s="1176"/>
      <c r="SPB2" s="1176"/>
      <c r="SPC2" s="1176"/>
      <c r="SPD2" s="1176"/>
      <c r="SPE2" s="1176"/>
      <c r="SPF2" s="1176"/>
      <c r="SPG2" s="1176"/>
      <c r="SPH2" s="1176"/>
      <c r="SPI2" s="1176"/>
      <c r="SPJ2" s="1176"/>
      <c r="SPK2" s="1176"/>
      <c r="SPL2" s="1176"/>
      <c r="SPM2" s="1176"/>
      <c r="SPN2" s="1176"/>
      <c r="SPO2" s="1176"/>
      <c r="SPP2" s="1176"/>
      <c r="SPQ2" s="1176"/>
      <c r="SPR2" s="1176"/>
      <c r="SPS2" s="1176"/>
      <c r="SPT2" s="1176"/>
      <c r="SPU2" s="1176"/>
      <c r="SPV2" s="1176"/>
      <c r="SPW2" s="1176"/>
      <c r="SPX2" s="1176"/>
      <c r="SPY2" s="1176"/>
      <c r="SPZ2" s="1176"/>
      <c r="SQA2" s="1176"/>
      <c r="SQB2" s="1176"/>
      <c r="SQC2" s="1176"/>
      <c r="SQD2" s="1176"/>
      <c r="SQE2" s="1176"/>
      <c r="SQF2" s="1176"/>
      <c r="SQG2" s="1176"/>
      <c r="SQH2" s="1176"/>
      <c r="SQI2" s="1176"/>
      <c r="SQJ2" s="1176"/>
      <c r="SQK2" s="1176"/>
      <c r="SQL2" s="1176"/>
      <c r="SQM2" s="1176"/>
      <c r="SQN2" s="1176"/>
      <c r="SQO2" s="1176"/>
      <c r="SQP2" s="1176"/>
      <c r="SQQ2" s="1176"/>
      <c r="SQR2" s="1176"/>
      <c r="SQS2" s="1176"/>
      <c r="SQT2" s="1176"/>
      <c r="SQU2" s="1176"/>
      <c r="SQV2" s="1176"/>
      <c r="SQW2" s="1176"/>
      <c r="SQX2" s="1176"/>
      <c r="SQY2" s="1176"/>
      <c r="SQZ2" s="1176"/>
      <c r="SRA2" s="1176"/>
      <c r="SRB2" s="1176"/>
      <c r="SRC2" s="1176"/>
      <c r="SRD2" s="1176"/>
      <c r="SRE2" s="1176"/>
      <c r="SRF2" s="1176"/>
      <c r="SRG2" s="1176"/>
      <c r="SRH2" s="1176"/>
      <c r="SRI2" s="1176"/>
      <c r="SRJ2" s="1176"/>
      <c r="SRK2" s="1176"/>
      <c r="SRL2" s="1176"/>
      <c r="SRM2" s="1176"/>
      <c r="SRN2" s="1176"/>
      <c r="SRO2" s="1176"/>
      <c r="SRP2" s="1176"/>
      <c r="SRQ2" s="1176"/>
      <c r="SRR2" s="1176"/>
      <c r="SRS2" s="1176"/>
      <c r="SRT2" s="1176"/>
      <c r="SRU2" s="1176"/>
      <c r="SRV2" s="1176"/>
      <c r="SRW2" s="1176"/>
      <c r="SRX2" s="1176"/>
      <c r="SRY2" s="1176"/>
      <c r="SRZ2" s="1176"/>
      <c r="SSA2" s="1176"/>
      <c r="SSB2" s="1176"/>
      <c r="SSC2" s="1176"/>
      <c r="SSD2" s="1176"/>
      <c r="SSE2" s="1176"/>
      <c r="SSF2" s="1176"/>
      <c r="SSG2" s="1176"/>
      <c r="SSH2" s="1176"/>
      <c r="SSI2" s="1176"/>
      <c r="SSJ2" s="1176"/>
      <c r="SSK2" s="1176"/>
      <c r="SSL2" s="1176"/>
      <c r="SSM2" s="1176"/>
      <c r="SSN2" s="1176"/>
      <c r="SSO2" s="1176"/>
      <c r="SSP2" s="1176"/>
      <c r="SSQ2" s="1176"/>
      <c r="SSR2" s="1176"/>
      <c r="SSS2" s="1176"/>
      <c r="SST2" s="1176"/>
      <c r="SSU2" s="1176"/>
      <c r="SSV2" s="1176"/>
      <c r="SSW2" s="1176"/>
      <c r="SSX2" s="1176"/>
      <c r="SSY2" s="1176"/>
      <c r="SSZ2" s="1176"/>
      <c r="STA2" s="1176"/>
      <c r="STB2" s="1176"/>
      <c r="STC2" s="1176"/>
      <c r="STD2" s="1176"/>
      <c r="STE2" s="1176"/>
      <c r="STF2" s="1176"/>
      <c r="STG2" s="1176"/>
      <c r="STH2" s="1176"/>
      <c r="STI2" s="1176"/>
      <c r="STJ2" s="1176"/>
      <c r="STK2" s="1176"/>
      <c r="STL2" s="1176"/>
      <c r="STM2" s="1176"/>
      <c r="STN2" s="1176"/>
      <c r="STO2" s="1176"/>
      <c r="STP2" s="1176"/>
      <c r="STQ2" s="1176"/>
      <c r="STR2" s="1176"/>
      <c r="STS2" s="1176"/>
      <c r="STT2" s="1176"/>
      <c r="STU2" s="1176"/>
      <c r="STV2" s="1176"/>
      <c r="STW2" s="1176"/>
      <c r="STX2" s="1176"/>
      <c r="STY2" s="1176"/>
      <c r="STZ2" s="1176"/>
      <c r="SUA2" s="1176"/>
      <c r="SUB2" s="1176"/>
      <c r="SUC2" s="1176"/>
      <c r="SUD2" s="1176"/>
      <c r="SUE2" s="1176"/>
      <c r="SUF2" s="1176"/>
      <c r="SUG2" s="1176"/>
      <c r="SUH2" s="1176"/>
      <c r="SUI2" s="1176"/>
      <c r="SUJ2" s="1176"/>
      <c r="SUK2" s="1176"/>
      <c r="SUL2" s="1176"/>
      <c r="SUM2" s="1176"/>
      <c r="SUN2" s="1176"/>
      <c r="SUO2" s="1176"/>
      <c r="SUP2" s="1176"/>
      <c r="SUQ2" s="1176"/>
      <c r="SUR2" s="1176"/>
      <c r="SUS2" s="1176"/>
      <c r="SUT2" s="1176"/>
      <c r="SUU2" s="1176"/>
      <c r="SUV2" s="1176"/>
      <c r="SUW2" s="1176"/>
      <c r="SUX2" s="1176"/>
      <c r="SUY2" s="1176"/>
      <c r="SUZ2" s="1176"/>
      <c r="SVA2" s="1176"/>
      <c r="SVB2" s="1176"/>
      <c r="SVC2" s="1176"/>
      <c r="SVD2" s="1176"/>
      <c r="SVE2" s="1176"/>
      <c r="SVF2" s="1176"/>
      <c r="SVG2" s="1176"/>
      <c r="SVH2" s="1176"/>
      <c r="SVI2" s="1176"/>
      <c r="SVJ2" s="1176"/>
      <c r="SVK2" s="1176"/>
      <c r="SVL2" s="1176"/>
      <c r="SVM2" s="1176"/>
      <c r="SVN2" s="1176"/>
      <c r="SVO2" s="1176"/>
      <c r="SVP2" s="1176"/>
      <c r="SVQ2" s="1176"/>
      <c r="SVR2" s="1176"/>
      <c r="SVS2" s="1176"/>
      <c r="SVT2" s="1176"/>
      <c r="SVU2" s="1176"/>
      <c r="SVV2" s="1176"/>
      <c r="SVW2" s="1176"/>
      <c r="SVX2" s="1176"/>
      <c r="SVY2" s="1176"/>
      <c r="SVZ2" s="1176"/>
      <c r="SWA2" s="1176"/>
      <c r="SWB2" s="1176"/>
      <c r="SWC2" s="1176"/>
      <c r="SWD2" s="1176"/>
      <c r="SWE2" s="1176"/>
      <c r="SWF2" s="1176"/>
      <c r="SWG2" s="1176"/>
      <c r="SWH2" s="1176"/>
      <c r="SWI2" s="1176"/>
      <c r="SWJ2" s="1176"/>
      <c r="SWK2" s="1176"/>
      <c r="SWL2" s="1176"/>
      <c r="SWM2" s="1176"/>
      <c r="SWN2" s="1176"/>
      <c r="SWO2" s="1176"/>
      <c r="SWP2" s="1176"/>
      <c r="SWQ2" s="1176"/>
      <c r="SWR2" s="1176"/>
      <c r="SWS2" s="1176"/>
      <c r="SWT2" s="1176"/>
      <c r="SWU2" s="1176"/>
      <c r="SWV2" s="1176"/>
      <c r="SWW2" s="1176"/>
      <c r="SWX2" s="1176"/>
      <c r="SWY2" s="1176"/>
      <c r="SWZ2" s="1176"/>
      <c r="SXA2" s="1176"/>
      <c r="SXB2" s="1176"/>
      <c r="SXC2" s="1176"/>
      <c r="SXD2" s="1176"/>
      <c r="SXE2" s="1176"/>
      <c r="SXF2" s="1176"/>
      <c r="SXG2" s="1176"/>
      <c r="SXH2" s="1176"/>
      <c r="SXI2" s="1176"/>
      <c r="SXJ2" s="1176"/>
      <c r="SXK2" s="1176"/>
      <c r="SXL2" s="1176"/>
      <c r="SXM2" s="1176"/>
      <c r="SXN2" s="1176"/>
      <c r="SXO2" s="1176"/>
      <c r="SXP2" s="1176"/>
      <c r="SXQ2" s="1176"/>
      <c r="SXR2" s="1176"/>
      <c r="SXS2" s="1176"/>
      <c r="SXT2" s="1176"/>
      <c r="SXU2" s="1176"/>
      <c r="SXV2" s="1176"/>
      <c r="SXW2" s="1176"/>
      <c r="SXX2" s="1176"/>
      <c r="SXY2" s="1176"/>
      <c r="SXZ2" s="1176"/>
      <c r="SYA2" s="1176"/>
      <c r="SYB2" s="1176"/>
      <c r="SYC2" s="1176"/>
      <c r="SYD2" s="1176"/>
      <c r="SYE2" s="1176"/>
      <c r="SYF2" s="1176"/>
      <c r="SYG2" s="1176"/>
      <c r="SYH2" s="1176"/>
      <c r="SYI2" s="1176"/>
      <c r="SYJ2" s="1176"/>
      <c r="SYK2" s="1176"/>
      <c r="SYL2" s="1176"/>
      <c r="SYM2" s="1176"/>
      <c r="SYN2" s="1176"/>
      <c r="SYO2" s="1176"/>
      <c r="SYP2" s="1176"/>
      <c r="SYQ2" s="1176"/>
      <c r="SYR2" s="1176"/>
      <c r="SYS2" s="1176"/>
      <c r="SYT2" s="1176"/>
      <c r="SYU2" s="1176"/>
      <c r="SYV2" s="1176"/>
      <c r="SYW2" s="1176"/>
      <c r="SYX2" s="1176"/>
      <c r="SYY2" s="1176"/>
      <c r="SYZ2" s="1176"/>
      <c r="SZA2" s="1176"/>
      <c r="SZB2" s="1176"/>
      <c r="SZC2" s="1176"/>
      <c r="SZD2" s="1176"/>
      <c r="SZE2" s="1176"/>
      <c r="SZF2" s="1176"/>
      <c r="SZG2" s="1176"/>
      <c r="SZH2" s="1176"/>
      <c r="SZI2" s="1176"/>
      <c r="SZJ2" s="1176"/>
      <c r="SZK2" s="1176"/>
      <c r="SZL2" s="1176"/>
      <c r="SZM2" s="1176"/>
      <c r="SZN2" s="1176"/>
      <c r="SZO2" s="1176"/>
      <c r="SZP2" s="1176"/>
      <c r="SZQ2" s="1176"/>
      <c r="SZR2" s="1176"/>
      <c r="SZS2" s="1176"/>
      <c r="SZT2" s="1176"/>
      <c r="SZU2" s="1176"/>
      <c r="SZV2" s="1176"/>
      <c r="SZW2" s="1176"/>
      <c r="SZX2" s="1176"/>
      <c r="SZY2" s="1176"/>
      <c r="SZZ2" s="1176"/>
      <c r="TAA2" s="1176"/>
      <c r="TAB2" s="1176"/>
      <c r="TAC2" s="1176"/>
      <c r="TAD2" s="1176"/>
      <c r="TAE2" s="1176"/>
      <c r="TAF2" s="1176"/>
      <c r="TAG2" s="1176"/>
      <c r="TAH2" s="1176"/>
      <c r="TAI2" s="1176"/>
      <c r="TAJ2" s="1176"/>
      <c r="TAK2" s="1176"/>
      <c r="TAL2" s="1176"/>
      <c r="TAM2" s="1176"/>
      <c r="TAN2" s="1176"/>
      <c r="TAO2" s="1176"/>
      <c r="TAP2" s="1176"/>
      <c r="TAQ2" s="1176"/>
      <c r="TAR2" s="1176"/>
      <c r="TAS2" s="1176"/>
      <c r="TAT2" s="1176"/>
      <c r="TAU2" s="1176"/>
      <c r="TAV2" s="1176"/>
      <c r="TAW2" s="1176"/>
      <c r="TAX2" s="1176"/>
      <c r="TAY2" s="1176"/>
      <c r="TAZ2" s="1176"/>
      <c r="TBA2" s="1176"/>
      <c r="TBB2" s="1176"/>
      <c r="TBC2" s="1176"/>
      <c r="TBD2" s="1176"/>
      <c r="TBE2" s="1176"/>
      <c r="TBF2" s="1176"/>
      <c r="TBG2" s="1176"/>
      <c r="TBH2" s="1176"/>
      <c r="TBI2" s="1176"/>
      <c r="TBJ2" s="1176"/>
      <c r="TBK2" s="1176"/>
      <c r="TBL2" s="1176"/>
      <c r="TBM2" s="1176"/>
      <c r="TBN2" s="1176"/>
      <c r="TBO2" s="1176"/>
      <c r="TBP2" s="1176"/>
      <c r="TBQ2" s="1176"/>
      <c r="TBR2" s="1176"/>
      <c r="TBS2" s="1176"/>
      <c r="TBT2" s="1176"/>
      <c r="TBU2" s="1176"/>
      <c r="TBV2" s="1176"/>
      <c r="TBW2" s="1176"/>
      <c r="TBX2" s="1176"/>
      <c r="TBY2" s="1176"/>
      <c r="TBZ2" s="1176"/>
      <c r="TCA2" s="1176"/>
      <c r="TCB2" s="1176"/>
      <c r="TCC2" s="1176"/>
      <c r="TCD2" s="1176"/>
      <c r="TCE2" s="1176"/>
      <c r="TCF2" s="1176"/>
      <c r="TCG2" s="1176"/>
      <c r="TCH2" s="1176"/>
      <c r="TCI2" s="1176"/>
      <c r="TCJ2" s="1176"/>
      <c r="TCK2" s="1176"/>
      <c r="TCL2" s="1176"/>
      <c r="TCM2" s="1176"/>
      <c r="TCN2" s="1176"/>
      <c r="TCO2" s="1176"/>
      <c r="TCP2" s="1176"/>
      <c r="TCQ2" s="1176"/>
      <c r="TCR2" s="1176"/>
      <c r="TCS2" s="1176"/>
      <c r="TCT2" s="1176"/>
      <c r="TCU2" s="1176"/>
      <c r="TCV2" s="1176"/>
      <c r="TCW2" s="1176"/>
      <c r="TCX2" s="1176"/>
      <c r="TCY2" s="1176"/>
      <c r="TCZ2" s="1176"/>
      <c r="TDA2" s="1176"/>
      <c r="TDB2" s="1176"/>
      <c r="TDC2" s="1176"/>
      <c r="TDD2" s="1176"/>
      <c r="TDE2" s="1176"/>
      <c r="TDF2" s="1176"/>
      <c r="TDG2" s="1176"/>
      <c r="TDH2" s="1176"/>
      <c r="TDI2" s="1176"/>
      <c r="TDJ2" s="1176"/>
      <c r="TDK2" s="1176"/>
      <c r="TDL2" s="1176"/>
      <c r="TDM2" s="1176"/>
      <c r="TDN2" s="1176"/>
      <c r="TDO2" s="1176"/>
      <c r="TDP2" s="1176"/>
      <c r="TDQ2" s="1176"/>
      <c r="TDR2" s="1176"/>
      <c r="TDS2" s="1176"/>
      <c r="TDT2" s="1176"/>
      <c r="TDU2" s="1176"/>
      <c r="TDV2" s="1176"/>
      <c r="TDW2" s="1176"/>
      <c r="TDX2" s="1176"/>
      <c r="TDY2" s="1176"/>
      <c r="TDZ2" s="1176"/>
      <c r="TEA2" s="1176"/>
      <c r="TEB2" s="1176"/>
      <c r="TEC2" s="1176"/>
      <c r="TED2" s="1176"/>
      <c r="TEE2" s="1176"/>
      <c r="TEF2" s="1176"/>
      <c r="TEG2" s="1176"/>
      <c r="TEH2" s="1176"/>
      <c r="TEI2" s="1176"/>
      <c r="TEJ2" s="1176"/>
      <c r="TEK2" s="1176"/>
      <c r="TEL2" s="1176"/>
      <c r="TEM2" s="1176"/>
      <c r="TEN2" s="1176"/>
      <c r="TEO2" s="1176"/>
      <c r="TEP2" s="1176"/>
      <c r="TEQ2" s="1176"/>
      <c r="TER2" s="1176"/>
      <c r="TES2" s="1176"/>
      <c r="TET2" s="1176"/>
      <c r="TEU2" s="1176"/>
      <c r="TEV2" s="1176"/>
      <c r="TEW2" s="1176"/>
      <c r="TEX2" s="1176"/>
      <c r="TEY2" s="1176"/>
      <c r="TEZ2" s="1176"/>
      <c r="TFA2" s="1176"/>
      <c r="TFB2" s="1176"/>
      <c r="TFC2" s="1176"/>
      <c r="TFD2" s="1176"/>
      <c r="TFE2" s="1176"/>
      <c r="TFF2" s="1176"/>
      <c r="TFG2" s="1176"/>
      <c r="TFH2" s="1176"/>
      <c r="TFI2" s="1176"/>
      <c r="TFJ2" s="1176"/>
      <c r="TFK2" s="1176"/>
      <c r="TFL2" s="1176"/>
      <c r="TFM2" s="1176"/>
      <c r="TFN2" s="1176"/>
      <c r="TFO2" s="1176"/>
      <c r="TFP2" s="1176"/>
      <c r="TFQ2" s="1176"/>
      <c r="TFR2" s="1176"/>
      <c r="TFS2" s="1176"/>
      <c r="TFT2" s="1176"/>
      <c r="TFU2" s="1176"/>
      <c r="TFV2" s="1176"/>
      <c r="TFW2" s="1176"/>
      <c r="TFX2" s="1176"/>
      <c r="TFY2" s="1176"/>
      <c r="TFZ2" s="1176"/>
      <c r="TGA2" s="1176"/>
      <c r="TGB2" s="1176"/>
      <c r="TGC2" s="1176"/>
      <c r="TGD2" s="1176"/>
      <c r="TGE2" s="1176"/>
      <c r="TGF2" s="1176"/>
      <c r="TGG2" s="1176"/>
      <c r="TGH2" s="1176"/>
      <c r="TGI2" s="1176"/>
      <c r="TGJ2" s="1176"/>
      <c r="TGK2" s="1176"/>
      <c r="TGL2" s="1176"/>
      <c r="TGM2" s="1176"/>
      <c r="TGN2" s="1176"/>
      <c r="TGO2" s="1176"/>
      <c r="TGP2" s="1176"/>
      <c r="TGQ2" s="1176"/>
      <c r="TGR2" s="1176"/>
      <c r="TGS2" s="1176"/>
      <c r="TGT2" s="1176"/>
      <c r="TGU2" s="1176"/>
      <c r="TGV2" s="1176"/>
      <c r="TGW2" s="1176"/>
      <c r="TGX2" s="1176"/>
      <c r="TGY2" s="1176"/>
      <c r="TGZ2" s="1176"/>
      <c r="THA2" s="1176"/>
      <c r="THB2" s="1176"/>
      <c r="THC2" s="1176"/>
      <c r="THD2" s="1176"/>
      <c r="THE2" s="1176"/>
      <c r="THF2" s="1176"/>
      <c r="THG2" s="1176"/>
      <c r="THH2" s="1176"/>
      <c r="THI2" s="1176"/>
      <c r="THJ2" s="1176"/>
      <c r="THK2" s="1176"/>
      <c r="THL2" s="1176"/>
      <c r="THM2" s="1176"/>
      <c r="THN2" s="1176"/>
      <c r="THO2" s="1176"/>
      <c r="THP2" s="1176"/>
      <c r="THQ2" s="1176"/>
      <c r="THR2" s="1176"/>
      <c r="THS2" s="1176"/>
      <c r="THT2" s="1176"/>
      <c r="THU2" s="1176"/>
      <c r="THV2" s="1176"/>
      <c r="THW2" s="1176"/>
      <c r="THX2" s="1176"/>
      <c r="THY2" s="1176"/>
      <c r="THZ2" s="1176"/>
      <c r="TIA2" s="1176"/>
      <c r="TIB2" s="1176"/>
      <c r="TIC2" s="1176"/>
      <c r="TID2" s="1176"/>
      <c r="TIE2" s="1176"/>
      <c r="TIF2" s="1176"/>
      <c r="TIG2" s="1176"/>
      <c r="TIH2" s="1176"/>
      <c r="TII2" s="1176"/>
      <c r="TIJ2" s="1176"/>
      <c r="TIK2" s="1176"/>
      <c r="TIL2" s="1176"/>
      <c r="TIM2" s="1176"/>
      <c r="TIN2" s="1176"/>
      <c r="TIO2" s="1176"/>
      <c r="TIP2" s="1176"/>
      <c r="TIQ2" s="1176"/>
      <c r="TIR2" s="1176"/>
      <c r="TIS2" s="1176"/>
      <c r="TIT2" s="1176"/>
      <c r="TIU2" s="1176"/>
      <c r="TIV2" s="1176"/>
      <c r="TIW2" s="1176"/>
      <c r="TIX2" s="1176"/>
      <c r="TIY2" s="1176"/>
      <c r="TIZ2" s="1176"/>
      <c r="TJA2" s="1176"/>
      <c r="TJB2" s="1176"/>
      <c r="TJC2" s="1176"/>
      <c r="TJD2" s="1176"/>
      <c r="TJE2" s="1176"/>
      <c r="TJF2" s="1176"/>
      <c r="TJG2" s="1176"/>
      <c r="TJH2" s="1176"/>
      <c r="TJI2" s="1176"/>
      <c r="TJJ2" s="1176"/>
      <c r="TJK2" s="1176"/>
      <c r="TJL2" s="1176"/>
      <c r="TJM2" s="1176"/>
      <c r="TJN2" s="1176"/>
      <c r="TJO2" s="1176"/>
      <c r="TJP2" s="1176"/>
      <c r="TJQ2" s="1176"/>
      <c r="TJR2" s="1176"/>
      <c r="TJS2" s="1176"/>
      <c r="TJT2" s="1176"/>
      <c r="TJU2" s="1176"/>
      <c r="TJV2" s="1176"/>
      <c r="TJW2" s="1176"/>
      <c r="TJX2" s="1176"/>
      <c r="TJY2" s="1176"/>
      <c r="TJZ2" s="1176"/>
      <c r="TKA2" s="1176"/>
      <c r="TKB2" s="1176"/>
      <c r="TKC2" s="1176"/>
      <c r="TKD2" s="1176"/>
      <c r="TKE2" s="1176"/>
      <c r="TKF2" s="1176"/>
      <c r="TKG2" s="1176"/>
      <c r="TKH2" s="1176"/>
      <c r="TKI2" s="1176"/>
      <c r="TKJ2" s="1176"/>
      <c r="TKK2" s="1176"/>
      <c r="TKL2" s="1176"/>
      <c r="TKM2" s="1176"/>
      <c r="TKN2" s="1176"/>
      <c r="TKO2" s="1176"/>
      <c r="TKP2" s="1176"/>
      <c r="TKQ2" s="1176"/>
      <c r="TKR2" s="1176"/>
      <c r="TKS2" s="1176"/>
      <c r="TKT2" s="1176"/>
      <c r="TKU2" s="1176"/>
      <c r="TKV2" s="1176"/>
      <c r="TKW2" s="1176"/>
      <c r="TKX2" s="1176"/>
      <c r="TKY2" s="1176"/>
      <c r="TKZ2" s="1176"/>
      <c r="TLA2" s="1176"/>
      <c r="TLB2" s="1176"/>
      <c r="TLC2" s="1176"/>
      <c r="TLD2" s="1176"/>
      <c r="TLE2" s="1176"/>
      <c r="TLF2" s="1176"/>
      <c r="TLG2" s="1176"/>
      <c r="TLH2" s="1176"/>
      <c r="TLI2" s="1176"/>
      <c r="TLJ2" s="1176"/>
      <c r="TLK2" s="1176"/>
      <c r="TLL2" s="1176"/>
      <c r="TLM2" s="1176"/>
      <c r="TLN2" s="1176"/>
      <c r="TLO2" s="1176"/>
      <c r="TLP2" s="1176"/>
      <c r="TLQ2" s="1176"/>
      <c r="TLR2" s="1176"/>
      <c r="TLS2" s="1176"/>
      <c r="TLT2" s="1176"/>
      <c r="TLU2" s="1176"/>
      <c r="TLV2" s="1176"/>
      <c r="TLW2" s="1176"/>
      <c r="TLX2" s="1176"/>
      <c r="TLY2" s="1176"/>
      <c r="TLZ2" s="1176"/>
      <c r="TMA2" s="1176"/>
      <c r="TMB2" s="1176"/>
      <c r="TMC2" s="1176"/>
      <c r="TMD2" s="1176"/>
      <c r="TME2" s="1176"/>
      <c r="TMF2" s="1176"/>
      <c r="TMG2" s="1176"/>
      <c r="TMH2" s="1176"/>
      <c r="TMI2" s="1176"/>
      <c r="TMJ2" s="1176"/>
      <c r="TMK2" s="1176"/>
      <c r="TML2" s="1176"/>
      <c r="TMM2" s="1176"/>
      <c r="TMN2" s="1176"/>
      <c r="TMO2" s="1176"/>
      <c r="TMP2" s="1176"/>
      <c r="TMQ2" s="1176"/>
      <c r="TMR2" s="1176"/>
      <c r="TMS2" s="1176"/>
      <c r="TMT2" s="1176"/>
      <c r="TMU2" s="1176"/>
      <c r="TMV2" s="1176"/>
      <c r="TMW2" s="1176"/>
      <c r="TMX2" s="1176"/>
      <c r="TMY2" s="1176"/>
      <c r="TMZ2" s="1176"/>
      <c r="TNA2" s="1176"/>
      <c r="TNB2" s="1176"/>
      <c r="TNC2" s="1176"/>
      <c r="TND2" s="1176"/>
      <c r="TNE2" s="1176"/>
      <c r="TNF2" s="1176"/>
      <c r="TNG2" s="1176"/>
      <c r="TNH2" s="1176"/>
      <c r="TNI2" s="1176"/>
      <c r="TNJ2" s="1176"/>
      <c r="TNK2" s="1176"/>
      <c r="TNL2" s="1176"/>
      <c r="TNM2" s="1176"/>
      <c r="TNN2" s="1176"/>
      <c r="TNO2" s="1176"/>
      <c r="TNP2" s="1176"/>
      <c r="TNQ2" s="1176"/>
      <c r="TNR2" s="1176"/>
      <c r="TNS2" s="1176"/>
      <c r="TNT2" s="1176"/>
      <c r="TNU2" s="1176"/>
      <c r="TNV2" s="1176"/>
      <c r="TNW2" s="1176"/>
      <c r="TNX2" s="1176"/>
      <c r="TNY2" s="1176"/>
      <c r="TNZ2" s="1176"/>
      <c r="TOA2" s="1176"/>
      <c r="TOB2" s="1176"/>
      <c r="TOC2" s="1176"/>
      <c r="TOD2" s="1176"/>
      <c r="TOE2" s="1176"/>
      <c r="TOF2" s="1176"/>
      <c r="TOG2" s="1176"/>
      <c r="TOH2" s="1176"/>
      <c r="TOI2" s="1176"/>
      <c r="TOJ2" s="1176"/>
      <c r="TOK2" s="1176"/>
      <c r="TOL2" s="1176"/>
      <c r="TOM2" s="1176"/>
      <c r="TON2" s="1176"/>
      <c r="TOO2" s="1176"/>
      <c r="TOP2" s="1176"/>
      <c r="TOQ2" s="1176"/>
      <c r="TOR2" s="1176"/>
      <c r="TOS2" s="1176"/>
      <c r="TOT2" s="1176"/>
      <c r="TOU2" s="1176"/>
      <c r="TOV2" s="1176"/>
      <c r="TOW2" s="1176"/>
      <c r="TOX2" s="1176"/>
      <c r="TOY2" s="1176"/>
      <c r="TOZ2" s="1176"/>
      <c r="TPA2" s="1176"/>
      <c r="TPB2" s="1176"/>
      <c r="TPC2" s="1176"/>
      <c r="TPD2" s="1176"/>
      <c r="TPE2" s="1176"/>
      <c r="TPF2" s="1176"/>
      <c r="TPG2" s="1176"/>
      <c r="TPH2" s="1176"/>
      <c r="TPI2" s="1176"/>
      <c r="TPJ2" s="1176"/>
      <c r="TPK2" s="1176"/>
      <c r="TPL2" s="1176"/>
      <c r="TPM2" s="1176"/>
      <c r="TPN2" s="1176"/>
      <c r="TPO2" s="1176"/>
      <c r="TPP2" s="1176"/>
      <c r="TPQ2" s="1176"/>
      <c r="TPR2" s="1176"/>
      <c r="TPS2" s="1176"/>
      <c r="TPT2" s="1176"/>
      <c r="TPU2" s="1176"/>
      <c r="TPV2" s="1176"/>
      <c r="TPW2" s="1176"/>
      <c r="TPX2" s="1176"/>
      <c r="TPY2" s="1176"/>
      <c r="TPZ2" s="1176"/>
      <c r="TQA2" s="1176"/>
      <c r="TQB2" s="1176"/>
      <c r="TQC2" s="1176"/>
      <c r="TQD2" s="1176"/>
      <c r="TQE2" s="1176"/>
      <c r="TQF2" s="1176"/>
      <c r="TQG2" s="1176"/>
      <c r="TQH2" s="1176"/>
      <c r="TQI2" s="1176"/>
      <c r="TQJ2" s="1176"/>
      <c r="TQK2" s="1176"/>
      <c r="TQL2" s="1176"/>
      <c r="TQM2" s="1176"/>
      <c r="TQN2" s="1176"/>
      <c r="TQO2" s="1176"/>
      <c r="TQP2" s="1176"/>
      <c r="TQQ2" s="1176"/>
      <c r="TQR2" s="1176"/>
      <c r="TQS2" s="1176"/>
      <c r="TQT2" s="1176"/>
      <c r="TQU2" s="1176"/>
      <c r="TQV2" s="1176"/>
      <c r="TQW2" s="1176"/>
      <c r="TQX2" s="1176"/>
      <c r="TQY2" s="1176"/>
      <c r="TQZ2" s="1176"/>
      <c r="TRA2" s="1176"/>
      <c r="TRB2" s="1176"/>
      <c r="TRC2" s="1176"/>
      <c r="TRD2" s="1176"/>
      <c r="TRE2" s="1176"/>
      <c r="TRF2" s="1176"/>
      <c r="TRG2" s="1176"/>
      <c r="TRH2" s="1176"/>
      <c r="TRI2" s="1176"/>
      <c r="TRJ2" s="1176"/>
      <c r="TRK2" s="1176"/>
      <c r="TRL2" s="1176"/>
      <c r="TRM2" s="1176"/>
      <c r="TRN2" s="1176"/>
      <c r="TRO2" s="1176"/>
      <c r="TRP2" s="1176"/>
      <c r="TRQ2" s="1176"/>
      <c r="TRR2" s="1176"/>
      <c r="TRS2" s="1176"/>
      <c r="TRT2" s="1176"/>
      <c r="TRU2" s="1176"/>
      <c r="TRV2" s="1176"/>
      <c r="TRW2" s="1176"/>
      <c r="TRX2" s="1176"/>
      <c r="TRY2" s="1176"/>
      <c r="TRZ2" s="1176"/>
      <c r="TSA2" s="1176"/>
      <c r="TSB2" s="1176"/>
      <c r="TSC2" s="1176"/>
      <c r="TSD2" s="1176"/>
      <c r="TSE2" s="1176"/>
      <c r="TSF2" s="1176"/>
      <c r="TSG2" s="1176"/>
      <c r="TSH2" s="1176"/>
      <c r="TSI2" s="1176"/>
      <c r="TSJ2" s="1176"/>
      <c r="TSK2" s="1176"/>
      <c r="TSL2" s="1176"/>
      <c r="TSM2" s="1176"/>
      <c r="TSN2" s="1176"/>
      <c r="TSO2" s="1176"/>
      <c r="TSP2" s="1176"/>
      <c r="TSQ2" s="1176"/>
      <c r="TSR2" s="1176"/>
      <c r="TSS2" s="1176"/>
      <c r="TST2" s="1176"/>
      <c r="TSU2" s="1176"/>
      <c r="TSV2" s="1176"/>
      <c r="TSW2" s="1176"/>
      <c r="TSX2" s="1176"/>
      <c r="TSY2" s="1176"/>
      <c r="TSZ2" s="1176"/>
      <c r="TTA2" s="1176"/>
      <c r="TTB2" s="1176"/>
      <c r="TTC2" s="1176"/>
      <c r="TTD2" s="1176"/>
      <c r="TTE2" s="1176"/>
      <c r="TTF2" s="1176"/>
      <c r="TTG2" s="1176"/>
      <c r="TTH2" s="1176"/>
      <c r="TTI2" s="1176"/>
      <c r="TTJ2" s="1176"/>
      <c r="TTK2" s="1176"/>
      <c r="TTL2" s="1176"/>
      <c r="TTM2" s="1176"/>
      <c r="TTN2" s="1176"/>
      <c r="TTO2" s="1176"/>
      <c r="TTP2" s="1176"/>
      <c r="TTQ2" s="1176"/>
      <c r="TTR2" s="1176"/>
      <c r="TTS2" s="1176"/>
      <c r="TTT2" s="1176"/>
      <c r="TTU2" s="1176"/>
      <c r="TTV2" s="1176"/>
      <c r="TTW2" s="1176"/>
      <c r="TTX2" s="1176"/>
      <c r="TTY2" s="1176"/>
      <c r="TTZ2" s="1176"/>
      <c r="TUA2" s="1176"/>
      <c r="TUB2" s="1176"/>
      <c r="TUC2" s="1176"/>
      <c r="TUD2" s="1176"/>
      <c r="TUE2" s="1176"/>
      <c r="TUF2" s="1176"/>
      <c r="TUG2" s="1176"/>
      <c r="TUH2" s="1176"/>
      <c r="TUI2" s="1176"/>
      <c r="TUJ2" s="1176"/>
      <c r="TUK2" s="1176"/>
      <c r="TUL2" s="1176"/>
      <c r="TUM2" s="1176"/>
      <c r="TUN2" s="1176"/>
      <c r="TUO2" s="1176"/>
      <c r="TUP2" s="1176"/>
      <c r="TUQ2" s="1176"/>
      <c r="TUR2" s="1176"/>
      <c r="TUS2" s="1176"/>
      <c r="TUT2" s="1176"/>
      <c r="TUU2" s="1176"/>
      <c r="TUV2" s="1176"/>
      <c r="TUW2" s="1176"/>
      <c r="TUX2" s="1176"/>
      <c r="TUY2" s="1176"/>
      <c r="TUZ2" s="1176"/>
      <c r="TVA2" s="1176"/>
      <c r="TVB2" s="1176"/>
      <c r="TVC2" s="1176"/>
      <c r="TVD2" s="1176"/>
      <c r="TVE2" s="1176"/>
      <c r="TVF2" s="1176"/>
      <c r="TVG2" s="1176"/>
      <c r="TVH2" s="1176"/>
      <c r="TVI2" s="1176"/>
      <c r="TVJ2" s="1176"/>
      <c r="TVK2" s="1176"/>
      <c r="TVL2" s="1176"/>
      <c r="TVM2" s="1176"/>
      <c r="TVN2" s="1176"/>
      <c r="TVO2" s="1176"/>
      <c r="TVP2" s="1176"/>
      <c r="TVQ2" s="1176"/>
      <c r="TVR2" s="1176"/>
      <c r="TVS2" s="1176"/>
      <c r="TVT2" s="1176"/>
      <c r="TVU2" s="1176"/>
      <c r="TVV2" s="1176"/>
      <c r="TVW2" s="1176"/>
      <c r="TVX2" s="1176"/>
      <c r="TVY2" s="1176"/>
      <c r="TVZ2" s="1176"/>
      <c r="TWA2" s="1176"/>
      <c r="TWB2" s="1176"/>
      <c r="TWC2" s="1176"/>
      <c r="TWD2" s="1176"/>
      <c r="TWE2" s="1176"/>
      <c r="TWF2" s="1176"/>
      <c r="TWG2" s="1176"/>
      <c r="TWH2" s="1176"/>
      <c r="TWI2" s="1176"/>
      <c r="TWJ2" s="1176"/>
      <c r="TWK2" s="1176"/>
      <c r="TWL2" s="1176"/>
      <c r="TWM2" s="1176"/>
      <c r="TWN2" s="1176"/>
      <c r="TWO2" s="1176"/>
      <c r="TWP2" s="1176"/>
      <c r="TWQ2" s="1176"/>
      <c r="TWR2" s="1176"/>
      <c r="TWS2" s="1176"/>
      <c r="TWT2" s="1176"/>
      <c r="TWU2" s="1176"/>
      <c r="TWV2" s="1176"/>
      <c r="TWW2" s="1176"/>
      <c r="TWX2" s="1176"/>
      <c r="TWY2" s="1176"/>
      <c r="TWZ2" s="1176"/>
      <c r="TXA2" s="1176"/>
      <c r="TXB2" s="1176"/>
      <c r="TXC2" s="1176"/>
      <c r="TXD2" s="1176"/>
      <c r="TXE2" s="1176"/>
      <c r="TXF2" s="1176"/>
      <c r="TXG2" s="1176"/>
      <c r="TXH2" s="1176"/>
      <c r="TXI2" s="1176"/>
      <c r="TXJ2" s="1176"/>
      <c r="TXK2" s="1176"/>
      <c r="TXL2" s="1176"/>
      <c r="TXM2" s="1176"/>
      <c r="TXN2" s="1176"/>
      <c r="TXO2" s="1176"/>
      <c r="TXP2" s="1176"/>
      <c r="TXQ2" s="1176"/>
      <c r="TXR2" s="1176"/>
      <c r="TXS2" s="1176"/>
      <c r="TXT2" s="1176"/>
      <c r="TXU2" s="1176"/>
      <c r="TXV2" s="1176"/>
      <c r="TXW2" s="1176"/>
      <c r="TXX2" s="1176"/>
      <c r="TXY2" s="1176"/>
      <c r="TXZ2" s="1176"/>
      <c r="TYA2" s="1176"/>
      <c r="TYB2" s="1176"/>
      <c r="TYC2" s="1176"/>
      <c r="TYD2" s="1176"/>
      <c r="TYE2" s="1176"/>
      <c r="TYF2" s="1176"/>
      <c r="TYG2" s="1176"/>
      <c r="TYH2" s="1176"/>
      <c r="TYI2" s="1176"/>
      <c r="TYJ2" s="1176"/>
      <c r="TYK2" s="1176"/>
      <c r="TYL2" s="1176"/>
      <c r="TYM2" s="1176"/>
      <c r="TYN2" s="1176"/>
      <c r="TYO2" s="1176"/>
      <c r="TYP2" s="1176"/>
      <c r="TYQ2" s="1176"/>
      <c r="TYR2" s="1176"/>
      <c r="TYS2" s="1176"/>
      <c r="TYT2" s="1176"/>
      <c r="TYU2" s="1176"/>
      <c r="TYV2" s="1176"/>
      <c r="TYW2" s="1176"/>
      <c r="TYX2" s="1176"/>
      <c r="TYY2" s="1176"/>
      <c r="TYZ2" s="1176"/>
      <c r="TZA2" s="1176"/>
      <c r="TZB2" s="1176"/>
      <c r="TZC2" s="1176"/>
      <c r="TZD2" s="1176"/>
      <c r="TZE2" s="1176"/>
      <c r="TZF2" s="1176"/>
      <c r="TZG2" s="1176"/>
      <c r="TZH2" s="1176"/>
      <c r="TZI2" s="1176"/>
      <c r="TZJ2" s="1176"/>
      <c r="TZK2" s="1176"/>
      <c r="TZL2" s="1176"/>
      <c r="TZM2" s="1176"/>
      <c r="TZN2" s="1176"/>
      <c r="TZO2" s="1176"/>
      <c r="TZP2" s="1176"/>
      <c r="TZQ2" s="1176"/>
      <c r="TZR2" s="1176"/>
      <c r="TZS2" s="1176"/>
      <c r="TZT2" s="1176"/>
      <c r="TZU2" s="1176"/>
      <c r="TZV2" s="1176"/>
      <c r="TZW2" s="1176"/>
      <c r="TZX2" s="1176"/>
      <c r="TZY2" s="1176"/>
      <c r="TZZ2" s="1176"/>
      <c r="UAA2" s="1176"/>
      <c r="UAB2" s="1176"/>
      <c r="UAC2" s="1176"/>
      <c r="UAD2" s="1176"/>
      <c r="UAE2" s="1176"/>
      <c r="UAF2" s="1176"/>
      <c r="UAG2" s="1176"/>
      <c r="UAH2" s="1176"/>
      <c r="UAI2" s="1176"/>
      <c r="UAJ2" s="1176"/>
      <c r="UAK2" s="1176"/>
      <c r="UAL2" s="1176"/>
      <c r="UAM2" s="1176"/>
      <c r="UAN2" s="1176"/>
      <c r="UAO2" s="1176"/>
      <c r="UAP2" s="1176"/>
      <c r="UAQ2" s="1176"/>
      <c r="UAR2" s="1176"/>
      <c r="UAS2" s="1176"/>
      <c r="UAT2" s="1176"/>
      <c r="UAU2" s="1176"/>
      <c r="UAV2" s="1176"/>
      <c r="UAW2" s="1176"/>
      <c r="UAX2" s="1176"/>
      <c r="UAY2" s="1176"/>
      <c r="UAZ2" s="1176"/>
      <c r="UBA2" s="1176"/>
      <c r="UBB2" s="1176"/>
      <c r="UBC2" s="1176"/>
      <c r="UBD2" s="1176"/>
      <c r="UBE2" s="1176"/>
      <c r="UBF2" s="1176"/>
      <c r="UBG2" s="1176"/>
      <c r="UBH2" s="1176"/>
      <c r="UBI2" s="1176"/>
      <c r="UBJ2" s="1176"/>
      <c r="UBK2" s="1176"/>
      <c r="UBL2" s="1176"/>
      <c r="UBM2" s="1176"/>
      <c r="UBN2" s="1176"/>
      <c r="UBO2" s="1176"/>
      <c r="UBP2" s="1176"/>
      <c r="UBQ2" s="1176"/>
      <c r="UBR2" s="1176"/>
      <c r="UBS2" s="1176"/>
      <c r="UBT2" s="1176"/>
      <c r="UBU2" s="1176"/>
      <c r="UBV2" s="1176"/>
      <c r="UBW2" s="1176"/>
      <c r="UBX2" s="1176"/>
      <c r="UBY2" s="1176"/>
      <c r="UBZ2" s="1176"/>
      <c r="UCA2" s="1176"/>
      <c r="UCB2" s="1176"/>
      <c r="UCC2" s="1176"/>
      <c r="UCD2" s="1176"/>
      <c r="UCE2" s="1176"/>
      <c r="UCF2" s="1176"/>
      <c r="UCG2" s="1176"/>
      <c r="UCH2" s="1176"/>
      <c r="UCI2" s="1176"/>
      <c r="UCJ2" s="1176"/>
      <c r="UCK2" s="1176"/>
      <c r="UCL2" s="1176"/>
      <c r="UCM2" s="1176"/>
      <c r="UCN2" s="1176"/>
      <c r="UCO2" s="1176"/>
      <c r="UCP2" s="1176"/>
      <c r="UCQ2" s="1176"/>
      <c r="UCR2" s="1176"/>
      <c r="UCS2" s="1176"/>
      <c r="UCT2" s="1176"/>
      <c r="UCU2" s="1176"/>
      <c r="UCV2" s="1176"/>
      <c r="UCW2" s="1176"/>
      <c r="UCX2" s="1176"/>
      <c r="UCY2" s="1176"/>
      <c r="UCZ2" s="1176"/>
      <c r="UDA2" s="1176"/>
      <c r="UDB2" s="1176"/>
      <c r="UDC2" s="1176"/>
      <c r="UDD2" s="1176"/>
      <c r="UDE2" s="1176"/>
      <c r="UDF2" s="1176"/>
      <c r="UDG2" s="1176"/>
      <c r="UDH2" s="1176"/>
      <c r="UDI2" s="1176"/>
      <c r="UDJ2" s="1176"/>
      <c r="UDK2" s="1176"/>
      <c r="UDL2" s="1176"/>
      <c r="UDM2" s="1176"/>
      <c r="UDN2" s="1176"/>
      <c r="UDO2" s="1176"/>
      <c r="UDP2" s="1176"/>
      <c r="UDQ2" s="1176"/>
      <c r="UDR2" s="1176"/>
      <c r="UDS2" s="1176"/>
      <c r="UDT2" s="1176"/>
      <c r="UDU2" s="1176"/>
      <c r="UDV2" s="1176"/>
      <c r="UDW2" s="1176"/>
      <c r="UDX2" s="1176"/>
      <c r="UDY2" s="1176"/>
      <c r="UDZ2" s="1176"/>
      <c r="UEA2" s="1176"/>
      <c r="UEB2" s="1176"/>
      <c r="UEC2" s="1176"/>
      <c r="UED2" s="1176"/>
      <c r="UEE2" s="1176"/>
      <c r="UEF2" s="1176"/>
      <c r="UEG2" s="1176"/>
      <c r="UEH2" s="1176"/>
      <c r="UEI2" s="1176"/>
      <c r="UEJ2" s="1176"/>
      <c r="UEK2" s="1176"/>
      <c r="UEL2" s="1176"/>
      <c r="UEM2" s="1176"/>
      <c r="UEN2" s="1176"/>
      <c r="UEO2" s="1176"/>
      <c r="UEP2" s="1176"/>
      <c r="UEQ2" s="1176"/>
      <c r="UER2" s="1176"/>
      <c r="UES2" s="1176"/>
      <c r="UET2" s="1176"/>
      <c r="UEU2" s="1176"/>
      <c r="UEV2" s="1176"/>
      <c r="UEW2" s="1176"/>
      <c r="UEX2" s="1176"/>
      <c r="UEY2" s="1176"/>
      <c r="UEZ2" s="1176"/>
      <c r="UFA2" s="1176"/>
      <c r="UFB2" s="1176"/>
      <c r="UFC2" s="1176"/>
      <c r="UFD2" s="1176"/>
      <c r="UFE2" s="1176"/>
      <c r="UFF2" s="1176"/>
      <c r="UFG2" s="1176"/>
      <c r="UFH2" s="1176"/>
      <c r="UFI2" s="1176"/>
      <c r="UFJ2" s="1176"/>
      <c r="UFK2" s="1176"/>
      <c r="UFL2" s="1176"/>
      <c r="UFM2" s="1176"/>
      <c r="UFN2" s="1176"/>
      <c r="UFO2" s="1176"/>
      <c r="UFP2" s="1176"/>
      <c r="UFQ2" s="1176"/>
      <c r="UFR2" s="1176"/>
      <c r="UFS2" s="1176"/>
      <c r="UFT2" s="1176"/>
      <c r="UFU2" s="1176"/>
      <c r="UFV2" s="1176"/>
      <c r="UFW2" s="1176"/>
      <c r="UFX2" s="1176"/>
      <c r="UFY2" s="1176"/>
      <c r="UFZ2" s="1176"/>
      <c r="UGA2" s="1176"/>
      <c r="UGB2" s="1176"/>
      <c r="UGC2" s="1176"/>
      <c r="UGD2" s="1176"/>
      <c r="UGE2" s="1176"/>
      <c r="UGF2" s="1176"/>
      <c r="UGG2" s="1176"/>
      <c r="UGH2" s="1176"/>
      <c r="UGI2" s="1176"/>
      <c r="UGJ2" s="1176"/>
      <c r="UGK2" s="1176"/>
      <c r="UGL2" s="1176"/>
      <c r="UGM2" s="1176"/>
      <c r="UGN2" s="1176"/>
      <c r="UGO2" s="1176"/>
      <c r="UGP2" s="1176"/>
      <c r="UGQ2" s="1176"/>
      <c r="UGR2" s="1176"/>
      <c r="UGS2" s="1176"/>
      <c r="UGT2" s="1176"/>
      <c r="UGU2" s="1176"/>
      <c r="UGV2" s="1176"/>
      <c r="UGW2" s="1176"/>
      <c r="UGX2" s="1176"/>
      <c r="UGY2" s="1176"/>
      <c r="UGZ2" s="1176"/>
      <c r="UHA2" s="1176"/>
      <c r="UHB2" s="1176"/>
      <c r="UHC2" s="1176"/>
      <c r="UHD2" s="1176"/>
      <c r="UHE2" s="1176"/>
      <c r="UHF2" s="1176"/>
      <c r="UHG2" s="1176"/>
      <c r="UHH2" s="1176"/>
      <c r="UHI2" s="1176"/>
      <c r="UHJ2" s="1176"/>
      <c r="UHK2" s="1176"/>
      <c r="UHL2" s="1176"/>
      <c r="UHM2" s="1176"/>
      <c r="UHN2" s="1176"/>
      <c r="UHO2" s="1176"/>
      <c r="UHP2" s="1176"/>
      <c r="UHQ2" s="1176"/>
      <c r="UHR2" s="1176"/>
      <c r="UHS2" s="1176"/>
      <c r="UHT2" s="1176"/>
      <c r="UHU2" s="1176"/>
      <c r="UHV2" s="1176"/>
      <c r="UHW2" s="1176"/>
      <c r="UHX2" s="1176"/>
      <c r="UHY2" s="1176"/>
      <c r="UHZ2" s="1176"/>
      <c r="UIA2" s="1176"/>
      <c r="UIB2" s="1176"/>
      <c r="UIC2" s="1176"/>
      <c r="UID2" s="1176"/>
      <c r="UIE2" s="1176"/>
      <c r="UIF2" s="1176"/>
      <c r="UIG2" s="1176"/>
      <c r="UIH2" s="1176"/>
      <c r="UII2" s="1176"/>
      <c r="UIJ2" s="1176"/>
      <c r="UIK2" s="1176"/>
      <c r="UIL2" s="1176"/>
      <c r="UIM2" s="1176"/>
      <c r="UIN2" s="1176"/>
      <c r="UIO2" s="1176"/>
      <c r="UIP2" s="1176"/>
      <c r="UIQ2" s="1176"/>
      <c r="UIR2" s="1176"/>
      <c r="UIS2" s="1176"/>
      <c r="UIT2" s="1176"/>
      <c r="UIU2" s="1176"/>
      <c r="UIV2" s="1176"/>
      <c r="UIW2" s="1176"/>
      <c r="UIX2" s="1176"/>
      <c r="UIY2" s="1176"/>
      <c r="UIZ2" s="1176"/>
      <c r="UJA2" s="1176"/>
      <c r="UJB2" s="1176"/>
      <c r="UJC2" s="1176"/>
      <c r="UJD2" s="1176"/>
      <c r="UJE2" s="1176"/>
      <c r="UJF2" s="1176"/>
      <c r="UJG2" s="1176"/>
      <c r="UJH2" s="1176"/>
      <c r="UJI2" s="1176"/>
      <c r="UJJ2" s="1176"/>
      <c r="UJK2" s="1176"/>
      <c r="UJL2" s="1176"/>
      <c r="UJM2" s="1176"/>
      <c r="UJN2" s="1176"/>
      <c r="UJO2" s="1176"/>
      <c r="UJP2" s="1176"/>
      <c r="UJQ2" s="1176"/>
      <c r="UJR2" s="1176"/>
      <c r="UJS2" s="1176"/>
      <c r="UJT2" s="1176"/>
      <c r="UJU2" s="1176"/>
      <c r="UJV2" s="1176"/>
      <c r="UJW2" s="1176"/>
      <c r="UJX2" s="1176"/>
      <c r="UJY2" s="1176"/>
      <c r="UJZ2" s="1176"/>
      <c r="UKA2" s="1176"/>
      <c r="UKB2" s="1176"/>
      <c r="UKC2" s="1176"/>
      <c r="UKD2" s="1176"/>
      <c r="UKE2" s="1176"/>
      <c r="UKF2" s="1176"/>
      <c r="UKG2" s="1176"/>
      <c r="UKH2" s="1176"/>
      <c r="UKI2" s="1176"/>
      <c r="UKJ2" s="1176"/>
      <c r="UKK2" s="1176"/>
      <c r="UKL2" s="1176"/>
      <c r="UKM2" s="1176"/>
      <c r="UKN2" s="1176"/>
      <c r="UKO2" s="1176"/>
      <c r="UKP2" s="1176"/>
      <c r="UKQ2" s="1176"/>
      <c r="UKR2" s="1176"/>
      <c r="UKS2" s="1176"/>
      <c r="UKT2" s="1176"/>
      <c r="UKU2" s="1176"/>
      <c r="UKV2" s="1176"/>
      <c r="UKW2" s="1176"/>
      <c r="UKX2" s="1176"/>
      <c r="UKY2" s="1176"/>
      <c r="UKZ2" s="1176"/>
      <c r="ULA2" s="1176"/>
      <c r="ULB2" s="1176"/>
      <c r="ULC2" s="1176"/>
      <c r="ULD2" s="1176"/>
      <c r="ULE2" s="1176"/>
      <c r="ULF2" s="1176"/>
      <c r="ULG2" s="1176"/>
      <c r="ULH2" s="1176"/>
      <c r="ULI2" s="1176"/>
      <c r="ULJ2" s="1176"/>
      <c r="ULK2" s="1176"/>
      <c r="ULL2" s="1176"/>
      <c r="ULM2" s="1176"/>
      <c r="ULN2" s="1176"/>
      <c r="ULO2" s="1176"/>
      <c r="ULP2" s="1176"/>
      <c r="ULQ2" s="1176"/>
      <c r="ULR2" s="1176"/>
      <c r="ULS2" s="1176"/>
      <c r="ULT2" s="1176"/>
      <c r="ULU2" s="1176"/>
      <c r="ULV2" s="1176"/>
      <c r="ULW2" s="1176"/>
      <c r="ULX2" s="1176"/>
      <c r="ULY2" s="1176"/>
      <c r="ULZ2" s="1176"/>
      <c r="UMA2" s="1176"/>
      <c r="UMB2" s="1176"/>
      <c r="UMC2" s="1176"/>
      <c r="UMD2" s="1176"/>
      <c r="UME2" s="1176"/>
      <c r="UMF2" s="1176"/>
      <c r="UMG2" s="1176"/>
      <c r="UMH2" s="1176"/>
      <c r="UMI2" s="1176"/>
      <c r="UMJ2" s="1176"/>
      <c r="UMK2" s="1176"/>
      <c r="UML2" s="1176"/>
      <c r="UMM2" s="1176"/>
      <c r="UMN2" s="1176"/>
      <c r="UMO2" s="1176"/>
      <c r="UMP2" s="1176"/>
      <c r="UMQ2" s="1176"/>
      <c r="UMR2" s="1176"/>
      <c r="UMS2" s="1176"/>
      <c r="UMT2" s="1176"/>
      <c r="UMU2" s="1176"/>
      <c r="UMV2" s="1176"/>
      <c r="UMW2" s="1176"/>
      <c r="UMX2" s="1176"/>
      <c r="UMY2" s="1176"/>
      <c r="UMZ2" s="1176"/>
      <c r="UNA2" s="1176"/>
      <c r="UNB2" s="1176"/>
      <c r="UNC2" s="1176"/>
      <c r="UND2" s="1176"/>
      <c r="UNE2" s="1176"/>
      <c r="UNF2" s="1176"/>
      <c r="UNG2" s="1176"/>
      <c r="UNH2" s="1176"/>
      <c r="UNI2" s="1176"/>
      <c r="UNJ2" s="1176"/>
      <c r="UNK2" s="1176"/>
      <c r="UNL2" s="1176"/>
      <c r="UNM2" s="1176"/>
      <c r="UNN2" s="1176"/>
      <c r="UNO2" s="1176"/>
      <c r="UNP2" s="1176"/>
      <c r="UNQ2" s="1176"/>
      <c r="UNR2" s="1176"/>
      <c r="UNS2" s="1176"/>
      <c r="UNT2" s="1176"/>
      <c r="UNU2" s="1176"/>
      <c r="UNV2" s="1176"/>
      <c r="UNW2" s="1176"/>
      <c r="UNX2" s="1176"/>
      <c r="UNY2" s="1176"/>
      <c r="UNZ2" s="1176"/>
      <c r="UOA2" s="1176"/>
      <c r="UOB2" s="1176"/>
      <c r="UOC2" s="1176"/>
      <c r="UOD2" s="1176"/>
      <c r="UOE2" s="1176"/>
      <c r="UOF2" s="1176"/>
      <c r="UOG2" s="1176"/>
      <c r="UOH2" s="1176"/>
      <c r="UOI2" s="1176"/>
      <c r="UOJ2" s="1176"/>
      <c r="UOK2" s="1176"/>
      <c r="UOL2" s="1176"/>
      <c r="UOM2" s="1176"/>
      <c r="UON2" s="1176"/>
      <c r="UOO2" s="1176"/>
      <c r="UOP2" s="1176"/>
      <c r="UOQ2" s="1176"/>
      <c r="UOR2" s="1176"/>
      <c r="UOS2" s="1176"/>
      <c r="UOT2" s="1176"/>
      <c r="UOU2" s="1176"/>
      <c r="UOV2" s="1176"/>
      <c r="UOW2" s="1176"/>
      <c r="UOX2" s="1176"/>
      <c r="UOY2" s="1176"/>
      <c r="UOZ2" s="1176"/>
      <c r="UPA2" s="1176"/>
      <c r="UPB2" s="1176"/>
      <c r="UPC2" s="1176"/>
      <c r="UPD2" s="1176"/>
      <c r="UPE2" s="1176"/>
      <c r="UPF2" s="1176"/>
      <c r="UPG2" s="1176"/>
      <c r="UPH2" s="1176"/>
      <c r="UPI2" s="1176"/>
      <c r="UPJ2" s="1176"/>
      <c r="UPK2" s="1176"/>
      <c r="UPL2" s="1176"/>
      <c r="UPM2" s="1176"/>
      <c r="UPN2" s="1176"/>
      <c r="UPO2" s="1176"/>
      <c r="UPP2" s="1176"/>
      <c r="UPQ2" s="1176"/>
      <c r="UPR2" s="1176"/>
      <c r="UPS2" s="1176"/>
      <c r="UPT2" s="1176"/>
      <c r="UPU2" s="1176"/>
      <c r="UPV2" s="1176"/>
      <c r="UPW2" s="1176"/>
      <c r="UPX2" s="1176"/>
      <c r="UPY2" s="1176"/>
      <c r="UPZ2" s="1176"/>
      <c r="UQA2" s="1176"/>
      <c r="UQB2" s="1176"/>
      <c r="UQC2" s="1176"/>
      <c r="UQD2" s="1176"/>
      <c r="UQE2" s="1176"/>
      <c r="UQF2" s="1176"/>
      <c r="UQG2" s="1176"/>
      <c r="UQH2" s="1176"/>
      <c r="UQI2" s="1176"/>
      <c r="UQJ2" s="1176"/>
      <c r="UQK2" s="1176"/>
      <c r="UQL2" s="1176"/>
      <c r="UQM2" s="1176"/>
      <c r="UQN2" s="1176"/>
      <c r="UQO2" s="1176"/>
      <c r="UQP2" s="1176"/>
      <c r="UQQ2" s="1176"/>
      <c r="UQR2" s="1176"/>
      <c r="UQS2" s="1176"/>
      <c r="UQT2" s="1176"/>
      <c r="UQU2" s="1176"/>
      <c r="UQV2" s="1176"/>
      <c r="UQW2" s="1176"/>
      <c r="UQX2" s="1176"/>
      <c r="UQY2" s="1176"/>
      <c r="UQZ2" s="1176"/>
      <c r="URA2" s="1176"/>
      <c r="URB2" s="1176"/>
      <c r="URC2" s="1176"/>
      <c r="URD2" s="1176"/>
      <c r="URE2" s="1176"/>
      <c r="URF2" s="1176"/>
      <c r="URG2" s="1176"/>
      <c r="URH2" s="1176"/>
      <c r="URI2" s="1176"/>
      <c r="URJ2" s="1176"/>
      <c r="URK2" s="1176"/>
      <c r="URL2" s="1176"/>
      <c r="URM2" s="1176"/>
      <c r="URN2" s="1176"/>
      <c r="URO2" s="1176"/>
      <c r="URP2" s="1176"/>
      <c r="URQ2" s="1176"/>
      <c r="URR2" s="1176"/>
      <c r="URS2" s="1176"/>
      <c r="URT2" s="1176"/>
      <c r="URU2" s="1176"/>
      <c r="URV2" s="1176"/>
      <c r="URW2" s="1176"/>
      <c r="URX2" s="1176"/>
      <c r="URY2" s="1176"/>
      <c r="URZ2" s="1176"/>
      <c r="USA2" s="1176"/>
      <c r="USB2" s="1176"/>
      <c r="USC2" s="1176"/>
      <c r="USD2" s="1176"/>
      <c r="USE2" s="1176"/>
      <c r="USF2" s="1176"/>
      <c r="USG2" s="1176"/>
      <c r="USH2" s="1176"/>
      <c r="USI2" s="1176"/>
      <c r="USJ2" s="1176"/>
      <c r="USK2" s="1176"/>
      <c r="USL2" s="1176"/>
      <c r="USM2" s="1176"/>
      <c r="USN2" s="1176"/>
      <c r="USO2" s="1176"/>
      <c r="USP2" s="1176"/>
      <c r="USQ2" s="1176"/>
      <c r="USR2" s="1176"/>
      <c r="USS2" s="1176"/>
      <c r="UST2" s="1176"/>
      <c r="USU2" s="1176"/>
      <c r="USV2" s="1176"/>
      <c r="USW2" s="1176"/>
      <c r="USX2" s="1176"/>
      <c r="USY2" s="1176"/>
      <c r="USZ2" s="1176"/>
      <c r="UTA2" s="1176"/>
      <c r="UTB2" s="1176"/>
      <c r="UTC2" s="1176"/>
      <c r="UTD2" s="1176"/>
      <c r="UTE2" s="1176"/>
      <c r="UTF2" s="1176"/>
      <c r="UTG2" s="1176"/>
      <c r="UTH2" s="1176"/>
      <c r="UTI2" s="1176"/>
      <c r="UTJ2" s="1176"/>
      <c r="UTK2" s="1176"/>
      <c r="UTL2" s="1176"/>
      <c r="UTM2" s="1176"/>
      <c r="UTN2" s="1176"/>
      <c r="UTO2" s="1176"/>
      <c r="UTP2" s="1176"/>
      <c r="UTQ2" s="1176"/>
      <c r="UTR2" s="1176"/>
      <c r="UTS2" s="1176"/>
      <c r="UTT2" s="1176"/>
      <c r="UTU2" s="1176"/>
      <c r="UTV2" s="1176"/>
      <c r="UTW2" s="1176"/>
      <c r="UTX2" s="1176"/>
      <c r="UTY2" s="1176"/>
      <c r="UTZ2" s="1176"/>
      <c r="UUA2" s="1176"/>
      <c r="UUB2" s="1176"/>
      <c r="UUC2" s="1176"/>
      <c r="UUD2" s="1176"/>
      <c r="UUE2" s="1176"/>
      <c r="UUF2" s="1176"/>
      <c r="UUG2" s="1176"/>
      <c r="UUH2" s="1176"/>
      <c r="UUI2" s="1176"/>
      <c r="UUJ2" s="1176"/>
      <c r="UUK2" s="1176"/>
      <c r="UUL2" s="1176"/>
      <c r="UUM2" s="1176"/>
      <c r="UUN2" s="1176"/>
      <c r="UUO2" s="1176"/>
      <c r="UUP2" s="1176"/>
      <c r="UUQ2" s="1176"/>
      <c r="UUR2" s="1176"/>
      <c r="UUS2" s="1176"/>
      <c r="UUT2" s="1176"/>
      <c r="UUU2" s="1176"/>
      <c r="UUV2" s="1176"/>
      <c r="UUW2" s="1176"/>
      <c r="UUX2" s="1176"/>
      <c r="UUY2" s="1176"/>
      <c r="UUZ2" s="1176"/>
      <c r="UVA2" s="1176"/>
      <c r="UVB2" s="1176"/>
      <c r="UVC2" s="1176"/>
      <c r="UVD2" s="1176"/>
      <c r="UVE2" s="1176"/>
      <c r="UVF2" s="1176"/>
      <c r="UVG2" s="1176"/>
      <c r="UVH2" s="1176"/>
      <c r="UVI2" s="1176"/>
      <c r="UVJ2" s="1176"/>
      <c r="UVK2" s="1176"/>
      <c r="UVL2" s="1176"/>
      <c r="UVM2" s="1176"/>
      <c r="UVN2" s="1176"/>
      <c r="UVO2" s="1176"/>
      <c r="UVP2" s="1176"/>
      <c r="UVQ2" s="1176"/>
      <c r="UVR2" s="1176"/>
      <c r="UVS2" s="1176"/>
      <c r="UVT2" s="1176"/>
      <c r="UVU2" s="1176"/>
      <c r="UVV2" s="1176"/>
      <c r="UVW2" s="1176"/>
      <c r="UVX2" s="1176"/>
      <c r="UVY2" s="1176"/>
      <c r="UVZ2" s="1176"/>
      <c r="UWA2" s="1176"/>
      <c r="UWB2" s="1176"/>
      <c r="UWC2" s="1176"/>
      <c r="UWD2" s="1176"/>
      <c r="UWE2" s="1176"/>
      <c r="UWF2" s="1176"/>
      <c r="UWG2" s="1176"/>
      <c r="UWH2" s="1176"/>
      <c r="UWI2" s="1176"/>
      <c r="UWJ2" s="1176"/>
      <c r="UWK2" s="1176"/>
      <c r="UWL2" s="1176"/>
      <c r="UWM2" s="1176"/>
      <c r="UWN2" s="1176"/>
      <c r="UWO2" s="1176"/>
      <c r="UWP2" s="1176"/>
      <c r="UWQ2" s="1176"/>
      <c r="UWR2" s="1176"/>
      <c r="UWS2" s="1176"/>
      <c r="UWT2" s="1176"/>
      <c r="UWU2" s="1176"/>
      <c r="UWV2" s="1176"/>
      <c r="UWW2" s="1176"/>
      <c r="UWX2" s="1176"/>
      <c r="UWY2" s="1176"/>
      <c r="UWZ2" s="1176"/>
      <c r="UXA2" s="1176"/>
      <c r="UXB2" s="1176"/>
      <c r="UXC2" s="1176"/>
      <c r="UXD2" s="1176"/>
      <c r="UXE2" s="1176"/>
      <c r="UXF2" s="1176"/>
      <c r="UXG2" s="1176"/>
      <c r="UXH2" s="1176"/>
      <c r="UXI2" s="1176"/>
      <c r="UXJ2" s="1176"/>
      <c r="UXK2" s="1176"/>
      <c r="UXL2" s="1176"/>
      <c r="UXM2" s="1176"/>
      <c r="UXN2" s="1176"/>
      <c r="UXO2" s="1176"/>
      <c r="UXP2" s="1176"/>
      <c r="UXQ2" s="1176"/>
      <c r="UXR2" s="1176"/>
      <c r="UXS2" s="1176"/>
      <c r="UXT2" s="1176"/>
      <c r="UXU2" s="1176"/>
      <c r="UXV2" s="1176"/>
      <c r="UXW2" s="1176"/>
      <c r="UXX2" s="1176"/>
      <c r="UXY2" s="1176"/>
      <c r="UXZ2" s="1176"/>
      <c r="UYA2" s="1176"/>
      <c r="UYB2" s="1176"/>
      <c r="UYC2" s="1176"/>
      <c r="UYD2" s="1176"/>
      <c r="UYE2" s="1176"/>
      <c r="UYF2" s="1176"/>
      <c r="UYG2" s="1176"/>
      <c r="UYH2" s="1176"/>
      <c r="UYI2" s="1176"/>
      <c r="UYJ2" s="1176"/>
      <c r="UYK2" s="1176"/>
      <c r="UYL2" s="1176"/>
      <c r="UYM2" s="1176"/>
      <c r="UYN2" s="1176"/>
      <c r="UYO2" s="1176"/>
      <c r="UYP2" s="1176"/>
      <c r="UYQ2" s="1176"/>
      <c r="UYR2" s="1176"/>
      <c r="UYS2" s="1176"/>
      <c r="UYT2" s="1176"/>
      <c r="UYU2" s="1176"/>
      <c r="UYV2" s="1176"/>
      <c r="UYW2" s="1176"/>
      <c r="UYX2" s="1176"/>
      <c r="UYY2" s="1176"/>
      <c r="UYZ2" s="1176"/>
      <c r="UZA2" s="1176"/>
      <c r="UZB2" s="1176"/>
      <c r="UZC2" s="1176"/>
      <c r="UZD2" s="1176"/>
      <c r="UZE2" s="1176"/>
      <c r="UZF2" s="1176"/>
      <c r="UZG2" s="1176"/>
      <c r="UZH2" s="1176"/>
      <c r="UZI2" s="1176"/>
      <c r="UZJ2" s="1176"/>
      <c r="UZK2" s="1176"/>
      <c r="UZL2" s="1176"/>
      <c r="UZM2" s="1176"/>
      <c r="UZN2" s="1176"/>
      <c r="UZO2" s="1176"/>
      <c r="UZP2" s="1176"/>
      <c r="UZQ2" s="1176"/>
      <c r="UZR2" s="1176"/>
      <c r="UZS2" s="1176"/>
      <c r="UZT2" s="1176"/>
      <c r="UZU2" s="1176"/>
      <c r="UZV2" s="1176"/>
      <c r="UZW2" s="1176"/>
      <c r="UZX2" s="1176"/>
      <c r="UZY2" s="1176"/>
      <c r="UZZ2" s="1176"/>
      <c r="VAA2" s="1176"/>
      <c r="VAB2" s="1176"/>
      <c r="VAC2" s="1176"/>
      <c r="VAD2" s="1176"/>
      <c r="VAE2" s="1176"/>
      <c r="VAF2" s="1176"/>
      <c r="VAG2" s="1176"/>
      <c r="VAH2" s="1176"/>
      <c r="VAI2" s="1176"/>
      <c r="VAJ2" s="1176"/>
      <c r="VAK2" s="1176"/>
      <c r="VAL2" s="1176"/>
      <c r="VAM2" s="1176"/>
      <c r="VAN2" s="1176"/>
      <c r="VAO2" s="1176"/>
      <c r="VAP2" s="1176"/>
      <c r="VAQ2" s="1176"/>
      <c r="VAR2" s="1176"/>
      <c r="VAS2" s="1176"/>
      <c r="VAT2" s="1176"/>
      <c r="VAU2" s="1176"/>
      <c r="VAV2" s="1176"/>
      <c r="VAW2" s="1176"/>
      <c r="VAX2" s="1176"/>
      <c r="VAY2" s="1176"/>
      <c r="VAZ2" s="1176"/>
      <c r="VBA2" s="1176"/>
      <c r="VBB2" s="1176"/>
      <c r="VBC2" s="1176"/>
      <c r="VBD2" s="1176"/>
      <c r="VBE2" s="1176"/>
      <c r="VBF2" s="1176"/>
      <c r="VBG2" s="1176"/>
      <c r="VBH2" s="1176"/>
      <c r="VBI2" s="1176"/>
      <c r="VBJ2" s="1176"/>
      <c r="VBK2" s="1176"/>
      <c r="VBL2" s="1176"/>
      <c r="VBM2" s="1176"/>
      <c r="VBN2" s="1176"/>
      <c r="VBO2" s="1176"/>
      <c r="VBP2" s="1176"/>
      <c r="VBQ2" s="1176"/>
      <c r="VBR2" s="1176"/>
      <c r="VBS2" s="1176"/>
      <c r="VBT2" s="1176"/>
      <c r="VBU2" s="1176"/>
      <c r="VBV2" s="1176"/>
      <c r="VBW2" s="1176"/>
      <c r="VBX2" s="1176"/>
      <c r="VBY2" s="1176"/>
      <c r="VBZ2" s="1176"/>
      <c r="VCA2" s="1176"/>
      <c r="VCB2" s="1176"/>
      <c r="VCC2" s="1176"/>
      <c r="VCD2" s="1176"/>
      <c r="VCE2" s="1176"/>
      <c r="VCF2" s="1176"/>
      <c r="VCG2" s="1176"/>
      <c r="VCH2" s="1176"/>
      <c r="VCI2" s="1176"/>
      <c r="VCJ2" s="1176"/>
      <c r="VCK2" s="1176"/>
      <c r="VCL2" s="1176"/>
      <c r="VCM2" s="1176"/>
      <c r="VCN2" s="1176"/>
      <c r="VCO2" s="1176"/>
      <c r="VCP2" s="1176"/>
      <c r="VCQ2" s="1176"/>
      <c r="VCR2" s="1176"/>
      <c r="VCS2" s="1176"/>
      <c r="VCT2" s="1176"/>
      <c r="VCU2" s="1176"/>
      <c r="VCV2" s="1176"/>
      <c r="VCW2" s="1176"/>
      <c r="VCX2" s="1176"/>
      <c r="VCY2" s="1176"/>
      <c r="VCZ2" s="1176"/>
      <c r="VDA2" s="1176"/>
      <c r="VDB2" s="1176"/>
      <c r="VDC2" s="1176"/>
      <c r="VDD2" s="1176"/>
      <c r="VDE2" s="1176"/>
      <c r="VDF2" s="1176"/>
      <c r="VDG2" s="1176"/>
      <c r="VDH2" s="1176"/>
      <c r="VDI2" s="1176"/>
      <c r="VDJ2" s="1176"/>
      <c r="VDK2" s="1176"/>
      <c r="VDL2" s="1176"/>
      <c r="VDM2" s="1176"/>
      <c r="VDN2" s="1176"/>
      <c r="VDO2" s="1176"/>
      <c r="VDP2" s="1176"/>
      <c r="VDQ2" s="1176"/>
      <c r="VDR2" s="1176"/>
      <c r="VDS2" s="1176"/>
      <c r="VDT2" s="1176"/>
      <c r="VDU2" s="1176"/>
      <c r="VDV2" s="1176"/>
      <c r="VDW2" s="1176"/>
      <c r="VDX2" s="1176"/>
      <c r="VDY2" s="1176"/>
      <c r="VDZ2" s="1176"/>
      <c r="VEA2" s="1176"/>
      <c r="VEB2" s="1176"/>
      <c r="VEC2" s="1176"/>
      <c r="VED2" s="1176"/>
      <c r="VEE2" s="1176"/>
      <c r="VEF2" s="1176"/>
      <c r="VEG2" s="1176"/>
      <c r="VEH2" s="1176"/>
      <c r="VEI2" s="1176"/>
      <c r="VEJ2" s="1176"/>
      <c r="VEK2" s="1176"/>
      <c r="VEL2" s="1176"/>
      <c r="VEM2" s="1176"/>
      <c r="VEN2" s="1176"/>
      <c r="VEO2" s="1176"/>
      <c r="VEP2" s="1176"/>
      <c r="VEQ2" s="1176"/>
      <c r="VER2" s="1176"/>
      <c r="VES2" s="1176"/>
      <c r="VET2" s="1176"/>
      <c r="VEU2" s="1176"/>
      <c r="VEV2" s="1176"/>
      <c r="VEW2" s="1176"/>
      <c r="VEX2" s="1176"/>
      <c r="VEY2" s="1176"/>
      <c r="VEZ2" s="1176"/>
      <c r="VFA2" s="1176"/>
      <c r="VFB2" s="1176"/>
      <c r="VFC2" s="1176"/>
      <c r="VFD2" s="1176"/>
      <c r="VFE2" s="1176"/>
      <c r="VFF2" s="1176"/>
      <c r="VFG2" s="1176"/>
      <c r="VFH2" s="1176"/>
      <c r="VFI2" s="1176"/>
      <c r="VFJ2" s="1176"/>
      <c r="VFK2" s="1176"/>
      <c r="VFL2" s="1176"/>
      <c r="VFM2" s="1176"/>
      <c r="VFN2" s="1176"/>
      <c r="VFO2" s="1176"/>
      <c r="VFP2" s="1176"/>
      <c r="VFQ2" s="1176"/>
      <c r="VFR2" s="1176"/>
      <c r="VFS2" s="1176"/>
      <c r="VFT2" s="1176"/>
      <c r="VFU2" s="1176"/>
      <c r="VFV2" s="1176"/>
      <c r="VFW2" s="1176"/>
      <c r="VFX2" s="1176"/>
      <c r="VFY2" s="1176"/>
      <c r="VFZ2" s="1176"/>
      <c r="VGA2" s="1176"/>
      <c r="VGB2" s="1176"/>
      <c r="VGC2" s="1176"/>
      <c r="VGD2" s="1176"/>
      <c r="VGE2" s="1176"/>
      <c r="VGF2" s="1176"/>
      <c r="VGG2" s="1176"/>
      <c r="VGH2" s="1176"/>
      <c r="VGI2" s="1176"/>
      <c r="VGJ2" s="1176"/>
      <c r="VGK2" s="1176"/>
      <c r="VGL2" s="1176"/>
      <c r="VGM2" s="1176"/>
      <c r="VGN2" s="1176"/>
      <c r="VGO2" s="1176"/>
      <c r="VGP2" s="1176"/>
      <c r="VGQ2" s="1176"/>
      <c r="VGR2" s="1176"/>
      <c r="VGS2" s="1176"/>
      <c r="VGT2" s="1176"/>
      <c r="VGU2" s="1176"/>
      <c r="VGV2" s="1176"/>
      <c r="VGW2" s="1176"/>
      <c r="VGX2" s="1176"/>
      <c r="VGY2" s="1176"/>
      <c r="VGZ2" s="1176"/>
      <c r="VHA2" s="1176"/>
      <c r="VHB2" s="1176"/>
      <c r="VHC2" s="1176"/>
      <c r="VHD2" s="1176"/>
      <c r="VHE2" s="1176"/>
      <c r="VHF2" s="1176"/>
      <c r="VHG2" s="1176"/>
      <c r="VHH2" s="1176"/>
      <c r="VHI2" s="1176"/>
      <c r="VHJ2" s="1176"/>
      <c r="VHK2" s="1176"/>
      <c r="VHL2" s="1176"/>
      <c r="VHM2" s="1176"/>
      <c r="VHN2" s="1176"/>
      <c r="VHO2" s="1176"/>
      <c r="VHP2" s="1176"/>
      <c r="VHQ2" s="1176"/>
      <c r="VHR2" s="1176"/>
      <c r="VHS2" s="1176"/>
      <c r="VHT2" s="1176"/>
      <c r="VHU2" s="1176"/>
      <c r="VHV2" s="1176"/>
      <c r="VHW2" s="1176"/>
      <c r="VHX2" s="1176"/>
      <c r="VHY2" s="1176"/>
      <c r="VHZ2" s="1176"/>
      <c r="VIA2" s="1176"/>
      <c r="VIB2" s="1176"/>
      <c r="VIC2" s="1176"/>
      <c r="VID2" s="1176"/>
      <c r="VIE2" s="1176"/>
      <c r="VIF2" s="1176"/>
      <c r="VIG2" s="1176"/>
      <c r="VIH2" s="1176"/>
      <c r="VII2" s="1176"/>
      <c r="VIJ2" s="1176"/>
      <c r="VIK2" s="1176"/>
      <c r="VIL2" s="1176"/>
      <c r="VIM2" s="1176"/>
      <c r="VIN2" s="1176"/>
      <c r="VIO2" s="1176"/>
      <c r="VIP2" s="1176"/>
      <c r="VIQ2" s="1176"/>
      <c r="VIR2" s="1176"/>
      <c r="VIS2" s="1176"/>
      <c r="VIT2" s="1176"/>
      <c r="VIU2" s="1176"/>
      <c r="VIV2" s="1176"/>
      <c r="VIW2" s="1176"/>
      <c r="VIX2" s="1176"/>
      <c r="VIY2" s="1176"/>
      <c r="VIZ2" s="1176"/>
      <c r="VJA2" s="1176"/>
      <c r="VJB2" s="1176"/>
      <c r="VJC2" s="1176"/>
      <c r="VJD2" s="1176"/>
      <c r="VJE2" s="1176"/>
      <c r="VJF2" s="1176"/>
      <c r="VJG2" s="1176"/>
      <c r="VJH2" s="1176"/>
      <c r="VJI2" s="1176"/>
      <c r="VJJ2" s="1176"/>
      <c r="VJK2" s="1176"/>
      <c r="VJL2" s="1176"/>
      <c r="VJM2" s="1176"/>
      <c r="VJN2" s="1176"/>
      <c r="VJO2" s="1176"/>
      <c r="VJP2" s="1176"/>
      <c r="VJQ2" s="1176"/>
      <c r="VJR2" s="1176"/>
      <c r="VJS2" s="1176"/>
      <c r="VJT2" s="1176"/>
      <c r="VJU2" s="1176"/>
      <c r="VJV2" s="1176"/>
      <c r="VJW2" s="1176"/>
      <c r="VJX2" s="1176"/>
      <c r="VJY2" s="1176"/>
      <c r="VJZ2" s="1176"/>
      <c r="VKA2" s="1176"/>
      <c r="VKB2" s="1176"/>
      <c r="VKC2" s="1176"/>
      <c r="VKD2" s="1176"/>
      <c r="VKE2" s="1176"/>
      <c r="VKF2" s="1176"/>
      <c r="VKG2" s="1176"/>
      <c r="VKH2" s="1176"/>
      <c r="VKI2" s="1176"/>
      <c r="VKJ2" s="1176"/>
      <c r="VKK2" s="1176"/>
      <c r="VKL2" s="1176"/>
      <c r="VKM2" s="1176"/>
      <c r="VKN2" s="1176"/>
      <c r="VKO2" s="1176"/>
      <c r="VKP2" s="1176"/>
      <c r="VKQ2" s="1176"/>
      <c r="VKR2" s="1176"/>
      <c r="VKS2" s="1176"/>
      <c r="VKT2" s="1176"/>
      <c r="VKU2" s="1176"/>
      <c r="VKV2" s="1176"/>
      <c r="VKW2" s="1176"/>
      <c r="VKX2" s="1176"/>
      <c r="VKY2" s="1176"/>
      <c r="VKZ2" s="1176"/>
      <c r="VLA2" s="1176"/>
      <c r="VLB2" s="1176"/>
      <c r="VLC2" s="1176"/>
      <c r="VLD2" s="1176"/>
      <c r="VLE2" s="1176"/>
      <c r="VLF2" s="1176"/>
      <c r="VLG2" s="1176"/>
      <c r="VLH2" s="1176"/>
      <c r="VLI2" s="1176"/>
      <c r="VLJ2" s="1176"/>
      <c r="VLK2" s="1176"/>
      <c r="VLL2" s="1176"/>
      <c r="VLM2" s="1176"/>
      <c r="VLN2" s="1176"/>
      <c r="VLO2" s="1176"/>
      <c r="VLP2" s="1176"/>
      <c r="VLQ2" s="1176"/>
      <c r="VLR2" s="1176"/>
      <c r="VLS2" s="1176"/>
      <c r="VLT2" s="1176"/>
      <c r="VLU2" s="1176"/>
      <c r="VLV2" s="1176"/>
      <c r="VLW2" s="1176"/>
      <c r="VLX2" s="1176"/>
      <c r="VLY2" s="1176"/>
      <c r="VLZ2" s="1176"/>
      <c r="VMA2" s="1176"/>
      <c r="VMB2" s="1176"/>
      <c r="VMC2" s="1176"/>
      <c r="VMD2" s="1176"/>
      <c r="VME2" s="1176"/>
      <c r="VMF2" s="1176"/>
      <c r="VMG2" s="1176"/>
      <c r="VMH2" s="1176"/>
      <c r="VMI2" s="1176"/>
      <c r="VMJ2" s="1176"/>
      <c r="VMK2" s="1176"/>
      <c r="VML2" s="1176"/>
      <c r="VMM2" s="1176"/>
      <c r="VMN2" s="1176"/>
      <c r="VMO2" s="1176"/>
      <c r="VMP2" s="1176"/>
      <c r="VMQ2" s="1176"/>
      <c r="VMR2" s="1176"/>
      <c r="VMS2" s="1176"/>
      <c r="VMT2" s="1176"/>
      <c r="VMU2" s="1176"/>
      <c r="VMV2" s="1176"/>
      <c r="VMW2" s="1176"/>
      <c r="VMX2" s="1176"/>
      <c r="VMY2" s="1176"/>
      <c r="VMZ2" s="1176"/>
      <c r="VNA2" s="1176"/>
      <c r="VNB2" s="1176"/>
      <c r="VNC2" s="1176"/>
      <c r="VND2" s="1176"/>
      <c r="VNE2" s="1176"/>
      <c r="VNF2" s="1176"/>
      <c r="VNG2" s="1176"/>
      <c r="VNH2" s="1176"/>
      <c r="VNI2" s="1176"/>
      <c r="VNJ2" s="1176"/>
      <c r="VNK2" s="1176"/>
      <c r="VNL2" s="1176"/>
      <c r="VNM2" s="1176"/>
      <c r="VNN2" s="1176"/>
      <c r="VNO2" s="1176"/>
      <c r="VNP2" s="1176"/>
      <c r="VNQ2" s="1176"/>
      <c r="VNR2" s="1176"/>
      <c r="VNS2" s="1176"/>
      <c r="VNT2" s="1176"/>
      <c r="VNU2" s="1176"/>
      <c r="VNV2" s="1176"/>
      <c r="VNW2" s="1176"/>
      <c r="VNX2" s="1176"/>
      <c r="VNY2" s="1176"/>
      <c r="VNZ2" s="1176"/>
      <c r="VOA2" s="1176"/>
      <c r="VOB2" s="1176"/>
      <c r="VOC2" s="1176"/>
      <c r="VOD2" s="1176"/>
      <c r="VOE2" s="1176"/>
      <c r="VOF2" s="1176"/>
      <c r="VOG2" s="1176"/>
      <c r="VOH2" s="1176"/>
      <c r="VOI2" s="1176"/>
      <c r="VOJ2" s="1176"/>
      <c r="VOK2" s="1176"/>
      <c r="VOL2" s="1176"/>
      <c r="VOM2" s="1176"/>
      <c r="VON2" s="1176"/>
      <c r="VOO2" s="1176"/>
      <c r="VOP2" s="1176"/>
      <c r="VOQ2" s="1176"/>
      <c r="VOR2" s="1176"/>
      <c r="VOS2" s="1176"/>
      <c r="VOT2" s="1176"/>
      <c r="VOU2" s="1176"/>
      <c r="VOV2" s="1176"/>
      <c r="VOW2" s="1176"/>
      <c r="VOX2" s="1176"/>
      <c r="VOY2" s="1176"/>
      <c r="VOZ2" s="1176"/>
      <c r="VPA2" s="1176"/>
      <c r="VPB2" s="1176"/>
      <c r="VPC2" s="1176"/>
      <c r="VPD2" s="1176"/>
      <c r="VPE2" s="1176"/>
      <c r="VPF2" s="1176"/>
      <c r="VPG2" s="1176"/>
      <c r="VPH2" s="1176"/>
      <c r="VPI2" s="1176"/>
      <c r="VPJ2" s="1176"/>
      <c r="VPK2" s="1176"/>
      <c r="VPL2" s="1176"/>
      <c r="VPM2" s="1176"/>
      <c r="VPN2" s="1176"/>
      <c r="VPO2" s="1176"/>
      <c r="VPP2" s="1176"/>
      <c r="VPQ2" s="1176"/>
      <c r="VPR2" s="1176"/>
      <c r="VPS2" s="1176"/>
      <c r="VPT2" s="1176"/>
      <c r="VPU2" s="1176"/>
      <c r="VPV2" s="1176"/>
      <c r="VPW2" s="1176"/>
      <c r="VPX2" s="1176"/>
      <c r="VPY2" s="1176"/>
      <c r="VPZ2" s="1176"/>
      <c r="VQA2" s="1176"/>
      <c r="VQB2" s="1176"/>
      <c r="VQC2" s="1176"/>
      <c r="VQD2" s="1176"/>
      <c r="VQE2" s="1176"/>
      <c r="VQF2" s="1176"/>
      <c r="VQG2" s="1176"/>
      <c r="VQH2" s="1176"/>
      <c r="VQI2" s="1176"/>
      <c r="VQJ2" s="1176"/>
      <c r="VQK2" s="1176"/>
      <c r="VQL2" s="1176"/>
      <c r="VQM2" s="1176"/>
      <c r="VQN2" s="1176"/>
      <c r="VQO2" s="1176"/>
      <c r="VQP2" s="1176"/>
      <c r="VQQ2" s="1176"/>
      <c r="VQR2" s="1176"/>
      <c r="VQS2" s="1176"/>
      <c r="VQT2" s="1176"/>
      <c r="VQU2" s="1176"/>
      <c r="VQV2" s="1176"/>
      <c r="VQW2" s="1176"/>
      <c r="VQX2" s="1176"/>
      <c r="VQY2" s="1176"/>
      <c r="VQZ2" s="1176"/>
      <c r="VRA2" s="1176"/>
      <c r="VRB2" s="1176"/>
      <c r="VRC2" s="1176"/>
      <c r="VRD2" s="1176"/>
      <c r="VRE2" s="1176"/>
      <c r="VRF2" s="1176"/>
      <c r="VRG2" s="1176"/>
      <c r="VRH2" s="1176"/>
      <c r="VRI2" s="1176"/>
      <c r="VRJ2" s="1176"/>
      <c r="VRK2" s="1176"/>
      <c r="VRL2" s="1176"/>
      <c r="VRM2" s="1176"/>
      <c r="VRN2" s="1176"/>
      <c r="VRO2" s="1176"/>
      <c r="VRP2" s="1176"/>
      <c r="VRQ2" s="1176"/>
      <c r="VRR2" s="1176"/>
      <c r="VRS2" s="1176"/>
      <c r="VRT2" s="1176"/>
      <c r="VRU2" s="1176"/>
      <c r="VRV2" s="1176"/>
      <c r="VRW2" s="1176"/>
      <c r="VRX2" s="1176"/>
      <c r="VRY2" s="1176"/>
      <c r="VRZ2" s="1176"/>
      <c r="VSA2" s="1176"/>
      <c r="VSB2" s="1176"/>
      <c r="VSC2" s="1176"/>
      <c r="VSD2" s="1176"/>
      <c r="VSE2" s="1176"/>
      <c r="VSF2" s="1176"/>
      <c r="VSG2" s="1176"/>
      <c r="VSH2" s="1176"/>
      <c r="VSI2" s="1176"/>
      <c r="VSJ2" s="1176"/>
      <c r="VSK2" s="1176"/>
      <c r="VSL2" s="1176"/>
      <c r="VSM2" s="1176"/>
      <c r="VSN2" s="1176"/>
      <c r="VSO2" s="1176"/>
      <c r="VSP2" s="1176"/>
      <c r="VSQ2" s="1176"/>
      <c r="VSR2" s="1176"/>
      <c r="VSS2" s="1176"/>
      <c r="VST2" s="1176"/>
      <c r="VSU2" s="1176"/>
      <c r="VSV2" s="1176"/>
      <c r="VSW2" s="1176"/>
      <c r="VSX2" s="1176"/>
      <c r="VSY2" s="1176"/>
      <c r="VSZ2" s="1176"/>
      <c r="VTA2" s="1176"/>
      <c r="VTB2" s="1176"/>
      <c r="VTC2" s="1176"/>
      <c r="VTD2" s="1176"/>
      <c r="VTE2" s="1176"/>
      <c r="VTF2" s="1176"/>
      <c r="VTG2" s="1176"/>
      <c r="VTH2" s="1176"/>
      <c r="VTI2" s="1176"/>
      <c r="VTJ2" s="1176"/>
      <c r="VTK2" s="1176"/>
      <c r="VTL2" s="1176"/>
      <c r="VTM2" s="1176"/>
      <c r="VTN2" s="1176"/>
      <c r="VTO2" s="1176"/>
      <c r="VTP2" s="1176"/>
      <c r="VTQ2" s="1176"/>
      <c r="VTR2" s="1176"/>
      <c r="VTS2" s="1176"/>
      <c r="VTT2" s="1176"/>
      <c r="VTU2" s="1176"/>
      <c r="VTV2" s="1176"/>
      <c r="VTW2" s="1176"/>
      <c r="VTX2" s="1176"/>
      <c r="VTY2" s="1176"/>
      <c r="VTZ2" s="1176"/>
      <c r="VUA2" s="1176"/>
      <c r="VUB2" s="1176"/>
      <c r="VUC2" s="1176"/>
      <c r="VUD2" s="1176"/>
      <c r="VUE2" s="1176"/>
      <c r="VUF2" s="1176"/>
      <c r="VUG2" s="1176"/>
      <c r="VUH2" s="1176"/>
      <c r="VUI2" s="1176"/>
      <c r="VUJ2" s="1176"/>
      <c r="VUK2" s="1176"/>
      <c r="VUL2" s="1176"/>
      <c r="VUM2" s="1176"/>
      <c r="VUN2" s="1176"/>
      <c r="VUO2" s="1176"/>
      <c r="VUP2" s="1176"/>
      <c r="VUQ2" s="1176"/>
      <c r="VUR2" s="1176"/>
      <c r="VUS2" s="1176"/>
      <c r="VUT2" s="1176"/>
      <c r="VUU2" s="1176"/>
      <c r="VUV2" s="1176"/>
      <c r="VUW2" s="1176"/>
      <c r="VUX2" s="1176"/>
      <c r="VUY2" s="1176"/>
      <c r="VUZ2" s="1176"/>
      <c r="VVA2" s="1176"/>
      <c r="VVB2" s="1176"/>
      <c r="VVC2" s="1176"/>
      <c r="VVD2" s="1176"/>
      <c r="VVE2" s="1176"/>
      <c r="VVF2" s="1176"/>
      <c r="VVG2" s="1176"/>
      <c r="VVH2" s="1176"/>
      <c r="VVI2" s="1176"/>
      <c r="VVJ2" s="1176"/>
      <c r="VVK2" s="1176"/>
      <c r="VVL2" s="1176"/>
      <c r="VVM2" s="1176"/>
      <c r="VVN2" s="1176"/>
      <c r="VVO2" s="1176"/>
      <c r="VVP2" s="1176"/>
      <c r="VVQ2" s="1176"/>
      <c r="VVR2" s="1176"/>
      <c r="VVS2" s="1176"/>
      <c r="VVT2" s="1176"/>
      <c r="VVU2" s="1176"/>
      <c r="VVV2" s="1176"/>
      <c r="VVW2" s="1176"/>
      <c r="VVX2" s="1176"/>
      <c r="VVY2" s="1176"/>
      <c r="VVZ2" s="1176"/>
      <c r="VWA2" s="1176"/>
      <c r="VWB2" s="1176"/>
      <c r="VWC2" s="1176"/>
      <c r="VWD2" s="1176"/>
      <c r="VWE2" s="1176"/>
      <c r="VWF2" s="1176"/>
      <c r="VWG2" s="1176"/>
      <c r="VWH2" s="1176"/>
      <c r="VWI2" s="1176"/>
      <c r="VWJ2" s="1176"/>
      <c r="VWK2" s="1176"/>
      <c r="VWL2" s="1176"/>
      <c r="VWM2" s="1176"/>
      <c r="VWN2" s="1176"/>
      <c r="VWO2" s="1176"/>
      <c r="VWP2" s="1176"/>
      <c r="VWQ2" s="1176"/>
      <c r="VWR2" s="1176"/>
      <c r="VWS2" s="1176"/>
      <c r="VWT2" s="1176"/>
      <c r="VWU2" s="1176"/>
      <c r="VWV2" s="1176"/>
      <c r="VWW2" s="1176"/>
      <c r="VWX2" s="1176"/>
      <c r="VWY2" s="1176"/>
      <c r="VWZ2" s="1176"/>
      <c r="VXA2" s="1176"/>
      <c r="VXB2" s="1176"/>
      <c r="VXC2" s="1176"/>
      <c r="VXD2" s="1176"/>
      <c r="VXE2" s="1176"/>
      <c r="VXF2" s="1176"/>
      <c r="VXG2" s="1176"/>
      <c r="VXH2" s="1176"/>
      <c r="VXI2" s="1176"/>
      <c r="VXJ2" s="1176"/>
      <c r="VXK2" s="1176"/>
      <c r="VXL2" s="1176"/>
      <c r="VXM2" s="1176"/>
      <c r="VXN2" s="1176"/>
      <c r="VXO2" s="1176"/>
      <c r="VXP2" s="1176"/>
      <c r="VXQ2" s="1176"/>
      <c r="VXR2" s="1176"/>
      <c r="VXS2" s="1176"/>
      <c r="VXT2" s="1176"/>
      <c r="VXU2" s="1176"/>
      <c r="VXV2" s="1176"/>
      <c r="VXW2" s="1176"/>
      <c r="VXX2" s="1176"/>
      <c r="VXY2" s="1176"/>
      <c r="VXZ2" s="1176"/>
      <c r="VYA2" s="1176"/>
      <c r="VYB2" s="1176"/>
      <c r="VYC2" s="1176"/>
      <c r="VYD2" s="1176"/>
      <c r="VYE2" s="1176"/>
      <c r="VYF2" s="1176"/>
      <c r="VYG2" s="1176"/>
      <c r="VYH2" s="1176"/>
      <c r="VYI2" s="1176"/>
      <c r="VYJ2" s="1176"/>
      <c r="VYK2" s="1176"/>
      <c r="VYL2" s="1176"/>
      <c r="VYM2" s="1176"/>
      <c r="VYN2" s="1176"/>
      <c r="VYO2" s="1176"/>
      <c r="VYP2" s="1176"/>
      <c r="VYQ2" s="1176"/>
      <c r="VYR2" s="1176"/>
      <c r="VYS2" s="1176"/>
      <c r="VYT2" s="1176"/>
      <c r="VYU2" s="1176"/>
      <c r="VYV2" s="1176"/>
      <c r="VYW2" s="1176"/>
      <c r="VYX2" s="1176"/>
      <c r="VYY2" s="1176"/>
      <c r="VYZ2" s="1176"/>
      <c r="VZA2" s="1176"/>
      <c r="VZB2" s="1176"/>
      <c r="VZC2" s="1176"/>
      <c r="VZD2" s="1176"/>
      <c r="VZE2" s="1176"/>
      <c r="VZF2" s="1176"/>
      <c r="VZG2" s="1176"/>
      <c r="VZH2" s="1176"/>
      <c r="VZI2" s="1176"/>
      <c r="VZJ2" s="1176"/>
      <c r="VZK2" s="1176"/>
      <c r="VZL2" s="1176"/>
      <c r="VZM2" s="1176"/>
      <c r="VZN2" s="1176"/>
      <c r="VZO2" s="1176"/>
      <c r="VZP2" s="1176"/>
      <c r="VZQ2" s="1176"/>
      <c r="VZR2" s="1176"/>
      <c r="VZS2" s="1176"/>
      <c r="VZT2" s="1176"/>
      <c r="VZU2" s="1176"/>
      <c r="VZV2" s="1176"/>
      <c r="VZW2" s="1176"/>
      <c r="VZX2" s="1176"/>
      <c r="VZY2" s="1176"/>
      <c r="VZZ2" s="1176"/>
      <c r="WAA2" s="1176"/>
      <c r="WAB2" s="1176"/>
      <c r="WAC2" s="1176"/>
      <c r="WAD2" s="1176"/>
      <c r="WAE2" s="1176"/>
      <c r="WAF2" s="1176"/>
      <c r="WAG2" s="1176"/>
      <c r="WAH2" s="1176"/>
      <c r="WAI2" s="1176"/>
      <c r="WAJ2" s="1176"/>
      <c r="WAK2" s="1176"/>
      <c r="WAL2" s="1176"/>
      <c r="WAM2" s="1176"/>
      <c r="WAN2" s="1176"/>
      <c r="WAO2" s="1176"/>
      <c r="WAP2" s="1176"/>
      <c r="WAQ2" s="1176"/>
      <c r="WAR2" s="1176"/>
      <c r="WAS2" s="1176"/>
      <c r="WAT2" s="1176"/>
      <c r="WAU2" s="1176"/>
      <c r="WAV2" s="1176"/>
      <c r="WAW2" s="1176"/>
      <c r="WAX2" s="1176"/>
      <c r="WAY2" s="1176"/>
      <c r="WAZ2" s="1176"/>
      <c r="WBA2" s="1176"/>
      <c r="WBB2" s="1176"/>
      <c r="WBC2" s="1176"/>
      <c r="WBD2" s="1176"/>
      <c r="WBE2" s="1176"/>
      <c r="WBF2" s="1176"/>
      <c r="WBG2" s="1176"/>
      <c r="WBH2" s="1176"/>
      <c r="WBI2" s="1176"/>
      <c r="WBJ2" s="1176"/>
      <c r="WBK2" s="1176"/>
      <c r="WBL2" s="1176"/>
      <c r="WBM2" s="1176"/>
      <c r="WBN2" s="1176"/>
      <c r="WBO2" s="1176"/>
      <c r="WBP2" s="1176"/>
      <c r="WBQ2" s="1176"/>
      <c r="WBR2" s="1176"/>
      <c r="WBS2" s="1176"/>
      <c r="WBT2" s="1176"/>
      <c r="WBU2" s="1176"/>
      <c r="WBV2" s="1176"/>
      <c r="WBW2" s="1176"/>
      <c r="WBX2" s="1176"/>
      <c r="WBY2" s="1176"/>
      <c r="WBZ2" s="1176"/>
      <c r="WCA2" s="1176"/>
      <c r="WCB2" s="1176"/>
      <c r="WCC2" s="1176"/>
      <c r="WCD2" s="1176"/>
      <c r="WCE2" s="1176"/>
      <c r="WCF2" s="1176"/>
      <c r="WCG2" s="1176"/>
      <c r="WCH2" s="1176"/>
      <c r="WCI2" s="1176"/>
      <c r="WCJ2" s="1176"/>
      <c r="WCK2" s="1176"/>
      <c r="WCL2" s="1176"/>
      <c r="WCM2" s="1176"/>
      <c r="WCN2" s="1176"/>
      <c r="WCO2" s="1176"/>
      <c r="WCP2" s="1176"/>
      <c r="WCQ2" s="1176"/>
      <c r="WCR2" s="1176"/>
      <c r="WCS2" s="1176"/>
      <c r="WCT2" s="1176"/>
      <c r="WCU2" s="1176"/>
      <c r="WCV2" s="1176"/>
      <c r="WCW2" s="1176"/>
      <c r="WCX2" s="1176"/>
      <c r="WCY2" s="1176"/>
      <c r="WCZ2" s="1176"/>
      <c r="WDA2" s="1176"/>
      <c r="WDB2" s="1176"/>
      <c r="WDC2" s="1176"/>
      <c r="WDD2" s="1176"/>
      <c r="WDE2" s="1176"/>
      <c r="WDF2" s="1176"/>
      <c r="WDG2" s="1176"/>
      <c r="WDH2" s="1176"/>
      <c r="WDI2" s="1176"/>
      <c r="WDJ2" s="1176"/>
      <c r="WDK2" s="1176"/>
      <c r="WDL2" s="1176"/>
      <c r="WDM2" s="1176"/>
      <c r="WDN2" s="1176"/>
      <c r="WDO2" s="1176"/>
      <c r="WDP2" s="1176"/>
      <c r="WDQ2" s="1176"/>
      <c r="WDR2" s="1176"/>
      <c r="WDS2" s="1176"/>
      <c r="WDT2" s="1176"/>
      <c r="WDU2" s="1176"/>
      <c r="WDV2" s="1176"/>
      <c r="WDW2" s="1176"/>
      <c r="WDX2" s="1176"/>
      <c r="WDY2" s="1176"/>
      <c r="WDZ2" s="1176"/>
      <c r="WEA2" s="1176"/>
      <c r="WEB2" s="1176"/>
      <c r="WEC2" s="1176"/>
      <c r="WED2" s="1176"/>
      <c r="WEE2" s="1176"/>
      <c r="WEF2" s="1176"/>
      <c r="WEG2" s="1176"/>
      <c r="WEH2" s="1176"/>
      <c r="WEI2" s="1176"/>
      <c r="WEJ2" s="1176"/>
      <c r="WEK2" s="1176"/>
      <c r="WEL2" s="1176"/>
      <c r="WEM2" s="1176"/>
      <c r="WEN2" s="1176"/>
      <c r="WEO2" s="1176"/>
      <c r="WEP2" s="1176"/>
      <c r="WEQ2" s="1176"/>
      <c r="WER2" s="1176"/>
      <c r="WES2" s="1176"/>
      <c r="WET2" s="1176"/>
      <c r="WEU2" s="1176"/>
      <c r="WEV2" s="1176"/>
      <c r="WEW2" s="1176"/>
      <c r="WEX2" s="1176"/>
      <c r="WEY2" s="1176"/>
      <c r="WEZ2" s="1176"/>
      <c r="WFA2" s="1176"/>
      <c r="WFB2" s="1176"/>
      <c r="WFC2" s="1176"/>
      <c r="WFD2" s="1176"/>
      <c r="WFE2" s="1176"/>
      <c r="WFF2" s="1176"/>
      <c r="WFG2" s="1176"/>
      <c r="WFH2" s="1176"/>
      <c r="WFI2" s="1176"/>
      <c r="WFJ2" s="1176"/>
      <c r="WFK2" s="1176"/>
      <c r="WFL2" s="1176"/>
      <c r="WFM2" s="1176"/>
      <c r="WFN2" s="1176"/>
      <c r="WFO2" s="1176"/>
      <c r="WFP2" s="1176"/>
      <c r="WFQ2" s="1176"/>
      <c r="WFR2" s="1176"/>
      <c r="WFS2" s="1176"/>
      <c r="WFT2" s="1176"/>
      <c r="WFU2" s="1176"/>
      <c r="WFV2" s="1176"/>
      <c r="WFW2" s="1176"/>
      <c r="WFX2" s="1176"/>
      <c r="WFY2" s="1176"/>
      <c r="WFZ2" s="1176"/>
      <c r="WGA2" s="1176"/>
      <c r="WGB2" s="1176"/>
      <c r="WGC2" s="1176"/>
      <c r="WGD2" s="1176"/>
      <c r="WGE2" s="1176"/>
      <c r="WGF2" s="1176"/>
      <c r="WGG2" s="1176"/>
      <c r="WGH2" s="1176"/>
      <c r="WGI2" s="1176"/>
      <c r="WGJ2" s="1176"/>
      <c r="WGK2" s="1176"/>
      <c r="WGL2" s="1176"/>
      <c r="WGM2" s="1176"/>
      <c r="WGN2" s="1176"/>
      <c r="WGO2" s="1176"/>
      <c r="WGP2" s="1176"/>
      <c r="WGQ2" s="1176"/>
      <c r="WGR2" s="1176"/>
      <c r="WGS2" s="1176"/>
      <c r="WGT2" s="1176"/>
      <c r="WGU2" s="1176"/>
      <c r="WGV2" s="1176"/>
      <c r="WGW2" s="1176"/>
      <c r="WGX2" s="1176"/>
      <c r="WGY2" s="1176"/>
      <c r="WGZ2" s="1176"/>
      <c r="WHA2" s="1176"/>
      <c r="WHB2" s="1176"/>
      <c r="WHC2" s="1176"/>
      <c r="WHD2" s="1176"/>
      <c r="WHE2" s="1176"/>
      <c r="WHF2" s="1176"/>
      <c r="WHG2" s="1176"/>
      <c r="WHH2" s="1176"/>
      <c r="WHI2" s="1176"/>
      <c r="WHJ2" s="1176"/>
      <c r="WHK2" s="1176"/>
      <c r="WHL2" s="1176"/>
      <c r="WHM2" s="1176"/>
      <c r="WHN2" s="1176"/>
      <c r="WHO2" s="1176"/>
      <c r="WHP2" s="1176"/>
      <c r="WHQ2" s="1176"/>
      <c r="WHR2" s="1176"/>
      <c r="WHS2" s="1176"/>
      <c r="WHT2" s="1176"/>
      <c r="WHU2" s="1176"/>
      <c r="WHV2" s="1176"/>
      <c r="WHW2" s="1176"/>
      <c r="WHX2" s="1176"/>
      <c r="WHY2" s="1176"/>
      <c r="WHZ2" s="1176"/>
      <c r="WIA2" s="1176"/>
      <c r="WIB2" s="1176"/>
      <c r="WIC2" s="1176"/>
      <c r="WID2" s="1176"/>
      <c r="WIE2" s="1176"/>
      <c r="WIF2" s="1176"/>
      <c r="WIG2" s="1176"/>
      <c r="WIH2" s="1176"/>
      <c r="WII2" s="1176"/>
      <c r="WIJ2" s="1176"/>
      <c r="WIK2" s="1176"/>
      <c r="WIL2" s="1176"/>
      <c r="WIM2" s="1176"/>
      <c r="WIN2" s="1176"/>
      <c r="WIO2" s="1176"/>
      <c r="WIP2" s="1176"/>
      <c r="WIQ2" s="1176"/>
      <c r="WIR2" s="1176"/>
      <c r="WIS2" s="1176"/>
      <c r="WIT2" s="1176"/>
      <c r="WIU2" s="1176"/>
      <c r="WIV2" s="1176"/>
      <c r="WIW2" s="1176"/>
      <c r="WIX2" s="1176"/>
      <c r="WIY2" s="1176"/>
      <c r="WIZ2" s="1176"/>
      <c r="WJA2" s="1176"/>
      <c r="WJB2" s="1176"/>
      <c r="WJC2" s="1176"/>
      <c r="WJD2" s="1176"/>
      <c r="WJE2" s="1176"/>
      <c r="WJF2" s="1176"/>
      <c r="WJG2" s="1176"/>
      <c r="WJH2" s="1176"/>
      <c r="WJI2" s="1176"/>
      <c r="WJJ2" s="1176"/>
      <c r="WJK2" s="1176"/>
      <c r="WJL2" s="1176"/>
      <c r="WJM2" s="1176"/>
      <c r="WJN2" s="1176"/>
      <c r="WJO2" s="1176"/>
      <c r="WJP2" s="1176"/>
      <c r="WJQ2" s="1176"/>
      <c r="WJR2" s="1176"/>
      <c r="WJS2" s="1176"/>
      <c r="WJT2" s="1176"/>
      <c r="WJU2" s="1176"/>
      <c r="WJV2" s="1176"/>
      <c r="WJW2" s="1176"/>
      <c r="WJX2" s="1176"/>
      <c r="WJY2" s="1176"/>
      <c r="WJZ2" s="1176"/>
      <c r="WKA2" s="1176"/>
      <c r="WKB2" s="1176"/>
      <c r="WKC2" s="1176"/>
      <c r="WKD2" s="1176"/>
      <c r="WKE2" s="1176"/>
      <c r="WKF2" s="1176"/>
      <c r="WKG2" s="1176"/>
      <c r="WKH2" s="1176"/>
      <c r="WKI2" s="1176"/>
      <c r="WKJ2" s="1176"/>
      <c r="WKK2" s="1176"/>
      <c r="WKL2" s="1176"/>
      <c r="WKM2" s="1176"/>
      <c r="WKN2" s="1176"/>
      <c r="WKO2" s="1176"/>
      <c r="WKP2" s="1176"/>
      <c r="WKQ2" s="1176"/>
      <c r="WKR2" s="1176"/>
      <c r="WKS2" s="1176"/>
      <c r="WKT2" s="1176"/>
      <c r="WKU2" s="1176"/>
      <c r="WKV2" s="1176"/>
      <c r="WKW2" s="1176"/>
      <c r="WKX2" s="1176"/>
      <c r="WKY2" s="1176"/>
      <c r="WKZ2" s="1176"/>
      <c r="WLA2" s="1176"/>
      <c r="WLB2" s="1176"/>
      <c r="WLC2" s="1176"/>
      <c r="WLD2" s="1176"/>
      <c r="WLE2" s="1176"/>
      <c r="WLF2" s="1176"/>
      <c r="WLG2" s="1176"/>
      <c r="WLH2" s="1176"/>
      <c r="WLI2" s="1176"/>
      <c r="WLJ2" s="1176"/>
      <c r="WLK2" s="1176"/>
      <c r="WLL2" s="1176"/>
      <c r="WLM2" s="1176"/>
      <c r="WLN2" s="1176"/>
      <c r="WLO2" s="1176"/>
      <c r="WLP2" s="1176"/>
      <c r="WLQ2" s="1176"/>
      <c r="WLR2" s="1176"/>
      <c r="WLS2" s="1176"/>
      <c r="WLT2" s="1176"/>
      <c r="WLU2" s="1176"/>
      <c r="WLV2" s="1176"/>
      <c r="WLW2" s="1176"/>
      <c r="WLX2" s="1176"/>
      <c r="WLY2" s="1176"/>
      <c r="WLZ2" s="1176"/>
      <c r="WMA2" s="1176"/>
      <c r="WMB2" s="1176"/>
      <c r="WMC2" s="1176"/>
      <c r="WMD2" s="1176"/>
      <c r="WME2" s="1176"/>
      <c r="WMF2" s="1176"/>
      <c r="WMG2" s="1176"/>
      <c r="WMH2" s="1176"/>
      <c r="WMI2" s="1176"/>
      <c r="WMJ2" s="1176"/>
      <c r="WMK2" s="1176"/>
      <c r="WML2" s="1176"/>
      <c r="WMM2" s="1176"/>
      <c r="WMN2" s="1176"/>
      <c r="WMO2" s="1176"/>
      <c r="WMP2" s="1176"/>
      <c r="WMQ2" s="1176"/>
      <c r="WMR2" s="1176"/>
      <c r="WMS2" s="1176"/>
      <c r="WMT2" s="1176"/>
      <c r="WMU2" s="1176"/>
      <c r="WMV2" s="1176"/>
      <c r="WMW2" s="1176"/>
      <c r="WMX2" s="1176"/>
      <c r="WMY2" s="1176"/>
      <c r="WMZ2" s="1176"/>
      <c r="WNA2" s="1176"/>
      <c r="WNB2" s="1176"/>
      <c r="WNC2" s="1176"/>
      <c r="WND2" s="1176"/>
      <c r="WNE2" s="1176"/>
      <c r="WNF2" s="1176"/>
      <c r="WNG2" s="1176"/>
      <c r="WNH2" s="1176"/>
      <c r="WNI2" s="1176"/>
      <c r="WNJ2" s="1176"/>
      <c r="WNK2" s="1176"/>
      <c r="WNL2" s="1176"/>
      <c r="WNM2" s="1176"/>
      <c r="WNN2" s="1176"/>
      <c r="WNO2" s="1176"/>
      <c r="WNP2" s="1176"/>
      <c r="WNQ2" s="1176"/>
      <c r="WNR2" s="1176"/>
      <c r="WNS2" s="1176"/>
      <c r="WNT2" s="1176"/>
      <c r="WNU2" s="1176"/>
      <c r="WNV2" s="1176"/>
      <c r="WNW2" s="1176"/>
      <c r="WNX2" s="1176"/>
      <c r="WNY2" s="1176"/>
      <c r="WNZ2" s="1176"/>
      <c r="WOA2" s="1176"/>
      <c r="WOB2" s="1176"/>
      <c r="WOC2" s="1176"/>
      <c r="WOD2" s="1176"/>
      <c r="WOE2" s="1176"/>
      <c r="WOF2" s="1176"/>
      <c r="WOG2" s="1176"/>
      <c r="WOH2" s="1176"/>
      <c r="WOI2" s="1176"/>
      <c r="WOJ2" s="1176"/>
      <c r="WOK2" s="1176"/>
      <c r="WOL2" s="1176"/>
      <c r="WOM2" s="1176"/>
      <c r="WON2" s="1176"/>
      <c r="WOO2" s="1176"/>
      <c r="WOP2" s="1176"/>
      <c r="WOQ2" s="1176"/>
      <c r="WOR2" s="1176"/>
      <c r="WOS2" s="1176"/>
      <c r="WOT2" s="1176"/>
      <c r="WOU2" s="1176"/>
      <c r="WOV2" s="1176"/>
      <c r="WOW2" s="1176"/>
      <c r="WOX2" s="1176"/>
      <c r="WOY2" s="1176"/>
      <c r="WOZ2" s="1176"/>
      <c r="WPA2" s="1176"/>
      <c r="WPB2" s="1176"/>
      <c r="WPC2" s="1176"/>
      <c r="WPD2" s="1176"/>
      <c r="WPE2" s="1176"/>
      <c r="WPF2" s="1176"/>
      <c r="WPG2" s="1176"/>
      <c r="WPH2" s="1176"/>
      <c r="WPI2" s="1176"/>
      <c r="WPJ2" s="1176"/>
      <c r="WPK2" s="1176"/>
      <c r="WPL2" s="1176"/>
      <c r="WPM2" s="1176"/>
      <c r="WPN2" s="1176"/>
      <c r="WPO2" s="1176"/>
      <c r="WPP2" s="1176"/>
      <c r="WPQ2" s="1176"/>
      <c r="WPR2" s="1176"/>
      <c r="WPS2" s="1176"/>
      <c r="WPT2" s="1176"/>
      <c r="WPU2" s="1176"/>
      <c r="WPV2" s="1176"/>
      <c r="WPW2" s="1176"/>
      <c r="WPX2" s="1176"/>
      <c r="WPY2" s="1176"/>
      <c r="WPZ2" s="1176"/>
      <c r="WQA2" s="1176"/>
      <c r="WQB2" s="1176"/>
      <c r="WQC2" s="1176"/>
      <c r="WQD2" s="1176"/>
      <c r="WQE2" s="1176"/>
      <c r="WQF2" s="1176"/>
      <c r="WQG2" s="1176"/>
      <c r="WQH2" s="1176"/>
      <c r="WQI2" s="1176"/>
      <c r="WQJ2" s="1176"/>
      <c r="WQK2" s="1176"/>
      <c r="WQL2" s="1176"/>
      <c r="WQM2" s="1176"/>
      <c r="WQN2" s="1176"/>
      <c r="WQO2" s="1176"/>
      <c r="WQP2" s="1176"/>
      <c r="WQQ2" s="1176"/>
      <c r="WQR2" s="1176"/>
      <c r="WQS2" s="1176"/>
      <c r="WQT2" s="1176"/>
      <c r="WQU2" s="1176"/>
      <c r="WQV2" s="1176"/>
      <c r="WQW2" s="1176"/>
      <c r="WQX2" s="1176"/>
      <c r="WQY2" s="1176"/>
      <c r="WQZ2" s="1176"/>
      <c r="WRA2" s="1176"/>
      <c r="WRB2" s="1176"/>
      <c r="WRC2" s="1176"/>
      <c r="WRD2" s="1176"/>
      <c r="WRE2" s="1176"/>
      <c r="WRF2" s="1176"/>
      <c r="WRG2" s="1176"/>
      <c r="WRH2" s="1176"/>
      <c r="WRI2" s="1176"/>
      <c r="WRJ2" s="1176"/>
      <c r="WRK2" s="1176"/>
      <c r="WRL2" s="1176"/>
      <c r="WRM2" s="1176"/>
      <c r="WRN2" s="1176"/>
      <c r="WRO2" s="1176"/>
      <c r="WRP2" s="1176"/>
      <c r="WRQ2" s="1176"/>
      <c r="WRR2" s="1176"/>
      <c r="WRS2" s="1176"/>
      <c r="WRT2" s="1176"/>
      <c r="WRU2" s="1176"/>
      <c r="WRV2" s="1176"/>
      <c r="WRW2" s="1176"/>
      <c r="WRX2" s="1176"/>
      <c r="WRY2" s="1176"/>
      <c r="WRZ2" s="1176"/>
      <c r="WSA2" s="1176"/>
      <c r="WSB2" s="1176"/>
      <c r="WSC2" s="1176"/>
      <c r="WSD2" s="1176"/>
      <c r="WSE2" s="1176"/>
      <c r="WSF2" s="1176"/>
      <c r="WSG2" s="1176"/>
      <c r="WSH2" s="1176"/>
      <c r="WSI2" s="1176"/>
      <c r="WSJ2" s="1176"/>
      <c r="WSK2" s="1176"/>
      <c r="WSL2" s="1176"/>
      <c r="WSM2" s="1176"/>
      <c r="WSN2" s="1176"/>
      <c r="WSO2" s="1176"/>
      <c r="WSP2" s="1176"/>
      <c r="WSQ2" s="1176"/>
      <c r="WSR2" s="1176"/>
      <c r="WSS2" s="1176"/>
      <c r="WST2" s="1176"/>
      <c r="WSU2" s="1176"/>
      <c r="WSV2" s="1176"/>
      <c r="WSW2" s="1176"/>
      <c r="WSX2" s="1176"/>
      <c r="WSY2" s="1176"/>
      <c r="WSZ2" s="1176"/>
      <c r="WTA2" s="1176"/>
      <c r="WTB2" s="1176"/>
      <c r="WTC2" s="1176"/>
      <c r="WTD2" s="1176"/>
      <c r="WTE2" s="1176"/>
      <c r="WTF2" s="1176"/>
      <c r="WTG2" s="1176"/>
      <c r="WTH2" s="1176"/>
      <c r="WTI2" s="1176"/>
      <c r="WTJ2" s="1176"/>
      <c r="WTK2" s="1176"/>
      <c r="WTL2" s="1176"/>
      <c r="WTM2" s="1176"/>
      <c r="WTN2" s="1176"/>
      <c r="WTO2" s="1176"/>
      <c r="WTP2" s="1176"/>
      <c r="WTQ2" s="1176"/>
      <c r="WTR2" s="1176"/>
      <c r="WTS2" s="1176"/>
      <c r="WTT2" s="1176"/>
      <c r="WTU2" s="1176"/>
      <c r="WTV2" s="1176"/>
      <c r="WTW2" s="1176"/>
      <c r="WTX2" s="1176"/>
      <c r="WTY2" s="1176"/>
      <c r="WTZ2" s="1176"/>
      <c r="WUA2" s="1176"/>
      <c r="WUB2" s="1176"/>
      <c r="WUC2" s="1176"/>
      <c r="WUD2" s="1176"/>
      <c r="WUE2" s="1176"/>
      <c r="WUF2" s="1176"/>
      <c r="WUG2" s="1176"/>
      <c r="WUH2" s="1176"/>
      <c r="WUI2" s="1176"/>
      <c r="WUJ2" s="1176"/>
      <c r="WUK2" s="1176"/>
      <c r="WUL2" s="1176"/>
      <c r="WUM2" s="1176"/>
      <c r="WUN2" s="1176"/>
      <c r="WUO2" s="1176"/>
      <c r="WUP2" s="1176"/>
      <c r="WUQ2" s="1176"/>
      <c r="WUR2" s="1176"/>
      <c r="WUS2" s="1176"/>
      <c r="WUT2" s="1176"/>
      <c r="WUU2" s="1176"/>
      <c r="WUV2" s="1176"/>
      <c r="WUW2" s="1176"/>
      <c r="WUX2" s="1176"/>
      <c r="WUY2" s="1176"/>
      <c r="WUZ2" s="1176"/>
      <c r="WVA2" s="1176"/>
      <c r="WVB2" s="1176"/>
      <c r="WVC2" s="1176"/>
      <c r="WVD2" s="1176"/>
      <c r="WVE2" s="1176"/>
      <c r="WVF2" s="1176"/>
      <c r="WVG2" s="1176"/>
      <c r="WVH2" s="1176"/>
      <c r="WVI2" s="1176"/>
      <c r="WVJ2" s="1176"/>
      <c r="WVK2" s="1176"/>
      <c r="WVL2" s="1176"/>
      <c r="WVM2" s="1176"/>
      <c r="WVN2" s="1176"/>
      <c r="WVO2" s="1176"/>
      <c r="WVP2" s="1176"/>
      <c r="WVQ2" s="1176"/>
      <c r="WVR2" s="1176"/>
      <c r="WVS2" s="1176"/>
      <c r="WVT2" s="1176"/>
      <c r="WVU2" s="1176"/>
      <c r="WVV2" s="1176"/>
      <c r="WVW2" s="1176"/>
      <c r="WVX2" s="1176"/>
      <c r="WVY2" s="1176"/>
      <c r="WVZ2" s="1176"/>
      <c r="WWA2" s="1176"/>
      <c r="WWB2" s="1176"/>
      <c r="WWC2" s="1176"/>
      <c r="WWD2" s="1176"/>
      <c r="WWE2" s="1176"/>
      <c r="WWF2" s="1176"/>
      <c r="WWG2" s="1176"/>
      <c r="WWH2" s="1176"/>
      <c r="WWI2" s="1176"/>
      <c r="WWJ2" s="1176"/>
      <c r="WWK2" s="1176"/>
      <c r="WWL2" s="1176"/>
      <c r="WWM2" s="1176"/>
      <c r="WWN2" s="1176"/>
      <c r="WWO2" s="1176"/>
      <c r="WWP2" s="1176"/>
      <c r="WWQ2" s="1176"/>
      <c r="WWR2" s="1176"/>
      <c r="WWS2" s="1176"/>
      <c r="WWT2" s="1176"/>
      <c r="WWU2" s="1176"/>
      <c r="WWV2" s="1176"/>
      <c r="WWW2" s="1176"/>
      <c r="WWX2" s="1176"/>
      <c r="WWY2" s="1176"/>
      <c r="WWZ2" s="1176"/>
      <c r="WXA2" s="1176"/>
      <c r="WXB2" s="1176"/>
      <c r="WXC2" s="1176"/>
      <c r="WXD2" s="1176"/>
      <c r="WXE2" s="1176"/>
      <c r="WXF2" s="1176"/>
      <c r="WXG2" s="1176"/>
      <c r="WXH2" s="1176"/>
      <c r="WXI2" s="1176"/>
      <c r="WXJ2" s="1176"/>
      <c r="WXK2" s="1176"/>
      <c r="WXL2" s="1176"/>
      <c r="WXM2" s="1176"/>
      <c r="WXN2" s="1176"/>
      <c r="WXO2" s="1176"/>
      <c r="WXP2" s="1176"/>
      <c r="WXQ2" s="1176"/>
      <c r="WXR2" s="1176"/>
      <c r="WXS2" s="1176"/>
      <c r="WXT2" s="1176"/>
      <c r="WXU2" s="1176"/>
      <c r="WXV2" s="1176"/>
      <c r="WXW2" s="1176"/>
      <c r="WXX2" s="1176"/>
      <c r="WXY2" s="1176"/>
      <c r="WXZ2" s="1176"/>
      <c r="WYA2" s="1176"/>
      <c r="WYB2" s="1176"/>
      <c r="WYC2" s="1176"/>
      <c r="WYD2" s="1176"/>
      <c r="WYE2" s="1176"/>
      <c r="WYF2" s="1176"/>
      <c r="WYG2" s="1176"/>
      <c r="WYH2" s="1176"/>
      <c r="WYI2" s="1176"/>
      <c r="WYJ2" s="1176"/>
      <c r="WYK2" s="1176"/>
      <c r="WYL2" s="1176"/>
      <c r="WYM2" s="1176"/>
      <c r="WYN2" s="1176"/>
      <c r="WYO2" s="1176"/>
      <c r="WYP2" s="1176"/>
      <c r="WYQ2" s="1176"/>
      <c r="WYR2" s="1176"/>
      <c r="WYS2" s="1176"/>
      <c r="WYT2" s="1176"/>
      <c r="WYU2" s="1176"/>
      <c r="WYV2" s="1176"/>
      <c r="WYW2" s="1176"/>
      <c r="WYX2" s="1176"/>
      <c r="WYY2" s="1176"/>
      <c r="WYZ2" s="1176"/>
      <c r="WZA2" s="1176"/>
      <c r="WZB2" s="1176"/>
      <c r="WZC2" s="1176"/>
      <c r="WZD2" s="1176"/>
      <c r="WZE2" s="1176"/>
      <c r="WZF2" s="1176"/>
      <c r="WZG2" s="1176"/>
      <c r="WZH2" s="1176"/>
      <c r="WZI2" s="1176"/>
      <c r="WZJ2" s="1176"/>
      <c r="WZK2" s="1176"/>
      <c r="WZL2" s="1176"/>
      <c r="WZM2" s="1176"/>
      <c r="WZN2" s="1176"/>
      <c r="WZO2" s="1176"/>
      <c r="WZP2" s="1176"/>
      <c r="WZQ2" s="1176"/>
      <c r="WZR2" s="1176"/>
      <c r="WZS2" s="1176"/>
      <c r="WZT2" s="1176"/>
      <c r="WZU2" s="1176"/>
      <c r="WZV2" s="1176"/>
      <c r="WZW2" s="1176"/>
      <c r="WZX2" s="1176"/>
      <c r="WZY2" s="1176"/>
      <c r="WZZ2" s="1176"/>
      <c r="XAA2" s="1176"/>
      <c r="XAB2" s="1176"/>
      <c r="XAC2" s="1176"/>
      <c r="XAD2" s="1176"/>
      <c r="XAE2" s="1176"/>
      <c r="XAF2" s="1176"/>
      <c r="XAG2" s="1176"/>
      <c r="XAH2" s="1176"/>
      <c r="XAI2" s="1176"/>
      <c r="XAJ2" s="1176"/>
      <c r="XAK2" s="1176"/>
      <c r="XAL2" s="1176"/>
      <c r="XAM2" s="1176"/>
      <c r="XAN2" s="1176"/>
      <c r="XAO2" s="1176"/>
      <c r="XAP2" s="1176"/>
      <c r="XAQ2" s="1176"/>
      <c r="XAR2" s="1176"/>
      <c r="XAS2" s="1176"/>
      <c r="XAT2" s="1176"/>
      <c r="XAU2" s="1176"/>
      <c r="XAV2" s="1176"/>
      <c r="XAW2" s="1176"/>
      <c r="XAX2" s="1176"/>
      <c r="XAY2" s="1176"/>
      <c r="XAZ2" s="1176"/>
      <c r="XBA2" s="1176"/>
      <c r="XBB2" s="1176"/>
      <c r="XBC2" s="1176"/>
      <c r="XBD2" s="1176"/>
      <c r="XBE2" s="1176"/>
      <c r="XBF2" s="1176"/>
      <c r="XBG2" s="1176"/>
      <c r="XBH2" s="1176"/>
      <c r="XBI2" s="1176"/>
      <c r="XBJ2" s="1176"/>
      <c r="XBK2" s="1176"/>
      <c r="XBL2" s="1176"/>
      <c r="XBM2" s="1176"/>
      <c r="XBN2" s="1176"/>
      <c r="XBO2" s="1176"/>
      <c r="XBP2" s="1176"/>
      <c r="XBQ2" s="1176"/>
      <c r="XBR2" s="1176"/>
      <c r="XBS2" s="1176"/>
      <c r="XBT2" s="1176"/>
      <c r="XBU2" s="1176"/>
      <c r="XBV2" s="1176"/>
      <c r="XBW2" s="1176"/>
      <c r="XBX2" s="1176"/>
    </row>
    <row r="3" spans="1:16300" s="1181" customFormat="1" ht="18" customHeight="1">
      <c r="A3" s="1179" t="s">
        <v>43</v>
      </c>
      <c r="B3" s="1180" t="s">
        <v>257</v>
      </c>
      <c r="C3" s="1179" t="s">
        <v>444</v>
      </c>
      <c r="D3" s="1179" t="s">
        <v>445</v>
      </c>
      <c r="E3" s="1179"/>
      <c r="F3" s="1179"/>
      <c r="G3" s="1179"/>
      <c r="H3" s="1179"/>
      <c r="I3" s="1179"/>
      <c r="J3" s="1179"/>
      <c r="K3" s="1179"/>
      <c r="L3" s="1179"/>
      <c r="M3" s="1179"/>
      <c r="N3" s="1179"/>
      <c r="O3" s="1179" t="s">
        <v>119</v>
      </c>
      <c r="P3" s="1179"/>
      <c r="Q3" s="1179"/>
      <c r="R3" s="1179" t="s">
        <v>446</v>
      </c>
      <c r="S3" s="1179"/>
      <c r="T3" s="1179"/>
      <c r="U3" s="1179" t="s">
        <v>316</v>
      </c>
    </row>
    <row r="4" spans="1:16300" s="1181" customFormat="1" ht="44.25" customHeight="1">
      <c r="A4" s="1179"/>
      <c r="B4" s="1180"/>
      <c r="C4" s="1179"/>
      <c r="D4" s="1182" t="s">
        <v>447</v>
      </c>
      <c r="E4" s="1183" t="s">
        <v>448</v>
      </c>
      <c r="F4" s="1184" t="s">
        <v>449</v>
      </c>
      <c r="G4" s="1184" t="s">
        <v>450</v>
      </c>
      <c r="H4" s="1184" t="s">
        <v>451</v>
      </c>
      <c r="I4" s="1184" t="s">
        <v>452</v>
      </c>
      <c r="J4" s="1184" t="s">
        <v>453</v>
      </c>
      <c r="K4" s="1185" t="s">
        <v>454</v>
      </c>
      <c r="L4" s="1184" t="s">
        <v>455</v>
      </c>
      <c r="M4" s="1185" t="s">
        <v>456</v>
      </c>
      <c r="N4" s="1184" t="s">
        <v>457</v>
      </c>
      <c r="O4" s="1184" t="s">
        <v>448</v>
      </c>
      <c r="P4" s="1184" t="s">
        <v>456</v>
      </c>
      <c r="Q4" s="1184" t="s">
        <v>457</v>
      </c>
      <c r="R4" s="1184" t="s">
        <v>448</v>
      </c>
      <c r="S4" s="1184" t="s">
        <v>458</v>
      </c>
      <c r="T4" s="1184" t="s">
        <v>459</v>
      </c>
      <c r="U4" s="1179"/>
    </row>
    <row r="5" spans="1:16300" s="1176" customFormat="1" ht="25.5" customHeight="1">
      <c r="A5" s="1186"/>
      <c r="B5" s="1187"/>
      <c r="C5" s="1187"/>
      <c r="D5" s="1187"/>
      <c r="E5" s="1188"/>
      <c r="F5" s="1189"/>
      <c r="G5" s="1189"/>
      <c r="H5" s="1189"/>
      <c r="I5" s="1190"/>
      <c r="J5" s="1189"/>
      <c r="K5" s="1191"/>
      <c r="L5" s="1192"/>
      <c r="M5" s="1193"/>
      <c r="N5" s="1189"/>
      <c r="O5" s="1194"/>
      <c r="P5" s="1192"/>
      <c r="Q5" s="1189"/>
      <c r="R5" s="1195"/>
      <c r="S5" s="1189"/>
      <c r="T5" s="1189"/>
      <c r="U5" s="1196"/>
      <c r="V5" s="1197"/>
      <c r="XBP5" s="1177"/>
      <c r="XBQ5" s="1177"/>
    </row>
    <row r="6" spans="1:16300" s="1176" customFormat="1" ht="25.5" customHeight="1">
      <c r="A6" s="1186"/>
      <c r="B6" s="1187"/>
      <c r="C6" s="1187"/>
      <c r="D6" s="1187"/>
      <c r="E6" s="1188"/>
      <c r="F6" s="1189"/>
      <c r="G6" s="1189"/>
      <c r="H6" s="1189"/>
      <c r="I6" s="1190"/>
      <c r="J6" s="1189"/>
      <c r="K6" s="1191"/>
      <c r="L6" s="1192"/>
      <c r="M6" s="1193"/>
      <c r="N6" s="1189"/>
      <c r="O6" s="1194"/>
      <c r="P6" s="1192"/>
      <c r="Q6" s="1189"/>
      <c r="R6" s="1195"/>
      <c r="S6" s="1189"/>
      <c r="T6" s="1189"/>
      <c r="U6" s="1196"/>
      <c r="V6" s="1198"/>
      <c r="XBP6" s="1177"/>
      <c r="XBQ6" s="1177"/>
    </row>
    <row r="7" spans="1:16300" s="1176" customFormat="1" ht="25.5" customHeight="1">
      <c r="A7" s="1186"/>
      <c r="B7" s="1187"/>
      <c r="C7" s="1187"/>
      <c r="D7" s="1187"/>
      <c r="E7" s="1188"/>
      <c r="F7" s="1199"/>
      <c r="G7" s="1199"/>
      <c r="H7" s="1199"/>
      <c r="I7" s="1200"/>
      <c r="J7" s="1199"/>
      <c r="K7" s="1191"/>
      <c r="L7" s="1201"/>
      <c r="M7" s="1202"/>
      <c r="N7" s="1199"/>
      <c r="O7" s="1203"/>
      <c r="P7" s="1201"/>
      <c r="Q7" s="1199"/>
      <c r="R7" s="1195"/>
      <c r="S7" s="1189"/>
      <c r="T7" s="1189"/>
      <c r="U7" s="1196"/>
      <c r="V7" s="1198"/>
      <c r="XBP7" s="1177"/>
      <c r="XBQ7" s="1177"/>
    </row>
    <row r="8" spans="1:16300" s="1176" customFormat="1" ht="25.5" customHeight="1">
      <c r="A8" s="1186"/>
      <c r="B8" s="1187"/>
      <c r="C8" s="1187"/>
      <c r="D8" s="1187"/>
      <c r="E8" s="1188"/>
      <c r="F8" s="1199"/>
      <c r="G8" s="1199"/>
      <c r="H8" s="1199"/>
      <c r="I8" s="1200"/>
      <c r="J8" s="1199"/>
      <c r="K8" s="1191"/>
      <c r="L8" s="1201"/>
      <c r="M8" s="1202"/>
      <c r="N8" s="1199"/>
      <c r="O8" s="1203"/>
      <c r="P8" s="1201"/>
      <c r="Q8" s="1199"/>
      <c r="R8" s="1195"/>
      <c r="S8" s="1189"/>
      <c r="T8" s="1189"/>
      <c r="U8" s="1196"/>
      <c r="V8" s="1198"/>
      <c r="XBP8" s="1177"/>
      <c r="XBQ8" s="1177"/>
    </row>
    <row r="9" spans="1:16300" s="1176" customFormat="1" ht="25.5" customHeight="1">
      <c r="A9" s="1186"/>
      <c r="B9" s="1187"/>
      <c r="C9" s="1187"/>
      <c r="D9" s="1187"/>
      <c r="E9" s="1188"/>
      <c r="F9" s="1199"/>
      <c r="G9" s="1199"/>
      <c r="H9" s="1199"/>
      <c r="I9" s="1200"/>
      <c r="J9" s="1199"/>
      <c r="K9" s="1191"/>
      <c r="L9" s="1201"/>
      <c r="M9" s="1202"/>
      <c r="N9" s="1199"/>
      <c r="O9" s="1203"/>
      <c r="P9" s="1201"/>
      <c r="Q9" s="1199"/>
      <c r="R9" s="1195"/>
      <c r="S9" s="1189"/>
      <c r="T9" s="1189"/>
      <c r="U9" s="1196"/>
      <c r="V9" s="1198"/>
      <c r="XBP9" s="1177"/>
      <c r="XBQ9" s="1177"/>
    </row>
    <row r="10" spans="1:16300" s="1176" customFormat="1" ht="31.5" customHeight="1">
      <c r="A10" s="1204"/>
      <c r="B10" s="1187"/>
      <c r="C10" s="1187"/>
      <c r="D10" s="1187"/>
      <c r="E10" s="1188"/>
      <c r="F10" s="1199"/>
      <c r="G10" s="1199"/>
      <c r="H10" s="1199"/>
      <c r="I10" s="1200"/>
      <c r="J10" s="1199"/>
      <c r="K10" s="1191"/>
      <c r="L10" s="1201"/>
      <c r="M10" s="1202"/>
      <c r="N10" s="1199"/>
      <c r="O10" s="1203"/>
      <c r="P10" s="1201"/>
      <c r="Q10" s="1199"/>
      <c r="R10" s="1195"/>
      <c r="S10" s="1189"/>
      <c r="T10" s="1189"/>
      <c r="U10" s="1196"/>
      <c r="V10" s="1198"/>
      <c r="XBP10" s="1177"/>
      <c r="XBQ10" s="1177"/>
    </row>
    <row r="11" spans="1:16300" s="1176" customFormat="1" ht="31.5" customHeight="1">
      <c r="A11" s="1204"/>
      <c r="B11" s="1187"/>
      <c r="C11" s="1187"/>
      <c r="D11" s="1187"/>
      <c r="E11" s="1188"/>
      <c r="F11" s="1199"/>
      <c r="G11" s="1199"/>
      <c r="H11" s="1199"/>
      <c r="I11" s="1200"/>
      <c r="J11" s="1199"/>
      <c r="K11" s="1191"/>
      <c r="L11" s="1201"/>
      <c r="M11" s="1202"/>
      <c r="N11" s="1199"/>
      <c r="O11" s="1203"/>
      <c r="P11" s="1201"/>
      <c r="Q11" s="1199"/>
      <c r="R11" s="1195"/>
      <c r="S11" s="1189"/>
      <c r="T11" s="1189"/>
      <c r="U11" s="1196"/>
      <c r="V11" s="1198"/>
      <c r="XBP11" s="1177"/>
      <c r="XBQ11" s="1177"/>
    </row>
    <row r="12" spans="1:16300" s="1176" customFormat="1" ht="36.75" customHeight="1">
      <c r="A12" s="1204"/>
      <c r="B12" s="1187"/>
      <c r="C12" s="1187"/>
      <c r="D12" s="1187"/>
      <c r="E12" s="1188"/>
      <c r="F12" s="1192"/>
      <c r="G12" s="1189"/>
      <c r="H12" s="1189"/>
      <c r="I12" s="1189"/>
      <c r="J12" s="1189"/>
      <c r="K12" s="1191"/>
      <c r="L12" s="1192"/>
      <c r="M12" s="1193"/>
      <c r="N12" s="1189"/>
      <c r="O12" s="1194"/>
      <c r="P12" s="1192"/>
      <c r="Q12" s="1189"/>
      <c r="R12" s="1195"/>
      <c r="S12" s="1189"/>
      <c r="T12" s="1189"/>
      <c r="U12" s="1196"/>
      <c r="V12" s="1198"/>
      <c r="XBP12" s="1177"/>
      <c r="XBQ12" s="1177"/>
    </row>
    <row r="13" spans="1:16300" s="1176" customFormat="1" ht="25.5" customHeight="1">
      <c r="A13" s="1204"/>
      <c r="B13" s="1187"/>
      <c r="C13" s="1187"/>
      <c r="D13" s="1187"/>
      <c r="E13" s="1188"/>
      <c r="F13" s="1189"/>
      <c r="G13" s="1189"/>
      <c r="H13" s="1189"/>
      <c r="I13" s="1190"/>
      <c r="J13" s="1189"/>
      <c r="K13" s="1191"/>
      <c r="L13" s="1192"/>
      <c r="M13" s="1193"/>
      <c r="N13" s="1189"/>
      <c r="O13" s="1194"/>
      <c r="P13" s="1192"/>
      <c r="Q13" s="1189"/>
      <c r="R13" s="1195"/>
      <c r="S13" s="1189"/>
      <c r="T13" s="1189"/>
      <c r="U13" s="1196"/>
      <c r="V13" s="1198"/>
      <c r="XBP13" s="1177"/>
      <c r="XBQ13" s="1177"/>
    </row>
    <row r="14" spans="1:16300" s="1176" customFormat="1" ht="25.5" customHeight="1">
      <c r="A14" s="1204"/>
      <c r="B14" s="1187"/>
      <c r="C14" s="1187"/>
      <c r="D14" s="1187"/>
      <c r="E14" s="1188"/>
      <c r="F14" s="1189"/>
      <c r="G14" s="1189"/>
      <c r="H14" s="1189"/>
      <c r="I14" s="1190"/>
      <c r="J14" s="1189"/>
      <c r="K14" s="1191"/>
      <c r="L14" s="1192"/>
      <c r="M14" s="1193"/>
      <c r="N14" s="1189"/>
      <c r="O14" s="1194"/>
      <c r="P14" s="1192"/>
      <c r="Q14" s="1189"/>
      <c r="R14" s="1195"/>
      <c r="S14" s="1189"/>
      <c r="T14" s="1189"/>
      <c r="U14" s="1196"/>
      <c r="V14" s="1198"/>
      <c r="XBP14" s="1177"/>
      <c r="XBQ14" s="1177"/>
    </row>
    <row r="15" spans="1:16300" s="1176" customFormat="1" ht="25.5" customHeight="1">
      <c r="A15" s="1204"/>
      <c r="B15" s="1187"/>
      <c r="C15" s="1187"/>
      <c r="D15" s="1187"/>
      <c r="E15" s="1188"/>
      <c r="F15" s="1199"/>
      <c r="G15" s="1199"/>
      <c r="H15" s="1199"/>
      <c r="I15" s="1200"/>
      <c r="J15" s="1199"/>
      <c r="K15" s="1191"/>
      <c r="L15" s="1201"/>
      <c r="M15" s="1202"/>
      <c r="N15" s="1199"/>
      <c r="O15" s="1203"/>
      <c r="P15" s="1201"/>
      <c r="Q15" s="1199"/>
      <c r="R15" s="1195"/>
      <c r="S15" s="1189"/>
      <c r="T15" s="1189"/>
      <c r="U15" s="1196"/>
      <c r="V15" s="1198"/>
      <c r="XBP15" s="1177"/>
      <c r="XBQ15" s="1177"/>
    </row>
    <row r="16" spans="1:16300" s="1176" customFormat="1" ht="31.5" customHeight="1">
      <c r="A16" s="1205"/>
      <c r="B16" s="1187"/>
      <c r="C16" s="1187"/>
      <c r="D16" s="1187"/>
      <c r="E16" s="1188"/>
      <c r="F16" s="1199"/>
      <c r="G16" s="1199"/>
      <c r="H16" s="1199"/>
      <c r="I16" s="1200"/>
      <c r="J16" s="1199"/>
      <c r="K16" s="1191"/>
      <c r="L16" s="1201"/>
      <c r="M16" s="1202"/>
      <c r="N16" s="1199"/>
      <c r="O16" s="1203"/>
      <c r="P16" s="1201"/>
      <c r="Q16" s="1199"/>
      <c r="R16" s="1195"/>
      <c r="S16" s="1189"/>
      <c r="T16" s="1189"/>
      <c r="U16" s="1196"/>
      <c r="V16" s="1198"/>
      <c r="XBP16" s="1177"/>
      <c r="XBQ16" s="1177"/>
    </row>
    <row r="17" spans="1:22 16292:16300" s="1176" customFormat="1" ht="31.5" customHeight="1">
      <c r="A17" s="1205"/>
      <c r="B17" s="1187"/>
      <c r="C17" s="1187"/>
      <c r="D17" s="1187"/>
      <c r="E17" s="1188"/>
      <c r="F17" s="1199"/>
      <c r="G17" s="1199"/>
      <c r="H17" s="1199"/>
      <c r="I17" s="1200"/>
      <c r="J17" s="1199"/>
      <c r="K17" s="1191"/>
      <c r="L17" s="1201"/>
      <c r="M17" s="1202"/>
      <c r="N17" s="1199"/>
      <c r="O17" s="1203"/>
      <c r="P17" s="1201"/>
      <c r="Q17" s="1199"/>
      <c r="R17" s="1195"/>
      <c r="S17" s="1189"/>
      <c r="T17" s="1189"/>
      <c r="U17" s="1196"/>
      <c r="V17" s="1198"/>
      <c r="XBP17" s="1177"/>
      <c r="XBQ17" s="1177"/>
    </row>
    <row r="18" spans="1:22 16292:16300" s="1176" customFormat="1" ht="31.5" customHeight="1">
      <c r="A18" s="1205"/>
      <c r="B18" s="1187"/>
      <c r="C18" s="1187"/>
      <c r="D18" s="1187"/>
      <c r="E18" s="1188"/>
      <c r="F18" s="1199"/>
      <c r="G18" s="1199"/>
      <c r="H18" s="1199"/>
      <c r="I18" s="1200"/>
      <c r="J18" s="1199"/>
      <c r="K18" s="1191"/>
      <c r="L18" s="1201"/>
      <c r="M18" s="1202"/>
      <c r="N18" s="1199"/>
      <c r="O18" s="1203"/>
      <c r="P18" s="1201"/>
      <c r="Q18" s="1199"/>
      <c r="R18" s="1195"/>
      <c r="S18" s="1189"/>
      <c r="T18" s="1189"/>
      <c r="U18" s="1196"/>
      <c r="V18" s="1198"/>
      <c r="XBP18" s="1177"/>
      <c r="XBQ18" s="1177"/>
    </row>
    <row r="19" spans="1:22 16292:16300" s="1176" customFormat="1" ht="31.5" customHeight="1">
      <c r="A19" s="1204"/>
      <c r="B19" s="1187"/>
      <c r="C19" s="1187"/>
      <c r="D19" s="1187"/>
      <c r="E19" s="1188"/>
      <c r="F19" s="1199"/>
      <c r="G19" s="1199"/>
      <c r="H19" s="1199"/>
      <c r="I19" s="1200"/>
      <c r="J19" s="1199"/>
      <c r="K19" s="1191"/>
      <c r="L19" s="1201"/>
      <c r="M19" s="1202"/>
      <c r="N19" s="1199"/>
      <c r="O19" s="1203"/>
      <c r="P19" s="1201"/>
      <c r="Q19" s="1199"/>
      <c r="R19" s="1195"/>
      <c r="S19" s="1189"/>
      <c r="T19" s="1189"/>
      <c r="U19" s="1196"/>
      <c r="V19" s="1198"/>
      <c r="XBP19" s="1177"/>
      <c r="XBQ19" s="1177"/>
    </row>
    <row r="20" spans="1:22 16292:16300" s="1176" customFormat="1" ht="31.5" customHeight="1">
      <c r="A20" s="1204"/>
      <c r="B20" s="1187"/>
      <c r="C20" s="1187"/>
      <c r="D20" s="1187"/>
      <c r="E20" s="1188"/>
      <c r="F20" s="1199"/>
      <c r="G20" s="1199"/>
      <c r="H20" s="1199"/>
      <c r="I20" s="1200"/>
      <c r="J20" s="1199"/>
      <c r="K20" s="1191"/>
      <c r="L20" s="1201"/>
      <c r="M20" s="1202"/>
      <c r="N20" s="1199"/>
      <c r="O20" s="1203"/>
      <c r="P20" s="1201"/>
      <c r="Q20" s="1199"/>
      <c r="R20" s="1195"/>
      <c r="S20" s="1189"/>
      <c r="T20" s="1189"/>
      <c r="U20" s="1196"/>
      <c r="V20" s="1198"/>
      <c r="XBP20" s="1177"/>
      <c r="XBQ20" s="1177"/>
    </row>
    <row r="21" spans="1:22 16292:16300" s="1176" customFormat="1" ht="27.75" customHeight="1">
      <c r="A21" s="1204"/>
      <c r="B21" s="1187"/>
      <c r="C21" s="1187"/>
      <c r="D21" s="1187"/>
      <c r="E21" s="1188"/>
      <c r="F21" s="1199"/>
      <c r="G21" s="1199"/>
      <c r="H21" s="1199"/>
      <c r="I21" s="1200"/>
      <c r="J21" s="1199"/>
      <c r="K21" s="1191"/>
      <c r="L21" s="1201"/>
      <c r="M21" s="1202"/>
      <c r="N21" s="1199"/>
      <c r="O21" s="1203"/>
      <c r="P21" s="1201"/>
      <c r="Q21" s="1199"/>
      <c r="R21" s="1195"/>
      <c r="S21" s="1189"/>
      <c r="T21" s="1189"/>
      <c r="U21" s="1196"/>
      <c r="V21" s="1198"/>
      <c r="XBP21" s="1177"/>
      <c r="XBQ21" s="1177"/>
    </row>
    <row r="22" spans="1:22 16292:16300" s="1176" customFormat="1" ht="31.5" customHeight="1">
      <c r="A22" s="1204"/>
      <c r="B22" s="1187"/>
      <c r="C22" s="1187"/>
      <c r="D22" s="1187"/>
      <c r="E22" s="1188"/>
      <c r="F22" s="1199"/>
      <c r="G22" s="1199"/>
      <c r="H22" s="1199"/>
      <c r="I22" s="1200"/>
      <c r="J22" s="1199"/>
      <c r="K22" s="1191"/>
      <c r="L22" s="1201"/>
      <c r="M22" s="1202"/>
      <c r="N22" s="1199"/>
      <c r="O22" s="1203"/>
      <c r="P22" s="1201"/>
      <c r="Q22" s="1199"/>
      <c r="R22" s="1195"/>
      <c r="S22" s="1189"/>
      <c r="T22" s="1189"/>
      <c r="U22" s="1196"/>
      <c r="V22" s="1198"/>
      <c r="XBP22" s="1177"/>
      <c r="XBQ22" s="1177"/>
    </row>
    <row r="23" spans="1:22 16292:16300" s="1176" customFormat="1" ht="31.5" customHeight="1">
      <c r="A23" s="1204"/>
      <c r="B23" s="1187"/>
      <c r="C23" s="1187"/>
      <c r="D23" s="1187"/>
      <c r="E23" s="1188"/>
      <c r="F23" s="1199"/>
      <c r="G23" s="1199"/>
      <c r="H23" s="1199"/>
      <c r="I23" s="1200"/>
      <c r="J23" s="1199"/>
      <c r="K23" s="1191"/>
      <c r="L23" s="1201"/>
      <c r="M23" s="1202"/>
      <c r="N23" s="1199"/>
      <c r="O23" s="1203"/>
      <c r="P23" s="1201"/>
      <c r="Q23" s="1199"/>
      <c r="R23" s="1195"/>
      <c r="S23" s="1189"/>
      <c r="T23" s="1189"/>
      <c r="U23" s="1196"/>
      <c r="V23" s="1198"/>
      <c r="XBP23" s="1177"/>
      <c r="XBQ23" s="1177"/>
    </row>
    <row r="24" spans="1:22 16292:16300" s="1176" customFormat="1" ht="25.5" customHeight="1">
      <c r="A24" s="1204"/>
      <c r="B24" s="1187"/>
      <c r="C24" s="1187"/>
      <c r="D24" s="1187"/>
      <c r="E24" s="1188"/>
      <c r="F24" s="1199"/>
      <c r="G24" s="1199"/>
      <c r="H24" s="1199"/>
      <c r="I24" s="1200"/>
      <c r="J24" s="1199"/>
      <c r="K24" s="1191"/>
      <c r="L24" s="1201"/>
      <c r="M24" s="1202"/>
      <c r="N24" s="1199"/>
      <c r="O24" s="1203"/>
      <c r="P24" s="1201"/>
      <c r="Q24" s="1199"/>
      <c r="R24" s="1195"/>
      <c r="S24" s="1189"/>
      <c r="T24" s="1189"/>
      <c r="U24" s="1196"/>
      <c r="V24" s="1198"/>
      <c r="XBP24" s="1177"/>
      <c r="XBQ24" s="1177"/>
    </row>
    <row r="25" spans="1:22 16292:16300" s="1176" customFormat="1" ht="25.5" customHeight="1">
      <c r="A25" s="1204"/>
      <c r="B25" s="1187"/>
      <c r="C25" s="1187"/>
      <c r="D25" s="1187"/>
      <c r="E25" s="1188"/>
      <c r="F25" s="1199"/>
      <c r="G25" s="1199"/>
      <c r="H25" s="1199"/>
      <c r="I25" s="1200"/>
      <c r="J25" s="1199"/>
      <c r="K25" s="1191"/>
      <c r="L25" s="1201"/>
      <c r="M25" s="1202"/>
      <c r="N25" s="1199"/>
      <c r="O25" s="1203"/>
      <c r="P25" s="1201"/>
      <c r="Q25" s="1199"/>
      <c r="R25" s="1195"/>
      <c r="S25" s="1189"/>
      <c r="T25" s="1189"/>
      <c r="U25" s="1196"/>
      <c r="V25" s="1198"/>
      <c r="XBP25" s="1177"/>
      <c r="XBQ25" s="1177"/>
    </row>
    <row r="27" spans="1:22 16292:16300" s="1181" customFormat="1" ht="31.5" customHeight="1">
      <c r="A27" s="1206"/>
      <c r="B27" s="1206"/>
      <c r="C27" s="1206"/>
      <c r="D27" s="1206"/>
      <c r="E27" s="1207">
        <f>SUM(E12:E25)</f>
        <v>0</v>
      </c>
      <c r="F27" s="1208"/>
      <c r="G27" s="1208"/>
      <c r="H27" s="1208"/>
      <c r="I27" s="1208"/>
      <c r="J27" s="1208"/>
      <c r="K27" s="1209"/>
      <c r="L27" s="1208"/>
      <c r="M27" s="1210"/>
      <c r="N27" s="1208"/>
      <c r="O27" s="1211"/>
      <c r="P27" s="1208"/>
      <c r="Q27" s="1208"/>
      <c r="R27" s="1212"/>
      <c r="S27" s="1208"/>
      <c r="T27" s="1208"/>
      <c r="U27" s="1213"/>
      <c r="V27" s="1214">
        <f>SUM(V12:V12)</f>
        <v>0</v>
      </c>
      <c r="XBP27" s="1215"/>
      <c r="XBQ27" s="1215"/>
    </row>
    <row r="28" spans="1:22 16292:16300" s="881" customFormat="1" ht="69.75" customHeight="1">
      <c r="A28" s="1216"/>
      <c r="B28" s="1217" t="s">
        <v>460</v>
      </c>
      <c r="C28" s="1217"/>
      <c r="D28" s="1218"/>
      <c r="E28" s="1219"/>
      <c r="F28" s="1220"/>
      <c r="G28" s="1220"/>
      <c r="H28" s="1220"/>
      <c r="I28" s="1221"/>
      <c r="J28" s="1221"/>
      <c r="K28" s="1222"/>
      <c r="L28" s="1218"/>
      <c r="M28" s="1223"/>
      <c r="N28" s="1218"/>
      <c r="O28" s="1224"/>
      <c r="P28" s="1224"/>
      <c r="Q28" s="1225" t="s">
        <v>461</v>
      </c>
      <c r="R28" s="1225"/>
      <c r="S28" s="1225"/>
      <c r="T28" s="1225"/>
      <c r="U28" s="1224"/>
      <c r="V28" s="1224"/>
      <c r="XBP28" s="1226"/>
      <c r="XBQ28" s="1226"/>
      <c r="XBR28" s="1226"/>
      <c r="XBS28" s="1226"/>
      <c r="XBT28" s="1226"/>
      <c r="XBU28" s="1226"/>
      <c r="XBV28" s="1226"/>
      <c r="XBW28" s="1226"/>
      <c r="XBX28" s="1226"/>
    </row>
    <row r="29" spans="1:22 16292:16300" s="881" customFormat="1" ht="48" customHeight="1">
      <c r="A29" s="1227"/>
      <c r="B29" s="1228" t="s">
        <v>462</v>
      </c>
      <c r="C29" s="1228"/>
      <c r="D29" s="1176"/>
      <c r="E29" s="1229"/>
      <c r="F29" s="1230"/>
      <c r="G29" s="1230"/>
      <c r="H29" s="1230"/>
      <c r="I29" s="1231"/>
      <c r="J29" s="1176"/>
      <c r="K29" s="1232"/>
      <c r="L29" s="1176"/>
      <c r="M29" s="1232"/>
      <c r="N29" s="1176"/>
      <c r="O29" s="1176"/>
      <c r="P29" s="1176"/>
      <c r="Q29" s="1230"/>
      <c r="R29" s="1230"/>
      <c r="S29" s="1230"/>
      <c r="T29" s="1230"/>
      <c r="U29" s="1176"/>
      <c r="V29" s="1176"/>
      <c r="XBP29" s="1226"/>
      <c r="XBQ29" s="1226"/>
      <c r="XBR29" s="1226"/>
      <c r="XBS29" s="1226"/>
      <c r="XBT29" s="1226"/>
      <c r="XBU29" s="1226"/>
      <c r="XBV29" s="1226"/>
      <c r="XBW29" s="1226"/>
      <c r="XBX29" s="1226"/>
    </row>
  </sheetData>
  <mergeCells count="16">
    <mergeCell ref="Q29:T29"/>
    <mergeCell ref="A16:A18"/>
    <mergeCell ref="A27:D27"/>
    <mergeCell ref="B28:C28"/>
    <mergeCell ref="F28:H28"/>
    <mergeCell ref="B29:C29"/>
    <mergeCell ref="F29:H29"/>
    <mergeCell ref="A1:U1"/>
    <mergeCell ref="A2:U2"/>
    <mergeCell ref="A3:A4"/>
    <mergeCell ref="B3:B4"/>
    <mergeCell ref="C3:C4"/>
    <mergeCell ref="D3:N3"/>
    <mergeCell ref="O3:Q3"/>
    <mergeCell ref="R3:T3"/>
    <mergeCell ref="U3:U4"/>
  </mergeCells>
  <conditionalFormatting sqref="V15:V25 V5:V13">
    <cfRule type="cellIs" dxfId="7" priority="2" operator="equal">
      <formula>0</formula>
    </cfRule>
  </conditionalFormatting>
  <conditionalFormatting sqref="V14">
    <cfRule type="cellIs" dxfId="6" priority="1" operator="equal">
      <formula>0</formula>
    </cfRule>
  </conditionalFormatting>
  <pageMargins left="0.47" right="0.28000000000000003" top="0.75" bottom="0.75" header="0.3" footer="0.3"/>
  <pageSetup paperSize="9" scale="62" orientation="landscape" r:id="rId1"/>
  <colBreaks count="1" manualBreakCount="1">
    <brk id="2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view="pageBreakPreview" zoomScaleNormal="100" zoomScaleSheetLayoutView="100" workbookViewId="0">
      <selection activeCell="M8" sqref="M8"/>
    </sheetView>
  </sheetViews>
  <sheetFormatPr defaultColWidth="9.140625" defaultRowHeight="12.75"/>
  <cols>
    <col min="1" max="1" width="6.28515625" style="1052" customWidth="1"/>
    <col min="2" max="2" width="40.85546875" style="1052" customWidth="1"/>
    <col min="3" max="3" width="18.140625" style="1052" customWidth="1"/>
    <col min="4" max="4" width="16.5703125" style="1052" hidden="1" customWidth="1"/>
    <col min="5" max="5" width="13.85546875" style="1170" customWidth="1"/>
    <col min="6" max="6" width="13.85546875" style="1052" bestFit="1" customWidth="1"/>
    <col min="7" max="7" width="10.85546875" style="1170" bestFit="1" customWidth="1"/>
    <col min="8" max="8" width="14.28515625" style="1052" customWidth="1"/>
    <col min="9" max="9" width="13.7109375" style="1173" bestFit="1" customWidth="1"/>
    <col min="10" max="10" width="13.7109375" style="1052" customWidth="1"/>
    <col min="11" max="12" width="20.42578125" style="1052" hidden="1" customWidth="1"/>
    <col min="13" max="13" width="28.7109375" style="1172" customWidth="1"/>
    <col min="14" max="16384" width="9.140625" style="1052"/>
  </cols>
  <sheetData>
    <row r="1" spans="1:13" s="1131" customFormat="1" ht="60" customHeight="1">
      <c r="A1" s="1129"/>
      <c r="B1" s="1129"/>
      <c r="C1" s="1130" t="s">
        <v>441</v>
      </c>
      <c r="D1" s="1130"/>
      <c r="E1" s="1130"/>
      <c r="F1" s="1130"/>
      <c r="G1" s="1130"/>
      <c r="H1" s="1130"/>
      <c r="I1" s="1130"/>
      <c r="J1" s="1130"/>
      <c r="K1" s="1130"/>
      <c r="L1" s="1130"/>
      <c r="M1" s="1130"/>
    </row>
    <row r="2" spans="1:13" s="1139" customFormat="1" ht="26.25" customHeight="1">
      <c r="A2" s="1132" t="s">
        <v>141</v>
      </c>
      <c r="B2" s="1133" t="s">
        <v>434</v>
      </c>
      <c r="C2" s="1134" t="s">
        <v>435</v>
      </c>
      <c r="D2" s="1135" t="s">
        <v>436</v>
      </c>
      <c r="E2" s="1132" t="s">
        <v>436</v>
      </c>
      <c r="F2" s="1134"/>
      <c r="G2" s="1136" t="s">
        <v>437</v>
      </c>
      <c r="H2" s="1137"/>
      <c r="I2" s="1133" t="s">
        <v>438</v>
      </c>
      <c r="J2" s="1133"/>
      <c r="K2" s="1133"/>
      <c r="L2" s="1133"/>
      <c r="M2" s="1138" t="s">
        <v>439</v>
      </c>
    </row>
    <row r="3" spans="1:13" s="1139" customFormat="1" ht="24.75" customHeight="1">
      <c r="A3" s="1140"/>
      <c r="B3" s="1133"/>
      <c r="C3" s="1141"/>
      <c r="D3" s="1142"/>
      <c r="E3" s="1143" t="s">
        <v>24</v>
      </c>
      <c r="F3" s="1144" t="s">
        <v>124</v>
      </c>
      <c r="G3" s="1143" t="s">
        <v>24</v>
      </c>
      <c r="H3" s="1144" t="s">
        <v>124</v>
      </c>
      <c r="I3" s="1144" t="s">
        <v>24</v>
      </c>
      <c r="J3" s="1144" t="s">
        <v>124</v>
      </c>
      <c r="K3" s="1144"/>
      <c r="L3" s="1144"/>
      <c r="M3" s="1145"/>
    </row>
    <row r="4" spans="1:13" s="1131" customFormat="1" ht="30" customHeight="1">
      <c r="A4" s="1146"/>
      <c r="B4" s="1147"/>
      <c r="C4" s="1147"/>
      <c r="D4" s="1147"/>
      <c r="E4" s="1147"/>
      <c r="F4" s="1147"/>
      <c r="G4" s="1147"/>
      <c r="H4" s="1147"/>
      <c r="I4" s="1147"/>
      <c r="J4" s="1147"/>
      <c r="K4" s="1147"/>
      <c r="L4" s="1147"/>
      <c r="M4" s="1148"/>
    </row>
    <row r="5" spans="1:13" ht="26.25" customHeight="1">
      <c r="A5" s="1149"/>
      <c r="B5" s="762"/>
      <c r="C5" s="1150"/>
      <c r="D5" s="1151"/>
      <c r="E5" s="1152"/>
      <c r="F5" s="1082"/>
      <c r="G5" s="1082"/>
      <c r="H5" s="1153"/>
      <c r="I5" s="1082"/>
      <c r="J5" s="1154"/>
      <c r="K5" s="762"/>
      <c r="L5" s="762"/>
      <c r="M5" s="1155"/>
    </row>
    <row r="6" spans="1:13" ht="26.25" customHeight="1">
      <c r="A6" s="1149"/>
      <c r="B6" s="762"/>
      <c r="C6" s="762"/>
      <c r="D6" s="1151"/>
      <c r="E6" s="1152"/>
      <c r="F6" s="1082"/>
      <c r="G6" s="1082"/>
      <c r="H6" s="1154"/>
      <c r="I6" s="1082"/>
      <c r="J6" s="762"/>
      <c r="K6" s="762"/>
      <c r="L6" s="762"/>
      <c r="M6" s="1155"/>
    </row>
    <row r="7" spans="1:13" ht="26.25" customHeight="1">
      <c r="A7" s="1149"/>
      <c r="B7" s="762"/>
      <c r="C7" s="1156"/>
      <c r="D7" s="1151"/>
      <c r="E7" s="1152"/>
      <c r="F7" s="1082"/>
      <c r="G7" s="1082"/>
      <c r="H7" s="1157"/>
      <c r="I7" s="1082"/>
      <c r="J7" s="1158"/>
      <c r="K7" s="1158"/>
      <c r="L7" s="1158"/>
      <c r="M7" s="1155"/>
    </row>
    <row r="8" spans="1:13" ht="26.25" customHeight="1">
      <c r="A8" s="1149"/>
      <c r="B8" s="762"/>
      <c r="C8" s="1156"/>
      <c r="D8" s="1151"/>
      <c r="E8" s="1082"/>
      <c r="F8" s="1082"/>
      <c r="G8" s="1082"/>
      <c r="H8" s="1154"/>
      <c r="I8" s="1082"/>
      <c r="J8" s="762"/>
      <c r="K8" s="762"/>
      <c r="L8" s="762"/>
      <c r="M8" s="1155"/>
    </row>
    <row r="9" spans="1:13" ht="26.25" customHeight="1">
      <c r="A9" s="1149"/>
      <c r="B9" s="762"/>
      <c r="C9" s="1156"/>
      <c r="D9" s="1151"/>
      <c r="E9" s="1152"/>
      <c r="F9" s="1082"/>
      <c r="G9" s="1082"/>
      <c r="H9" s="1154"/>
      <c r="I9" s="1082"/>
      <c r="J9" s="762"/>
      <c r="K9" s="762"/>
      <c r="L9" s="762"/>
      <c r="M9" s="1155"/>
    </row>
    <row r="10" spans="1:13" ht="26.25" customHeight="1">
      <c r="A10" s="1149"/>
      <c r="B10" s="762"/>
      <c r="C10" s="1156"/>
      <c r="D10" s="1151"/>
      <c r="E10" s="1159"/>
      <c r="F10" s="1151"/>
      <c r="G10" s="1082"/>
      <c r="H10" s="1154"/>
      <c r="I10" s="1082"/>
      <c r="J10" s="1151"/>
      <c r="K10" s="762"/>
      <c r="L10" s="762"/>
      <c r="M10" s="1155"/>
    </row>
    <row r="11" spans="1:13" ht="26.25" customHeight="1">
      <c r="A11" s="1149"/>
      <c r="B11" s="762"/>
      <c r="C11" s="1156"/>
      <c r="D11" s="1151"/>
      <c r="E11" s="1151"/>
      <c r="F11" s="1159"/>
      <c r="G11" s="1082"/>
      <c r="H11" s="1154"/>
      <c r="I11" s="1082"/>
      <c r="J11" s="1151"/>
      <c r="K11" s="762"/>
      <c r="L11" s="762"/>
      <c r="M11" s="1155"/>
    </row>
    <row r="12" spans="1:13" ht="26.25" customHeight="1">
      <c r="A12" s="1149"/>
      <c r="B12" s="762"/>
      <c r="C12" s="1156"/>
      <c r="D12" s="1151"/>
      <c r="E12" s="1152"/>
      <c r="F12" s="1082"/>
      <c r="G12" s="1082"/>
      <c r="H12" s="1154"/>
      <c r="I12" s="1082"/>
      <c r="J12" s="1082"/>
      <c r="K12" s="762"/>
      <c r="L12" s="762"/>
      <c r="M12" s="1155"/>
    </row>
    <row r="13" spans="1:13" ht="26.25" customHeight="1">
      <c r="A13" s="1149"/>
      <c r="B13" s="762"/>
      <c r="C13" s="1156"/>
      <c r="D13" s="1151"/>
      <c r="E13" s="1152"/>
      <c r="F13" s="1082"/>
      <c r="G13" s="1082"/>
      <c r="H13" s="1082"/>
      <c r="I13" s="1082"/>
      <c r="J13" s="1082"/>
      <c r="K13" s="762"/>
      <c r="L13" s="762"/>
      <c r="M13" s="1155"/>
    </row>
    <row r="14" spans="1:13" ht="26.25" customHeight="1">
      <c r="A14" s="1149"/>
      <c r="B14" s="762"/>
      <c r="C14" s="1156"/>
      <c r="D14" s="1151"/>
      <c r="E14" s="1159"/>
      <c r="F14" s="1151"/>
      <c r="G14" s="1082"/>
      <c r="H14" s="1154"/>
      <c r="I14" s="1082"/>
      <c r="J14" s="1151"/>
      <c r="K14" s="762"/>
      <c r="L14" s="762"/>
      <c r="M14" s="1155"/>
    </row>
    <row r="15" spans="1:13" ht="26.25" customHeight="1">
      <c r="A15" s="1149"/>
      <c r="B15" s="762"/>
      <c r="C15" s="1156"/>
      <c r="D15" s="1151"/>
      <c r="E15" s="1159"/>
      <c r="F15" s="1151"/>
      <c r="G15" s="1082"/>
      <c r="H15" s="1154"/>
      <c r="I15" s="1082"/>
      <c r="J15" s="1151"/>
      <c r="K15" s="762"/>
      <c r="L15" s="762"/>
      <c r="M15" s="1155"/>
    </row>
    <row r="16" spans="1:13" ht="15">
      <c r="A16" s="1160"/>
      <c r="B16" s="1160"/>
      <c r="C16" s="1160"/>
      <c r="D16" s="1160"/>
      <c r="E16" s="1161"/>
      <c r="F16" s="1160"/>
      <c r="G16" s="1161"/>
      <c r="H16" s="1160"/>
      <c r="I16" s="759"/>
      <c r="J16" s="1160"/>
      <c r="K16" s="1160"/>
      <c r="L16" s="1160"/>
      <c r="M16" s="1162"/>
    </row>
    <row r="17" spans="1:13" ht="36" customHeight="1">
      <c r="A17" s="1163" t="s">
        <v>233</v>
      </c>
      <c r="B17" s="1164"/>
      <c r="C17" s="1115"/>
      <c r="D17" s="1115"/>
      <c r="E17" s="1165"/>
      <c r="F17" s="1115"/>
      <c r="G17" s="1165"/>
      <c r="H17" s="1166"/>
      <c r="I17" s="1167">
        <f>SUM(I5:I15)</f>
        <v>0</v>
      </c>
      <c r="J17" s="1166">
        <f>SUM(J5:J15)</f>
        <v>0</v>
      </c>
      <c r="K17" s="1115"/>
      <c r="L17" s="1115"/>
      <c r="M17" s="1168"/>
    </row>
    <row r="19" spans="1:13" ht="15.75">
      <c r="B19" s="1169" t="s">
        <v>349</v>
      </c>
      <c r="I19" s="1171" t="s">
        <v>440</v>
      </c>
    </row>
    <row r="20" spans="1:13" ht="15.75">
      <c r="I20" s="1171"/>
    </row>
    <row r="21" spans="1:13" ht="15.75">
      <c r="I21" s="1171"/>
    </row>
    <row r="22" spans="1:13" ht="15.75">
      <c r="I22" s="1171"/>
    </row>
    <row r="23" spans="1:13" ht="15.75">
      <c r="I23" s="1171" t="s">
        <v>258</v>
      </c>
    </row>
  </sheetData>
  <mergeCells count="11">
    <mergeCell ref="A4:M4"/>
    <mergeCell ref="A17:B17"/>
    <mergeCell ref="A1:B1"/>
    <mergeCell ref="C1:M1"/>
    <mergeCell ref="A2:A3"/>
    <mergeCell ref="B2:B3"/>
    <mergeCell ref="C2:C3"/>
    <mergeCell ref="E2:F2"/>
    <mergeCell ref="G2:H2"/>
    <mergeCell ref="I2:L2"/>
    <mergeCell ref="M2:M3"/>
  </mergeCells>
  <printOptions horizontalCentered="1"/>
  <pageMargins left="0.85" right="0.6" top="1.33" bottom="0" header="0.3" footer="0.3"/>
  <pageSetup paperSize="9" scale="7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0"/>
  <sheetViews>
    <sheetView topLeftCell="A4" workbookViewId="0">
      <selection activeCell="L33" sqref="L33"/>
    </sheetView>
  </sheetViews>
  <sheetFormatPr defaultColWidth="9.140625" defaultRowHeight="54" customHeight="1"/>
  <cols>
    <col min="1" max="1" width="6.5703125" style="1052" customWidth="1"/>
    <col min="2" max="2" width="39.28515625" style="1052" customWidth="1"/>
    <col min="3" max="3" width="16.5703125" style="1127" customWidth="1"/>
    <col min="4" max="4" width="13.42578125" style="1128" customWidth="1"/>
    <col min="5" max="5" width="10.85546875" style="1052" customWidth="1"/>
    <col min="6" max="6" width="7.140625" style="1128" customWidth="1"/>
    <col min="7" max="7" width="15.140625" style="1128" customWidth="1"/>
    <col min="8" max="8" width="10.5703125" style="1127" bestFit="1" customWidth="1"/>
    <col min="9" max="16384" width="9.140625" style="1052"/>
  </cols>
  <sheetData>
    <row r="1" spans="1:8" ht="33" customHeight="1">
      <c r="A1" s="1051" t="s">
        <v>336</v>
      </c>
      <c r="B1" s="1051"/>
      <c r="C1" s="1051"/>
      <c r="D1" s="1051"/>
      <c r="E1" s="1051"/>
      <c r="F1" s="1051"/>
      <c r="G1" s="1051"/>
      <c r="H1" s="1051"/>
    </row>
    <row r="2" spans="1:8" ht="33" customHeight="1">
      <c r="A2" s="1053" t="s">
        <v>432</v>
      </c>
      <c r="B2" s="1054"/>
      <c r="C2" s="1054"/>
      <c r="D2" s="1054"/>
      <c r="E2" s="1054"/>
      <c r="F2" s="1054"/>
      <c r="G2" s="1054"/>
      <c r="H2" s="1054"/>
    </row>
    <row r="3" spans="1:8" ht="21.6" customHeight="1">
      <c r="A3" s="1055"/>
      <c r="B3" s="1055"/>
      <c r="C3" s="1055"/>
      <c r="D3" s="1056"/>
      <c r="E3" s="1055"/>
      <c r="F3" s="1057"/>
      <c r="G3" s="1058"/>
      <c r="H3" s="1059"/>
    </row>
    <row r="4" spans="1:8" s="584" customFormat="1" ht="20.45" customHeight="1">
      <c r="A4" s="1060" t="s">
        <v>141</v>
      </c>
      <c r="B4" s="1061" t="s">
        <v>422</v>
      </c>
      <c r="C4" s="1060" t="s">
        <v>423</v>
      </c>
      <c r="D4" s="1062" t="s">
        <v>386</v>
      </c>
      <c r="E4" s="1063" t="s">
        <v>424</v>
      </c>
      <c r="F4" s="1064"/>
      <c r="G4" s="1065"/>
      <c r="H4" s="1060" t="s">
        <v>246</v>
      </c>
    </row>
    <row r="5" spans="1:8" s="584" customFormat="1" ht="27" customHeight="1">
      <c r="A5" s="1066"/>
      <c r="B5" s="1067"/>
      <c r="C5" s="1066"/>
      <c r="D5" s="1062"/>
      <c r="E5" s="1068" t="s">
        <v>425</v>
      </c>
      <c r="F5" s="1069"/>
      <c r="G5" s="1070" t="s">
        <v>426</v>
      </c>
      <c r="H5" s="1066"/>
    </row>
    <row r="6" spans="1:8" s="584" customFormat="1" ht="20.45" customHeight="1">
      <c r="A6" s="1071"/>
      <c r="B6" s="1072"/>
      <c r="C6" s="1071"/>
      <c r="D6" s="1073" t="s">
        <v>124</v>
      </c>
      <c r="E6" s="1073" t="s">
        <v>24</v>
      </c>
      <c r="F6" s="1073" t="s">
        <v>124</v>
      </c>
      <c r="G6" s="1073" t="s">
        <v>124</v>
      </c>
      <c r="H6" s="1071"/>
    </row>
    <row r="7" spans="1:8" s="584" customFormat="1" ht="28.5" customHeight="1">
      <c r="A7" s="1074" t="s">
        <v>427</v>
      </c>
      <c r="B7" s="1075" t="s">
        <v>428</v>
      </c>
      <c r="C7" s="1076"/>
      <c r="D7" s="1077"/>
      <c r="E7" s="1078"/>
      <c r="F7" s="1079"/>
      <c r="G7" s="1079"/>
      <c r="H7" s="1080"/>
    </row>
    <row r="8" spans="1:8" s="584" customFormat="1" ht="28.5" customHeight="1">
      <c r="A8" s="1081"/>
      <c r="B8" s="749"/>
      <c r="C8" s="1082"/>
      <c r="D8" s="1083"/>
      <c r="E8" s="1084"/>
      <c r="F8" s="1085"/>
      <c r="G8" s="1083"/>
      <c r="H8" s="1086"/>
    </row>
    <row r="9" spans="1:8" s="584" customFormat="1" ht="25.5" customHeight="1">
      <c r="A9" s="1081"/>
      <c r="B9" s="1087"/>
      <c r="C9" s="1082"/>
      <c r="D9" s="1083"/>
      <c r="E9" s="1088"/>
      <c r="F9" s="1089"/>
      <c r="G9" s="1090"/>
      <c r="H9" s="1091"/>
    </row>
    <row r="10" spans="1:8" s="584" customFormat="1" ht="20.45" customHeight="1">
      <c r="A10" s="1092"/>
      <c r="B10" s="1093"/>
      <c r="C10" s="1094"/>
      <c r="D10" s="1095"/>
      <c r="E10" s="1096"/>
      <c r="F10" s="1096"/>
      <c r="G10" s="1096"/>
      <c r="H10" s="1091"/>
    </row>
    <row r="11" spans="1:8" s="584" customFormat="1" ht="20.45" customHeight="1">
      <c r="A11" s="1092"/>
      <c r="B11" s="1093"/>
      <c r="C11" s="1094"/>
      <c r="D11" s="1095"/>
      <c r="E11" s="1096"/>
      <c r="F11" s="1096"/>
      <c r="G11" s="1096"/>
      <c r="H11" s="1091"/>
    </row>
    <row r="12" spans="1:8" s="584" customFormat="1" ht="28.5" customHeight="1">
      <c r="A12" s="1097" t="s">
        <v>233</v>
      </c>
      <c r="B12" s="1098"/>
      <c r="C12" s="1098"/>
      <c r="D12" s="1098"/>
      <c r="E12" s="1099"/>
      <c r="F12" s="1100"/>
      <c r="G12" s="1099">
        <f>SUM(G8:G11)</f>
        <v>0</v>
      </c>
      <c r="H12" s="1086"/>
    </row>
    <row r="13" spans="1:8" s="584" customFormat="1" ht="28.5" customHeight="1">
      <c r="A13" s="1074" t="s">
        <v>427</v>
      </c>
      <c r="B13" s="1075" t="s">
        <v>429</v>
      </c>
      <c r="C13" s="1076"/>
      <c r="D13" s="1077"/>
      <c r="E13" s="1078"/>
      <c r="F13" s="1079"/>
      <c r="G13" s="1079"/>
      <c r="H13" s="1080"/>
    </row>
    <row r="14" spans="1:8" s="584" customFormat="1" ht="24" customHeight="1">
      <c r="A14" s="1081"/>
      <c r="B14" s="749"/>
      <c r="C14" s="1101"/>
      <c r="D14" s="1083"/>
      <c r="E14" s="1083"/>
      <c r="F14" s="1102"/>
      <c r="G14" s="1083"/>
      <c r="H14" s="1103"/>
    </row>
    <row r="15" spans="1:8" s="584" customFormat="1" ht="24" customHeight="1">
      <c r="A15" s="762"/>
      <c r="B15" s="749"/>
      <c r="C15" s="1101"/>
      <c r="D15" s="1083"/>
      <c r="E15" s="1083"/>
      <c r="F15" s="1102"/>
      <c r="G15" s="1083"/>
      <c r="H15" s="1103"/>
    </row>
    <row r="16" spans="1:8" s="584" customFormat="1" ht="24" customHeight="1">
      <c r="A16" s="1081"/>
      <c r="B16" s="1087"/>
      <c r="C16" s="1104"/>
      <c r="D16" s="1083"/>
      <c r="E16" s="1084"/>
      <c r="F16" s="1105"/>
      <c r="G16" s="1083"/>
      <c r="H16" s="1086"/>
    </row>
    <row r="17" spans="1:8" s="584" customFormat="1" ht="27" customHeight="1">
      <c r="A17" s="762"/>
      <c r="B17" s="1087"/>
      <c r="C17" s="1082"/>
      <c r="D17" s="1083"/>
      <c r="E17" s="1088"/>
      <c r="F17" s="1089"/>
      <c r="G17" s="1083"/>
      <c r="H17" s="1106"/>
    </row>
    <row r="18" spans="1:8" s="584" customFormat="1" ht="27" customHeight="1">
      <c r="A18" s="1081"/>
      <c r="B18" s="1087"/>
      <c r="C18" s="1082"/>
      <c r="D18" s="1083"/>
      <c r="E18" s="1088"/>
      <c r="F18" s="1089"/>
      <c r="G18" s="1083"/>
      <c r="H18" s="1106"/>
    </row>
    <row r="19" spans="1:8" s="584" customFormat="1" ht="27" customHeight="1">
      <c r="A19" s="762"/>
      <c r="B19" s="1087"/>
      <c r="C19" s="1082"/>
      <c r="D19" s="1083"/>
      <c r="E19" s="1088"/>
      <c r="F19" s="1089"/>
      <c r="G19" s="1083"/>
      <c r="H19" s="1107"/>
    </row>
    <row r="20" spans="1:8" s="584" customFormat="1" ht="28.5" customHeight="1">
      <c r="A20" s="1081"/>
      <c r="B20" s="1108"/>
      <c r="C20" s="1082"/>
      <c r="D20" s="1083"/>
      <c r="E20" s="1109"/>
      <c r="F20" s="1110"/>
      <c r="G20" s="1083"/>
      <c r="H20" s="1111"/>
    </row>
    <row r="21" spans="1:8" s="584" customFormat="1" ht="32.25" customHeight="1">
      <c r="A21" s="762"/>
      <c r="B21" s="1108"/>
      <c r="C21" s="1101"/>
      <c r="D21" s="1083"/>
      <c r="E21" s="1083"/>
      <c r="F21" s="1102"/>
      <c r="G21" s="1083"/>
      <c r="H21" s="1112"/>
    </row>
    <row r="22" spans="1:8" s="584" customFormat="1" ht="24" customHeight="1">
      <c r="A22" s="1081"/>
      <c r="B22" s="1108"/>
      <c r="C22" s="1082"/>
      <c r="D22" s="1083"/>
      <c r="E22" s="1084"/>
      <c r="F22" s="1085"/>
      <c r="G22" s="1083"/>
      <c r="H22" s="1113"/>
    </row>
    <row r="23" spans="1:8" s="584" customFormat="1" ht="30.75" customHeight="1">
      <c r="A23" s="762"/>
      <c r="B23" s="1114"/>
      <c r="C23" s="1101"/>
      <c r="D23" s="1083"/>
      <c r="E23" s="1083"/>
      <c r="F23" s="1083"/>
      <c r="G23" s="1083"/>
      <c r="H23" s="1086"/>
    </row>
    <row r="24" spans="1:8" s="584" customFormat="1" ht="30.75" customHeight="1">
      <c r="A24" s="762"/>
      <c r="B24" s="1115"/>
      <c r="C24" s="1101"/>
      <c r="D24" s="1116"/>
      <c r="E24" s="1117"/>
      <c r="F24" s="1116"/>
      <c r="G24" s="1083"/>
      <c r="H24" s="1086"/>
    </row>
    <row r="25" spans="1:8" s="584" customFormat="1" ht="28.5" customHeight="1">
      <c r="A25" s="1097" t="s">
        <v>233</v>
      </c>
      <c r="B25" s="1098"/>
      <c r="C25" s="1098"/>
      <c r="D25" s="1098"/>
      <c r="E25" s="1099"/>
      <c r="F25" s="1100"/>
      <c r="G25" s="1099">
        <f>SUM(G14:G23)</f>
        <v>0</v>
      </c>
      <c r="H25" s="1086"/>
    </row>
    <row r="26" spans="1:8" s="584" customFormat="1" ht="28.5" customHeight="1">
      <c r="A26" s="1097" t="s">
        <v>233</v>
      </c>
      <c r="B26" s="1098"/>
      <c r="C26" s="1098"/>
      <c r="D26" s="1098"/>
      <c r="E26" s="1098"/>
      <c r="F26" s="1118"/>
      <c r="G26" s="1099">
        <f>G25+G12</f>
        <v>0</v>
      </c>
      <c r="H26" s="1086"/>
    </row>
    <row r="27" spans="1:8" s="589" customFormat="1" ht="27.75" customHeight="1">
      <c r="B27" s="1119"/>
      <c r="E27" s="1120" t="s">
        <v>433</v>
      </c>
      <c r="F27" s="1120"/>
      <c r="G27" s="1120"/>
      <c r="H27" s="1120"/>
    </row>
    <row r="28" spans="1:8" s="589" customFormat="1" ht="24" customHeight="1">
      <c r="A28" s="616" t="s">
        <v>430</v>
      </c>
      <c r="B28" s="616"/>
      <c r="E28" s="616" t="s">
        <v>431</v>
      </c>
      <c r="F28" s="616"/>
      <c r="G28" s="616"/>
      <c r="H28" s="616"/>
    </row>
    <row r="29" spans="1:8" s="589" customFormat="1" ht="37.9" customHeight="1">
      <c r="B29" s="1119"/>
      <c r="C29" s="1121"/>
      <c r="D29" s="1122"/>
      <c r="F29" s="1122"/>
      <c r="G29" s="1122"/>
      <c r="H29" s="1121"/>
    </row>
    <row r="30" spans="1:8" s="589" customFormat="1" ht="45.6" customHeight="1">
      <c r="B30" s="1119"/>
      <c r="C30" s="1121"/>
      <c r="D30" s="1122"/>
      <c r="F30" s="1123"/>
      <c r="G30" s="1123"/>
      <c r="H30" s="1123"/>
    </row>
    <row r="31" spans="1:8" s="589" customFormat="1" ht="54" customHeight="1">
      <c r="B31" s="1119"/>
      <c r="C31" s="1121"/>
      <c r="D31" s="1122"/>
      <c r="F31" s="1122"/>
      <c r="G31" s="1122"/>
      <c r="H31" s="1121"/>
    </row>
    <row r="32" spans="1:8" s="584" customFormat="1" ht="54" customHeight="1">
      <c r="B32" s="1052"/>
      <c r="C32" s="1124"/>
      <c r="D32" s="1125"/>
      <c r="F32" s="1125"/>
      <c r="G32" s="1125"/>
    </row>
    <row r="33" spans="2:8" s="584" customFormat="1" ht="54" customHeight="1">
      <c r="B33" s="1052"/>
      <c r="C33" s="1124"/>
      <c r="D33" s="1125"/>
      <c r="F33" s="1125"/>
      <c r="G33" s="1125"/>
      <c r="H33" s="1124"/>
    </row>
    <row r="34" spans="2:8" s="584" customFormat="1" ht="54" customHeight="1">
      <c r="B34" s="1052"/>
      <c r="C34" s="1124"/>
      <c r="D34" s="1125"/>
      <c r="F34" s="1126"/>
      <c r="G34" s="1126"/>
      <c r="H34" s="1126"/>
    </row>
    <row r="35" spans="2:8" s="584" customFormat="1" ht="54" customHeight="1">
      <c r="B35" s="1052"/>
      <c r="C35" s="1124"/>
      <c r="D35" s="1125"/>
      <c r="E35" s="589"/>
      <c r="F35" s="589"/>
      <c r="G35" s="589"/>
      <c r="H35" s="1124"/>
    </row>
    <row r="36" spans="2:8" s="584" customFormat="1" ht="54" customHeight="1">
      <c r="B36" s="1052"/>
      <c r="C36" s="1124"/>
      <c r="D36" s="1125"/>
      <c r="F36" s="1125"/>
      <c r="G36" s="1125"/>
      <c r="H36" s="1124"/>
    </row>
    <row r="37" spans="2:8" s="584" customFormat="1" ht="54" customHeight="1">
      <c r="B37" s="1052"/>
      <c r="C37" s="1124"/>
      <c r="D37" s="1125"/>
      <c r="F37" s="1125"/>
      <c r="G37" s="1125"/>
      <c r="H37" s="1124"/>
    </row>
    <row r="38" spans="2:8" s="584" customFormat="1" ht="54" customHeight="1">
      <c r="B38" s="1052"/>
      <c r="C38" s="1124"/>
      <c r="D38" s="1125"/>
      <c r="F38" s="1125"/>
      <c r="G38" s="1125"/>
      <c r="H38" s="1124"/>
    </row>
    <row r="39" spans="2:8" s="584" customFormat="1" ht="54" customHeight="1">
      <c r="B39" s="1052"/>
      <c r="C39" s="1124"/>
      <c r="D39" s="1125"/>
      <c r="F39" s="1125"/>
      <c r="G39" s="1125"/>
      <c r="H39" s="1124"/>
    </row>
    <row r="40" spans="2:8" s="584" customFormat="1" ht="54" customHeight="1">
      <c r="B40" s="1052"/>
      <c r="C40" s="1124"/>
      <c r="D40" s="1125"/>
      <c r="F40" s="1125"/>
      <c r="G40" s="1125"/>
      <c r="H40" s="1124"/>
    </row>
  </sheetData>
  <mergeCells count="18">
    <mergeCell ref="F30:H30"/>
    <mergeCell ref="F34:H34"/>
    <mergeCell ref="A12:D12"/>
    <mergeCell ref="H19:H21"/>
    <mergeCell ref="A25:D25"/>
    <mergeCell ref="A26:F26"/>
    <mergeCell ref="E27:H27"/>
    <mergeCell ref="A28:B28"/>
    <mergeCell ref="E28:H28"/>
    <mergeCell ref="A1:H1"/>
    <mergeCell ref="A2:H2"/>
    <mergeCell ref="A4:A6"/>
    <mergeCell ref="B4:B6"/>
    <mergeCell ref="C4:C6"/>
    <mergeCell ref="D4:D5"/>
    <mergeCell ref="E4:G4"/>
    <mergeCell ref="H4:H6"/>
    <mergeCell ref="E5:F5"/>
  </mergeCells>
  <printOptions horizontalCentered="1"/>
  <pageMargins left="0" right="0" top="0.25" bottom="0.25" header="0.3" footer="0.3"/>
  <pageSetup paperSize="9"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view="pageBreakPreview" zoomScaleNormal="100" zoomScaleSheetLayoutView="100" workbookViewId="0">
      <selection activeCell="U12" sqref="U12"/>
    </sheetView>
  </sheetViews>
  <sheetFormatPr defaultColWidth="9.140625" defaultRowHeight="12.75"/>
  <cols>
    <col min="1" max="1" width="37.140625" style="1010" customWidth="1"/>
    <col min="2" max="5" width="14.7109375" style="1010" hidden="1" customWidth="1"/>
    <col min="6" max="7" width="14.7109375" style="1050" customWidth="1"/>
    <col min="8" max="8" width="14.7109375" style="1010" hidden="1" customWidth="1"/>
    <col min="9" max="9" width="12.140625" style="1010" customWidth="1"/>
    <col min="10" max="10" width="12.42578125" style="1010" customWidth="1"/>
    <col min="11" max="11" width="12.140625" style="1010" customWidth="1"/>
    <col min="12" max="12" width="15.140625" style="1010" customWidth="1"/>
    <col min="13" max="13" width="14.85546875" style="1010" customWidth="1"/>
    <col min="14" max="14" width="14.28515625" style="1010" customWidth="1"/>
    <col min="15" max="15" width="14.140625" style="1010" customWidth="1"/>
    <col min="16" max="16" width="14" style="1010" customWidth="1"/>
    <col min="17" max="17" width="14.7109375" style="1050" customWidth="1"/>
    <col min="18" max="18" width="12.7109375" style="1010" bestFit="1" customWidth="1"/>
    <col min="19" max="16384" width="9.140625" style="1010"/>
  </cols>
  <sheetData>
    <row r="1" spans="1:22" s="992" customFormat="1" ht="15.75" customHeight="1">
      <c r="A1" s="989" t="s">
        <v>336</v>
      </c>
      <c r="B1" s="990"/>
      <c r="C1" s="990"/>
      <c r="D1" s="990"/>
      <c r="E1" s="990"/>
      <c r="F1" s="990"/>
      <c r="G1" s="990"/>
      <c r="H1" s="990"/>
      <c r="I1" s="990"/>
      <c r="J1" s="990"/>
      <c r="K1" s="991"/>
      <c r="L1" s="991"/>
      <c r="M1" s="991"/>
      <c r="N1" s="991"/>
      <c r="T1" s="993"/>
    </row>
    <row r="2" spans="1:22" s="998" customFormat="1" ht="21" customHeight="1">
      <c r="A2" s="994" t="s">
        <v>380</v>
      </c>
      <c r="B2" s="995"/>
      <c r="C2" s="995"/>
      <c r="D2" s="995"/>
      <c r="E2" s="996"/>
      <c r="F2" s="996"/>
      <c r="G2" s="996"/>
      <c r="H2" s="996"/>
      <c r="I2" s="996"/>
      <c r="J2" s="996"/>
      <c r="K2" s="996"/>
      <c r="L2" s="996"/>
      <c r="M2" s="997"/>
      <c r="N2" s="996"/>
      <c r="T2" s="999"/>
    </row>
    <row r="3" spans="1:22" s="992" customFormat="1" ht="13.5" customHeight="1">
      <c r="A3" s="1000"/>
      <c r="B3" s="1000"/>
      <c r="E3" s="1001"/>
      <c r="F3" s="1001"/>
      <c r="G3" s="1001"/>
      <c r="H3" s="1001"/>
      <c r="I3" s="1001"/>
      <c r="J3" s="1001"/>
      <c r="K3" s="1002"/>
      <c r="L3" s="1002"/>
      <c r="M3" s="1002"/>
      <c r="N3" s="1002"/>
      <c r="T3" s="993"/>
    </row>
    <row r="4" spans="1:22" s="992" customFormat="1" ht="24.75" customHeight="1">
      <c r="A4" s="1003" t="s">
        <v>381</v>
      </c>
      <c r="B4" s="1003"/>
      <c r="C4" s="1003"/>
      <c r="D4" s="1003"/>
      <c r="E4" s="1003"/>
      <c r="F4" s="1003"/>
      <c r="G4" s="1003"/>
      <c r="H4" s="1003"/>
      <c r="I4" s="1003"/>
      <c r="J4" s="1003"/>
      <c r="K4" s="1003"/>
      <c r="L4" s="1003"/>
      <c r="M4" s="1003"/>
      <c r="N4" s="1003"/>
      <c r="O4" s="1003"/>
      <c r="P4" s="1003"/>
      <c r="Q4" s="1003"/>
      <c r="R4" s="1004"/>
      <c r="S4" s="1004"/>
      <c r="T4" s="1004"/>
      <c r="U4" s="1004"/>
      <c r="V4" s="1004"/>
    </row>
    <row r="5" spans="1:22" s="992" customFormat="1" ht="15" hidden="1" customHeight="1">
      <c r="A5" s="1005" t="s">
        <v>382</v>
      </c>
      <c r="B5" s="1005"/>
      <c r="C5" s="1005"/>
      <c r="D5" s="1005"/>
      <c r="E5" s="1005"/>
      <c r="F5" s="1005"/>
      <c r="G5" s="1005"/>
      <c r="H5" s="1005"/>
      <c r="I5" s="1005"/>
      <c r="J5" s="1005"/>
      <c r="K5" s="1005"/>
      <c r="L5" s="1005"/>
      <c r="M5" s="1005"/>
      <c r="N5" s="1005"/>
      <c r="T5" s="993"/>
    </row>
    <row r="6" spans="1:22" s="992" customFormat="1" ht="20.25" customHeight="1">
      <c r="A6" s="1006" t="s">
        <v>115</v>
      </c>
      <c r="B6" s="1006"/>
      <c r="C6" s="1006"/>
      <c r="D6" s="1006"/>
      <c r="E6" s="1006"/>
      <c r="F6" s="1006"/>
      <c r="G6" s="1006"/>
      <c r="H6" s="1006"/>
      <c r="I6" s="1006"/>
      <c r="J6" s="1006"/>
      <c r="K6" s="1006"/>
      <c r="L6" s="1006"/>
      <c r="M6" s="1006"/>
      <c r="N6" s="1006"/>
      <c r="O6" s="1006"/>
      <c r="P6" s="1006"/>
      <c r="Q6" s="1006"/>
      <c r="R6" s="1007"/>
      <c r="S6" s="1007"/>
      <c r="T6" s="1007"/>
      <c r="U6" s="1007"/>
      <c r="V6" s="1007"/>
    </row>
    <row r="7" spans="1:22" s="992" customFormat="1" ht="15">
      <c r="T7" s="993"/>
    </row>
    <row r="8" spans="1:22">
      <c r="A8" s="1008"/>
      <c r="B8" s="1008"/>
      <c r="C8" s="1008"/>
      <c r="D8" s="1008"/>
      <c r="E8" s="1008"/>
      <c r="F8" s="1009"/>
      <c r="G8" s="1009"/>
      <c r="H8" s="1008"/>
      <c r="Q8" s="1009"/>
    </row>
    <row r="9" spans="1:22" s="1013" customFormat="1" ht="18" customHeight="1">
      <c r="A9" s="1011" t="s">
        <v>383</v>
      </c>
      <c r="B9" s="1011" t="s">
        <v>384</v>
      </c>
      <c r="C9" s="1011"/>
      <c r="D9" s="1011" t="s">
        <v>385</v>
      </c>
      <c r="E9" s="1011"/>
      <c r="F9" s="1011" t="s">
        <v>386</v>
      </c>
      <c r="G9" s="1011" t="s">
        <v>387</v>
      </c>
      <c r="H9" s="1012"/>
      <c r="I9" s="1011" t="s">
        <v>388</v>
      </c>
      <c r="J9" s="1011"/>
      <c r="K9" s="1011"/>
      <c r="L9" s="1011"/>
      <c r="M9" s="1011"/>
      <c r="N9" s="1011" t="s">
        <v>389</v>
      </c>
      <c r="O9" s="1011" t="s">
        <v>390</v>
      </c>
      <c r="P9" s="1011" t="s">
        <v>391</v>
      </c>
      <c r="Q9" s="1011" t="s">
        <v>386</v>
      </c>
    </row>
    <row r="10" spans="1:22" s="1013" customFormat="1" ht="18" customHeight="1">
      <c r="A10" s="1011"/>
      <c r="B10" s="1014" t="s">
        <v>392</v>
      </c>
      <c r="C10" s="1014" t="s">
        <v>393</v>
      </c>
      <c r="D10" s="1014" t="s">
        <v>392</v>
      </c>
      <c r="E10" s="1014" t="s">
        <v>393</v>
      </c>
      <c r="F10" s="1011"/>
      <c r="G10" s="1011"/>
      <c r="H10" s="1012"/>
      <c r="I10" s="1014" t="s">
        <v>394</v>
      </c>
      <c r="J10" s="1012" t="s">
        <v>395</v>
      </c>
      <c r="K10" s="1012" t="s">
        <v>396</v>
      </c>
      <c r="L10" s="1012" t="s">
        <v>397</v>
      </c>
      <c r="M10" s="1012" t="s">
        <v>398</v>
      </c>
      <c r="N10" s="1015"/>
      <c r="O10" s="1015"/>
      <c r="P10" s="1015"/>
      <c r="Q10" s="1015"/>
    </row>
    <row r="11" spans="1:22" s="1013" customFormat="1" ht="18" customHeight="1">
      <c r="A11" s="1016"/>
      <c r="B11" s="1017"/>
      <c r="C11" s="1017"/>
      <c r="D11" s="1017"/>
      <c r="E11" s="1017"/>
      <c r="F11" s="1017"/>
      <c r="G11" s="1018"/>
      <c r="H11" s="1019"/>
      <c r="I11" s="1017"/>
      <c r="J11" s="1019"/>
      <c r="K11" s="1019"/>
      <c r="L11" s="1019"/>
      <c r="M11" s="1019"/>
      <c r="N11" s="1017"/>
      <c r="O11" s="1017"/>
      <c r="P11" s="1020"/>
      <c r="Q11" s="1021"/>
    </row>
    <row r="12" spans="1:22" s="1025" customFormat="1" ht="18.75" customHeight="1">
      <c r="A12" s="1022"/>
      <c r="B12" s="1023"/>
      <c r="C12" s="1023"/>
      <c r="D12" s="1023"/>
      <c r="E12" s="1023"/>
      <c r="F12" s="1024"/>
      <c r="G12" s="1018"/>
      <c r="H12" s="1023"/>
      <c r="I12" s="1023"/>
      <c r="J12" s="1023"/>
      <c r="K12" s="1023"/>
      <c r="L12" s="1023"/>
      <c r="M12" s="1023"/>
      <c r="N12" s="1023"/>
      <c r="O12" s="1023"/>
      <c r="P12" s="1023"/>
      <c r="Q12" s="1024"/>
    </row>
    <row r="13" spans="1:22" s="1025" customFormat="1" ht="24" customHeight="1">
      <c r="A13" s="1022"/>
      <c r="B13" s="1023"/>
      <c r="C13" s="1023"/>
      <c r="D13" s="1023"/>
      <c r="E13" s="1023"/>
      <c r="F13" s="1024"/>
      <c r="G13" s="1018"/>
      <c r="H13" s="1023"/>
      <c r="I13" s="1023"/>
      <c r="J13" s="1023"/>
      <c r="K13" s="1023"/>
      <c r="L13" s="1023"/>
      <c r="M13" s="1023"/>
      <c r="N13" s="1023"/>
      <c r="O13" s="1023"/>
      <c r="P13" s="1023"/>
      <c r="Q13" s="1024"/>
    </row>
    <row r="14" spans="1:22" s="1025" customFormat="1" ht="24" customHeight="1">
      <c r="A14" s="1022"/>
      <c r="B14" s="1023"/>
      <c r="C14" s="1023"/>
      <c r="D14" s="1023"/>
      <c r="E14" s="1023"/>
      <c r="F14" s="1024"/>
      <c r="G14" s="1018"/>
      <c r="H14" s="1023"/>
      <c r="I14" s="1023"/>
      <c r="J14" s="1023"/>
      <c r="K14" s="1023"/>
      <c r="L14" s="1023"/>
      <c r="M14" s="1023"/>
      <c r="N14" s="1023"/>
      <c r="O14" s="1023"/>
      <c r="P14" s="1023"/>
      <c r="Q14" s="1024"/>
    </row>
    <row r="15" spans="1:22" s="1025" customFormat="1" ht="24" customHeight="1">
      <c r="A15" s="1022"/>
      <c r="B15" s="1023"/>
      <c r="C15" s="1023"/>
      <c r="D15" s="1023"/>
      <c r="E15" s="1023"/>
      <c r="F15" s="1024"/>
      <c r="G15" s="1018"/>
      <c r="H15" s="1023"/>
      <c r="I15" s="1023"/>
      <c r="J15" s="1023"/>
      <c r="K15" s="1023"/>
      <c r="L15" s="1023"/>
      <c r="M15" s="1023"/>
      <c r="N15" s="1023"/>
      <c r="O15" s="1023"/>
      <c r="P15" s="1023"/>
      <c r="Q15" s="1024"/>
    </row>
    <row r="16" spans="1:22" s="1025" customFormat="1" ht="24" customHeight="1">
      <c r="A16" s="1022"/>
      <c r="B16" s="1023"/>
      <c r="C16" s="1023"/>
      <c r="D16" s="1023"/>
      <c r="E16" s="1023"/>
      <c r="F16" s="1024"/>
      <c r="G16" s="1018"/>
      <c r="H16" s="1023"/>
      <c r="I16" s="1023"/>
      <c r="J16" s="1023"/>
      <c r="K16" s="1023"/>
      <c r="L16" s="1023"/>
      <c r="M16" s="1023"/>
      <c r="N16" s="1023"/>
      <c r="O16" s="1023"/>
      <c r="P16" s="1023"/>
      <c r="Q16" s="1024"/>
      <c r="T16" s="1025" t="s">
        <v>140</v>
      </c>
    </row>
    <row r="17" spans="1:18" s="1025" customFormat="1" ht="24" customHeight="1">
      <c r="A17" s="1022"/>
      <c r="B17" s="1023"/>
      <c r="C17" s="1023"/>
      <c r="D17" s="1023"/>
      <c r="E17" s="1023"/>
      <c r="F17" s="1024"/>
      <c r="G17" s="1018"/>
      <c r="H17" s="1023"/>
      <c r="I17" s="1023"/>
      <c r="J17" s="1023"/>
      <c r="K17" s="1023"/>
      <c r="L17" s="1023"/>
      <c r="M17" s="1026"/>
      <c r="N17" s="1023"/>
      <c r="O17" s="1023"/>
      <c r="P17" s="1023"/>
      <c r="Q17" s="1024"/>
    </row>
    <row r="18" spans="1:18" s="1025" customFormat="1" ht="24" customHeight="1">
      <c r="A18" s="1022"/>
      <c r="B18" s="1023"/>
      <c r="C18" s="1023"/>
      <c r="D18" s="1023"/>
      <c r="E18" s="1023"/>
      <c r="F18" s="1024"/>
      <c r="G18" s="1018"/>
      <c r="H18" s="1023"/>
      <c r="I18" s="1023"/>
      <c r="J18" s="1023"/>
      <c r="K18" s="1023"/>
      <c r="L18" s="1023"/>
      <c r="M18" s="1023"/>
      <c r="N18" s="1023"/>
      <c r="O18" s="1023"/>
      <c r="P18" s="1023"/>
      <c r="Q18" s="1024"/>
    </row>
    <row r="19" spans="1:18" s="1025" customFormat="1" ht="24" customHeight="1">
      <c r="A19" s="1022"/>
      <c r="B19" s="1023"/>
      <c r="C19" s="1023"/>
      <c r="D19" s="1023"/>
      <c r="E19" s="1023"/>
      <c r="F19" s="1024"/>
      <c r="G19" s="1018"/>
      <c r="H19" s="1023"/>
      <c r="I19" s="1023"/>
      <c r="J19" s="1023"/>
      <c r="K19" s="1023"/>
      <c r="L19" s="1023"/>
      <c r="M19" s="1023"/>
      <c r="N19" s="1023"/>
      <c r="O19" s="1023"/>
      <c r="P19" s="1027"/>
      <c r="Q19" s="1024"/>
      <c r="R19" s="1028"/>
    </row>
    <row r="20" spans="1:18" s="1025" customFormat="1" ht="24" customHeight="1">
      <c r="A20" s="1022"/>
      <c r="B20" s="1023"/>
      <c r="C20" s="1023"/>
      <c r="D20" s="1023"/>
      <c r="E20" s="1023"/>
      <c r="F20" s="1024"/>
      <c r="G20" s="1018"/>
      <c r="H20" s="1023"/>
      <c r="I20" s="1023"/>
      <c r="J20" s="1023"/>
      <c r="K20" s="1023"/>
      <c r="L20" s="1023"/>
      <c r="M20" s="1023"/>
      <c r="N20" s="1023"/>
      <c r="O20" s="1023"/>
      <c r="P20" s="1023"/>
      <c r="Q20" s="1024"/>
    </row>
    <row r="21" spans="1:18" s="1025" customFormat="1" ht="24" customHeight="1">
      <c r="A21" s="1022"/>
      <c r="B21" s="1023"/>
      <c r="C21" s="1023"/>
      <c r="D21" s="1023"/>
      <c r="E21" s="1023"/>
      <c r="F21" s="1024"/>
      <c r="G21" s="1018"/>
      <c r="H21" s="1023"/>
      <c r="I21" s="1023"/>
      <c r="J21" s="1023"/>
      <c r="K21" s="1023"/>
      <c r="L21" s="1023"/>
      <c r="M21" s="1023"/>
      <c r="N21" s="1023"/>
      <c r="O21" s="1023"/>
      <c r="P21" s="1023"/>
      <c r="Q21" s="1024"/>
    </row>
    <row r="22" spans="1:18" s="1025" customFormat="1" ht="24" customHeight="1">
      <c r="A22" s="1022"/>
      <c r="B22" s="1023"/>
      <c r="C22" s="1023"/>
      <c r="D22" s="1023"/>
      <c r="E22" s="1023"/>
      <c r="F22" s="1024"/>
      <c r="G22" s="1018"/>
      <c r="H22" s="1023"/>
      <c r="I22" s="1023"/>
      <c r="J22" s="1023"/>
      <c r="K22" s="1023"/>
      <c r="L22" s="1023"/>
      <c r="M22" s="1023"/>
      <c r="N22" s="1023"/>
      <c r="O22" s="1023"/>
      <c r="P22" s="1023"/>
      <c r="Q22" s="1024"/>
    </row>
    <row r="23" spans="1:18" s="1025" customFormat="1" ht="24" customHeight="1">
      <c r="A23" s="1022"/>
      <c r="B23" s="1023"/>
      <c r="C23" s="1023"/>
      <c r="D23" s="1023"/>
      <c r="E23" s="1023"/>
      <c r="F23" s="1024"/>
      <c r="G23" s="1018"/>
      <c r="H23" s="1023"/>
      <c r="I23" s="1023"/>
      <c r="J23" s="1023"/>
      <c r="K23" s="1023"/>
      <c r="L23" s="1023"/>
      <c r="M23" s="1023"/>
      <c r="N23" s="1023"/>
      <c r="P23" s="1023"/>
      <c r="Q23" s="1024"/>
    </row>
    <row r="24" spans="1:18" s="1034" customFormat="1" ht="29.25" customHeight="1">
      <c r="A24" s="1029"/>
      <c r="B24" s="1030"/>
      <c r="C24" s="1030"/>
      <c r="D24" s="1030"/>
      <c r="E24" s="1030"/>
      <c r="F24" s="1030"/>
      <c r="G24" s="1031"/>
      <c r="H24" s="1030"/>
      <c r="I24" s="1030"/>
      <c r="J24" s="1030"/>
      <c r="K24" s="1030"/>
      <c r="L24" s="1032"/>
      <c r="M24" s="1032"/>
      <c r="N24" s="1032"/>
      <c r="O24" s="1032"/>
      <c r="P24" s="1032"/>
      <c r="Q24" s="1033"/>
    </row>
    <row r="25" spans="1:18" s="1025" customFormat="1" ht="24" customHeight="1">
      <c r="A25" s="1022"/>
      <c r="B25" s="1023"/>
      <c r="C25" s="1023"/>
      <c r="D25" s="1023"/>
      <c r="E25" s="1023"/>
      <c r="F25" s="1024"/>
      <c r="G25" s="1018"/>
      <c r="H25" s="1023"/>
      <c r="I25" s="1023"/>
      <c r="J25" s="1023"/>
      <c r="K25" s="1023"/>
      <c r="L25" s="1023"/>
      <c r="M25" s="1023"/>
      <c r="N25" s="1023"/>
      <c r="O25" s="1023"/>
      <c r="P25" s="1026"/>
      <c r="Q25" s="1024"/>
    </row>
    <row r="26" spans="1:18" s="1025" customFormat="1" ht="24" customHeight="1">
      <c r="A26" s="1022"/>
      <c r="B26" s="1023"/>
      <c r="C26" s="1023"/>
      <c r="D26" s="1023"/>
      <c r="E26" s="1023"/>
      <c r="F26" s="1024"/>
      <c r="G26" s="1018"/>
      <c r="H26" s="1023"/>
      <c r="I26" s="1023"/>
      <c r="J26" s="1023"/>
      <c r="K26" s="1023"/>
      <c r="L26" s="1023"/>
      <c r="M26" s="1023"/>
      <c r="N26" s="1023"/>
      <c r="O26" s="1023"/>
      <c r="P26" s="1023"/>
      <c r="Q26" s="1024"/>
    </row>
    <row r="27" spans="1:18" s="1025" customFormat="1" ht="24" customHeight="1">
      <c r="A27" s="1022"/>
      <c r="B27" s="1023"/>
      <c r="C27" s="1023"/>
      <c r="D27" s="1023"/>
      <c r="E27" s="1023"/>
      <c r="F27" s="1024"/>
      <c r="G27" s="1018"/>
      <c r="H27" s="1023"/>
      <c r="I27" s="1023"/>
      <c r="J27" s="1023"/>
      <c r="K27" s="1023"/>
      <c r="L27" s="1023"/>
      <c r="M27" s="1023"/>
      <c r="N27" s="1023"/>
      <c r="O27" s="1026"/>
      <c r="Q27" s="1024"/>
    </row>
    <row r="28" spans="1:18" s="1025" customFormat="1" ht="24" customHeight="1">
      <c r="A28" s="1022"/>
      <c r="B28" s="1023"/>
      <c r="C28" s="1023"/>
      <c r="D28" s="1023"/>
      <c r="E28" s="1023"/>
      <c r="F28" s="1024"/>
      <c r="G28" s="1018"/>
      <c r="H28" s="1023"/>
      <c r="I28" s="1023"/>
      <c r="J28" s="1023"/>
      <c r="K28" s="1023"/>
      <c r="L28" s="1023"/>
      <c r="M28" s="1023"/>
      <c r="N28" s="1023"/>
      <c r="O28" s="1023"/>
      <c r="P28" s="1023"/>
      <c r="Q28" s="1024"/>
      <c r="R28" s="1028"/>
    </row>
    <row r="29" spans="1:18" s="1025" customFormat="1" ht="24" customHeight="1">
      <c r="A29" s="1022"/>
      <c r="B29" s="1023"/>
      <c r="C29" s="1023"/>
      <c r="D29" s="1023"/>
      <c r="E29" s="1023"/>
      <c r="F29" s="1024"/>
      <c r="G29" s="1018"/>
      <c r="H29" s="1023"/>
      <c r="I29" s="1023"/>
      <c r="J29" s="1023"/>
      <c r="K29" s="1023"/>
      <c r="L29" s="1023"/>
      <c r="M29" s="1023"/>
      <c r="N29" s="1023"/>
      <c r="O29" s="1023"/>
      <c r="P29" s="1023"/>
      <c r="Q29" s="1024"/>
    </row>
    <row r="30" spans="1:18" s="1038" customFormat="1" ht="24" hidden="1" customHeight="1">
      <c r="A30" s="1035" t="s">
        <v>399</v>
      </c>
      <c r="B30" s="1036">
        <v>37354132209</v>
      </c>
      <c r="C30" s="1036">
        <v>2099759359</v>
      </c>
      <c r="D30" s="1036">
        <v>1700578000</v>
      </c>
      <c r="E30" s="1036">
        <v>3400489798</v>
      </c>
      <c r="F30" s="1036">
        <v>35261827846</v>
      </c>
      <c r="G30" s="1036"/>
      <c r="H30" s="1036">
        <v>1707366794</v>
      </c>
      <c r="I30" s="1037"/>
      <c r="J30" s="1037"/>
      <c r="K30" s="1037"/>
      <c r="L30" s="1037"/>
      <c r="M30" s="1037"/>
      <c r="N30" s="1037"/>
      <c r="O30" s="1037"/>
      <c r="P30" s="1037"/>
      <c r="Q30" s="1036">
        <v>35261827846</v>
      </c>
    </row>
    <row r="31" spans="1:18" s="1038" customFormat="1" ht="24" hidden="1" customHeight="1">
      <c r="A31" s="1039" t="s">
        <v>400</v>
      </c>
      <c r="B31" s="1037">
        <v>26561686892</v>
      </c>
      <c r="C31" s="1037">
        <v>0</v>
      </c>
      <c r="D31" s="1037">
        <v>0</v>
      </c>
      <c r="E31" s="1037">
        <v>1305338749</v>
      </c>
      <c r="F31" s="1036">
        <v>25256348143</v>
      </c>
      <c r="G31" s="1036"/>
      <c r="H31" s="1037">
        <v>0</v>
      </c>
      <c r="I31" s="1037"/>
      <c r="J31" s="1037"/>
      <c r="K31" s="1037"/>
      <c r="L31" s="1037"/>
      <c r="M31" s="1037"/>
      <c r="N31" s="1037"/>
      <c r="O31" s="1037"/>
      <c r="P31" s="1037"/>
      <c r="Q31" s="1036">
        <v>25256348143</v>
      </c>
    </row>
    <row r="32" spans="1:18" s="1038" customFormat="1" ht="24" hidden="1" customHeight="1">
      <c r="A32" s="1039" t="s">
        <v>401</v>
      </c>
      <c r="B32" s="1037">
        <v>10350035</v>
      </c>
      <c r="C32" s="1037">
        <v>0</v>
      </c>
      <c r="D32" s="1037">
        <v>0</v>
      </c>
      <c r="E32" s="1037">
        <v>0</v>
      </c>
      <c r="F32" s="1036">
        <v>10350035</v>
      </c>
      <c r="G32" s="1036"/>
      <c r="H32" s="1037">
        <v>0</v>
      </c>
      <c r="I32" s="1037"/>
      <c r="J32" s="1037"/>
      <c r="K32" s="1037"/>
      <c r="L32" s="1037"/>
      <c r="M32" s="1037"/>
      <c r="N32" s="1037"/>
      <c r="O32" s="1037"/>
      <c r="P32" s="1037"/>
      <c r="Q32" s="1036">
        <v>10350035</v>
      </c>
    </row>
    <row r="33" spans="1:17" s="1038" customFormat="1" ht="24" hidden="1" customHeight="1">
      <c r="A33" s="1039" t="s">
        <v>152</v>
      </c>
      <c r="B33" s="1037">
        <v>3738798</v>
      </c>
      <c r="C33" s="1037">
        <v>0</v>
      </c>
      <c r="D33" s="1037">
        <v>0</v>
      </c>
      <c r="E33" s="1037">
        <v>0</v>
      </c>
      <c r="F33" s="1036">
        <v>3738798</v>
      </c>
      <c r="G33" s="1036"/>
      <c r="H33" s="1037">
        <v>0</v>
      </c>
      <c r="I33" s="1037"/>
      <c r="J33" s="1037"/>
      <c r="K33" s="1037"/>
      <c r="L33" s="1037"/>
      <c r="M33" s="1037"/>
      <c r="N33" s="1037"/>
      <c r="O33" s="1037"/>
      <c r="P33" s="1037"/>
      <c r="Q33" s="1036">
        <v>3738798</v>
      </c>
    </row>
    <row r="34" spans="1:17" s="1038" customFormat="1" ht="24" hidden="1" customHeight="1">
      <c r="A34" s="1039" t="s">
        <v>402</v>
      </c>
      <c r="B34" s="1037">
        <v>0</v>
      </c>
      <c r="C34" s="1037">
        <v>1020122400</v>
      </c>
      <c r="D34" s="1037">
        <v>1700578000</v>
      </c>
      <c r="E34" s="1037">
        <v>1188715435</v>
      </c>
      <c r="F34" s="1036">
        <v>0</v>
      </c>
      <c r="G34" s="1036"/>
      <c r="H34" s="1037">
        <v>508259835</v>
      </c>
      <c r="I34" s="1037"/>
      <c r="J34" s="1037"/>
      <c r="K34" s="1037"/>
      <c r="L34" s="1037"/>
      <c r="M34" s="1037"/>
      <c r="N34" s="1037"/>
      <c r="O34" s="1037"/>
      <c r="P34" s="1037"/>
      <c r="Q34" s="1036">
        <v>0</v>
      </c>
    </row>
    <row r="35" spans="1:17" s="1038" customFormat="1" ht="24" hidden="1" customHeight="1">
      <c r="A35" s="1039" t="s">
        <v>403</v>
      </c>
      <c r="B35" s="1037">
        <v>1619759400</v>
      </c>
      <c r="C35" s="1037">
        <v>0</v>
      </c>
      <c r="D35" s="1037">
        <v>0</v>
      </c>
      <c r="E35" s="1037">
        <v>0</v>
      </c>
      <c r="F35" s="1036">
        <v>1619759400</v>
      </c>
      <c r="G35" s="1036"/>
      <c r="H35" s="1037">
        <v>0</v>
      </c>
      <c r="I35" s="1037"/>
      <c r="J35" s="1037"/>
      <c r="K35" s="1037"/>
      <c r="L35" s="1037"/>
      <c r="M35" s="1037"/>
      <c r="N35" s="1037"/>
      <c r="O35" s="1037"/>
      <c r="P35" s="1037"/>
      <c r="Q35" s="1036">
        <v>1619759400</v>
      </c>
    </row>
    <row r="36" spans="1:17" s="1038" customFormat="1" ht="24" hidden="1" customHeight="1">
      <c r="A36" s="1039" t="s">
        <v>341</v>
      </c>
      <c r="B36" s="1037">
        <v>232490260</v>
      </c>
      <c r="C36" s="1037">
        <v>0</v>
      </c>
      <c r="D36" s="1037">
        <v>0</v>
      </c>
      <c r="E36" s="1037">
        <v>0</v>
      </c>
      <c r="F36" s="1036">
        <v>232490260</v>
      </c>
      <c r="G36" s="1036"/>
      <c r="H36" s="1037">
        <v>0</v>
      </c>
      <c r="I36" s="1037"/>
      <c r="J36" s="1037"/>
      <c r="K36" s="1037"/>
      <c r="L36" s="1037"/>
      <c r="M36" s="1037"/>
      <c r="N36" s="1037"/>
      <c r="O36" s="1037"/>
      <c r="P36" s="1037"/>
      <c r="Q36" s="1036">
        <v>232490260</v>
      </c>
    </row>
    <row r="37" spans="1:17" s="1038" customFormat="1" ht="24" hidden="1" customHeight="1">
      <c r="A37" s="1039" t="s">
        <v>153</v>
      </c>
      <c r="B37" s="1037">
        <v>0</v>
      </c>
      <c r="C37" s="1037">
        <v>3426300</v>
      </c>
      <c r="D37" s="1037">
        <v>0</v>
      </c>
      <c r="E37" s="1037">
        <v>0</v>
      </c>
      <c r="F37" s="1036">
        <v>0</v>
      </c>
      <c r="G37" s="1036"/>
      <c r="H37" s="1037">
        <v>3426300</v>
      </c>
      <c r="I37" s="1037"/>
      <c r="J37" s="1037"/>
      <c r="K37" s="1037"/>
      <c r="L37" s="1037"/>
      <c r="M37" s="1037"/>
      <c r="N37" s="1037"/>
      <c r="O37" s="1037"/>
      <c r="P37" s="1037"/>
      <c r="Q37" s="1036">
        <v>0</v>
      </c>
    </row>
    <row r="38" spans="1:17" s="1038" customFormat="1" ht="24" hidden="1" customHeight="1">
      <c r="A38" s="1039" t="s">
        <v>404</v>
      </c>
      <c r="B38" s="1037">
        <v>1048711950</v>
      </c>
      <c r="C38" s="1037">
        <v>0</v>
      </c>
      <c r="D38" s="1037">
        <v>0</v>
      </c>
      <c r="E38" s="1037">
        <v>0</v>
      </c>
      <c r="F38" s="1036">
        <v>1048711950</v>
      </c>
      <c r="G38" s="1036"/>
      <c r="H38" s="1037">
        <v>0</v>
      </c>
      <c r="I38" s="1037"/>
      <c r="J38" s="1037"/>
      <c r="K38" s="1037"/>
      <c r="L38" s="1037"/>
      <c r="M38" s="1037"/>
      <c r="N38" s="1037"/>
      <c r="O38" s="1037"/>
      <c r="P38" s="1037"/>
      <c r="Q38" s="1036">
        <v>1048711950</v>
      </c>
    </row>
    <row r="39" spans="1:17" s="1038" customFormat="1" ht="24" hidden="1" customHeight="1">
      <c r="A39" s="1039" t="s">
        <v>154</v>
      </c>
      <c r="B39" s="1037">
        <v>425606160</v>
      </c>
      <c r="C39" s="1037">
        <v>0</v>
      </c>
      <c r="D39" s="1037">
        <v>0</v>
      </c>
      <c r="E39" s="1037">
        <v>0</v>
      </c>
      <c r="F39" s="1036">
        <v>425606160</v>
      </c>
      <c r="G39" s="1036"/>
      <c r="H39" s="1037">
        <v>0</v>
      </c>
      <c r="I39" s="1037"/>
      <c r="J39" s="1037"/>
      <c r="K39" s="1037"/>
      <c r="L39" s="1037"/>
      <c r="M39" s="1037"/>
      <c r="N39" s="1037"/>
      <c r="O39" s="1037"/>
      <c r="P39" s="1037"/>
      <c r="Q39" s="1036">
        <v>425606160</v>
      </c>
    </row>
    <row r="40" spans="1:17" s="1038" customFormat="1" ht="24" hidden="1" customHeight="1">
      <c r="A40" s="1039" t="s">
        <v>405</v>
      </c>
      <c r="B40" s="1037">
        <v>0</v>
      </c>
      <c r="C40" s="1037">
        <v>2233140</v>
      </c>
      <c r="D40" s="1037">
        <v>0</v>
      </c>
      <c r="E40" s="1037">
        <v>0</v>
      </c>
      <c r="F40" s="1036">
        <v>0</v>
      </c>
      <c r="G40" s="1036"/>
      <c r="H40" s="1037">
        <v>2233140</v>
      </c>
      <c r="I40" s="1037"/>
      <c r="J40" s="1037"/>
      <c r="K40" s="1037"/>
      <c r="L40" s="1037"/>
      <c r="M40" s="1037"/>
      <c r="N40" s="1037"/>
      <c r="O40" s="1037"/>
      <c r="P40" s="1037"/>
      <c r="Q40" s="1036">
        <v>0</v>
      </c>
    </row>
    <row r="41" spans="1:17" s="1038" customFormat="1" ht="24" hidden="1" customHeight="1">
      <c r="A41" s="1039" t="s">
        <v>155</v>
      </c>
      <c r="B41" s="1037">
        <v>0</v>
      </c>
      <c r="C41" s="1037">
        <v>854650</v>
      </c>
      <c r="D41" s="1037">
        <v>0</v>
      </c>
      <c r="E41" s="1037">
        <v>119470000</v>
      </c>
      <c r="F41" s="1036">
        <v>0</v>
      </c>
      <c r="G41" s="1036"/>
      <c r="H41" s="1037">
        <v>120324650</v>
      </c>
      <c r="I41" s="1037"/>
      <c r="J41" s="1037"/>
      <c r="K41" s="1037"/>
      <c r="L41" s="1037"/>
      <c r="M41" s="1037"/>
      <c r="N41" s="1037"/>
      <c r="O41" s="1037"/>
      <c r="P41" s="1037"/>
      <c r="Q41" s="1036">
        <v>0</v>
      </c>
    </row>
    <row r="42" spans="1:17" s="1038" customFormat="1" ht="24" hidden="1" customHeight="1">
      <c r="A42" s="1039" t="s">
        <v>156</v>
      </c>
      <c r="B42" s="1037">
        <v>408250</v>
      </c>
      <c r="C42" s="1037">
        <v>0</v>
      </c>
      <c r="D42" s="1037">
        <v>0</v>
      </c>
      <c r="E42" s="1037">
        <v>0</v>
      </c>
      <c r="F42" s="1036">
        <v>408250</v>
      </c>
      <c r="G42" s="1036"/>
      <c r="H42" s="1037">
        <v>0</v>
      </c>
      <c r="I42" s="1037"/>
      <c r="J42" s="1037"/>
      <c r="K42" s="1037"/>
      <c r="L42" s="1037"/>
      <c r="M42" s="1037"/>
      <c r="N42" s="1037"/>
      <c r="O42" s="1037"/>
      <c r="P42" s="1037"/>
      <c r="Q42" s="1036">
        <v>408250</v>
      </c>
    </row>
    <row r="43" spans="1:17" s="1038" customFormat="1" ht="24" hidden="1" customHeight="1">
      <c r="A43" s="1039" t="s">
        <v>157</v>
      </c>
      <c r="B43" s="1037">
        <v>0</v>
      </c>
      <c r="C43" s="1037">
        <v>69659520</v>
      </c>
      <c r="D43" s="1037">
        <v>0</v>
      </c>
      <c r="E43" s="1037">
        <v>0</v>
      </c>
      <c r="F43" s="1036">
        <v>0</v>
      </c>
      <c r="G43" s="1036"/>
      <c r="H43" s="1037">
        <v>69659520</v>
      </c>
      <c r="I43" s="1037"/>
      <c r="J43" s="1037"/>
      <c r="K43" s="1037"/>
      <c r="L43" s="1037"/>
      <c r="M43" s="1037"/>
      <c r="N43" s="1037"/>
      <c r="O43" s="1037"/>
      <c r="P43" s="1037"/>
      <c r="Q43" s="1036">
        <v>0</v>
      </c>
    </row>
    <row r="44" spans="1:17" s="1038" customFormat="1" ht="24" hidden="1" customHeight="1">
      <c r="A44" s="1039" t="s">
        <v>158</v>
      </c>
      <c r="B44" s="1037">
        <v>260596000</v>
      </c>
      <c r="C44" s="1037">
        <v>0</v>
      </c>
      <c r="D44" s="1037">
        <v>0</v>
      </c>
      <c r="E44" s="1037">
        <v>0</v>
      </c>
      <c r="F44" s="1036">
        <v>260596000</v>
      </c>
      <c r="G44" s="1036"/>
      <c r="H44" s="1037">
        <v>0</v>
      </c>
      <c r="I44" s="1037"/>
      <c r="J44" s="1037"/>
      <c r="K44" s="1037"/>
      <c r="L44" s="1037"/>
      <c r="M44" s="1037"/>
      <c r="N44" s="1037"/>
      <c r="O44" s="1037"/>
      <c r="P44" s="1037"/>
      <c r="Q44" s="1036">
        <v>260596000</v>
      </c>
    </row>
    <row r="45" spans="1:17" s="1038" customFormat="1" ht="24" hidden="1" customHeight="1">
      <c r="A45" s="1039" t="s">
        <v>406</v>
      </c>
      <c r="B45" s="1037">
        <v>0</v>
      </c>
      <c r="C45" s="1037">
        <v>889575445</v>
      </c>
      <c r="D45" s="1037">
        <v>0</v>
      </c>
      <c r="E45" s="1037">
        <v>0</v>
      </c>
      <c r="F45" s="1036">
        <v>0</v>
      </c>
      <c r="G45" s="1036"/>
      <c r="H45" s="1037">
        <v>889575445</v>
      </c>
      <c r="I45" s="1037"/>
      <c r="J45" s="1037"/>
      <c r="K45" s="1037"/>
      <c r="L45" s="1037"/>
      <c r="M45" s="1037"/>
      <c r="N45" s="1037"/>
      <c r="O45" s="1037"/>
      <c r="P45" s="1037"/>
      <c r="Q45" s="1036">
        <v>0</v>
      </c>
    </row>
    <row r="46" spans="1:17" s="1038" customFormat="1" ht="24" hidden="1" customHeight="1">
      <c r="A46" s="1039" t="s">
        <v>407</v>
      </c>
      <c r="B46" s="1037">
        <v>467461000</v>
      </c>
      <c r="C46" s="1037">
        <v>0</v>
      </c>
      <c r="D46" s="1037">
        <v>0</v>
      </c>
      <c r="E46" s="1037">
        <v>0</v>
      </c>
      <c r="F46" s="1036">
        <v>467461000</v>
      </c>
      <c r="G46" s="1036"/>
      <c r="H46" s="1037">
        <v>0</v>
      </c>
      <c r="I46" s="1037"/>
      <c r="J46" s="1037"/>
      <c r="K46" s="1037"/>
      <c r="L46" s="1037"/>
      <c r="M46" s="1037"/>
      <c r="N46" s="1037"/>
      <c r="O46" s="1037"/>
      <c r="P46" s="1037"/>
      <c r="Q46" s="1036">
        <v>467461000</v>
      </c>
    </row>
    <row r="47" spans="1:17" s="1038" customFormat="1" ht="24" hidden="1" customHeight="1">
      <c r="A47" s="1039" t="s">
        <v>159</v>
      </c>
      <c r="B47" s="1037">
        <v>2037571200</v>
      </c>
      <c r="C47" s="1037">
        <v>0</v>
      </c>
      <c r="D47" s="1037">
        <v>0</v>
      </c>
      <c r="E47" s="1037">
        <v>0</v>
      </c>
      <c r="F47" s="1036">
        <v>2037571200</v>
      </c>
      <c r="G47" s="1036"/>
      <c r="H47" s="1037">
        <v>0</v>
      </c>
      <c r="I47" s="1037"/>
      <c r="J47" s="1037"/>
      <c r="K47" s="1037"/>
      <c r="L47" s="1037"/>
      <c r="M47" s="1037"/>
      <c r="N47" s="1037"/>
      <c r="O47" s="1037"/>
      <c r="P47" s="1037"/>
      <c r="Q47" s="1036">
        <v>2037571200</v>
      </c>
    </row>
    <row r="48" spans="1:17" s="1038" customFormat="1" ht="24" hidden="1" customHeight="1">
      <c r="A48" s="1039" t="s">
        <v>408</v>
      </c>
      <c r="B48" s="1037">
        <v>0</v>
      </c>
      <c r="C48" s="1037">
        <v>103797362</v>
      </c>
      <c r="D48" s="1037">
        <v>0</v>
      </c>
      <c r="E48" s="1037">
        <v>0</v>
      </c>
      <c r="F48" s="1036">
        <v>0</v>
      </c>
      <c r="G48" s="1036"/>
      <c r="H48" s="1037">
        <v>103797362</v>
      </c>
      <c r="I48" s="1037"/>
      <c r="J48" s="1037"/>
      <c r="K48" s="1037"/>
      <c r="L48" s="1037"/>
      <c r="M48" s="1037"/>
      <c r="N48" s="1037"/>
      <c r="O48" s="1037"/>
      <c r="P48" s="1037"/>
      <c r="Q48" s="1036">
        <v>0</v>
      </c>
    </row>
    <row r="49" spans="1:17" s="1038" customFormat="1" ht="24" hidden="1" customHeight="1">
      <c r="A49" s="1039" t="s">
        <v>409</v>
      </c>
      <c r="B49" s="1037">
        <v>1529690400</v>
      </c>
      <c r="C49" s="1037">
        <v>0</v>
      </c>
      <c r="D49" s="1037">
        <v>0</v>
      </c>
      <c r="E49" s="1037">
        <v>0</v>
      </c>
      <c r="F49" s="1036">
        <v>1529690400</v>
      </c>
      <c r="G49" s="1036"/>
      <c r="H49" s="1037">
        <v>0</v>
      </c>
      <c r="I49" s="1037"/>
      <c r="J49" s="1037"/>
      <c r="K49" s="1037"/>
      <c r="L49" s="1037"/>
      <c r="M49" s="1037"/>
      <c r="N49" s="1037"/>
      <c r="O49" s="1037"/>
      <c r="P49" s="1037"/>
      <c r="Q49" s="1036">
        <v>1529690400</v>
      </c>
    </row>
    <row r="50" spans="1:17" s="1038" customFormat="1" ht="24" hidden="1" customHeight="1">
      <c r="A50" s="1039" t="s">
        <v>410</v>
      </c>
      <c r="B50" s="1037">
        <v>0</v>
      </c>
      <c r="C50" s="1037">
        <v>1617336</v>
      </c>
      <c r="D50" s="1037">
        <v>0</v>
      </c>
      <c r="E50" s="1037">
        <v>0</v>
      </c>
      <c r="F50" s="1036">
        <v>0</v>
      </c>
      <c r="G50" s="1036"/>
      <c r="H50" s="1037">
        <v>1617336</v>
      </c>
      <c r="I50" s="1037"/>
      <c r="J50" s="1037"/>
      <c r="K50" s="1037"/>
      <c r="L50" s="1037"/>
      <c r="M50" s="1037"/>
      <c r="N50" s="1037"/>
      <c r="O50" s="1037"/>
      <c r="P50" s="1037"/>
      <c r="Q50" s="1036">
        <v>0</v>
      </c>
    </row>
    <row r="51" spans="1:17" s="1038" customFormat="1" ht="24" hidden="1" customHeight="1">
      <c r="A51" s="1039" t="s">
        <v>411</v>
      </c>
      <c r="B51" s="1037">
        <v>0</v>
      </c>
      <c r="C51" s="1037">
        <v>574613</v>
      </c>
      <c r="D51" s="1037">
        <v>0</v>
      </c>
      <c r="E51" s="1037">
        <v>0</v>
      </c>
      <c r="F51" s="1036">
        <v>0</v>
      </c>
      <c r="G51" s="1036"/>
      <c r="H51" s="1037">
        <v>574613</v>
      </c>
      <c r="I51" s="1037"/>
      <c r="J51" s="1037"/>
      <c r="K51" s="1037"/>
      <c r="L51" s="1037"/>
      <c r="M51" s="1037"/>
      <c r="N51" s="1037"/>
      <c r="O51" s="1037"/>
      <c r="P51" s="1037"/>
      <c r="Q51" s="1036">
        <v>0</v>
      </c>
    </row>
    <row r="52" spans="1:17" s="1038" customFormat="1" ht="24" hidden="1" customHeight="1">
      <c r="A52" s="1039" t="s">
        <v>412</v>
      </c>
      <c r="B52" s="1037">
        <v>331270464</v>
      </c>
      <c r="C52" s="1037">
        <v>0</v>
      </c>
      <c r="D52" s="1037">
        <v>0</v>
      </c>
      <c r="E52" s="1037">
        <v>0</v>
      </c>
      <c r="F52" s="1036">
        <v>331270464</v>
      </c>
      <c r="G52" s="1036"/>
      <c r="H52" s="1037">
        <v>0</v>
      </c>
      <c r="I52" s="1037"/>
      <c r="J52" s="1037"/>
      <c r="K52" s="1037"/>
      <c r="L52" s="1037"/>
      <c r="M52" s="1037"/>
      <c r="N52" s="1037"/>
      <c r="O52" s="1037"/>
      <c r="P52" s="1037"/>
      <c r="Q52" s="1036">
        <v>331270464</v>
      </c>
    </row>
    <row r="53" spans="1:17" s="1038" customFormat="1" ht="24" hidden="1" customHeight="1">
      <c r="A53" s="1039" t="s">
        <v>413</v>
      </c>
      <c r="B53" s="1037">
        <v>0</v>
      </c>
      <c r="C53" s="1037">
        <v>1676081</v>
      </c>
      <c r="D53" s="1037">
        <v>0</v>
      </c>
      <c r="E53" s="1037">
        <v>0</v>
      </c>
      <c r="F53" s="1036">
        <v>0</v>
      </c>
      <c r="G53" s="1036"/>
      <c r="H53" s="1037">
        <v>1676081</v>
      </c>
      <c r="I53" s="1037"/>
      <c r="J53" s="1037"/>
      <c r="K53" s="1037"/>
      <c r="L53" s="1037"/>
      <c r="M53" s="1037"/>
      <c r="N53" s="1037"/>
      <c r="O53" s="1037"/>
      <c r="P53" s="1037"/>
      <c r="Q53" s="1036">
        <v>0</v>
      </c>
    </row>
    <row r="54" spans="1:17" s="1038" customFormat="1" ht="24" hidden="1" customHeight="1">
      <c r="A54" s="1039" t="s">
        <v>414</v>
      </c>
      <c r="B54" s="1037">
        <v>0</v>
      </c>
      <c r="C54" s="1037">
        <v>1640000</v>
      </c>
      <c r="D54" s="1037">
        <v>0</v>
      </c>
      <c r="E54" s="1037">
        <v>0</v>
      </c>
      <c r="F54" s="1036">
        <v>0</v>
      </c>
      <c r="G54" s="1036"/>
      <c r="H54" s="1037">
        <v>1640000</v>
      </c>
      <c r="I54" s="1037"/>
      <c r="J54" s="1037"/>
      <c r="K54" s="1037"/>
      <c r="L54" s="1037"/>
      <c r="M54" s="1037"/>
      <c r="N54" s="1037"/>
      <c r="O54" s="1037"/>
      <c r="P54" s="1037"/>
      <c r="Q54" s="1036">
        <v>0</v>
      </c>
    </row>
    <row r="55" spans="1:17" s="1038" customFormat="1" ht="24" hidden="1" customHeight="1">
      <c r="A55" s="1039" t="s">
        <v>160</v>
      </c>
      <c r="B55" s="1037">
        <v>0</v>
      </c>
      <c r="C55" s="1037">
        <v>4581036</v>
      </c>
      <c r="D55" s="1037">
        <v>0</v>
      </c>
      <c r="E55" s="1037">
        <v>0</v>
      </c>
      <c r="F55" s="1036">
        <v>0</v>
      </c>
      <c r="G55" s="1036"/>
      <c r="H55" s="1037">
        <v>4581036</v>
      </c>
      <c r="I55" s="1037"/>
      <c r="J55" s="1037"/>
      <c r="K55" s="1037"/>
      <c r="L55" s="1037"/>
      <c r="M55" s="1037"/>
      <c r="N55" s="1037"/>
      <c r="O55" s="1037"/>
      <c r="P55" s="1037"/>
      <c r="Q55" s="1036">
        <v>0</v>
      </c>
    </row>
    <row r="56" spans="1:17" s="1038" customFormat="1" ht="24" hidden="1" customHeight="1">
      <c r="A56" s="1039" t="s">
        <v>162</v>
      </c>
      <c r="B56" s="1037">
        <v>2035412200</v>
      </c>
      <c r="C56" s="1037">
        <v>0</v>
      </c>
      <c r="D56" s="1037">
        <v>0</v>
      </c>
      <c r="E56" s="1037">
        <v>0</v>
      </c>
      <c r="F56" s="1036">
        <v>2035412200</v>
      </c>
      <c r="G56" s="1036"/>
      <c r="H56" s="1037">
        <v>0</v>
      </c>
      <c r="I56" s="1037"/>
      <c r="J56" s="1037"/>
      <c r="K56" s="1037"/>
      <c r="L56" s="1037"/>
      <c r="M56" s="1037"/>
      <c r="N56" s="1037"/>
      <c r="O56" s="1037"/>
      <c r="P56" s="1037"/>
      <c r="Q56" s="1036">
        <v>2035412200</v>
      </c>
    </row>
    <row r="57" spans="1:17" s="1038" customFormat="1" ht="24" hidden="1" customHeight="1">
      <c r="A57" s="1039" t="s">
        <v>415</v>
      </c>
      <c r="B57" s="1037">
        <v>0</v>
      </c>
      <c r="C57" s="1037">
        <v>1476</v>
      </c>
      <c r="D57" s="1037">
        <v>0</v>
      </c>
      <c r="E57" s="1037">
        <v>0</v>
      </c>
      <c r="F57" s="1036">
        <v>0</v>
      </c>
      <c r="G57" s="1036"/>
      <c r="H57" s="1037">
        <v>1476</v>
      </c>
      <c r="I57" s="1037"/>
      <c r="J57" s="1037"/>
      <c r="K57" s="1037"/>
      <c r="L57" s="1037"/>
      <c r="M57" s="1037"/>
      <c r="N57" s="1037"/>
      <c r="O57" s="1037"/>
      <c r="P57" s="1037"/>
      <c r="Q57" s="1036">
        <v>0</v>
      </c>
    </row>
    <row r="58" spans="1:17" s="1038" customFormat="1" ht="24" hidden="1" customHeight="1">
      <c r="A58" s="1039" t="s">
        <v>416</v>
      </c>
      <c r="B58" s="1037">
        <v>756000</v>
      </c>
      <c r="C58" s="1037">
        <v>0</v>
      </c>
      <c r="D58" s="1037">
        <v>0</v>
      </c>
      <c r="E58" s="1037">
        <v>0</v>
      </c>
      <c r="F58" s="1036">
        <v>756000</v>
      </c>
      <c r="G58" s="1036"/>
      <c r="H58" s="1037">
        <v>0</v>
      </c>
      <c r="I58" s="1037"/>
      <c r="J58" s="1037"/>
      <c r="K58" s="1037"/>
      <c r="L58" s="1037"/>
      <c r="M58" s="1037"/>
      <c r="N58" s="1037"/>
      <c r="O58" s="1037"/>
      <c r="P58" s="1037"/>
      <c r="Q58" s="1036">
        <v>756000</v>
      </c>
    </row>
    <row r="59" spans="1:17" s="1038" customFormat="1" ht="24" hidden="1" customHeight="1">
      <c r="A59" s="1039" t="s">
        <v>161</v>
      </c>
      <c r="B59" s="1037">
        <v>788623200</v>
      </c>
      <c r="C59" s="1037">
        <v>0</v>
      </c>
      <c r="D59" s="1037">
        <v>0</v>
      </c>
      <c r="E59" s="1037">
        <v>786965614</v>
      </c>
      <c r="F59" s="1036">
        <v>1657586</v>
      </c>
      <c r="G59" s="1036"/>
      <c r="H59" s="1037">
        <v>0</v>
      </c>
      <c r="I59" s="1037"/>
      <c r="J59" s="1037"/>
      <c r="K59" s="1037"/>
      <c r="L59" s="1037"/>
      <c r="M59" s="1037"/>
      <c r="N59" s="1037"/>
      <c r="O59" s="1037"/>
      <c r="P59" s="1037"/>
      <c r="Q59" s="1036">
        <v>1657586</v>
      </c>
    </row>
    <row r="60" spans="1:17" s="1042" customFormat="1" ht="24" customHeight="1">
      <c r="A60" s="1040" t="s">
        <v>417</v>
      </c>
      <c r="B60" s="1041" t="e">
        <f>SUMIF(#REF!,"&lt;&gt;",B12:B59)</f>
        <v>#REF!</v>
      </c>
      <c r="C60" s="1041" t="e">
        <f>SUMIF(#REF!,"&lt;&gt;",C12:C59)</f>
        <v>#REF!</v>
      </c>
      <c r="D60" s="1041" t="e">
        <f>SUMIF(#REF!,"&lt;&gt;",D12:D59)</f>
        <v>#REF!</v>
      </c>
      <c r="E60" s="1041" t="e">
        <f>SUMIF(#REF!,"&lt;&gt;",E12:E59)</f>
        <v>#REF!</v>
      </c>
      <c r="F60" s="1041">
        <f>SUM(F12:F29)</f>
        <v>0</v>
      </c>
      <c r="G60" s="1041"/>
      <c r="H60" s="1041">
        <f t="shared" ref="H60:Q60" si="0">SUM(H12:H29)</f>
        <v>0</v>
      </c>
      <c r="I60" s="1041">
        <f t="shared" si="0"/>
        <v>0</v>
      </c>
      <c r="J60" s="1041">
        <f t="shared" si="0"/>
        <v>0</v>
      </c>
      <c r="K60" s="1041">
        <f t="shared" si="0"/>
        <v>0</v>
      </c>
      <c r="L60" s="1041">
        <f t="shared" si="0"/>
        <v>0</v>
      </c>
      <c r="M60" s="1041">
        <f t="shared" si="0"/>
        <v>0</v>
      </c>
      <c r="N60" s="1041">
        <f t="shared" si="0"/>
        <v>0</v>
      </c>
      <c r="O60" s="1041">
        <f t="shared" si="0"/>
        <v>0</v>
      </c>
      <c r="P60" s="1041">
        <f t="shared" si="0"/>
        <v>0</v>
      </c>
      <c r="Q60" s="1041">
        <f t="shared" si="0"/>
        <v>0</v>
      </c>
    </row>
    <row r="61" spans="1:17" ht="12" customHeight="1">
      <c r="A61" s="1043"/>
      <c r="B61" s="1043"/>
      <c r="C61" s="1043"/>
      <c r="D61" s="1043"/>
      <c r="E61" s="1043"/>
      <c r="F61" s="1044"/>
      <c r="G61" s="1044"/>
      <c r="H61" s="1043"/>
      <c r="Q61" s="1044"/>
    </row>
    <row r="62" spans="1:17">
      <c r="A62" s="1008"/>
      <c r="B62" s="1008"/>
      <c r="C62" s="1008"/>
      <c r="D62" s="1008"/>
      <c r="F62" s="1010"/>
      <c r="G62" s="1010"/>
      <c r="M62" s="1045" t="s">
        <v>421</v>
      </c>
      <c r="N62" s="1045"/>
      <c r="O62" s="1045"/>
      <c r="P62" s="1045"/>
      <c r="Q62" s="1010"/>
    </row>
    <row r="63" spans="1:17" ht="18" customHeight="1">
      <c r="B63" s="1046" t="s">
        <v>418</v>
      </c>
      <c r="C63" s="1046"/>
      <c r="D63" s="1046"/>
      <c r="E63" s="1046"/>
      <c r="F63" s="1046"/>
      <c r="G63" s="1046"/>
      <c r="H63" s="1046"/>
      <c r="M63" s="1046" t="s">
        <v>419</v>
      </c>
      <c r="N63" s="1046"/>
      <c r="O63" s="1046"/>
      <c r="P63" s="1046"/>
      <c r="Q63" s="1010"/>
    </row>
    <row r="64" spans="1:17">
      <c r="B64" s="1045" t="s">
        <v>420</v>
      </c>
      <c r="C64" s="1045"/>
      <c r="D64" s="1045"/>
      <c r="E64" s="1045"/>
      <c r="F64" s="1045"/>
      <c r="G64" s="1045"/>
      <c r="H64" s="1045"/>
      <c r="M64" s="1045" t="s">
        <v>420</v>
      </c>
      <c r="N64" s="1045"/>
      <c r="O64" s="1045"/>
      <c r="P64" s="1045"/>
      <c r="Q64" s="1010"/>
    </row>
    <row r="65" spans="1:17" ht="19.5" customHeight="1">
      <c r="A65" s="1008"/>
      <c r="B65" s="1008"/>
      <c r="C65" s="1008"/>
      <c r="D65" s="1008"/>
      <c r="E65" s="1008"/>
      <c r="F65" s="1009"/>
      <c r="G65" s="1009"/>
      <c r="H65" s="1008"/>
      <c r="Q65" s="1009"/>
    </row>
    <row r="66" spans="1:17" ht="21.75" customHeight="1">
      <c r="A66" s="1008"/>
      <c r="B66" s="1008"/>
      <c r="C66" s="1008"/>
      <c r="D66" s="1008"/>
      <c r="E66" s="1008"/>
      <c r="F66" s="1009"/>
      <c r="G66" s="1009"/>
      <c r="H66" s="1008"/>
      <c r="N66" s="1047" t="s">
        <v>258</v>
      </c>
      <c r="O66" s="1047"/>
      <c r="Q66" s="1009"/>
    </row>
    <row r="67" spans="1:17" ht="17.25" customHeight="1">
      <c r="A67" s="1048"/>
      <c r="B67" s="1049"/>
      <c r="C67" s="1049"/>
      <c r="D67" s="1049"/>
      <c r="E67" s="1049"/>
      <c r="F67" s="1049"/>
      <c r="G67" s="1049"/>
      <c r="H67" s="1049"/>
      <c r="Q67" s="1010"/>
    </row>
  </sheetData>
  <mergeCells count="25">
    <mergeCell ref="N66:O66"/>
    <mergeCell ref="B67:D67"/>
    <mergeCell ref="E67:H67"/>
    <mergeCell ref="B63:D63"/>
    <mergeCell ref="E63:H63"/>
    <mergeCell ref="M63:P63"/>
    <mergeCell ref="B64:D64"/>
    <mergeCell ref="E64:H64"/>
    <mergeCell ref="M64:P64"/>
    <mergeCell ref="I9:M9"/>
    <mergeCell ref="N9:N10"/>
    <mergeCell ref="O9:O10"/>
    <mergeCell ref="P9:P10"/>
    <mergeCell ref="Q9:Q10"/>
    <mergeCell ref="M62:P62"/>
    <mergeCell ref="K1:N1"/>
    <mergeCell ref="K3:N3"/>
    <mergeCell ref="A4:Q4"/>
    <mergeCell ref="A5:N5"/>
    <mergeCell ref="A6:Q6"/>
    <mergeCell ref="A9:A10"/>
    <mergeCell ref="B9:C9"/>
    <mergeCell ref="D9:E9"/>
    <mergeCell ref="F9:F10"/>
    <mergeCell ref="G9:G10"/>
  </mergeCells>
  <pageMargins left="0.28000000000000003" right="0.21" top="0.21" bottom="0.33" header="0.1" footer="0.11"/>
  <pageSetup paperSize="9" scale="73" orientation="landscape" r:id="rId1"/>
  <headerFooter alignWithMargins="0">
    <oddFooter>&amp;RPage &amp;P of &amp;N</oddFooter>
  </headerFooter>
  <rowBreaks count="1" manualBreakCount="1">
    <brk id="66" max="1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topLeftCell="A52" zoomScaleNormal="100" workbookViewId="0">
      <selection activeCell="L56" sqref="L56"/>
    </sheetView>
  </sheetViews>
  <sheetFormatPr defaultRowHeight="15.75"/>
  <cols>
    <col min="1" max="1" width="8.140625" style="620" customWidth="1"/>
    <col min="2" max="2" width="16.7109375" style="620" customWidth="1"/>
    <col min="3" max="3" width="8.7109375" style="620" customWidth="1"/>
    <col min="4" max="4" width="10.28515625" style="620" customWidth="1"/>
    <col min="5" max="5" width="9" style="620" customWidth="1"/>
    <col min="6" max="6" width="9.28515625" style="620" customWidth="1"/>
    <col min="7" max="7" width="7.7109375" style="620" customWidth="1"/>
    <col min="8" max="8" width="11.85546875" style="620" customWidth="1"/>
    <col min="9" max="9" width="12" style="620" customWidth="1"/>
    <col min="10" max="10" width="10.28515625" style="620" customWidth="1"/>
    <col min="11" max="24" width="35.28515625" style="620" customWidth="1"/>
    <col min="25" max="25" width="9.140625" style="620"/>
    <col min="26" max="26" width="10.7109375" style="620" bestFit="1" customWidth="1"/>
    <col min="27" max="27" width="10.28515625" style="620" customWidth="1"/>
    <col min="28" max="32" width="9.140625" style="620"/>
    <col min="33" max="33" width="13.42578125" style="620" bestFit="1" customWidth="1"/>
    <col min="34" max="16384" width="9.140625" style="620"/>
  </cols>
  <sheetData>
    <row r="2" spans="1:10" ht="16.5">
      <c r="A2" s="619"/>
      <c r="C2" s="621" t="s">
        <v>253</v>
      </c>
      <c r="D2" s="621"/>
      <c r="E2" s="621"/>
      <c r="F2" s="621"/>
      <c r="G2" s="621"/>
      <c r="H2" s="621"/>
    </row>
    <row r="3" spans="1:10" ht="16.5" customHeight="1">
      <c r="A3" s="619"/>
      <c r="C3" s="622" t="s">
        <v>254</v>
      </c>
      <c r="D3" s="622"/>
      <c r="E3" s="622"/>
      <c r="F3" s="622"/>
      <c r="G3" s="622"/>
      <c r="H3" s="622"/>
      <c r="I3" s="622"/>
    </row>
    <row r="4" spans="1:10" ht="16.5" customHeight="1">
      <c r="A4" s="619"/>
      <c r="C4" s="623"/>
      <c r="D4" s="623"/>
      <c r="E4" s="623"/>
      <c r="F4" s="623"/>
      <c r="G4" s="623"/>
      <c r="H4" s="623"/>
    </row>
    <row r="5" spans="1:10" ht="16.5" customHeight="1">
      <c r="A5" s="619"/>
      <c r="C5" s="623"/>
      <c r="D5" s="623"/>
      <c r="E5" s="623"/>
      <c r="F5" s="623"/>
      <c r="G5" s="623"/>
      <c r="H5" s="623"/>
    </row>
    <row r="6" spans="1:10" ht="16.5">
      <c r="A6" s="624"/>
      <c r="B6" s="624"/>
      <c r="C6" s="625"/>
      <c r="D6" s="625"/>
      <c r="E6" s="625"/>
      <c r="F6" s="625"/>
      <c r="G6" s="625"/>
    </row>
    <row r="7" spans="1:10" ht="19.5">
      <c r="A7" s="626" t="s">
        <v>379</v>
      </c>
      <c r="B7" s="626"/>
      <c r="C7" s="626"/>
      <c r="D7" s="626"/>
      <c r="E7" s="626"/>
      <c r="F7" s="626"/>
      <c r="G7" s="626"/>
      <c r="H7" s="626"/>
      <c r="I7" s="626"/>
      <c r="J7" s="626"/>
    </row>
    <row r="8" spans="1:10">
      <c r="A8" s="627"/>
      <c r="B8" s="627"/>
      <c r="C8" s="627"/>
      <c r="D8" s="628"/>
    </row>
    <row r="9" spans="1:10">
      <c r="A9" s="629" t="s">
        <v>171</v>
      </c>
      <c r="B9" s="630"/>
      <c r="C9" s="942"/>
      <c r="D9" s="943"/>
      <c r="F9" s="633" t="s">
        <v>256</v>
      </c>
      <c r="G9" s="633"/>
      <c r="H9" s="634" t="s">
        <v>257</v>
      </c>
      <c r="I9" s="635"/>
      <c r="J9" s="636"/>
    </row>
    <row r="10" spans="1:10">
      <c r="A10" s="629" t="s">
        <v>259</v>
      </c>
      <c r="B10" s="630"/>
      <c r="C10" s="944"/>
      <c r="D10" s="945"/>
      <c r="F10" s="637"/>
      <c r="G10" s="637"/>
      <c r="H10" s="638" t="s">
        <v>260</v>
      </c>
      <c r="I10" s="639"/>
      <c r="J10" s="640"/>
    </row>
    <row r="11" spans="1:10">
      <c r="A11" s="629" t="s">
        <v>261</v>
      </c>
      <c r="B11" s="630"/>
      <c r="C11" s="629"/>
      <c r="D11" s="630"/>
      <c r="F11" s="642"/>
      <c r="G11" s="642"/>
      <c r="H11" s="643"/>
      <c r="I11" s="644"/>
      <c r="J11" s="645"/>
    </row>
    <row r="12" spans="1:10">
      <c r="A12" s="646"/>
      <c r="B12" s="646"/>
      <c r="C12" s="646"/>
      <c r="D12" s="646"/>
      <c r="G12" s="647"/>
      <c r="H12" s="647"/>
      <c r="I12" s="647"/>
      <c r="J12" s="647"/>
    </row>
    <row r="13" spans="1:10">
      <c r="A13" s="648" t="s">
        <v>262</v>
      </c>
      <c r="B13" s="648"/>
      <c r="C13" s="648"/>
      <c r="E13" s="649"/>
      <c r="F13" s="649"/>
      <c r="G13" s="649"/>
      <c r="H13" s="649"/>
      <c r="I13" s="649"/>
      <c r="J13" s="649"/>
    </row>
    <row r="14" spans="1:10" ht="16.5" customHeight="1">
      <c r="A14" s="650" t="s">
        <v>263</v>
      </c>
      <c r="B14" s="651"/>
      <c r="C14" s="946"/>
      <c r="D14" s="652"/>
      <c r="E14" s="652"/>
      <c r="F14" s="652"/>
      <c r="G14" s="652"/>
      <c r="H14" s="652"/>
      <c r="I14" s="652"/>
      <c r="J14" s="652"/>
    </row>
    <row r="15" spans="1:10" ht="16.5">
      <c r="A15" s="653" t="s">
        <v>264</v>
      </c>
      <c r="B15" s="653"/>
      <c r="C15" s="654"/>
      <c r="D15" s="654"/>
      <c r="E15" s="648" t="s">
        <v>265</v>
      </c>
      <c r="F15" s="648"/>
      <c r="G15" s="656"/>
      <c r="H15" s="655"/>
      <c r="I15" s="655"/>
      <c r="J15" s="655"/>
    </row>
    <row r="16" spans="1:10" ht="28.5" customHeight="1">
      <c r="A16" s="653" t="s">
        <v>266</v>
      </c>
      <c r="B16" s="653"/>
      <c r="C16" s="657" t="s">
        <v>374</v>
      </c>
      <c r="D16" s="657"/>
      <c r="E16" s="657"/>
      <c r="F16" s="657"/>
      <c r="G16" s="657"/>
      <c r="H16" s="657"/>
      <c r="I16" s="657"/>
      <c r="J16" s="657"/>
    </row>
    <row r="17" spans="1:11" ht="16.5" customHeight="1">
      <c r="A17" s="661" t="s">
        <v>267</v>
      </c>
      <c r="B17" s="661"/>
      <c r="C17" s="654"/>
      <c r="D17" s="654"/>
      <c r="E17" s="947"/>
      <c r="F17" s="947"/>
      <c r="G17" s="947"/>
      <c r="H17" s="947"/>
      <c r="I17" s="947"/>
      <c r="J17" s="947"/>
    </row>
    <row r="18" spans="1:11" ht="4.5" customHeight="1">
      <c r="A18" s="661"/>
      <c r="B18" s="661"/>
      <c r="E18" s="947"/>
      <c r="F18" s="947"/>
      <c r="G18" s="947"/>
      <c r="H18" s="947"/>
      <c r="I18" s="947"/>
      <c r="J18" s="947"/>
    </row>
    <row r="19" spans="1:11" ht="23.25" customHeight="1">
      <c r="A19" s="653" t="s">
        <v>268</v>
      </c>
      <c r="B19" s="653"/>
      <c r="C19" s="653"/>
      <c r="D19" s="653"/>
      <c r="E19" s="948"/>
      <c r="F19" s="948"/>
      <c r="G19" s="948"/>
      <c r="H19" s="948"/>
      <c r="I19" s="948"/>
      <c r="J19" s="948"/>
    </row>
    <row r="20" spans="1:11" ht="4.5" customHeight="1">
      <c r="A20" s="650"/>
      <c r="B20" s="650"/>
      <c r="C20" s="650"/>
      <c r="D20" s="650"/>
      <c r="E20" s="948"/>
      <c r="F20" s="948"/>
      <c r="G20" s="948"/>
      <c r="H20" s="948"/>
      <c r="I20" s="948"/>
      <c r="J20" s="948"/>
    </row>
    <row r="21" spans="1:11">
      <c r="A21" s="650"/>
      <c r="B21" s="651"/>
      <c r="C21" s="651"/>
      <c r="D21" s="651"/>
      <c r="E21" s="664" t="s">
        <v>269</v>
      </c>
      <c r="F21" s="664"/>
      <c r="G21" s="664"/>
      <c r="H21" s="664"/>
      <c r="I21" s="665" t="s">
        <v>124</v>
      </c>
      <c r="J21" s="665"/>
    </row>
    <row r="22" spans="1:11" ht="65.25" customHeight="1">
      <c r="A22" s="666" t="s">
        <v>270</v>
      </c>
      <c r="B22" s="667" t="s">
        <v>271</v>
      </c>
      <c r="C22" s="667"/>
      <c r="D22" s="666" t="s">
        <v>272</v>
      </c>
      <c r="E22" s="666" t="s">
        <v>273</v>
      </c>
      <c r="F22" s="949" t="s">
        <v>274</v>
      </c>
      <c r="G22" s="950"/>
      <c r="H22" s="951" t="s">
        <v>275</v>
      </c>
      <c r="I22" s="667" t="s">
        <v>276</v>
      </c>
      <c r="J22" s="667"/>
    </row>
    <row r="23" spans="1:11">
      <c r="A23" s="669" t="s">
        <v>277</v>
      </c>
      <c r="B23" s="670" t="s">
        <v>278</v>
      </c>
      <c r="C23" s="670"/>
      <c r="D23" s="671" t="s">
        <v>279</v>
      </c>
      <c r="E23" s="669" t="s">
        <v>280</v>
      </c>
      <c r="F23" s="672">
        <v>1</v>
      </c>
      <c r="G23" s="673"/>
      <c r="H23" s="952">
        <v>2</v>
      </c>
      <c r="I23" s="670" t="s">
        <v>281</v>
      </c>
      <c r="J23" s="670"/>
    </row>
    <row r="24" spans="1:11" ht="49.5" customHeight="1">
      <c r="A24" s="669"/>
      <c r="B24" s="949"/>
      <c r="C24" s="950"/>
      <c r="D24" s="677"/>
      <c r="E24" s="677"/>
      <c r="F24" s="953"/>
      <c r="G24" s="954"/>
      <c r="H24" s="955"/>
      <c r="I24" s="956"/>
      <c r="J24" s="957"/>
    </row>
    <row r="25" spans="1:11" ht="18.75" customHeight="1">
      <c r="A25" s="681" t="s">
        <v>282</v>
      </c>
      <c r="B25" s="681"/>
      <c r="C25" s="681"/>
      <c r="D25" s="681"/>
      <c r="E25" s="681"/>
      <c r="F25" s="681"/>
      <c r="G25" s="681"/>
      <c r="H25" s="681"/>
      <c r="I25" s="680">
        <f>I24</f>
        <v>0</v>
      </c>
      <c r="J25" s="680"/>
    </row>
    <row r="26" spans="1:11" ht="18.75" customHeight="1">
      <c r="A26" s="682" t="s">
        <v>283</v>
      </c>
      <c r="B26" s="683"/>
      <c r="C26" s="683"/>
      <c r="D26" s="683"/>
      <c r="E26" s="683"/>
      <c r="F26" s="683"/>
      <c r="G26" s="683"/>
      <c r="H26" s="684"/>
      <c r="I26" s="685">
        <f>I25</f>
        <v>0</v>
      </c>
      <c r="J26" s="685"/>
      <c r="K26" s="958"/>
    </row>
    <row r="27" spans="1:11">
      <c r="A27" s="686" t="s">
        <v>284</v>
      </c>
      <c r="B27" s="686"/>
      <c r="C27" s="687"/>
      <c r="D27" s="687"/>
      <c r="E27" s="687"/>
      <c r="F27" s="687"/>
      <c r="G27" s="687"/>
      <c r="H27" s="687"/>
      <c r="I27" s="687"/>
      <c r="J27" s="687"/>
    </row>
    <row r="28" spans="1:11">
      <c r="D28" s="651"/>
      <c r="E28" s="651"/>
    </row>
    <row r="29" spans="1:11">
      <c r="A29" s="661" t="s">
        <v>285</v>
      </c>
      <c r="B29" s="661"/>
      <c r="C29" s="648" t="s">
        <v>286</v>
      </c>
      <c r="D29" s="661" t="s">
        <v>287</v>
      </c>
      <c r="E29" s="661"/>
      <c r="F29" s="661"/>
      <c r="G29" s="648" t="s">
        <v>288</v>
      </c>
      <c r="H29" s="648"/>
      <c r="I29" s="661" t="s">
        <v>289</v>
      </c>
      <c r="J29" s="661"/>
    </row>
    <row r="30" spans="1:11" ht="16.5">
      <c r="A30" s="619"/>
      <c r="B30" s="619"/>
      <c r="C30" s="619"/>
      <c r="D30" s="619"/>
      <c r="E30" s="619"/>
      <c r="F30" s="619"/>
      <c r="G30" s="619"/>
    </row>
    <row r="31" spans="1:11" ht="16.5">
      <c r="D31" s="619"/>
      <c r="E31" s="619"/>
    </row>
    <row r="32" spans="1:11" ht="16.5">
      <c r="D32" s="688"/>
      <c r="E32" s="688"/>
    </row>
    <row r="33" spans="1:10" ht="16.5">
      <c r="A33" s="689"/>
      <c r="B33" s="689"/>
      <c r="C33" s="689"/>
      <c r="F33" s="689"/>
      <c r="G33" s="689"/>
      <c r="H33" s="689"/>
    </row>
    <row r="44" spans="1:10" ht="16.5">
      <c r="A44" s="692"/>
      <c r="B44" s="692"/>
      <c r="C44" s="692"/>
      <c r="D44" s="692"/>
      <c r="E44" s="693"/>
      <c r="F44" s="693"/>
      <c r="G44" s="693"/>
      <c r="H44" s="694"/>
      <c r="I44" s="694"/>
      <c r="J44" s="694"/>
    </row>
    <row r="45" spans="1:10" ht="19.5">
      <c r="A45" s="692"/>
      <c r="B45" s="694"/>
      <c r="C45" s="695" t="s">
        <v>253</v>
      </c>
      <c r="D45" s="695"/>
      <c r="E45" s="695"/>
      <c r="F45" s="695"/>
      <c r="G45" s="695"/>
      <c r="H45" s="695"/>
      <c r="I45" s="696"/>
      <c r="J45" s="697"/>
    </row>
    <row r="46" spans="1:10" ht="16.5" customHeight="1">
      <c r="A46" s="692"/>
      <c r="B46" s="694"/>
      <c r="C46" s="698" t="s">
        <v>254</v>
      </c>
      <c r="D46" s="698"/>
      <c r="E46" s="698"/>
      <c r="F46" s="698"/>
      <c r="G46" s="698"/>
      <c r="H46" s="698"/>
      <c r="I46" s="694"/>
      <c r="J46" s="694"/>
    </row>
    <row r="47" spans="1:10" ht="16.5">
      <c r="A47" s="692"/>
      <c r="B47" s="699"/>
      <c r="C47" s="699"/>
      <c r="D47" s="699"/>
      <c r="E47" s="699"/>
      <c r="F47" s="699"/>
      <c r="G47" s="699"/>
      <c r="H47" s="694"/>
      <c r="I47" s="694"/>
      <c r="J47" s="694"/>
    </row>
    <row r="48" spans="1:10" ht="17.25" thickBot="1">
      <c r="A48" s="700"/>
      <c r="B48" s="701"/>
      <c r="C48" s="701"/>
      <c r="D48" s="701"/>
      <c r="E48" s="701"/>
      <c r="F48" s="701"/>
      <c r="G48" s="701"/>
      <c r="H48" s="702"/>
      <c r="I48" s="702"/>
      <c r="J48" s="702"/>
    </row>
    <row r="49" spans="1:11" ht="27" customHeight="1">
      <c r="A49" s="704" t="s">
        <v>375</v>
      </c>
      <c r="B49" s="704"/>
      <c r="C49" s="704"/>
      <c r="D49" s="704"/>
      <c r="E49" s="704"/>
      <c r="F49" s="704"/>
      <c r="G49" s="704"/>
      <c r="H49" s="704"/>
      <c r="I49" s="704"/>
      <c r="J49" s="704"/>
    </row>
    <row r="50" spans="1:11" ht="29.25" customHeight="1">
      <c r="A50" s="705" t="s">
        <v>291</v>
      </c>
      <c r="B50" s="706"/>
      <c r="C50" s="707"/>
      <c r="D50" s="708"/>
      <c r="E50" s="709"/>
      <c r="F50" s="959" t="s">
        <v>292</v>
      </c>
      <c r="G50" s="711"/>
      <c r="H50" s="712"/>
      <c r="I50" s="712"/>
      <c r="J50" s="960"/>
    </row>
    <row r="51" spans="1:11" ht="18.75" customHeight="1">
      <c r="A51" s="714" t="s">
        <v>293</v>
      </c>
      <c r="B51" s="715"/>
      <c r="C51" s="716"/>
      <c r="D51" s="717"/>
      <c r="E51" s="709"/>
      <c r="F51" s="718" t="s">
        <v>294</v>
      </c>
      <c r="G51" s="719"/>
      <c r="H51" s="720"/>
      <c r="I51" s="720"/>
      <c r="J51" s="720"/>
    </row>
    <row r="52" spans="1:11" ht="24" customHeight="1">
      <c r="A52" s="722" t="s">
        <v>295</v>
      </c>
      <c r="B52" s="723"/>
      <c r="C52" s="961"/>
      <c r="D52" s="725"/>
      <c r="E52" s="726"/>
      <c r="F52" s="727"/>
      <c r="G52" s="728"/>
      <c r="H52" s="729"/>
      <c r="I52" s="729"/>
      <c r="J52" s="729"/>
    </row>
    <row r="53" spans="1:11" ht="18.75" customHeight="1">
      <c r="A53" s="731" t="s">
        <v>256</v>
      </c>
      <c r="B53" s="732"/>
      <c r="C53" s="733"/>
      <c r="D53" s="734"/>
      <c r="E53" s="726"/>
      <c r="F53" s="735" t="s">
        <v>296</v>
      </c>
      <c r="G53" s="736"/>
      <c r="H53" s="736"/>
      <c r="I53" s="737" t="s">
        <v>376</v>
      </c>
      <c r="J53" s="962"/>
    </row>
    <row r="54" spans="1:11" ht="18.75" customHeight="1">
      <c r="A54" s="731" t="s">
        <v>351</v>
      </c>
      <c r="B54" s="732"/>
      <c r="C54" s="733"/>
      <c r="D54" s="734"/>
      <c r="E54" s="726"/>
      <c r="F54" s="735" t="s">
        <v>377</v>
      </c>
      <c r="G54" s="739"/>
      <c r="H54" s="740" t="s">
        <v>378</v>
      </c>
      <c r="I54" s="741"/>
      <c r="J54" s="741"/>
    </row>
    <row r="55" spans="1:11" ht="18.75" customHeight="1">
      <c r="B55" s="743"/>
      <c r="C55" s="743"/>
      <c r="D55" s="726"/>
      <c r="E55" s="726"/>
      <c r="F55" s="726"/>
      <c r="H55" s="646"/>
      <c r="I55" s="646"/>
      <c r="J55" s="744"/>
    </row>
    <row r="56" spans="1:11" ht="46.5" customHeight="1">
      <c r="A56" s="777">
        <v>1</v>
      </c>
      <c r="B56" s="588" t="s">
        <v>300</v>
      </c>
      <c r="C56" s="746"/>
      <c r="D56" s="747"/>
      <c r="E56" s="747"/>
      <c r="F56" s="747"/>
      <c r="G56" s="747"/>
      <c r="H56" s="747"/>
      <c r="I56" s="747"/>
      <c r="J56" s="747"/>
    </row>
    <row r="57" spans="1:11" s="752" customFormat="1" ht="28.5" customHeight="1">
      <c r="A57" s="748" t="s">
        <v>141</v>
      </c>
      <c r="B57" s="748" t="s">
        <v>301</v>
      </c>
      <c r="C57" s="963" t="s">
        <v>302</v>
      </c>
      <c r="D57" s="964"/>
      <c r="E57" s="965" t="s">
        <v>303</v>
      </c>
      <c r="F57" s="966"/>
      <c r="G57" s="967" t="s">
        <v>304</v>
      </c>
      <c r="H57" s="968"/>
      <c r="I57" s="748" t="s">
        <v>305</v>
      </c>
      <c r="J57" s="748" t="s">
        <v>306</v>
      </c>
    </row>
    <row r="58" spans="1:11" ht="21" customHeight="1">
      <c r="A58" s="761">
        <v>1</v>
      </c>
      <c r="B58" s="761"/>
      <c r="C58" s="969"/>
      <c r="D58" s="970"/>
      <c r="E58" s="971"/>
      <c r="F58" s="972"/>
      <c r="G58" s="973"/>
      <c r="H58" s="974"/>
      <c r="I58" s="761"/>
      <c r="J58" s="761"/>
    </row>
    <row r="59" spans="1:11" ht="21" customHeight="1">
      <c r="A59" s="761">
        <v>2</v>
      </c>
      <c r="B59" s="761"/>
      <c r="C59" s="969"/>
      <c r="D59" s="970"/>
      <c r="E59" s="971"/>
      <c r="F59" s="972"/>
      <c r="G59" s="973"/>
      <c r="H59" s="974"/>
      <c r="I59" s="761"/>
      <c r="J59" s="761"/>
    </row>
    <row r="60" spans="1:11" ht="18.75" customHeight="1">
      <c r="A60" s="753"/>
      <c r="B60" s="754"/>
      <c r="C60" s="753"/>
      <c r="D60" s="753"/>
      <c r="E60" s="755"/>
      <c r="F60" s="755"/>
      <c r="G60" s="756"/>
      <c r="H60" s="756"/>
      <c r="I60" s="694"/>
      <c r="J60" s="757"/>
    </row>
    <row r="61" spans="1:11" ht="27.75" customHeight="1">
      <c r="A61" s="618">
        <v>2</v>
      </c>
      <c r="B61" s="758" t="s">
        <v>307</v>
      </c>
      <c r="C61" s="758"/>
      <c r="D61" s="759"/>
      <c r="E61" s="760"/>
      <c r="F61" s="760"/>
      <c r="G61" s="760"/>
      <c r="H61" s="760"/>
    </row>
    <row r="62" spans="1:11" ht="30">
      <c r="A62" s="761" t="s">
        <v>141</v>
      </c>
      <c r="B62" s="761" t="s">
        <v>308</v>
      </c>
      <c r="C62" s="762" t="s">
        <v>309</v>
      </c>
      <c r="D62" s="762" t="s">
        <v>310</v>
      </c>
      <c r="E62" s="761" t="s">
        <v>311</v>
      </c>
      <c r="F62" s="762" t="s">
        <v>312</v>
      </c>
      <c r="G62" s="761" t="s">
        <v>313</v>
      </c>
      <c r="H62" s="762" t="s">
        <v>314</v>
      </c>
      <c r="I62" s="762" t="s">
        <v>315</v>
      </c>
      <c r="J62" s="761" t="s">
        <v>316</v>
      </c>
    </row>
    <row r="63" spans="1:11" ht="39.75" customHeight="1">
      <c r="A63" s="748"/>
      <c r="B63" s="975"/>
      <c r="C63" s="976"/>
      <c r="D63" s="976"/>
      <c r="E63" s="977"/>
      <c r="F63" s="977"/>
      <c r="G63" s="977"/>
      <c r="H63" s="978"/>
      <c r="I63" s="979"/>
      <c r="J63" s="749"/>
    </row>
    <row r="64" spans="1:11">
      <c r="A64" s="980"/>
      <c r="B64" s="981" t="s">
        <v>317</v>
      </c>
      <c r="C64" s="981"/>
      <c r="D64" s="982"/>
      <c r="E64" s="983"/>
      <c r="F64" s="983"/>
      <c r="G64" s="984"/>
      <c r="H64" s="985"/>
      <c r="I64" s="980"/>
      <c r="J64" s="986"/>
      <c r="K64" s="777"/>
    </row>
    <row r="65" spans="1:12" ht="16.5" thickBot="1">
      <c r="A65" s="651"/>
      <c r="B65" s="778"/>
      <c r="C65" s="651"/>
      <c r="D65" s="651"/>
      <c r="E65" s="651"/>
      <c r="F65" s="651"/>
      <c r="G65" s="651"/>
      <c r="H65" s="651"/>
    </row>
    <row r="66" spans="1:12" ht="19.5" customHeight="1" thickBot="1">
      <c r="A66" s="779">
        <v>3</v>
      </c>
      <c r="B66" s="780" t="s">
        <v>318</v>
      </c>
      <c r="C66" s="651" t="s">
        <v>319</v>
      </c>
      <c r="D66" s="781"/>
      <c r="E66" s="778" t="s">
        <v>320</v>
      </c>
      <c r="F66" s="781"/>
      <c r="G66" s="757" t="s">
        <v>321</v>
      </c>
      <c r="H66" s="782"/>
      <c r="I66" s="694" t="s">
        <v>176</v>
      </c>
      <c r="J66" s="782"/>
    </row>
    <row r="67" spans="1:12" ht="16.5" thickBot="1">
      <c r="A67" s="779"/>
      <c r="B67" s="780"/>
      <c r="C67" s="651"/>
      <c r="D67" s="778"/>
      <c r="E67" s="778"/>
      <c r="F67" s="778"/>
      <c r="G67" s="757"/>
      <c r="H67" s="694"/>
      <c r="I67" s="694"/>
      <c r="J67" s="694"/>
    </row>
    <row r="68" spans="1:12" ht="20.25" customHeight="1" thickBot="1">
      <c r="A68" s="779"/>
      <c r="B68" s="752"/>
      <c r="C68" s="783" t="s">
        <v>322</v>
      </c>
      <c r="D68" s="781"/>
      <c r="E68" s="778" t="s">
        <v>323</v>
      </c>
      <c r="F68" s="781"/>
      <c r="G68" s="778" t="s">
        <v>324</v>
      </c>
      <c r="H68" s="781"/>
      <c r="I68" s="757" t="s">
        <v>325</v>
      </c>
      <c r="J68" s="782"/>
    </row>
    <row r="69" spans="1:12" ht="16.5" thickBot="1">
      <c r="A69" s="779"/>
      <c r="B69" s="780"/>
      <c r="C69" s="651"/>
      <c r="D69" s="778"/>
      <c r="E69" s="778"/>
      <c r="F69" s="778"/>
      <c r="G69" s="778"/>
      <c r="H69" s="778"/>
      <c r="I69" s="694"/>
      <c r="J69" s="694"/>
      <c r="L69" s="620">
        <v>1350</v>
      </c>
    </row>
    <row r="70" spans="1:12" ht="18" customHeight="1" thickBot="1">
      <c r="A70" s="779"/>
      <c r="B70" s="784" t="s">
        <v>326</v>
      </c>
      <c r="C70" s="651" t="s">
        <v>313</v>
      </c>
      <c r="D70" s="987"/>
      <c r="E70" s="753" t="s">
        <v>327</v>
      </c>
      <c r="F70" s="781"/>
      <c r="G70" s="757" t="s">
        <v>311</v>
      </c>
      <c r="H70" s="988">
        <f>J70/25</f>
        <v>0</v>
      </c>
      <c r="I70" s="757" t="s">
        <v>328</v>
      </c>
      <c r="J70" s="788">
        <f>H64</f>
        <v>0</v>
      </c>
    </row>
    <row r="71" spans="1:12" ht="16.5" thickBot="1">
      <c r="A71" s="651"/>
      <c r="B71" s="778"/>
      <c r="C71" s="651"/>
      <c r="D71" s="651"/>
      <c r="E71" s="651"/>
      <c r="F71" s="651"/>
      <c r="G71" s="651"/>
      <c r="H71" s="651"/>
      <c r="I71" s="796"/>
      <c r="J71" s="796"/>
      <c r="L71" s="620">
        <f>102000/25</f>
        <v>4080</v>
      </c>
    </row>
    <row r="72" spans="1:12" ht="16.5" thickBot="1">
      <c r="A72" s="651"/>
      <c r="B72" s="791" t="s">
        <v>28</v>
      </c>
      <c r="C72" s="651" t="s">
        <v>313</v>
      </c>
      <c r="D72" s="793"/>
      <c r="E72" s="753" t="s">
        <v>327</v>
      </c>
      <c r="F72" s="793"/>
      <c r="G72" s="757" t="s">
        <v>311</v>
      </c>
      <c r="H72" s="794">
        <f>J72/25</f>
        <v>0</v>
      </c>
      <c r="I72" s="757" t="s">
        <v>328</v>
      </c>
      <c r="J72" s="795">
        <f>H64</f>
        <v>0</v>
      </c>
    </row>
    <row r="73" spans="1:12">
      <c r="A73" s="651"/>
      <c r="B73" s="778"/>
      <c r="C73" s="651"/>
      <c r="D73" s="797"/>
      <c r="E73" s="753"/>
      <c r="F73" s="797"/>
      <c r="G73" s="694"/>
      <c r="H73" s="798"/>
      <c r="I73" s="757"/>
      <c r="J73" s="799"/>
    </row>
    <row r="74" spans="1:12" ht="15" customHeight="1">
      <c r="A74" s="778" t="s">
        <v>329</v>
      </c>
      <c r="B74" s="800" t="s">
        <v>330</v>
      </c>
      <c r="C74" s="801" t="s">
        <v>331</v>
      </c>
      <c r="D74" s="801"/>
      <c r="E74" s="802" t="s">
        <v>332</v>
      </c>
      <c r="F74" s="803" t="s">
        <v>333</v>
      </c>
      <c r="G74" s="802"/>
      <c r="H74" s="804" t="s">
        <v>334</v>
      </c>
      <c r="I74" s="805" t="s">
        <v>335</v>
      </c>
      <c r="J74" s="805"/>
      <c r="K74" s="651"/>
    </row>
    <row r="75" spans="1:12">
      <c r="A75" s="651"/>
      <c r="B75" s="778"/>
      <c r="C75" s="651"/>
      <c r="D75" s="651"/>
      <c r="E75" s="651"/>
      <c r="F75" s="651"/>
      <c r="G75" s="651"/>
    </row>
    <row r="76" spans="1:12">
      <c r="A76" s="651"/>
      <c r="B76" s="778"/>
      <c r="C76" s="651"/>
      <c r="D76" s="651"/>
      <c r="E76" s="651"/>
      <c r="F76" s="651"/>
      <c r="G76" s="651"/>
      <c r="L76" s="620">
        <f>10000/1500</f>
        <v>6.666666666666667</v>
      </c>
    </row>
    <row r="77" spans="1:12" ht="16.5">
      <c r="A77" s="688"/>
      <c r="B77" s="688"/>
      <c r="C77" s="688"/>
      <c r="D77" s="688"/>
      <c r="E77" s="688"/>
      <c r="F77" s="688"/>
      <c r="G77" s="688"/>
    </row>
    <row r="78" spans="1:12" ht="16.5">
      <c r="A78" s="806"/>
      <c r="B78" s="779"/>
      <c r="C78" s="779"/>
      <c r="D78" s="651"/>
      <c r="E78" s="779"/>
      <c r="F78" s="619"/>
      <c r="G78" s="619"/>
    </row>
  </sheetData>
  <mergeCells count="72">
    <mergeCell ref="I74:J74"/>
    <mergeCell ref="C57:D57"/>
    <mergeCell ref="E57:F57"/>
    <mergeCell ref="G57:H57"/>
    <mergeCell ref="B61:C61"/>
    <mergeCell ref="E61:H61"/>
    <mergeCell ref="C74:D74"/>
    <mergeCell ref="A53:B53"/>
    <mergeCell ref="C53:D53"/>
    <mergeCell ref="G53:H53"/>
    <mergeCell ref="I53:J53"/>
    <mergeCell ref="A54:B54"/>
    <mergeCell ref="C54:D54"/>
    <mergeCell ref="A49:J49"/>
    <mergeCell ref="A50:B50"/>
    <mergeCell ref="C50:D50"/>
    <mergeCell ref="G50:J50"/>
    <mergeCell ref="A51:B51"/>
    <mergeCell ref="F51:F52"/>
    <mergeCell ref="G51:J52"/>
    <mergeCell ref="A52:B52"/>
    <mergeCell ref="C52:D52"/>
    <mergeCell ref="A33:C33"/>
    <mergeCell ref="F33:H33"/>
    <mergeCell ref="E44:G44"/>
    <mergeCell ref="C45:H45"/>
    <mergeCell ref="C46:H46"/>
    <mergeCell ref="B48:G48"/>
    <mergeCell ref="A25:H25"/>
    <mergeCell ref="I25:J25"/>
    <mergeCell ref="A26:H26"/>
    <mergeCell ref="I26:J26"/>
    <mergeCell ref="C27:J27"/>
    <mergeCell ref="A29:B29"/>
    <mergeCell ref="D29:F29"/>
    <mergeCell ref="I29:J29"/>
    <mergeCell ref="B23:C23"/>
    <mergeCell ref="F23:G23"/>
    <mergeCell ref="I23:J23"/>
    <mergeCell ref="B24:C24"/>
    <mergeCell ref="F24:G24"/>
    <mergeCell ref="I24:J24"/>
    <mergeCell ref="A19:D19"/>
    <mergeCell ref="E21:H21"/>
    <mergeCell ref="I21:J21"/>
    <mergeCell ref="B22:C22"/>
    <mergeCell ref="F22:G22"/>
    <mergeCell ref="I22:J22"/>
    <mergeCell ref="A15:B15"/>
    <mergeCell ref="C15:D15"/>
    <mergeCell ref="A16:B16"/>
    <mergeCell ref="C16:J16"/>
    <mergeCell ref="A17:B17"/>
    <mergeCell ref="C17:D17"/>
    <mergeCell ref="E17:J18"/>
    <mergeCell ref="A18:B18"/>
    <mergeCell ref="H10:H11"/>
    <mergeCell ref="I10:J11"/>
    <mergeCell ref="A11:B11"/>
    <mergeCell ref="C11:D11"/>
    <mergeCell ref="E13:J13"/>
    <mergeCell ref="C14:J14"/>
    <mergeCell ref="C2:H2"/>
    <mergeCell ref="C3:I3"/>
    <mergeCell ref="A7:J7"/>
    <mergeCell ref="A8:C8"/>
    <mergeCell ref="A9:B9"/>
    <mergeCell ref="C9:D9"/>
    <mergeCell ref="F9:G11"/>
    <mergeCell ref="I9:J9"/>
    <mergeCell ref="A10:B10"/>
    <mergeCell ref="C10:D10"/>
  </mergeCells>
  <pageMargins left="0.45" right="0.45" top="0.46" bottom="0" header="0.4" footer="0.3"/>
  <pageSetup scale="94" orientation="portrait" r:id="rId1"/>
  <rowBreaks count="1" manualBreakCount="1">
    <brk id="42" max="16383" man="1"/>
  </rowBreaks>
  <colBreaks count="1" manualBreakCount="1">
    <brk id="10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V116"/>
  <sheetViews>
    <sheetView view="pageBreakPreview" zoomScale="66" zoomScaleNormal="90" zoomScaleSheetLayoutView="66" workbookViewId="0">
      <selection activeCell="AB14" sqref="AB14"/>
    </sheetView>
  </sheetViews>
  <sheetFormatPr defaultColWidth="9.140625" defaultRowHeight="15"/>
  <cols>
    <col min="1" max="1" width="7.42578125" style="881" customWidth="1"/>
    <col min="2" max="2" width="15" style="882" bestFit="1" customWidth="1"/>
    <col min="3" max="3" width="17.85546875" style="882" customWidth="1"/>
    <col min="4" max="4" width="18" style="882" bestFit="1" customWidth="1"/>
    <col min="5" max="5" width="12" style="883" hidden="1" customWidth="1"/>
    <col min="6" max="6" width="18.7109375" style="882" hidden="1" customWidth="1"/>
    <col min="7" max="7" width="16.42578125" style="882" customWidth="1"/>
    <col min="8" max="8" width="13.7109375" style="882" hidden="1" customWidth="1"/>
    <col min="9" max="9" width="19.28515625" style="882" customWidth="1"/>
    <col min="10" max="11" width="13.7109375" style="882" hidden="1" customWidth="1"/>
    <col min="12" max="12" width="13.7109375" style="882" customWidth="1"/>
    <col min="13" max="13" width="17" style="884" customWidth="1"/>
    <col min="14" max="14" width="15.28515625" style="882" customWidth="1"/>
    <col min="15" max="15" width="14.85546875" style="882" customWidth="1"/>
    <col min="16" max="16" width="17.7109375" style="882" customWidth="1"/>
    <col min="17" max="17" width="16.140625" style="882" customWidth="1"/>
    <col min="18" max="16384" width="9.140625" style="882"/>
  </cols>
  <sheetData>
    <row r="1" spans="1:22" ht="33" customHeight="1"/>
    <row r="2" spans="1:22" ht="32.25" customHeight="1"/>
    <row r="3" spans="1:22" ht="31.5" customHeight="1"/>
    <row r="4" spans="1:22" ht="45" customHeight="1"/>
    <row r="5" spans="1:22" ht="37.5" customHeight="1">
      <c r="A5" s="885" t="s">
        <v>353</v>
      </c>
      <c r="B5" s="885"/>
      <c r="C5" s="885"/>
      <c r="D5" s="885"/>
      <c r="E5" s="885"/>
      <c r="F5" s="885"/>
      <c r="G5" s="885"/>
      <c r="H5" s="885"/>
      <c r="I5" s="885"/>
      <c r="J5" s="885"/>
      <c r="K5" s="885"/>
      <c r="L5" s="885"/>
      <c r="M5" s="885"/>
      <c r="N5" s="885"/>
      <c r="O5" s="885"/>
      <c r="P5" s="885"/>
      <c r="Q5" s="885"/>
    </row>
    <row r="6" spans="1:22" ht="31.5" customHeight="1">
      <c r="A6" s="886"/>
      <c r="B6" s="886"/>
      <c r="C6" s="886"/>
      <c r="D6" s="886"/>
      <c r="E6" s="887"/>
      <c r="F6" s="886"/>
      <c r="G6" s="886"/>
      <c r="H6" s="886"/>
      <c r="I6" s="886"/>
      <c r="J6" s="886"/>
      <c r="K6" s="886"/>
      <c r="L6" s="886"/>
      <c r="M6" s="888"/>
      <c r="N6" s="889" t="s">
        <v>354</v>
      </c>
      <c r="O6" s="889"/>
      <c r="P6" s="889"/>
      <c r="Q6" s="889"/>
    </row>
    <row r="7" spans="1:22" ht="24.75" customHeight="1">
      <c r="A7" s="890" t="s">
        <v>43</v>
      </c>
      <c r="B7" s="891" t="s">
        <v>355</v>
      </c>
      <c r="C7" s="890" t="s">
        <v>33</v>
      </c>
      <c r="D7" s="890" t="s">
        <v>356</v>
      </c>
      <c r="E7" s="892" t="s">
        <v>26</v>
      </c>
      <c r="F7" s="893" t="s">
        <v>357</v>
      </c>
      <c r="G7" s="894"/>
      <c r="H7" s="894"/>
      <c r="I7" s="895"/>
      <c r="J7" s="896" t="s">
        <v>358</v>
      </c>
      <c r="K7" s="897"/>
      <c r="L7" s="897"/>
      <c r="M7" s="898"/>
      <c r="N7" s="899" t="s">
        <v>211</v>
      </c>
      <c r="O7" s="899"/>
      <c r="P7" s="899" t="s">
        <v>212</v>
      </c>
      <c r="Q7" s="899"/>
    </row>
    <row r="8" spans="1:22" ht="97.5" customHeight="1">
      <c r="A8" s="900"/>
      <c r="B8" s="901"/>
      <c r="C8" s="900"/>
      <c r="D8" s="900"/>
      <c r="E8" s="902"/>
      <c r="F8" s="903" t="s">
        <v>359</v>
      </c>
      <c r="G8" s="903" t="s">
        <v>360</v>
      </c>
      <c r="H8" s="903" t="s">
        <v>361</v>
      </c>
      <c r="I8" s="903" t="s">
        <v>362</v>
      </c>
      <c r="J8" s="904" t="s">
        <v>359</v>
      </c>
      <c r="K8" s="904" t="s">
        <v>361</v>
      </c>
      <c r="L8" s="904" t="s">
        <v>360</v>
      </c>
      <c r="M8" s="905" t="s">
        <v>362</v>
      </c>
      <c r="N8" s="906" t="s">
        <v>363</v>
      </c>
      <c r="O8" s="906" t="s">
        <v>364</v>
      </c>
      <c r="P8" s="906" t="s">
        <v>365</v>
      </c>
      <c r="Q8" s="906" t="s">
        <v>366</v>
      </c>
    </row>
    <row r="9" spans="1:22" ht="39" customHeight="1">
      <c r="A9" s="907">
        <v>1</v>
      </c>
      <c r="B9" s="908" t="s">
        <v>367</v>
      </c>
      <c r="C9" s="909"/>
      <c r="D9" s="909"/>
      <c r="E9" s="909"/>
      <c r="F9" s="909"/>
      <c r="G9" s="909"/>
      <c r="H9" s="909"/>
      <c r="I9" s="909"/>
      <c r="J9" s="909"/>
      <c r="K9" s="909"/>
      <c r="L9" s="909"/>
      <c r="M9" s="909"/>
      <c r="N9" s="909"/>
      <c r="O9" s="909"/>
      <c r="P9" s="909"/>
      <c r="Q9" s="910"/>
    </row>
    <row r="10" spans="1:22" ht="39" customHeight="1">
      <c r="A10" s="911"/>
      <c r="B10" s="912"/>
      <c r="C10" s="913"/>
      <c r="D10" s="912"/>
      <c r="E10" s="914"/>
      <c r="F10" s="914"/>
      <c r="G10" s="915"/>
      <c r="H10" s="915"/>
      <c r="I10" s="915"/>
      <c r="J10" s="915"/>
      <c r="K10" s="915"/>
      <c r="L10" s="915"/>
      <c r="M10" s="933"/>
      <c r="N10" s="915"/>
      <c r="O10" s="915"/>
      <c r="P10" s="915"/>
      <c r="Q10" s="915"/>
      <c r="S10" s="928"/>
      <c r="T10" s="928"/>
      <c r="U10" s="928"/>
      <c r="V10" s="928"/>
    </row>
    <row r="11" spans="1:22" ht="39" customHeight="1">
      <c r="A11" s="911"/>
      <c r="B11" s="912"/>
      <c r="C11" s="913"/>
      <c r="D11" s="912"/>
      <c r="E11" s="914"/>
      <c r="F11" s="914"/>
      <c r="G11" s="915"/>
      <c r="H11" s="915"/>
      <c r="I11" s="915"/>
      <c r="J11" s="915"/>
      <c r="K11" s="915"/>
      <c r="L11" s="915"/>
      <c r="M11" s="934"/>
      <c r="N11" s="915"/>
      <c r="O11" s="915"/>
      <c r="P11" s="915"/>
      <c r="Q11" s="915"/>
      <c r="S11" s="928"/>
      <c r="T11" s="928"/>
      <c r="U11" s="928"/>
      <c r="V11" s="928"/>
    </row>
    <row r="12" spans="1:22" ht="39" customHeight="1">
      <c r="A12" s="911"/>
      <c r="B12" s="912"/>
      <c r="C12" s="913"/>
      <c r="D12" s="912"/>
      <c r="E12" s="914"/>
      <c r="F12" s="914"/>
      <c r="G12" s="915"/>
      <c r="H12" s="915"/>
      <c r="I12" s="915"/>
      <c r="J12" s="915"/>
      <c r="K12" s="915"/>
      <c r="L12" s="915"/>
      <c r="M12" s="934"/>
      <c r="N12" s="915"/>
      <c r="O12" s="915"/>
      <c r="P12" s="915"/>
      <c r="Q12" s="915"/>
      <c r="S12" s="928"/>
      <c r="T12" s="928"/>
      <c r="U12" s="928"/>
      <c r="V12" s="928"/>
    </row>
    <row r="13" spans="1:22" ht="39" customHeight="1">
      <c r="A13" s="911"/>
      <c r="B13" s="912"/>
      <c r="C13" s="913"/>
      <c r="D13" s="912"/>
      <c r="E13" s="914"/>
      <c r="F13" s="914"/>
      <c r="G13" s="915"/>
      <c r="H13" s="915"/>
      <c r="I13" s="915"/>
      <c r="J13" s="915"/>
      <c r="K13" s="915"/>
      <c r="L13" s="915"/>
      <c r="M13" s="933"/>
      <c r="N13" s="915"/>
      <c r="O13" s="915"/>
      <c r="P13" s="915"/>
      <c r="Q13" s="915"/>
      <c r="S13" s="928"/>
      <c r="T13" s="928"/>
      <c r="U13" s="928"/>
      <c r="V13" s="928"/>
    </row>
    <row r="14" spans="1:22" ht="39" customHeight="1">
      <c r="A14" s="911"/>
      <c r="B14" s="912"/>
      <c r="C14" s="913"/>
      <c r="D14" s="912"/>
      <c r="E14" s="914"/>
      <c r="F14" s="914"/>
      <c r="G14" s="915"/>
      <c r="H14" s="915"/>
      <c r="I14" s="915"/>
      <c r="J14" s="915"/>
      <c r="K14" s="915"/>
      <c r="L14" s="915"/>
      <c r="M14" s="934"/>
      <c r="N14" s="915"/>
      <c r="O14" s="915"/>
      <c r="P14" s="915"/>
      <c r="Q14" s="915"/>
      <c r="S14" s="928"/>
      <c r="T14" s="928"/>
      <c r="U14" s="928"/>
      <c r="V14" s="928"/>
    </row>
    <row r="15" spans="1:22" ht="39" customHeight="1">
      <c r="A15" s="911"/>
      <c r="B15" s="912"/>
      <c r="C15" s="913"/>
      <c r="D15" s="912"/>
      <c r="E15" s="914"/>
      <c r="F15" s="914"/>
      <c r="G15" s="915"/>
      <c r="H15" s="915"/>
      <c r="I15" s="915"/>
      <c r="J15" s="915"/>
      <c r="K15" s="915"/>
      <c r="L15" s="915"/>
      <c r="M15" s="934"/>
      <c r="N15" s="915"/>
      <c r="O15" s="915"/>
      <c r="P15" s="915"/>
      <c r="Q15" s="915"/>
      <c r="S15" s="928"/>
      <c r="T15" s="930"/>
      <c r="U15" s="928"/>
      <c r="V15" s="928"/>
    </row>
    <row r="16" spans="1:22" ht="39" customHeight="1">
      <c r="A16" s="911"/>
      <c r="B16" s="912"/>
      <c r="C16" s="913"/>
      <c r="D16" s="912"/>
      <c r="E16" s="914"/>
      <c r="F16" s="914"/>
      <c r="G16" s="915"/>
      <c r="H16" s="915"/>
      <c r="I16" s="915"/>
      <c r="J16" s="915"/>
      <c r="K16" s="915"/>
      <c r="L16" s="915"/>
      <c r="M16" s="934"/>
      <c r="N16" s="915"/>
      <c r="O16" s="915"/>
      <c r="P16" s="915"/>
      <c r="Q16" s="915"/>
      <c r="S16" s="928"/>
      <c r="T16" s="930"/>
      <c r="U16" s="928"/>
      <c r="V16" s="928"/>
    </row>
    <row r="17" spans="1:22" ht="39" customHeight="1">
      <c r="A17" s="911"/>
      <c r="B17" s="912"/>
      <c r="C17" s="913"/>
      <c r="D17" s="912"/>
      <c r="E17" s="914"/>
      <c r="F17" s="914"/>
      <c r="G17" s="915"/>
      <c r="H17" s="915"/>
      <c r="I17" s="915"/>
      <c r="J17" s="915"/>
      <c r="K17" s="915"/>
      <c r="L17" s="915"/>
      <c r="M17" s="934"/>
      <c r="N17" s="915"/>
      <c r="O17" s="915"/>
      <c r="P17" s="915"/>
      <c r="Q17" s="915"/>
      <c r="S17" s="928"/>
      <c r="T17" s="930"/>
      <c r="U17" s="928"/>
      <c r="V17" s="928"/>
    </row>
    <row r="18" spans="1:22" ht="39" customHeight="1">
      <c r="A18" s="911"/>
      <c r="B18" s="912"/>
      <c r="C18" s="913"/>
      <c r="D18" s="912"/>
      <c r="E18" s="914"/>
      <c r="F18" s="914"/>
      <c r="G18" s="915"/>
      <c r="H18" s="915"/>
      <c r="I18" s="915"/>
      <c r="J18" s="915"/>
      <c r="K18" s="915"/>
      <c r="L18" s="915"/>
      <c r="M18" s="934"/>
      <c r="N18" s="915"/>
      <c r="O18" s="915"/>
      <c r="P18" s="915"/>
      <c r="Q18" s="915"/>
      <c r="S18" s="928"/>
      <c r="T18" s="930"/>
      <c r="U18" s="928"/>
      <c r="V18" s="928"/>
    </row>
    <row r="19" spans="1:22" ht="39" customHeight="1">
      <c r="A19" s="917"/>
      <c r="B19" s="912"/>
      <c r="C19" s="913"/>
      <c r="D19" s="912"/>
      <c r="E19" s="914"/>
      <c r="F19" s="914"/>
      <c r="G19" s="915"/>
      <c r="H19" s="915"/>
      <c r="I19" s="915"/>
      <c r="J19" s="915"/>
      <c r="K19" s="915"/>
      <c r="L19" s="915"/>
      <c r="M19" s="934"/>
      <c r="N19" s="915"/>
      <c r="O19" s="915"/>
      <c r="P19" s="915"/>
      <c r="Q19" s="915"/>
      <c r="S19" s="928"/>
      <c r="T19" s="930"/>
      <c r="U19" s="928"/>
      <c r="V19" s="928"/>
    </row>
    <row r="20" spans="1:22" ht="39" customHeight="1">
      <c r="A20" s="911"/>
      <c r="B20" s="912"/>
      <c r="C20" s="913"/>
      <c r="D20" s="912"/>
      <c r="E20" s="914"/>
      <c r="F20" s="914"/>
      <c r="G20" s="915"/>
      <c r="H20" s="915"/>
      <c r="I20" s="915"/>
      <c r="J20" s="915"/>
      <c r="K20" s="915"/>
      <c r="L20" s="915"/>
      <c r="M20" s="916"/>
      <c r="N20" s="915"/>
      <c r="O20" s="915"/>
      <c r="P20" s="915"/>
      <c r="Q20" s="915"/>
      <c r="S20" s="928"/>
      <c r="T20" s="930"/>
      <c r="U20" s="928"/>
      <c r="V20" s="928"/>
    </row>
    <row r="21" spans="1:22" ht="39" customHeight="1">
      <c r="A21" s="911"/>
      <c r="B21" s="912"/>
      <c r="C21" s="913"/>
      <c r="D21" s="912"/>
      <c r="E21" s="914"/>
      <c r="F21" s="914"/>
      <c r="G21" s="915"/>
      <c r="H21" s="915"/>
      <c r="I21" s="915"/>
      <c r="J21" s="915"/>
      <c r="K21" s="915"/>
      <c r="L21" s="915"/>
      <c r="M21" s="916"/>
      <c r="N21" s="915"/>
      <c r="O21" s="915"/>
      <c r="P21" s="915"/>
      <c r="Q21" s="915"/>
      <c r="S21" s="928"/>
      <c r="T21" s="930"/>
      <c r="U21" s="928"/>
      <c r="V21" s="928"/>
    </row>
    <row r="22" spans="1:22" ht="39" customHeight="1">
      <c r="A22" s="911"/>
      <c r="B22" s="912"/>
      <c r="C22" s="913"/>
      <c r="D22" s="912"/>
      <c r="E22" s="914"/>
      <c r="F22" s="914"/>
      <c r="G22" s="915"/>
      <c r="H22" s="915"/>
      <c r="I22" s="915"/>
      <c r="J22" s="915"/>
      <c r="K22" s="915"/>
      <c r="L22" s="915"/>
      <c r="M22" s="916"/>
      <c r="N22" s="915"/>
      <c r="O22" s="915"/>
      <c r="P22" s="915"/>
      <c r="Q22" s="915"/>
      <c r="S22" s="928"/>
      <c r="T22" s="930"/>
      <c r="U22" s="928"/>
      <c r="V22" s="928"/>
    </row>
    <row r="23" spans="1:22" ht="39" customHeight="1">
      <c r="A23" s="911"/>
      <c r="B23" s="912"/>
      <c r="C23" s="913"/>
      <c r="D23" s="912"/>
      <c r="E23" s="914"/>
      <c r="F23" s="914"/>
      <c r="G23" s="915"/>
      <c r="H23" s="915"/>
      <c r="I23" s="915"/>
      <c r="J23" s="915"/>
      <c r="K23" s="915"/>
      <c r="L23" s="915"/>
      <c r="M23" s="934"/>
      <c r="N23" s="915"/>
      <c r="O23" s="915"/>
      <c r="P23" s="915"/>
      <c r="Q23" s="915"/>
      <c r="S23" s="928"/>
      <c r="T23" s="930"/>
      <c r="U23" s="928"/>
      <c r="V23" s="928"/>
    </row>
    <row r="24" spans="1:22" ht="39" customHeight="1">
      <c r="A24" s="918"/>
      <c r="B24" s="919"/>
      <c r="C24" s="920"/>
      <c r="D24" s="919"/>
      <c r="E24" s="921"/>
      <c r="F24" s="921"/>
      <c r="G24" s="922"/>
      <c r="H24" s="922"/>
      <c r="I24" s="922"/>
      <c r="J24" s="922"/>
      <c r="K24" s="922"/>
      <c r="L24" s="922"/>
      <c r="M24" s="923" t="s">
        <v>368</v>
      </c>
      <c r="N24" s="922"/>
      <c r="O24" s="922"/>
      <c r="P24" s="922"/>
      <c r="Q24" s="922"/>
      <c r="S24" s="928"/>
      <c r="T24" s="928"/>
      <c r="U24" s="928"/>
      <c r="V24" s="928"/>
    </row>
    <row r="25" spans="1:22" ht="43.5" customHeight="1"/>
    <row r="26" spans="1:22" ht="43.5" customHeight="1"/>
    <row r="27" spans="1:22" ht="43.5" customHeight="1"/>
    <row r="28" spans="1:22" ht="43.5" customHeight="1"/>
    <row r="29" spans="1:22" ht="43.5" customHeight="1">
      <c r="A29" s="885" t="str">
        <f>A5</f>
        <v>BẢNG GIÁ FILLER THÁNG 05 NĂM 2022</v>
      </c>
      <c r="B29" s="885"/>
      <c r="C29" s="885"/>
      <c r="D29" s="885"/>
      <c r="E29" s="885"/>
      <c r="F29" s="885"/>
      <c r="G29" s="885"/>
      <c r="H29" s="885"/>
      <c r="I29" s="885"/>
      <c r="J29" s="885"/>
      <c r="K29" s="885"/>
      <c r="L29" s="885"/>
      <c r="M29" s="885"/>
      <c r="N29" s="885"/>
      <c r="O29" s="885"/>
      <c r="P29" s="885"/>
      <c r="Q29" s="885"/>
    </row>
    <row r="30" spans="1:22" ht="43.5" customHeight="1">
      <c r="A30" s="886"/>
      <c r="B30" s="886"/>
      <c r="C30" s="886"/>
      <c r="D30" s="886"/>
      <c r="E30" s="887"/>
      <c r="F30" s="886"/>
      <c r="G30" s="886"/>
      <c r="H30" s="886"/>
      <c r="I30" s="886"/>
      <c r="J30" s="886"/>
      <c r="K30" s="886"/>
      <c r="L30" s="886"/>
      <c r="M30" s="888"/>
      <c r="N30" s="889" t="s">
        <v>354</v>
      </c>
      <c r="O30" s="889"/>
      <c r="P30" s="889"/>
      <c r="Q30" s="889"/>
    </row>
    <row r="31" spans="1:22" ht="43.5" customHeight="1">
      <c r="A31" s="890" t="s">
        <v>43</v>
      </c>
      <c r="B31" s="891" t="s">
        <v>355</v>
      </c>
      <c r="C31" s="890" t="s">
        <v>33</v>
      </c>
      <c r="D31" s="890" t="s">
        <v>356</v>
      </c>
      <c r="E31" s="892" t="s">
        <v>26</v>
      </c>
      <c r="F31" s="893" t="s">
        <v>357</v>
      </c>
      <c r="G31" s="894"/>
      <c r="H31" s="894"/>
      <c r="I31" s="895"/>
      <c r="J31" s="896" t="s">
        <v>358</v>
      </c>
      <c r="K31" s="897"/>
      <c r="L31" s="897"/>
      <c r="M31" s="898"/>
      <c r="N31" s="899" t="s">
        <v>211</v>
      </c>
      <c r="O31" s="899"/>
      <c r="P31" s="899" t="s">
        <v>212</v>
      </c>
      <c r="Q31" s="899"/>
    </row>
    <row r="32" spans="1:22" ht="100.5" customHeight="1">
      <c r="A32" s="900"/>
      <c r="B32" s="901"/>
      <c r="C32" s="900"/>
      <c r="D32" s="900"/>
      <c r="E32" s="902"/>
      <c r="F32" s="903" t="s">
        <v>359</v>
      </c>
      <c r="G32" s="903" t="s">
        <v>360</v>
      </c>
      <c r="H32" s="903" t="s">
        <v>361</v>
      </c>
      <c r="I32" s="903" t="s">
        <v>362</v>
      </c>
      <c r="J32" s="904" t="s">
        <v>359</v>
      </c>
      <c r="K32" s="904" t="s">
        <v>361</v>
      </c>
      <c r="L32" s="904" t="s">
        <v>360</v>
      </c>
      <c r="M32" s="905" t="s">
        <v>362</v>
      </c>
      <c r="N32" s="906" t="s">
        <v>363</v>
      </c>
      <c r="O32" s="906" t="s">
        <v>364</v>
      </c>
      <c r="P32" s="906" t="s">
        <v>365</v>
      </c>
      <c r="Q32" s="906" t="s">
        <v>366</v>
      </c>
    </row>
    <row r="33" spans="1:20" s="928" customFormat="1" ht="43.5" customHeight="1">
      <c r="A33" s="924">
        <v>2</v>
      </c>
      <c r="B33" s="925" t="s">
        <v>369</v>
      </c>
      <c r="C33" s="926"/>
      <c r="D33" s="926"/>
      <c r="E33" s="926"/>
      <c r="F33" s="926"/>
      <c r="G33" s="926"/>
      <c r="H33" s="926"/>
      <c r="I33" s="926"/>
      <c r="J33" s="926"/>
      <c r="K33" s="926"/>
      <c r="L33" s="926"/>
      <c r="M33" s="926"/>
      <c r="N33" s="926"/>
      <c r="O33" s="926"/>
      <c r="P33" s="926"/>
      <c r="Q33" s="927"/>
    </row>
    <row r="34" spans="1:20" s="928" customFormat="1" ht="43.5" customHeight="1">
      <c r="A34" s="935"/>
      <c r="B34" s="936"/>
      <c r="C34" s="937"/>
      <c r="D34" s="936"/>
      <c r="E34" s="938"/>
      <c r="F34" s="938"/>
      <c r="G34" s="939"/>
      <c r="H34" s="939"/>
      <c r="I34" s="939"/>
      <c r="J34" s="939"/>
      <c r="K34" s="939"/>
      <c r="L34" s="939"/>
      <c r="M34" s="934"/>
      <c r="N34" s="915"/>
      <c r="O34" s="915"/>
      <c r="P34" s="915"/>
      <c r="Q34" s="915"/>
      <c r="T34" s="930"/>
    </row>
    <row r="35" spans="1:20" s="928" customFormat="1" ht="43.5" customHeight="1">
      <c r="A35" s="935"/>
      <c r="B35" s="936"/>
      <c r="C35" s="937"/>
      <c r="D35" s="936"/>
      <c r="E35" s="938"/>
      <c r="F35" s="938"/>
      <c r="G35" s="939"/>
      <c r="H35" s="939"/>
      <c r="I35" s="939"/>
      <c r="J35" s="939"/>
      <c r="K35" s="939"/>
      <c r="L35" s="939"/>
      <c r="M35" s="934"/>
      <c r="N35" s="915"/>
      <c r="O35" s="915"/>
      <c r="P35" s="915"/>
      <c r="Q35" s="915"/>
      <c r="T35" s="930"/>
    </row>
    <row r="36" spans="1:20" s="928" customFormat="1" ht="43.5" customHeight="1">
      <c r="A36" s="935"/>
      <c r="B36" s="936"/>
      <c r="C36" s="937"/>
      <c r="D36" s="936"/>
      <c r="E36" s="938"/>
      <c r="F36" s="938"/>
      <c r="G36" s="939"/>
      <c r="H36" s="939"/>
      <c r="I36" s="939"/>
      <c r="J36" s="939"/>
      <c r="K36" s="939"/>
      <c r="L36" s="939"/>
      <c r="M36" s="934"/>
      <c r="N36" s="915"/>
      <c r="O36" s="915"/>
      <c r="P36" s="915"/>
      <c r="Q36" s="915"/>
      <c r="T36" s="930"/>
    </row>
    <row r="37" spans="1:20" s="928" customFormat="1" ht="43.5" customHeight="1">
      <c r="A37" s="935"/>
      <c r="B37" s="936"/>
      <c r="C37" s="937"/>
      <c r="D37" s="936"/>
      <c r="E37" s="938"/>
      <c r="F37" s="938"/>
      <c r="G37" s="939"/>
      <c r="H37" s="939"/>
      <c r="I37" s="939"/>
      <c r="J37" s="939"/>
      <c r="K37" s="939"/>
      <c r="L37" s="939"/>
      <c r="M37" s="934"/>
      <c r="N37" s="915"/>
      <c r="O37" s="915"/>
      <c r="P37" s="915"/>
      <c r="Q37" s="915"/>
      <c r="T37" s="930"/>
    </row>
    <row r="38" spans="1:20" s="928" customFormat="1" ht="43.5" customHeight="1">
      <c r="A38" s="935"/>
      <c r="B38" s="936"/>
      <c r="C38" s="937"/>
      <c r="D38" s="936"/>
      <c r="E38" s="938"/>
      <c r="F38" s="938"/>
      <c r="G38" s="939"/>
      <c r="H38" s="939"/>
      <c r="I38" s="939"/>
      <c r="J38" s="939"/>
      <c r="K38" s="939"/>
      <c r="L38" s="939"/>
      <c r="M38" s="934"/>
      <c r="N38" s="915"/>
      <c r="O38" s="915"/>
      <c r="P38" s="915"/>
      <c r="Q38" s="915"/>
      <c r="T38" s="930"/>
    </row>
    <row r="39" spans="1:20" s="928" customFormat="1" ht="43.5" customHeight="1">
      <c r="A39" s="935"/>
      <c r="B39" s="936"/>
      <c r="C39" s="937"/>
      <c r="D39" s="936"/>
      <c r="E39" s="938"/>
      <c r="F39" s="938"/>
      <c r="G39" s="939"/>
      <c r="H39" s="939"/>
      <c r="I39" s="939"/>
      <c r="J39" s="939"/>
      <c r="K39" s="939"/>
      <c r="L39" s="939"/>
      <c r="M39" s="934"/>
      <c r="N39" s="915"/>
      <c r="O39" s="915"/>
      <c r="P39" s="915"/>
      <c r="Q39" s="915"/>
      <c r="T39" s="930"/>
    </row>
    <row r="40" spans="1:20" s="928" customFormat="1" ht="43.5" customHeight="1">
      <c r="A40" s="935"/>
      <c r="B40" s="936"/>
      <c r="C40" s="937"/>
      <c r="D40" s="936"/>
      <c r="E40" s="938"/>
      <c r="F40" s="938"/>
      <c r="G40" s="939"/>
      <c r="H40" s="939"/>
      <c r="I40" s="939"/>
      <c r="J40" s="939"/>
      <c r="K40" s="939"/>
      <c r="L40" s="939"/>
      <c r="M40" s="934"/>
      <c r="N40" s="915"/>
      <c r="O40" s="915"/>
      <c r="P40" s="915"/>
      <c r="Q40" s="915"/>
      <c r="T40" s="930"/>
    </row>
    <row r="41" spans="1:20" s="928" customFormat="1" ht="43.5" customHeight="1">
      <c r="A41" s="918"/>
      <c r="B41" s="919"/>
      <c r="C41" s="920"/>
      <c r="D41" s="919"/>
      <c r="E41" s="921"/>
      <c r="F41" s="921"/>
      <c r="G41" s="922"/>
      <c r="H41" s="922"/>
      <c r="I41" s="922"/>
      <c r="J41" s="922"/>
      <c r="K41" s="922"/>
      <c r="L41" s="922"/>
      <c r="M41" s="923" t="s">
        <v>368</v>
      </c>
      <c r="N41" s="922"/>
      <c r="O41" s="922"/>
      <c r="P41" s="922"/>
      <c r="Q41" s="922"/>
    </row>
    <row r="42" spans="1:20" ht="33" customHeight="1"/>
    <row r="43" spans="1:20" ht="32.25" customHeight="1"/>
    <row r="44" spans="1:20" ht="31.5" customHeight="1"/>
    <row r="45" spans="1:20" ht="45" customHeight="1"/>
    <row r="46" spans="1:20" ht="37.5" customHeight="1">
      <c r="A46" s="885" t="str">
        <f>A29</f>
        <v>BẢNG GIÁ FILLER THÁNG 05 NĂM 2022</v>
      </c>
      <c r="B46" s="885"/>
      <c r="C46" s="885"/>
      <c r="D46" s="885"/>
      <c r="E46" s="885"/>
      <c r="F46" s="885"/>
      <c r="G46" s="885"/>
      <c r="H46" s="885"/>
      <c r="I46" s="885"/>
      <c r="J46" s="885"/>
      <c r="K46" s="885"/>
      <c r="L46" s="885"/>
      <c r="M46" s="885"/>
      <c r="N46" s="885"/>
      <c r="O46" s="885"/>
      <c r="P46" s="885"/>
      <c r="Q46" s="885"/>
    </row>
    <row r="47" spans="1:20" ht="31.5" customHeight="1">
      <c r="A47" s="886"/>
      <c r="B47" s="886"/>
      <c r="C47" s="886"/>
      <c r="D47" s="886"/>
      <c r="E47" s="887"/>
      <c r="F47" s="886"/>
      <c r="G47" s="886"/>
      <c r="H47" s="886"/>
      <c r="I47" s="886"/>
      <c r="J47" s="886"/>
      <c r="K47" s="886"/>
      <c r="L47" s="886"/>
      <c r="M47" s="888"/>
      <c r="N47" s="889" t="s">
        <v>354</v>
      </c>
      <c r="O47" s="889"/>
      <c r="P47" s="889"/>
      <c r="Q47" s="889"/>
    </row>
    <row r="48" spans="1:20" ht="24.75" customHeight="1">
      <c r="A48" s="890" t="s">
        <v>43</v>
      </c>
      <c r="B48" s="891" t="s">
        <v>355</v>
      </c>
      <c r="C48" s="890" t="s">
        <v>33</v>
      </c>
      <c r="D48" s="890" t="s">
        <v>356</v>
      </c>
      <c r="E48" s="892" t="s">
        <v>26</v>
      </c>
      <c r="F48" s="893" t="s">
        <v>357</v>
      </c>
      <c r="G48" s="894"/>
      <c r="H48" s="894"/>
      <c r="I48" s="895"/>
      <c r="J48" s="896" t="s">
        <v>358</v>
      </c>
      <c r="K48" s="897"/>
      <c r="L48" s="897"/>
      <c r="M48" s="898"/>
      <c r="N48" s="899" t="s">
        <v>211</v>
      </c>
      <c r="O48" s="899"/>
      <c r="P48" s="899" t="s">
        <v>212</v>
      </c>
      <c r="Q48" s="899"/>
    </row>
    <row r="49" spans="1:22" ht="108.75" customHeight="1">
      <c r="A49" s="900"/>
      <c r="B49" s="901"/>
      <c r="C49" s="900"/>
      <c r="D49" s="900"/>
      <c r="E49" s="902"/>
      <c r="F49" s="903" t="s">
        <v>359</v>
      </c>
      <c r="G49" s="903" t="s">
        <v>360</v>
      </c>
      <c r="H49" s="903" t="s">
        <v>361</v>
      </c>
      <c r="I49" s="903" t="s">
        <v>362</v>
      </c>
      <c r="J49" s="904" t="s">
        <v>359</v>
      </c>
      <c r="K49" s="904" t="s">
        <v>361</v>
      </c>
      <c r="L49" s="904" t="s">
        <v>360</v>
      </c>
      <c r="M49" s="905" t="s">
        <v>362</v>
      </c>
      <c r="N49" s="906" t="s">
        <v>363</v>
      </c>
      <c r="O49" s="906" t="s">
        <v>364</v>
      </c>
      <c r="P49" s="906" t="s">
        <v>365</v>
      </c>
      <c r="Q49" s="906" t="s">
        <v>366</v>
      </c>
    </row>
    <row r="50" spans="1:22" ht="43.5" customHeight="1">
      <c r="A50" s="929">
        <v>3</v>
      </c>
      <c r="B50" s="925" t="s">
        <v>370</v>
      </c>
      <c r="C50" s="926"/>
      <c r="D50" s="926"/>
      <c r="E50" s="926"/>
      <c r="F50" s="926"/>
      <c r="G50" s="926"/>
      <c r="H50" s="926"/>
      <c r="I50" s="926"/>
      <c r="J50" s="926"/>
      <c r="K50" s="926"/>
      <c r="L50" s="926"/>
      <c r="M50" s="926"/>
      <c r="N50" s="926"/>
      <c r="O50" s="926"/>
      <c r="P50" s="926"/>
      <c r="Q50" s="927"/>
      <c r="S50" s="928"/>
      <c r="T50" s="928"/>
      <c r="U50" s="928"/>
      <c r="V50" s="928"/>
    </row>
    <row r="51" spans="1:22" ht="43.5" customHeight="1">
      <c r="A51" s="935"/>
      <c r="B51" s="936"/>
      <c r="C51" s="937"/>
      <c r="D51" s="936"/>
      <c r="E51" s="938"/>
      <c r="F51" s="938"/>
      <c r="G51" s="939"/>
      <c r="H51" s="939"/>
      <c r="I51" s="939"/>
      <c r="J51" s="939"/>
      <c r="K51" s="939"/>
      <c r="L51" s="939"/>
      <c r="M51" s="934"/>
      <c r="N51" s="939"/>
      <c r="O51" s="939"/>
      <c r="P51" s="939"/>
      <c r="Q51" s="915"/>
      <c r="S51" s="941"/>
      <c r="T51" s="928"/>
      <c r="U51" s="928"/>
      <c r="V51" s="928"/>
    </row>
    <row r="52" spans="1:22" ht="43.5" customHeight="1">
      <c r="A52" s="935"/>
      <c r="B52" s="936"/>
      <c r="C52" s="937"/>
      <c r="D52" s="936"/>
      <c r="E52" s="938"/>
      <c r="F52" s="938"/>
      <c r="G52" s="939"/>
      <c r="H52" s="939"/>
      <c r="I52" s="939"/>
      <c r="J52" s="939"/>
      <c r="K52" s="939"/>
      <c r="L52" s="939"/>
      <c r="M52" s="934"/>
      <c r="N52" s="939"/>
      <c r="O52" s="939"/>
      <c r="P52" s="939"/>
      <c r="Q52" s="915"/>
      <c r="S52" s="941"/>
      <c r="T52" s="928"/>
      <c r="U52" s="928"/>
      <c r="V52" s="928"/>
    </row>
    <row r="53" spans="1:22" ht="43.5" customHeight="1">
      <c r="A53" s="935"/>
      <c r="B53" s="936"/>
      <c r="C53" s="937"/>
      <c r="D53" s="936"/>
      <c r="E53" s="938"/>
      <c r="F53" s="938"/>
      <c r="G53" s="939"/>
      <c r="H53" s="939"/>
      <c r="I53" s="939"/>
      <c r="J53" s="939"/>
      <c r="K53" s="939"/>
      <c r="L53" s="939"/>
      <c r="M53" s="934"/>
      <c r="N53" s="939"/>
      <c r="O53" s="939"/>
      <c r="P53" s="939"/>
      <c r="Q53" s="915"/>
      <c r="S53" s="941"/>
      <c r="T53" s="928"/>
      <c r="U53" s="928"/>
      <c r="V53" s="928"/>
    </row>
    <row r="54" spans="1:22" ht="43.5" customHeight="1">
      <c r="A54" s="935"/>
      <c r="B54" s="936"/>
      <c r="C54" s="937"/>
      <c r="D54" s="936"/>
      <c r="E54" s="938"/>
      <c r="F54" s="938"/>
      <c r="G54" s="939"/>
      <c r="H54" s="939"/>
      <c r="I54" s="939"/>
      <c r="J54" s="939"/>
      <c r="K54" s="939"/>
      <c r="L54" s="939"/>
      <c r="M54" s="934"/>
      <c r="N54" s="939"/>
      <c r="O54" s="939"/>
      <c r="P54" s="939"/>
      <c r="Q54" s="915"/>
      <c r="S54" s="941"/>
      <c r="T54" s="928"/>
      <c r="U54" s="928"/>
      <c r="V54" s="928"/>
    </row>
    <row r="55" spans="1:22" s="928" customFormat="1" ht="43.5" customHeight="1">
      <c r="A55" s="935"/>
      <c r="B55" s="936"/>
      <c r="C55" s="937"/>
      <c r="D55" s="936"/>
      <c r="E55" s="938"/>
      <c r="F55" s="938"/>
      <c r="G55" s="939"/>
      <c r="H55" s="939"/>
      <c r="I55" s="939"/>
      <c r="J55" s="939"/>
      <c r="K55" s="939"/>
      <c r="L55" s="939"/>
      <c r="M55" s="934"/>
      <c r="N55" s="939"/>
      <c r="O55" s="939"/>
      <c r="P55" s="939"/>
      <c r="Q55" s="915"/>
      <c r="S55" s="941"/>
    </row>
    <row r="56" spans="1:22" s="928" customFormat="1" ht="43.5" customHeight="1">
      <c r="A56" s="935"/>
      <c r="B56" s="936"/>
      <c r="C56" s="937"/>
      <c r="D56" s="936"/>
      <c r="E56" s="938"/>
      <c r="F56" s="938"/>
      <c r="G56" s="939"/>
      <c r="H56" s="939"/>
      <c r="I56" s="939"/>
      <c r="J56" s="939"/>
      <c r="K56" s="939"/>
      <c r="L56" s="939"/>
      <c r="M56" s="934"/>
      <c r="N56" s="939"/>
      <c r="O56" s="939"/>
      <c r="P56" s="939"/>
      <c r="Q56" s="915"/>
      <c r="S56" s="941"/>
    </row>
    <row r="57" spans="1:22" s="928" customFormat="1" ht="43.5" customHeight="1">
      <c r="A57" s="935"/>
      <c r="B57" s="936"/>
      <c r="C57" s="937"/>
      <c r="D57" s="936"/>
      <c r="E57" s="938"/>
      <c r="F57" s="938"/>
      <c r="G57" s="939"/>
      <c r="H57" s="939"/>
      <c r="I57" s="939"/>
      <c r="J57" s="939"/>
      <c r="K57" s="939"/>
      <c r="L57" s="939"/>
      <c r="M57" s="934"/>
      <c r="N57" s="939"/>
      <c r="O57" s="939"/>
      <c r="P57" s="939"/>
      <c r="Q57" s="915"/>
      <c r="S57" s="941"/>
    </row>
    <row r="58" spans="1:22" s="928" customFormat="1" ht="43.5" customHeight="1">
      <c r="A58" s="940"/>
      <c r="B58" s="936"/>
      <c r="C58" s="937"/>
      <c r="D58" s="936"/>
      <c r="E58" s="938"/>
      <c r="F58" s="938"/>
      <c r="G58" s="939"/>
      <c r="H58" s="939"/>
      <c r="I58" s="939"/>
      <c r="J58" s="939"/>
      <c r="K58" s="939"/>
      <c r="L58" s="939"/>
      <c r="M58" s="933"/>
      <c r="N58" s="939"/>
      <c r="O58" s="939"/>
      <c r="P58" s="939"/>
      <c r="Q58" s="915"/>
      <c r="S58" s="941"/>
    </row>
    <row r="59" spans="1:22" s="928" customFormat="1" ht="43.5" customHeight="1">
      <c r="A59" s="935"/>
      <c r="B59" s="936"/>
      <c r="C59" s="937"/>
      <c r="D59" s="936"/>
      <c r="E59" s="938"/>
      <c r="F59" s="938"/>
      <c r="G59" s="939"/>
      <c r="H59" s="939"/>
      <c r="I59" s="939"/>
      <c r="J59" s="939"/>
      <c r="K59" s="939"/>
      <c r="L59" s="939"/>
      <c r="M59" s="933"/>
      <c r="N59" s="939"/>
      <c r="O59" s="939"/>
      <c r="P59" s="939"/>
      <c r="Q59" s="915"/>
      <c r="S59" s="941"/>
    </row>
    <row r="60" spans="1:22" s="928" customFormat="1" ht="43.5" customHeight="1">
      <c r="A60" s="935"/>
      <c r="B60" s="936"/>
      <c r="C60" s="937"/>
      <c r="D60" s="936"/>
      <c r="E60" s="938"/>
      <c r="F60" s="938"/>
      <c r="G60" s="939"/>
      <c r="H60" s="939"/>
      <c r="I60" s="939"/>
      <c r="J60" s="939"/>
      <c r="K60" s="939"/>
      <c r="L60" s="939"/>
      <c r="M60" s="933"/>
      <c r="N60" s="939"/>
      <c r="O60" s="939"/>
      <c r="P60" s="939"/>
      <c r="Q60" s="915"/>
      <c r="S60" s="941"/>
    </row>
    <row r="61" spans="1:22" s="928" customFormat="1" ht="43.5" customHeight="1">
      <c r="A61" s="935"/>
      <c r="B61" s="936"/>
      <c r="C61" s="937"/>
      <c r="D61" s="936"/>
      <c r="E61" s="938"/>
      <c r="F61" s="938"/>
      <c r="G61" s="939"/>
      <c r="H61" s="939"/>
      <c r="I61" s="939"/>
      <c r="J61" s="939"/>
      <c r="K61" s="939"/>
      <c r="L61" s="939"/>
      <c r="M61" s="934"/>
      <c r="N61" s="939"/>
      <c r="O61" s="939"/>
      <c r="P61" s="939"/>
      <c r="Q61" s="915"/>
      <c r="S61" s="941"/>
    </row>
    <row r="62" spans="1:22" s="928" customFormat="1" ht="43.5" customHeight="1">
      <c r="A62" s="935"/>
      <c r="B62" s="936"/>
      <c r="C62" s="937"/>
      <c r="D62" s="936"/>
      <c r="E62" s="938"/>
      <c r="F62" s="938"/>
      <c r="G62" s="939"/>
      <c r="H62" s="939"/>
      <c r="I62" s="939"/>
      <c r="J62" s="939"/>
      <c r="K62" s="939"/>
      <c r="L62" s="939"/>
      <c r="M62" s="934"/>
      <c r="N62" s="939"/>
      <c r="O62" s="939"/>
      <c r="P62" s="939"/>
      <c r="Q62" s="915"/>
      <c r="S62" s="941"/>
    </row>
    <row r="63" spans="1:22" s="928" customFormat="1" ht="43.5" customHeight="1">
      <c r="A63" s="918"/>
      <c r="B63" s="919"/>
      <c r="C63" s="920"/>
      <c r="D63" s="919"/>
      <c r="E63" s="921"/>
      <c r="F63" s="921"/>
      <c r="G63" s="922"/>
      <c r="H63" s="922"/>
      <c r="I63" s="922"/>
      <c r="J63" s="922"/>
      <c r="K63" s="922"/>
      <c r="L63" s="922"/>
      <c r="M63" s="923" t="s">
        <v>368</v>
      </c>
      <c r="N63" s="922"/>
      <c r="O63" s="922"/>
      <c r="P63" s="922"/>
      <c r="Q63" s="922"/>
    </row>
    <row r="64" spans="1:22" ht="33" customHeight="1">
      <c r="S64" s="928"/>
      <c r="T64" s="928"/>
      <c r="U64" s="928"/>
      <c r="V64" s="928"/>
    </row>
    <row r="65" spans="1:22" ht="32.25" customHeight="1">
      <c r="S65" s="928"/>
      <c r="T65" s="928"/>
      <c r="U65" s="928"/>
      <c r="V65" s="928"/>
    </row>
    <row r="66" spans="1:22" ht="31.5" customHeight="1">
      <c r="S66" s="928"/>
      <c r="T66" s="928"/>
      <c r="U66" s="928"/>
      <c r="V66" s="928"/>
    </row>
    <row r="67" spans="1:22" ht="45" customHeight="1">
      <c r="S67" s="928"/>
      <c r="T67" s="928"/>
      <c r="U67" s="928"/>
      <c r="V67" s="928"/>
    </row>
    <row r="68" spans="1:22" ht="37.5" customHeight="1">
      <c r="A68" s="885" t="str">
        <f>A46</f>
        <v>BẢNG GIÁ FILLER THÁNG 05 NĂM 2022</v>
      </c>
      <c r="B68" s="885"/>
      <c r="C68" s="885"/>
      <c r="D68" s="885"/>
      <c r="E68" s="885"/>
      <c r="F68" s="885"/>
      <c r="G68" s="885"/>
      <c r="H68" s="885"/>
      <c r="I68" s="885"/>
      <c r="J68" s="885"/>
      <c r="K68" s="885"/>
      <c r="L68" s="885"/>
      <c r="M68" s="885"/>
      <c r="N68" s="885"/>
      <c r="O68" s="885"/>
      <c r="P68" s="885"/>
      <c r="Q68" s="885"/>
      <c r="S68" s="928"/>
      <c r="T68" s="928"/>
      <c r="U68" s="928"/>
      <c r="V68" s="928"/>
    </row>
    <row r="69" spans="1:22" ht="31.5" customHeight="1">
      <c r="A69" s="886"/>
      <c r="B69" s="886"/>
      <c r="C69" s="886"/>
      <c r="D69" s="886"/>
      <c r="E69" s="887"/>
      <c r="F69" s="886"/>
      <c r="G69" s="886"/>
      <c r="H69" s="886"/>
      <c r="I69" s="886"/>
      <c r="J69" s="886"/>
      <c r="K69" s="886"/>
      <c r="L69" s="886"/>
      <c r="M69" s="888"/>
      <c r="N69" s="889" t="s">
        <v>354</v>
      </c>
      <c r="O69" s="889"/>
      <c r="P69" s="889"/>
      <c r="Q69" s="889"/>
      <c r="S69" s="928"/>
      <c r="T69" s="928"/>
      <c r="U69" s="928"/>
      <c r="V69" s="928"/>
    </row>
    <row r="70" spans="1:22" ht="24.75" customHeight="1">
      <c r="A70" s="890" t="s">
        <v>43</v>
      </c>
      <c r="B70" s="891" t="s">
        <v>355</v>
      </c>
      <c r="C70" s="890" t="s">
        <v>33</v>
      </c>
      <c r="D70" s="890" t="s">
        <v>356</v>
      </c>
      <c r="E70" s="892" t="s">
        <v>26</v>
      </c>
      <c r="F70" s="893" t="s">
        <v>357</v>
      </c>
      <c r="G70" s="894"/>
      <c r="H70" s="894"/>
      <c r="I70" s="895"/>
      <c r="J70" s="896" t="s">
        <v>358</v>
      </c>
      <c r="K70" s="897"/>
      <c r="L70" s="897"/>
      <c r="M70" s="898"/>
      <c r="N70" s="899" t="s">
        <v>211</v>
      </c>
      <c r="O70" s="899"/>
      <c r="P70" s="899" t="s">
        <v>212</v>
      </c>
      <c r="Q70" s="899"/>
      <c r="S70" s="928"/>
      <c r="T70" s="928"/>
      <c r="U70" s="928"/>
      <c r="V70" s="928"/>
    </row>
    <row r="71" spans="1:22" ht="104.25" customHeight="1">
      <c r="A71" s="900"/>
      <c r="B71" s="901"/>
      <c r="C71" s="900"/>
      <c r="D71" s="900"/>
      <c r="E71" s="902"/>
      <c r="F71" s="903" t="s">
        <v>359</v>
      </c>
      <c r="G71" s="903" t="s">
        <v>360</v>
      </c>
      <c r="H71" s="903" t="s">
        <v>361</v>
      </c>
      <c r="I71" s="903" t="s">
        <v>362</v>
      </c>
      <c r="J71" s="904" t="s">
        <v>359</v>
      </c>
      <c r="K71" s="904" t="s">
        <v>361</v>
      </c>
      <c r="L71" s="904" t="s">
        <v>360</v>
      </c>
      <c r="M71" s="905" t="s">
        <v>362</v>
      </c>
      <c r="N71" s="906" t="s">
        <v>363</v>
      </c>
      <c r="O71" s="906" t="s">
        <v>364</v>
      </c>
      <c r="P71" s="906" t="s">
        <v>365</v>
      </c>
      <c r="Q71" s="906" t="s">
        <v>366</v>
      </c>
      <c r="S71" s="928"/>
      <c r="T71" s="928"/>
      <c r="U71" s="928"/>
      <c r="V71" s="928"/>
    </row>
    <row r="72" spans="1:22" ht="43.5" customHeight="1">
      <c r="A72" s="929">
        <v>4</v>
      </c>
      <c r="B72" s="925" t="s">
        <v>371</v>
      </c>
      <c r="C72" s="926"/>
      <c r="D72" s="926"/>
      <c r="E72" s="926"/>
      <c r="F72" s="926"/>
      <c r="G72" s="926"/>
      <c r="H72" s="926"/>
      <c r="I72" s="926"/>
      <c r="J72" s="926"/>
      <c r="K72" s="926"/>
      <c r="L72" s="926"/>
      <c r="M72" s="926"/>
      <c r="N72" s="926"/>
      <c r="O72" s="926"/>
      <c r="P72" s="926"/>
      <c r="Q72" s="927"/>
      <c r="S72" s="928"/>
      <c r="T72" s="928"/>
      <c r="U72" s="928"/>
      <c r="V72" s="928"/>
    </row>
    <row r="73" spans="1:22" ht="43.5" customHeight="1">
      <c r="A73" s="911"/>
      <c r="B73" s="912"/>
      <c r="C73" s="913"/>
      <c r="D73" s="912"/>
      <c r="E73" s="914"/>
      <c r="F73" s="914"/>
      <c r="G73" s="915"/>
      <c r="H73" s="915"/>
      <c r="I73" s="915"/>
      <c r="J73" s="915"/>
      <c r="K73" s="915"/>
      <c r="L73" s="915"/>
      <c r="M73" s="916"/>
      <c r="N73" s="915"/>
      <c r="O73" s="915"/>
      <c r="P73" s="915"/>
      <c r="Q73" s="915"/>
      <c r="S73" s="928"/>
      <c r="T73" s="930"/>
      <c r="U73" s="928"/>
      <c r="V73" s="928"/>
    </row>
    <row r="74" spans="1:22" ht="43.5" customHeight="1">
      <c r="A74" s="911"/>
      <c r="B74" s="912"/>
      <c r="C74" s="913"/>
      <c r="D74" s="912"/>
      <c r="E74" s="914"/>
      <c r="F74" s="914"/>
      <c r="G74" s="915"/>
      <c r="H74" s="915"/>
      <c r="I74" s="915"/>
      <c r="J74" s="915"/>
      <c r="K74" s="915"/>
      <c r="L74" s="915"/>
      <c r="M74" s="916"/>
      <c r="N74" s="915"/>
      <c r="O74" s="915"/>
      <c r="P74" s="915"/>
      <c r="Q74" s="915"/>
      <c r="S74" s="928"/>
      <c r="T74" s="930"/>
      <c r="U74" s="928"/>
      <c r="V74" s="928"/>
    </row>
    <row r="75" spans="1:22" ht="43.5" customHeight="1">
      <c r="A75" s="911"/>
      <c r="B75" s="912"/>
      <c r="C75" s="913"/>
      <c r="D75" s="912"/>
      <c r="E75" s="914"/>
      <c r="F75" s="914"/>
      <c r="G75" s="915"/>
      <c r="H75" s="915"/>
      <c r="I75" s="915"/>
      <c r="J75" s="915"/>
      <c r="K75" s="915"/>
      <c r="L75" s="915"/>
      <c r="M75" s="916"/>
      <c r="N75" s="915"/>
      <c r="O75" s="915"/>
      <c r="P75" s="915"/>
      <c r="Q75" s="915"/>
      <c r="S75" s="928"/>
      <c r="T75" s="930"/>
      <c r="U75" s="928"/>
      <c r="V75" s="928"/>
    </row>
    <row r="76" spans="1:22" ht="43.5" customHeight="1">
      <c r="A76" s="911"/>
      <c r="B76" s="912"/>
      <c r="C76" s="913"/>
      <c r="D76" s="912"/>
      <c r="E76" s="914"/>
      <c r="F76" s="914"/>
      <c r="G76" s="915"/>
      <c r="H76" s="915"/>
      <c r="I76" s="915"/>
      <c r="J76" s="915"/>
      <c r="K76" s="915"/>
      <c r="L76" s="915"/>
      <c r="M76" s="916"/>
      <c r="N76" s="915"/>
      <c r="O76" s="915"/>
      <c r="P76" s="915"/>
      <c r="Q76" s="915"/>
      <c r="S76" s="928"/>
      <c r="T76" s="930"/>
      <c r="U76" s="928"/>
      <c r="V76" s="928"/>
    </row>
    <row r="77" spans="1:22" ht="43.5" customHeight="1">
      <c r="A77" s="918"/>
      <c r="B77" s="919"/>
      <c r="C77" s="920"/>
      <c r="D77" s="919"/>
      <c r="E77" s="921"/>
      <c r="F77" s="921"/>
      <c r="G77" s="922"/>
      <c r="H77" s="922"/>
      <c r="I77" s="922"/>
      <c r="J77" s="922"/>
      <c r="K77" s="922"/>
      <c r="L77" s="922"/>
      <c r="M77" s="930"/>
      <c r="N77" s="922"/>
      <c r="O77" s="922"/>
      <c r="P77" s="922"/>
      <c r="Q77" s="922"/>
      <c r="S77" s="928"/>
      <c r="T77" s="928"/>
      <c r="U77" s="928"/>
      <c r="V77" s="928"/>
    </row>
    <row r="78" spans="1:22" ht="43.5" customHeight="1">
      <c r="A78" s="918"/>
      <c r="B78" s="919"/>
      <c r="C78" s="920"/>
      <c r="D78" s="919"/>
      <c r="E78" s="921"/>
      <c r="F78" s="921"/>
      <c r="G78" s="922"/>
      <c r="H78" s="922"/>
      <c r="I78" s="922"/>
      <c r="J78" s="922"/>
      <c r="K78" s="922"/>
      <c r="L78" s="922"/>
      <c r="M78" s="923" t="s">
        <v>368</v>
      </c>
      <c r="N78" s="922"/>
      <c r="O78" s="922"/>
      <c r="P78" s="922"/>
      <c r="Q78" s="922"/>
      <c r="S78" s="928"/>
      <c r="T78" s="928"/>
      <c r="U78" s="928"/>
      <c r="V78" s="928"/>
    </row>
    <row r="79" spans="1:22" ht="33" customHeight="1">
      <c r="S79" s="928"/>
      <c r="T79" s="928"/>
      <c r="U79" s="928"/>
      <c r="V79" s="928"/>
    </row>
    <row r="80" spans="1:22" ht="32.25" customHeight="1">
      <c r="S80" s="928"/>
      <c r="T80" s="928"/>
      <c r="U80" s="928"/>
      <c r="V80" s="928"/>
    </row>
    <row r="81" spans="1:22" ht="31.5" customHeight="1">
      <c r="S81" s="928"/>
      <c r="T81" s="928"/>
      <c r="U81" s="928"/>
      <c r="V81" s="928"/>
    </row>
    <row r="82" spans="1:22" ht="45" customHeight="1">
      <c r="S82" s="928"/>
      <c r="T82" s="928"/>
      <c r="U82" s="928"/>
      <c r="V82" s="928"/>
    </row>
    <row r="83" spans="1:22" ht="37.5" customHeight="1">
      <c r="A83" s="885" t="str">
        <f>A68</f>
        <v>BẢNG GIÁ FILLER THÁNG 05 NĂM 2022</v>
      </c>
      <c r="B83" s="885"/>
      <c r="C83" s="885"/>
      <c r="D83" s="885"/>
      <c r="E83" s="885"/>
      <c r="F83" s="885"/>
      <c r="G83" s="885"/>
      <c r="H83" s="885"/>
      <c r="I83" s="885"/>
      <c r="J83" s="885"/>
      <c r="K83" s="885"/>
      <c r="L83" s="885"/>
      <c r="M83" s="885"/>
      <c r="N83" s="885"/>
      <c r="O83" s="885"/>
      <c r="P83" s="885"/>
      <c r="Q83" s="885"/>
      <c r="S83" s="928"/>
      <c r="T83" s="928"/>
      <c r="U83" s="928"/>
      <c r="V83" s="928"/>
    </row>
    <row r="84" spans="1:22" ht="31.5" customHeight="1">
      <c r="A84" s="886"/>
      <c r="B84" s="886"/>
      <c r="C84" s="886"/>
      <c r="D84" s="886"/>
      <c r="E84" s="887"/>
      <c r="F84" s="886"/>
      <c r="G84" s="886"/>
      <c r="H84" s="886"/>
      <c r="I84" s="886"/>
      <c r="J84" s="886"/>
      <c r="K84" s="886"/>
      <c r="L84" s="886"/>
      <c r="M84" s="888"/>
      <c r="N84" s="889" t="s">
        <v>354</v>
      </c>
      <c r="O84" s="889"/>
      <c r="P84" s="889"/>
      <c r="Q84" s="889"/>
      <c r="S84" s="928"/>
      <c r="T84" s="928"/>
      <c r="U84" s="928"/>
      <c r="V84" s="928"/>
    </row>
    <row r="85" spans="1:22" ht="24.75" customHeight="1">
      <c r="A85" s="890" t="s">
        <v>43</v>
      </c>
      <c r="B85" s="891" t="s">
        <v>355</v>
      </c>
      <c r="C85" s="890" t="s">
        <v>33</v>
      </c>
      <c r="D85" s="890" t="s">
        <v>356</v>
      </c>
      <c r="E85" s="892" t="s">
        <v>26</v>
      </c>
      <c r="F85" s="893" t="s">
        <v>357</v>
      </c>
      <c r="G85" s="894"/>
      <c r="H85" s="894"/>
      <c r="I85" s="895"/>
      <c r="J85" s="896" t="s">
        <v>358</v>
      </c>
      <c r="K85" s="897"/>
      <c r="L85" s="897"/>
      <c r="M85" s="898"/>
      <c r="N85" s="899" t="s">
        <v>211</v>
      </c>
      <c r="O85" s="899"/>
      <c r="P85" s="899" t="s">
        <v>212</v>
      </c>
      <c r="Q85" s="899"/>
      <c r="S85" s="928"/>
      <c r="T85" s="928"/>
      <c r="U85" s="928"/>
      <c r="V85" s="928"/>
    </row>
    <row r="86" spans="1:22" ht="107.25" customHeight="1">
      <c r="A86" s="900"/>
      <c r="B86" s="901"/>
      <c r="C86" s="900"/>
      <c r="D86" s="900"/>
      <c r="E86" s="902"/>
      <c r="F86" s="903" t="s">
        <v>359</v>
      </c>
      <c r="G86" s="903" t="s">
        <v>360</v>
      </c>
      <c r="H86" s="903" t="s">
        <v>361</v>
      </c>
      <c r="I86" s="903" t="s">
        <v>362</v>
      </c>
      <c r="J86" s="904" t="s">
        <v>359</v>
      </c>
      <c r="K86" s="904" t="s">
        <v>361</v>
      </c>
      <c r="L86" s="904" t="s">
        <v>360</v>
      </c>
      <c r="M86" s="905" t="s">
        <v>362</v>
      </c>
      <c r="N86" s="906" t="s">
        <v>363</v>
      </c>
      <c r="O86" s="906" t="s">
        <v>364</v>
      </c>
      <c r="P86" s="906" t="s">
        <v>365</v>
      </c>
      <c r="Q86" s="906" t="s">
        <v>366</v>
      </c>
      <c r="S86" s="928"/>
      <c r="T86" s="928"/>
      <c r="U86" s="928"/>
      <c r="V86" s="928"/>
    </row>
    <row r="87" spans="1:22" ht="43.5" customHeight="1">
      <c r="A87" s="929">
        <v>5</v>
      </c>
      <c r="B87" s="925" t="s">
        <v>372</v>
      </c>
      <c r="C87" s="926"/>
      <c r="D87" s="926"/>
      <c r="E87" s="926"/>
      <c r="F87" s="926"/>
      <c r="G87" s="926"/>
      <c r="H87" s="926"/>
      <c r="I87" s="926"/>
      <c r="J87" s="926"/>
      <c r="K87" s="926"/>
      <c r="L87" s="926"/>
      <c r="M87" s="926"/>
      <c r="N87" s="926"/>
      <c r="O87" s="926"/>
      <c r="P87" s="926"/>
      <c r="Q87" s="927"/>
      <c r="S87" s="928"/>
      <c r="T87" s="928"/>
      <c r="U87" s="928"/>
      <c r="V87" s="928"/>
    </row>
    <row r="88" spans="1:22" ht="43.5" customHeight="1">
      <c r="A88" s="935"/>
      <c r="B88" s="936"/>
      <c r="C88" s="937"/>
      <c r="D88" s="936"/>
      <c r="E88" s="938"/>
      <c r="F88" s="938"/>
      <c r="G88" s="939"/>
      <c r="H88" s="939"/>
      <c r="I88" s="939"/>
      <c r="J88" s="939"/>
      <c r="K88" s="939"/>
      <c r="L88" s="939"/>
      <c r="M88" s="933"/>
      <c r="N88" s="939"/>
      <c r="O88" s="915"/>
      <c r="P88" s="915"/>
      <c r="Q88" s="915"/>
      <c r="S88" s="928"/>
      <c r="T88" s="928"/>
      <c r="U88" s="928"/>
      <c r="V88" s="928"/>
    </row>
    <row r="89" spans="1:22" ht="43.5" customHeight="1">
      <c r="A89" s="935"/>
      <c r="B89" s="936"/>
      <c r="C89" s="937"/>
      <c r="D89" s="936"/>
      <c r="E89" s="938"/>
      <c r="F89" s="938"/>
      <c r="G89" s="939"/>
      <c r="H89" s="939"/>
      <c r="I89" s="939"/>
      <c r="J89" s="939"/>
      <c r="K89" s="939"/>
      <c r="L89" s="939"/>
      <c r="M89" s="933"/>
      <c r="N89" s="939"/>
      <c r="O89" s="915"/>
      <c r="P89" s="915"/>
      <c r="Q89" s="915"/>
      <c r="S89" s="928"/>
      <c r="T89" s="928"/>
      <c r="U89" s="928"/>
      <c r="V89" s="928"/>
    </row>
    <row r="90" spans="1:22" ht="43.5" customHeight="1">
      <c r="A90" s="935"/>
      <c r="B90" s="936"/>
      <c r="C90" s="937"/>
      <c r="D90" s="936"/>
      <c r="E90" s="938"/>
      <c r="F90" s="938"/>
      <c r="G90" s="939"/>
      <c r="H90" s="939"/>
      <c r="I90" s="939"/>
      <c r="J90" s="939"/>
      <c r="K90" s="939"/>
      <c r="L90" s="939"/>
      <c r="M90" s="934"/>
      <c r="N90" s="939"/>
      <c r="O90" s="915"/>
      <c r="P90" s="915"/>
      <c r="Q90" s="915"/>
      <c r="S90" s="928"/>
      <c r="T90" s="928"/>
      <c r="U90" s="928"/>
      <c r="V90" s="928"/>
    </row>
    <row r="91" spans="1:22" ht="43.5" customHeight="1">
      <c r="A91" s="935"/>
      <c r="B91" s="936"/>
      <c r="C91" s="937"/>
      <c r="D91" s="936"/>
      <c r="E91" s="938"/>
      <c r="F91" s="938"/>
      <c r="G91" s="939"/>
      <c r="H91" s="939"/>
      <c r="I91" s="939"/>
      <c r="J91" s="939"/>
      <c r="K91" s="939"/>
      <c r="L91" s="939"/>
      <c r="M91" s="934"/>
      <c r="N91" s="939"/>
      <c r="O91" s="915"/>
      <c r="P91" s="915"/>
      <c r="Q91" s="915"/>
      <c r="S91" s="928"/>
      <c r="T91" s="928"/>
      <c r="U91" s="928"/>
      <c r="V91" s="928"/>
    </row>
    <row r="92" spans="1:22" ht="43.5" customHeight="1">
      <c r="A92" s="935"/>
      <c r="B92" s="936"/>
      <c r="C92" s="937"/>
      <c r="D92" s="936"/>
      <c r="E92" s="938"/>
      <c r="F92" s="938"/>
      <c r="G92" s="939"/>
      <c r="H92" s="939"/>
      <c r="I92" s="939"/>
      <c r="J92" s="939"/>
      <c r="K92" s="939"/>
      <c r="L92" s="939"/>
      <c r="M92" s="934"/>
      <c r="N92" s="939"/>
      <c r="O92" s="915"/>
      <c r="P92" s="915"/>
      <c r="Q92" s="915"/>
      <c r="S92" s="928"/>
      <c r="T92" s="928"/>
      <c r="U92" s="928"/>
      <c r="V92" s="928"/>
    </row>
    <row r="93" spans="1:22" ht="43.5" customHeight="1">
      <c r="A93" s="935"/>
      <c r="B93" s="936"/>
      <c r="C93" s="937"/>
      <c r="D93" s="936"/>
      <c r="E93" s="938"/>
      <c r="F93" s="938"/>
      <c r="G93" s="939"/>
      <c r="H93" s="939"/>
      <c r="I93" s="939"/>
      <c r="J93" s="939"/>
      <c r="K93" s="939"/>
      <c r="L93" s="939"/>
      <c r="M93" s="934"/>
      <c r="N93" s="939"/>
      <c r="O93" s="915"/>
      <c r="P93" s="915"/>
      <c r="Q93" s="915"/>
      <c r="S93" s="928"/>
      <c r="T93" s="928"/>
      <c r="U93" s="928"/>
      <c r="V93" s="928"/>
    </row>
    <row r="94" spans="1:22" ht="43.5" customHeight="1">
      <c r="A94" s="911"/>
      <c r="B94" s="912"/>
      <c r="C94" s="913"/>
      <c r="D94" s="912"/>
      <c r="E94" s="914"/>
      <c r="F94" s="914"/>
      <c r="G94" s="915"/>
      <c r="H94" s="915"/>
      <c r="I94" s="915"/>
      <c r="J94" s="915"/>
      <c r="K94" s="915"/>
      <c r="L94" s="915"/>
      <c r="M94" s="916"/>
      <c r="N94" s="915"/>
      <c r="O94" s="915"/>
      <c r="P94" s="915"/>
      <c r="Q94" s="915"/>
      <c r="S94" s="928"/>
      <c r="T94" s="928"/>
      <c r="U94" s="928"/>
      <c r="V94" s="928"/>
    </row>
    <row r="95" spans="1:22" ht="43.5" customHeight="1">
      <c r="A95" s="918"/>
      <c r="B95" s="919"/>
      <c r="C95" s="920"/>
      <c r="D95" s="919"/>
      <c r="E95" s="921"/>
      <c r="F95" s="921"/>
      <c r="G95" s="922"/>
      <c r="H95" s="922"/>
      <c r="I95" s="922"/>
      <c r="J95" s="922"/>
      <c r="K95" s="922"/>
      <c r="L95" s="922"/>
      <c r="M95" s="923" t="s">
        <v>368</v>
      </c>
      <c r="N95" s="922"/>
      <c r="O95" s="922"/>
      <c r="P95" s="922"/>
      <c r="Q95" s="922"/>
      <c r="S95" s="928"/>
      <c r="T95" s="928"/>
      <c r="U95" s="928"/>
      <c r="V95" s="928"/>
    </row>
    <row r="96" spans="1:22" ht="33" customHeight="1">
      <c r="S96" s="928"/>
      <c r="T96" s="928"/>
      <c r="U96" s="928"/>
      <c r="V96" s="928"/>
    </row>
    <row r="97" spans="1:22" ht="32.25" customHeight="1">
      <c r="S97" s="928"/>
      <c r="T97" s="928"/>
      <c r="U97" s="928"/>
      <c r="V97" s="928"/>
    </row>
    <row r="98" spans="1:22" ht="31.5" customHeight="1">
      <c r="S98" s="928"/>
      <c r="T98" s="928"/>
      <c r="U98" s="928"/>
      <c r="V98" s="928"/>
    </row>
    <row r="99" spans="1:22" ht="45" customHeight="1">
      <c r="S99" s="928"/>
      <c r="T99" s="928"/>
      <c r="U99" s="928"/>
      <c r="V99" s="928"/>
    </row>
    <row r="100" spans="1:22" ht="37.5" customHeight="1">
      <c r="A100" s="885" t="str">
        <f>A83</f>
        <v>BẢNG GIÁ FILLER THÁNG 05 NĂM 2022</v>
      </c>
      <c r="B100" s="885"/>
      <c r="C100" s="885"/>
      <c r="D100" s="885"/>
      <c r="E100" s="885"/>
      <c r="F100" s="885"/>
      <c r="G100" s="885"/>
      <c r="H100" s="885"/>
      <c r="I100" s="885"/>
      <c r="J100" s="885"/>
      <c r="K100" s="885"/>
      <c r="L100" s="885"/>
      <c r="M100" s="885"/>
      <c r="N100" s="885"/>
      <c r="O100" s="885"/>
      <c r="P100" s="885"/>
      <c r="Q100" s="885"/>
      <c r="S100" s="928"/>
      <c r="T100" s="928"/>
      <c r="U100" s="928"/>
      <c r="V100" s="928"/>
    </row>
    <row r="101" spans="1:22" ht="31.5" customHeight="1">
      <c r="A101" s="886"/>
      <c r="B101" s="886"/>
      <c r="C101" s="886"/>
      <c r="D101" s="886"/>
      <c r="E101" s="887"/>
      <c r="F101" s="886"/>
      <c r="G101" s="886"/>
      <c r="H101" s="886"/>
      <c r="I101" s="886"/>
      <c r="J101" s="886"/>
      <c r="K101" s="886"/>
      <c r="L101" s="886"/>
      <c r="M101" s="888"/>
      <c r="N101" s="889" t="s">
        <v>354</v>
      </c>
      <c r="O101" s="889"/>
      <c r="P101" s="889"/>
      <c r="Q101" s="889"/>
      <c r="S101" s="928"/>
      <c r="T101" s="928"/>
      <c r="U101" s="928"/>
      <c r="V101" s="928"/>
    </row>
    <row r="102" spans="1:22" ht="24.75" customHeight="1">
      <c r="A102" s="890" t="s">
        <v>43</v>
      </c>
      <c r="B102" s="891" t="s">
        <v>355</v>
      </c>
      <c r="C102" s="890" t="s">
        <v>33</v>
      </c>
      <c r="D102" s="890" t="s">
        <v>356</v>
      </c>
      <c r="E102" s="892" t="s">
        <v>26</v>
      </c>
      <c r="F102" s="893" t="s">
        <v>357</v>
      </c>
      <c r="G102" s="894"/>
      <c r="H102" s="894"/>
      <c r="I102" s="895"/>
      <c r="J102" s="896" t="s">
        <v>358</v>
      </c>
      <c r="K102" s="897"/>
      <c r="L102" s="897"/>
      <c r="M102" s="898"/>
      <c r="N102" s="899" t="s">
        <v>211</v>
      </c>
      <c r="O102" s="899"/>
      <c r="P102" s="899" t="s">
        <v>212</v>
      </c>
      <c r="Q102" s="899"/>
      <c r="S102" s="928"/>
      <c r="T102" s="928"/>
      <c r="U102" s="928"/>
      <c r="V102" s="928"/>
    </row>
    <row r="103" spans="1:22" ht="99.75" customHeight="1">
      <c r="A103" s="900"/>
      <c r="B103" s="901"/>
      <c r="C103" s="900"/>
      <c r="D103" s="900"/>
      <c r="E103" s="902"/>
      <c r="F103" s="903" t="s">
        <v>359</v>
      </c>
      <c r="G103" s="903" t="s">
        <v>360</v>
      </c>
      <c r="H103" s="903" t="s">
        <v>361</v>
      </c>
      <c r="I103" s="903" t="s">
        <v>362</v>
      </c>
      <c r="J103" s="904" t="s">
        <v>359</v>
      </c>
      <c r="K103" s="904" t="s">
        <v>361</v>
      </c>
      <c r="L103" s="904" t="s">
        <v>360</v>
      </c>
      <c r="M103" s="905" t="s">
        <v>362</v>
      </c>
      <c r="N103" s="906" t="s">
        <v>363</v>
      </c>
      <c r="O103" s="906" t="s">
        <v>364</v>
      </c>
      <c r="P103" s="906" t="s">
        <v>365</v>
      </c>
      <c r="Q103" s="906" t="s">
        <v>366</v>
      </c>
      <c r="S103" s="928"/>
      <c r="T103" s="928"/>
      <c r="U103" s="928"/>
      <c r="V103" s="928"/>
    </row>
    <row r="104" spans="1:22" ht="43.5" customHeight="1">
      <c r="A104" s="924">
        <v>6</v>
      </c>
      <c r="B104" s="925" t="s">
        <v>373</v>
      </c>
      <c r="C104" s="926"/>
      <c r="D104" s="926"/>
      <c r="E104" s="926"/>
      <c r="F104" s="926"/>
      <c r="G104" s="926"/>
      <c r="H104" s="926"/>
      <c r="I104" s="926"/>
      <c r="J104" s="926"/>
      <c r="K104" s="926"/>
      <c r="L104" s="926"/>
      <c r="M104" s="926"/>
      <c r="N104" s="926"/>
      <c r="O104" s="926"/>
      <c r="P104" s="926"/>
      <c r="Q104" s="927"/>
      <c r="S104" s="928"/>
      <c r="T104" s="928"/>
      <c r="U104" s="928"/>
      <c r="V104" s="928"/>
    </row>
    <row r="105" spans="1:22" ht="48" customHeight="1">
      <c r="A105" s="935"/>
      <c r="B105" s="936"/>
      <c r="C105" s="937"/>
      <c r="D105" s="936"/>
      <c r="E105" s="938"/>
      <c r="F105" s="938"/>
      <c r="G105" s="939"/>
      <c r="H105" s="939"/>
      <c r="I105" s="939"/>
      <c r="J105" s="939"/>
      <c r="K105" s="939"/>
      <c r="L105" s="939"/>
      <c r="M105" s="934"/>
      <c r="N105" s="939"/>
      <c r="O105" s="939"/>
      <c r="P105" s="939"/>
      <c r="Q105" s="915"/>
      <c r="R105" s="931"/>
      <c r="S105" s="928"/>
      <c r="T105" s="928"/>
      <c r="U105" s="928"/>
      <c r="V105" s="928"/>
    </row>
    <row r="106" spans="1:22" ht="48" customHeight="1">
      <c r="A106" s="935"/>
      <c r="B106" s="936"/>
      <c r="C106" s="937"/>
      <c r="D106" s="936"/>
      <c r="E106" s="938"/>
      <c r="F106" s="938"/>
      <c r="G106" s="939"/>
      <c r="H106" s="939"/>
      <c r="I106" s="939"/>
      <c r="J106" s="939"/>
      <c r="K106" s="939"/>
      <c r="L106" s="939"/>
      <c r="M106" s="934"/>
      <c r="N106" s="939"/>
      <c r="O106" s="939"/>
      <c r="P106" s="939"/>
      <c r="Q106" s="915"/>
      <c r="R106" s="931"/>
      <c r="S106" s="928"/>
      <c r="T106" s="928"/>
      <c r="U106" s="928"/>
      <c r="V106" s="928"/>
    </row>
    <row r="107" spans="1:22" ht="48" customHeight="1">
      <c r="A107" s="935"/>
      <c r="B107" s="936"/>
      <c r="C107" s="937"/>
      <c r="D107" s="936"/>
      <c r="E107" s="938"/>
      <c r="F107" s="938"/>
      <c r="G107" s="939"/>
      <c r="H107" s="939"/>
      <c r="I107" s="939"/>
      <c r="J107" s="939"/>
      <c r="K107" s="939"/>
      <c r="L107" s="939"/>
      <c r="M107" s="933"/>
      <c r="N107" s="939"/>
      <c r="O107" s="939"/>
      <c r="P107" s="939"/>
      <c r="Q107" s="915"/>
      <c r="R107" s="931"/>
      <c r="S107" s="928"/>
      <c r="T107" s="928"/>
      <c r="U107" s="928"/>
      <c r="V107" s="928"/>
    </row>
    <row r="108" spans="1:22" ht="48" customHeight="1">
      <c r="A108" s="935"/>
      <c r="B108" s="936"/>
      <c r="C108" s="937"/>
      <c r="D108" s="936"/>
      <c r="E108" s="938"/>
      <c r="F108" s="938"/>
      <c r="G108" s="939"/>
      <c r="H108" s="939"/>
      <c r="I108" s="939"/>
      <c r="J108" s="939"/>
      <c r="K108" s="939"/>
      <c r="L108" s="939"/>
      <c r="M108" s="933"/>
      <c r="N108" s="939"/>
      <c r="O108" s="939"/>
      <c r="P108" s="939"/>
      <c r="Q108" s="915"/>
      <c r="R108" s="931"/>
      <c r="S108" s="928"/>
      <c r="T108" s="928"/>
      <c r="U108" s="928"/>
      <c r="V108" s="928"/>
    </row>
    <row r="109" spans="1:22" ht="48" customHeight="1">
      <c r="A109" s="935"/>
      <c r="B109" s="936"/>
      <c r="C109" s="937"/>
      <c r="D109" s="936"/>
      <c r="E109" s="938"/>
      <c r="F109" s="938"/>
      <c r="G109" s="939"/>
      <c r="H109" s="939"/>
      <c r="I109" s="939"/>
      <c r="J109" s="939"/>
      <c r="K109" s="939"/>
      <c r="L109" s="939"/>
      <c r="M109" s="933"/>
      <c r="N109" s="939"/>
      <c r="O109" s="939"/>
      <c r="P109" s="939"/>
      <c r="Q109" s="915"/>
      <c r="R109" s="931"/>
      <c r="S109" s="928"/>
      <c r="T109" s="928"/>
      <c r="U109" s="928"/>
      <c r="V109" s="928"/>
    </row>
    <row r="110" spans="1:22" ht="48" customHeight="1">
      <c r="A110" s="935"/>
      <c r="B110" s="936"/>
      <c r="C110" s="937"/>
      <c r="D110" s="936"/>
      <c r="E110" s="938"/>
      <c r="F110" s="938"/>
      <c r="G110" s="939"/>
      <c r="H110" s="939"/>
      <c r="I110" s="939"/>
      <c r="J110" s="939"/>
      <c r="K110" s="939"/>
      <c r="L110" s="939"/>
      <c r="M110" s="933"/>
      <c r="N110" s="939"/>
      <c r="O110" s="939"/>
      <c r="P110" s="939"/>
      <c r="Q110" s="915"/>
      <c r="R110" s="931"/>
      <c r="S110" s="928"/>
      <c r="T110" s="928"/>
      <c r="U110" s="928"/>
      <c r="V110" s="928"/>
    </row>
    <row r="111" spans="1:22" ht="48" customHeight="1">
      <c r="A111" s="935"/>
      <c r="B111" s="936"/>
      <c r="C111" s="937"/>
      <c r="D111" s="936"/>
      <c r="E111" s="938"/>
      <c r="F111" s="938"/>
      <c r="G111" s="939"/>
      <c r="H111" s="939"/>
      <c r="I111" s="939"/>
      <c r="J111" s="939"/>
      <c r="K111" s="939"/>
      <c r="L111" s="939"/>
      <c r="M111" s="933"/>
      <c r="N111" s="939"/>
      <c r="O111" s="939"/>
      <c r="P111" s="939"/>
      <c r="Q111" s="915"/>
      <c r="R111" s="931"/>
      <c r="S111" s="928"/>
      <c r="T111" s="928"/>
      <c r="U111" s="928"/>
      <c r="V111" s="928"/>
    </row>
    <row r="112" spans="1:22" ht="48" customHeight="1">
      <c r="A112" s="935"/>
      <c r="B112" s="936"/>
      <c r="C112" s="937"/>
      <c r="D112" s="936"/>
      <c r="E112" s="938"/>
      <c r="F112" s="938"/>
      <c r="G112" s="939"/>
      <c r="H112" s="939"/>
      <c r="I112" s="939"/>
      <c r="J112" s="939"/>
      <c r="K112" s="939"/>
      <c r="L112" s="939"/>
      <c r="M112" s="933"/>
      <c r="N112" s="939"/>
      <c r="O112" s="939"/>
      <c r="P112" s="939"/>
      <c r="Q112" s="915"/>
      <c r="R112" s="931"/>
      <c r="S112" s="928"/>
      <c r="T112" s="928"/>
      <c r="U112" s="928"/>
      <c r="V112" s="928"/>
    </row>
    <row r="113" spans="13:22">
      <c r="S113" s="928"/>
      <c r="T113" s="928"/>
      <c r="U113" s="928"/>
      <c r="V113" s="928"/>
    </row>
    <row r="114" spans="13:22">
      <c r="S114" s="928"/>
      <c r="T114" s="928"/>
      <c r="U114" s="928"/>
      <c r="V114" s="928"/>
    </row>
    <row r="115" spans="13:22" ht="26.25">
      <c r="M115" s="932" t="s">
        <v>368</v>
      </c>
      <c r="S115" s="928"/>
      <c r="T115" s="928"/>
      <c r="U115" s="928"/>
      <c r="V115" s="928"/>
    </row>
    <row r="116" spans="13:22">
      <c r="S116" s="928"/>
      <c r="T116" s="928"/>
      <c r="U116" s="928"/>
      <c r="V116" s="928"/>
    </row>
  </sheetData>
  <autoFilter ref="A7:E112"/>
  <mergeCells count="72">
    <mergeCell ref="J102:M102"/>
    <mergeCell ref="N102:O102"/>
    <mergeCell ref="P102:Q102"/>
    <mergeCell ref="B104:Q104"/>
    <mergeCell ref="A102:A103"/>
    <mergeCell ref="B102:B103"/>
    <mergeCell ref="C102:C103"/>
    <mergeCell ref="D102:D103"/>
    <mergeCell ref="E102:E103"/>
    <mergeCell ref="F102:I102"/>
    <mergeCell ref="J85:M85"/>
    <mergeCell ref="N85:O85"/>
    <mergeCell ref="P85:Q85"/>
    <mergeCell ref="B87:Q87"/>
    <mergeCell ref="A100:Q100"/>
    <mergeCell ref="N101:Q101"/>
    <mergeCell ref="A85:A86"/>
    <mergeCell ref="B85:B86"/>
    <mergeCell ref="C85:C86"/>
    <mergeCell ref="D85:D86"/>
    <mergeCell ref="E85:E86"/>
    <mergeCell ref="F85:I85"/>
    <mergeCell ref="J70:M70"/>
    <mergeCell ref="N70:O70"/>
    <mergeCell ref="P70:Q70"/>
    <mergeCell ref="B72:Q72"/>
    <mergeCell ref="A83:Q83"/>
    <mergeCell ref="N84:Q84"/>
    <mergeCell ref="A70:A71"/>
    <mergeCell ref="B70:B71"/>
    <mergeCell ref="C70:C71"/>
    <mergeCell ref="D70:D71"/>
    <mergeCell ref="E70:E71"/>
    <mergeCell ref="F70:I70"/>
    <mergeCell ref="J48:M48"/>
    <mergeCell ref="N48:O48"/>
    <mergeCell ref="P48:Q48"/>
    <mergeCell ref="B50:Q50"/>
    <mergeCell ref="A68:Q68"/>
    <mergeCell ref="N69:Q69"/>
    <mergeCell ref="A48:A49"/>
    <mergeCell ref="B48:B49"/>
    <mergeCell ref="C48:C49"/>
    <mergeCell ref="D48:D49"/>
    <mergeCell ref="E48:E49"/>
    <mergeCell ref="F48:I48"/>
    <mergeCell ref="J31:M31"/>
    <mergeCell ref="N31:O31"/>
    <mergeCell ref="P31:Q31"/>
    <mergeCell ref="B33:Q33"/>
    <mergeCell ref="A46:Q46"/>
    <mergeCell ref="N47:Q47"/>
    <mergeCell ref="P7:Q7"/>
    <mergeCell ref="B9:Q9"/>
    <mergeCell ref="A29:Q29"/>
    <mergeCell ref="N30:Q30"/>
    <mergeCell ref="A31:A32"/>
    <mergeCell ref="B31:B32"/>
    <mergeCell ref="C31:C32"/>
    <mergeCell ref="D31:D32"/>
    <mergeCell ref="E31:E32"/>
    <mergeCell ref="F31:I31"/>
    <mergeCell ref="A5:Q5"/>
    <mergeCell ref="N6:Q6"/>
    <mergeCell ref="A7:A8"/>
    <mergeCell ref="B7:B8"/>
    <mergeCell ref="C7:C8"/>
    <mergeCell ref="D7:D8"/>
    <mergeCell ref="E7:E8"/>
    <mergeCell ref="F7:I7"/>
    <mergeCell ref="J7:M7"/>
    <mergeCell ref="N7:O7"/>
  </mergeCells>
  <printOptions horizontalCentered="1"/>
  <pageMargins left="0" right="0" top="0.39370078740157483" bottom="0.19685039370078741" header="0.31496062992125984" footer="0.31496062992125984"/>
  <pageSetup paperSize="9" scale="53" fitToHeight="0" orientation="portrait" blackAndWhite="1" r:id="rId1"/>
  <rowBreaks count="5" manualBreakCount="5">
    <brk id="25" max="16" man="1"/>
    <brk id="41" max="16383" man="1"/>
    <brk id="63" max="16383" man="1"/>
    <brk id="78" max="16383" man="1"/>
    <brk id="95" max="16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7" zoomScale="110" zoomScaleNormal="110" workbookViewId="0">
      <selection activeCell="K17" sqref="K17"/>
    </sheetView>
  </sheetViews>
  <sheetFormatPr defaultColWidth="9.140625" defaultRowHeight="15.75"/>
  <cols>
    <col min="1" max="1" width="12.28515625" style="620" customWidth="1"/>
    <col min="2" max="2" width="13.140625" style="620" customWidth="1"/>
    <col min="3" max="3" width="10.140625" style="620" customWidth="1"/>
    <col min="4" max="4" width="12.5703125" style="620" customWidth="1"/>
    <col min="5" max="5" width="13.140625" style="620" customWidth="1"/>
    <col min="6" max="6" width="7.85546875" style="620" customWidth="1"/>
    <col min="7" max="7" width="5.7109375" style="620" customWidth="1"/>
    <col min="8" max="8" width="16.140625" style="620" customWidth="1"/>
    <col min="9" max="9" width="4.85546875" style="620" customWidth="1"/>
    <col min="10" max="10" width="11.85546875" style="620" customWidth="1"/>
    <col min="11" max="25" width="35.28515625" style="620" customWidth="1"/>
    <col min="26" max="26" width="9.140625" style="620"/>
    <col min="27" max="27" width="10.7109375" style="620" bestFit="1" customWidth="1"/>
    <col min="28" max="28" width="10.28515625" style="620" customWidth="1"/>
    <col min="29" max="33" width="9.140625" style="620"/>
    <col min="34" max="34" width="13.42578125" style="620" bestFit="1" customWidth="1"/>
    <col min="35" max="16384" width="9.140625" style="620"/>
  </cols>
  <sheetData>
    <row r="1" spans="1:10">
      <c r="A1" s="807"/>
      <c r="B1" s="808"/>
      <c r="C1" s="809"/>
      <c r="D1" s="809"/>
      <c r="E1" s="809"/>
      <c r="F1" s="809"/>
      <c r="G1" s="809"/>
      <c r="H1" s="810"/>
      <c r="I1" s="810"/>
      <c r="J1" s="810"/>
    </row>
    <row r="2" spans="1:10">
      <c r="A2" s="807"/>
      <c r="B2" s="811"/>
      <c r="C2" s="811"/>
      <c r="D2" s="812" t="s">
        <v>336</v>
      </c>
      <c r="E2" s="812"/>
      <c r="F2" s="812"/>
      <c r="G2" s="812"/>
      <c r="H2" s="812"/>
      <c r="I2" s="812"/>
    </row>
    <row r="3" spans="1:10" ht="21.75" customHeight="1">
      <c r="A3" s="807"/>
      <c r="B3" s="813"/>
      <c r="C3" s="813"/>
      <c r="D3" s="812"/>
      <c r="E3" s="812"/>
      <c r="F3" s="812"/>
      <c r="G3" s="812"/>
      <c r="H3" s="812"/>
      <c r="I3" s="812"/>
    </row>
    <row r="4" spans="1:10">
      <c r="A4" s="807"/>
      <c r="B4" s="807"/>
      <c r="C4" s="807"/>
      <c r="D4" s="814" t="s">
        <v>337</v>
      </c>
      <c r="E4" s="814"/>
      <c r="F4" s="814"/>
      <c r="G4" s="814"/>
      <c r="H4" s="814"/>
      <c r="I4" s="814"/>
    </row>
    <row r="5" spans="1:10">
      <c r="A5" s="807"/>
      <c r="B5" s="807"/>
      <c r="C5" s="807"/>
      <c r="D5" s="814"/>
      <c r="E5" s="814"/>
      <c r="F5" s="814"/>
      <c r="G5" s="814"/>
      <c r="H5" s="814"/>
      <c r="I5" s="814"/>
    </row>
    <row r="6" spans="1:10">
      <c r="A6" s="807"/>
      <c r="B6" s="807"/>
      <c r="C6" s="807"/>
      <c r="D6" s="815"/>
      <c r="E6" s="815"/>
      <c r="F6" s="816"/>
      <c r="G6" s="816"/>
      <c r="H6" s="807"/>
      <c r="I6" s="807"/>
    </row>
    <row r="8" spans="1:10" ht="24.75" customHeight="1">
      <c r="A8" s="817" t="s">
        <v>338</v>
      </c>
      <c r="B8" s="817"/>
      <c r="C8" s="817"/>
      <c r="D8" s="817"/>
      <c r="E8" s="817"/>
      <c r="F8" s="817"/>
      <c r="G8" s="817"/>
      <c r="H8" s="817"/>
      <c r="I8" s="817"/>
      <c r="J8" s="817"/>
    </row>
    <row r="9" spans="1:10" ht="24.75" customHeight="1">
      <c r="A9" s="818"/>
      <c r="B9" s="818"/>
      <c r="C9" s="818"/>
      <c r="D9" s="818"/>
      <c r="E9" s="818"/>
      <c r="F9" s="818"/>
      <c r="G9" s="818"/>
      <c r="H9" s="818"/>
      <c r="I9" s="818"/>
    </row>
    <row r="10" spans="1:10" ht="30" customHeight="1">
      <c r="A10" s="819"/>
      <c r="B10" s="820" t="s">
        <v>339</v>
      </c>
      <c r="C10" s="821"/>
      <c r="D10" s="822"/>
      <c r="E10" s="822"/>
      <c r="F10" s="823"/>
      <c r="G10" s="819"/>
      <c r="H10" s="824" t="s">
        <v>171</v>
      </c>
      <c r="I10" s="825"/>
      <c r="J10" s="825"/>
    </row>
    <row r="11" spans="1:10" ht="20.25" customHeight="1">
      <c r="A11" s="826"/>
      <c r="B11" s="827" t="s">
        <v>340</v>
      </c>
      <c r="C11" s="828"/>
      <c r="D11" s="829"/>
      <c r="E11" s="829"/>
      <c r="F11" s="830"/>
      <c r="G11" s="826"/>
      <c r="H11" s="831" t="s">
        <v>259</v>
      </c>
      <c r="I11" s="832"/>
      <c r="J11" s="833"/>
    </row>
    <row r="12" spans="1:10" ht="20.25" customHeight="1">
      <c r="A12" s="826"/>
      <c r="B12" s="834" t="s">
        <v>342</v>
      </c>
      <c r="C12" s="835" t="s">
        <v>343</v>
      </c>
      <c r="D12" s="836"/>
      <c r="E12" s="836"/>
      <c r="F12" s="837"/>
      <c r="G12" s="826"/>
      <c r="H12" s="838"/>
      <c r="I12" s="839"/>
      <c r="J12" s="840"/>
    </row>
    <row r="13" spans="1:10" ht="30.75" customHeight="1">
      <c r="A13" s="826"/>
      <c r="B13" s="841" t="s">
        <v>310</v>
      </c>
      <c r="C13" s="842" t="s">
        <v>352</v>
      </c>
      <c r="D13" s="843"/>
      <c r="E13" s="843"/>
      <c r="F13" s="844"/>
      <c r="G13" s="826"/>
      <c r="H13" s="845" t="s">
        <v>256</v>
      </c>
      <c r="I13" s="846" t="s">
        <v>257</v>
      </c>
      <c r="J13" s="847"/>
    </row>
    <row r="14" spans="1:10" ht="26.25" customHeight="1">
      <c r="A14" s="826"/>
      <c r="B14" s="848"/>
      <c r="C14" s="849"/>
      <c r="D14" s="850"/>
      <c r="E14" s="850"/>
      <c r="F14" s="851"/>
      <c r="G14" s="826"/>
      <c r="H14" s="845"/>
      <c r="I14" s="852" t="s">
        <v>260</v>
      </c>
      <c r="J14" s="853"/>
    </row>
    <row r="15" spans="1:10" ht="39.75" customHeight="1">
      <c r="A15" s="826"/>
      <c r="B15" s="854"/>
      <c r="C15" s="855"/>
      <c r="D15" s="856"/>
      <c r="E15" s="856"/>
      <c r="F15" s="857"/>
      <c r="G15" s="858"/>
      <c r="H15" s="845"/>
      <c r="I15" s="859"/>
      <c r="J15" s="860"/>
    </row>
    <row r="16" spans="1:10">
      <c r="A16" s="826"/>
      <c r="B16" s="861"/>
      <c r="C16" s="861"/>
      <c r="D16" s="861"/>
      <c r="E16" s="861"/>
      <c r="F16" s="861"/>
      <c r="G16" s="861"/>
      <c r="H16" s="826"/>
      <c r="I16" s="862"/>
    </row>
    <row r="17" spans="1:10">
      <c r="A17" s="863"/>
      <c r="B17" s="863"/>
      <c r="C17" s="864"/>
      <c r="D17" s="865"/>
      <c r="E17" s="866"/>
      <c r="F17" s="867"/>
      <c r="G17" s="867"/>
      <c r="H17" s="867"/>
      <c r="I17" s="868"/>
    </row>
    <row r="18" spans="1:10" ht="25.5" customHeight="1">
      <c r="A18" s="869" t="s">
        <v>141</v>
      </c>
      <c r="B18" s="870" t="s">
        <v>344</v>
      </c>
      <c r="C18" s="870"/>
      <c r="D18" s="869" t="s">
        <v>309</v>
      </c>
      <c r="E18" s="870" t="s">
        <v>345</v>
      </c>
      <c r="F18" s="870"/>
      <c r="G18" s="870" t="s">
        <v>346</v>
      </c>
      <c r="H18" s="870"/>
      <c r="I18" s="870" t="s">
        <v>347</v>
      </c>
      <c r="J18" s="870"/>
    </row>
    <row r="19" spans="1:10" ht="25.5" customHeight="1">
      <c r="A19" s="869"/>
      <c r="B19" s="871"/>
      <c r="C19" s="872"/>
      <c r="D19" s="873"/>
      <c r="E19" s="874"/>
      <c r="F19" s="874"/>
      <c r="G19" s="870"/>
      <c r="H19" s="870"/>
      <c r="I19" s="875"/>
      <c r="J19" s="875"/>
    </row>
    <row r="20" spans="1:10" ht="25.5" customHeight="1">
      <c r="A20" s="869"/>
      <c r="B20" s="871"/>
      <c r="C20" s="872"/>
      <c r="D20" s="873"/>
      <c r="E20" s="874"/>
      <c r="F20" s="874"/>
      <c r="G20" s="870"/>
      <c r="H20" s="870"/>
      <c r="I20" s="875"/>
      <c r="J20" s="875"/>
    </row>
    <row r="21" spans="1:10" ht="33" customHeight="1">
      <c r="A21" s="876"/>
      <c r="B21" s="876"/>
      <c r="C21" s="876"/>
      <c r="D21" s="876"/>
      <c r="E21" s="877"/>
      <c r="F21" s="877"/>
      <c r="G21" s="878"/>
      <c r="H21" s="876"/>
      <c r="I21" s="876"/>
      <c r="J21" s="876"/>
    </row>
    <row r="22" spans="1:10" s="777" customFormat="1">
      <c r="A22" s="879" t="s">
        <v>285</v>
      </c>
      <c r="B22" s="880"/>
      <c r="C22" s="880" t="s">
        <v>348</v>
      </c>
      <c r="D22" s="880"/>
      <c r="E22" s="880" t="s">
        <v>349</v>
      </c>
      <c r="G22" s="777" t="s">
        <v>350</v>
      </c>
      <c r="H22" s="880"/>
      <c r="I22" s="880" t="s">
        <v>351</v>
      </c>
    </row>
  </sheetData>
  <mergeCells count="27">
    <mergeCell ref="B19:C19"/>
    <mergeCell ref="D19:D20"/>
    <mergeCell ref="E19:F19"/>
    <mergeCell ref="G19:H19"/>
    <mergeCell ref="I19:J19"/>
    <mergeCell ref="B20:C20"/>
    <mergeCell ref="E20:F20"/>
    <mergeCell ref="G20:H20"/>
    <mergeCell ref="I20:J20"/>
    <mergeCell ref="B13:B15"/>
    <mergeCell ref="C13:F15"/>
    <mergeCell ref="H13:H15"/>
    <mergeCell ref="I14:I15"/>
    <mergeCell ref="J14:J15"/>
    <mergeCell ref="B18:C18"/>
    <mergeCell ref="E18:F18"/>
    <mergeCell ref="G18:H18"/>
    <mergeCell ref="I18:J18"/>
    <mergeCell ref="D2:I3"/>
    <mergeCell ref="D4:I5"/>
    <mergeCell ref="A8:J8"/>
    <mergeCell ref="C10:F10"/>
    <mergeCell ref="I10:J10"/>
    <mergeCell ref="C11:F11"/>
    <mergeCell ref="H11:H12"/>
    <mergeCell ref="I11:J12"/>
    <mergeCell ref="C12:F12"/>
  </mergeCells>
  <pageMargins left="0.56999999999999995" right="0.17" top="0.5" bottom="0" header="0.3" footer="0.3"/>
  <pageSetup scale="85" orientation="portrait" r:id="rId1"/>
  <rowBreaks count="1" manualBreakCount="1">
    <brk id="1" max="2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0"/>
  <sheetViews>
    <sheetView topLeftCell="A40" zoomScaleNormal="100" workbookViewId="0">
      <selection activeCell="L51" sqref="L51"/>
    </sheetView>
  </sheetViews>
  <sheetFormatPr defaultRowHeight="15.75"/>
  <cols>
    <col min="1" max="1" width="6.7109375" style="620" customWidth="1"/>
    <col min="2" max="2" width="15.140625" style="620" customWidth="1"/>
    <col min="3" max="3" width="9.140625" style="620" customWidth="1"/>
    <col min="4" max="4" width="9.7109375" style="620" customWidth="1"/>
    <col min="5" max="5" width="9.85546875" style="620" customWidth="1"/>
    <col min="6" max="6" width="9.5703125" style="620" customWidth="1"/>
    <col min="7" max="7" width="8.28515625" style="620" customWidth="1"/>
    <col min="8" max="8" width="10.28515625" style="620" customWidth="1"/>
    <col min="9" max="9" width="14.7109375" style="620" customWidth="1"/>
    <col min="10" max="10" width="13.5703125" style="620" customWidth="1"/>
    <col min="11" max="21" width="35.28515625" style="620" customWidth="1"/>
    <col min="22" max="22" width="9.140625" style="620"/>
    <col min="23" max="23" width="10.7109375" style="620" bestFit="1" customWidth="1"/>
    <col min="24" max="24" width="10.28515625" style="620" customWidth="1"/>
    <col min="25" max="29" width="9.140625" style="620"/>
    <col min="30" max="30" width="13.42578125" style="620" bestFit="1" customWidth="1"/>
    <col min="31" max="16384" width="9.140625" style="620"/>
  </cols>
  <sheetData>
    <row r="2" spans="1:10" ht="16.5">
      <c r="A2" s="619"/>
      <c r="C2" s="621" t="s">
        <v>253</v>
      </c>
      <c r="D2" s="621"/>
      <c r="E2" s="621"/>
      <c r="F2" s="621"/>
      <c r="G2" s="621"/>
      <c r="H2" s="621"/>
    </row>
    <row r="3" spans="1:10" ht="16.5" customHeight="1">
      <c r="A3" s="619"/>
      <c r="C3" s="622" t="s">
        <v>254</v>
      </c>
      <c r="D3" s="622"/>
      <c r="E3" s="622"/>
      <c r="F3" s="622"/>
      <c r="G3" s="622"/>
      <c r="H3" s="622"/>
      <c r="I3" s="622"/>
    </row>
    <row r="4" spans="1:10" ht="16.5" customHeight="1">
      <c r="A4" s="619"/>
      <c r="C4" s="623"/>
      <c r="D4" s="623"/>
      <c r="E4" s="623"/>
      <c r="F4" s="623"/>
      <c r="G4" s="623"/>
      <c r="H4" s="623"/>
    </row>
    <row r="5" spans="1:10" ht="16.5" customHeight="1">
      <c r="A5" s="619"/>
      <c r="C5" s="623"/>
      <c r="D5" s="623"/>
      <c r="E5" s="623"/>
      <c r="F5" s="623"/>
      <c r="G5" s="623"/>
      <c r="H5" s="623"/>
    </row>
    <row r="6" spans="1:10" ht="16.5">
      <c r="A6" s="624"/>
      <c r="B6" s="624"/>
      <c r="C6" s="625"/>
      <c r="D6" s="625"/>
      <c r="E6" s="625"/>
      <c r="F6" s="625"/>
      <c r="G6" s="625"/>
    </row>
    <row r="7" spans="1:10" ht="19.5">
      <c r="A7" s="626" t="s">
        <v>255</v>
      </c>
      <c r="B7" s="626"/>
      <c r="C7" s="626"/>
      <c r="D7" s="626"/>
      <c r="E7" s="626"/>
      <c r="F7" s="626"/>
      <c r="G7" s="626"/>
      <c r="H7" s="626"/>
      <c r="I7" s="626"/>
      <c r="J7" s="626"/>
    </row>
    <row r="8" spans="1:10">
      <c r="A8" s="627"/>
      <c r="B8" s="627"/>
      <c r="C8" s="627"/>
      <c r="D8" s="628"/>
    </row>
    <row r="9" spans="1:10" ht="22.5" customHeight="1">
      <c r="A9" s="629" t="s">
        <v>171</v>
      </c>
      <c r="B9" s="630"/>
      <c r="C9" s="631"/>
      <c r="D9" s="632"/>
      <c r="F9" s="633" t="s">
        <v>256</v>
      </c>
      <c r="G9" s="633"/>
      <c r="H9" s="634" t="s">
        <v>257</v>
      </c>
      <c r="I9" s="635"/>
      <c r="J9" s="636"/>
    </row>
    <row r="10" spans="1:10" ht="20.25" customHeight="1">
      <c r="A10" s="629" t="s">
        <v>259</v>
      </c>
      <c r="B10" s="630"/>
      <c r="C10" s="629"/>
      <c r="D10" s="630"/>
      <c r="F10" s="637"/>
      <c r="G10" s="637"/>
      <c r="H10" s="638" t="s">
        <v>260</v>
      </c>
      <c r="I10" s="639"/>
      <c r="J10" s="640"/>
    </row>
    <row r="11" spans="1:10" ht="23.25" customHeight="1">
      <c r="A11" s="629" t="s">
        <v>261</v>
      </c>
      <c r="B11" s="630"/>
      <c r="C11" s="641"/>
      <c r="D11" s="630"/>
      <c r="F11" s="642"/>
      <c r="G11" s="642"/>
      <c r="H11" s="643"/>
      <c r="I11" s="644"/>
      <c r="J11" s="645"/>
    </row>
    <row r="12" spans="1:10">
      <c r="A12" s="646"/>
      <c r="B12" s="646"/>
      <c r="C12" s="646"/>
      <c r="D12" s="646"/>
      <c r="G12" s="647"/>
      <c r="H12" s="647"/>
      <c r="I12" s="647"/>
      <c r="J12" s="647"/>
    </row>
    <row r="13" spans="1:10">
      <c r="A13" s="648" t="s">
        <v>262</v>
      </c>
      <c r="B13" s="648"/>
      <c r="C13" s="648"/>
      <c r="E13" s="649"/>
      <c r="F13" s="649"/>
      <c r="G13" s="649"/>
      <c r="H13" s="649"/>
      <c r="I13" s="649"/>
      <c r="J13" s="649"/>
    </row>
    <row r="14" spans="1:10" ht="16.5" customHeight="1">
      <c r="A14" s="650" t="s">
        <v>263</v>
      </c>
      <c r="B14" s="651"/>
      <c r="C14" s="652"/>
      <c r="D14" s="652"/>
      <c r="E14" s="652"/>
      <c r="F14" s="652"/>
      <c r="G14" s="652"/>
      <c r="H14" s="652"/>
      <c r="I14" s="652"/>
      <c r="J14" s="652"/>
    </row>
    <row r="15" spans="1:10" ht="16.5">
      <c r="A15" s="653" t="s">
        <v>264</v>
      </c>
      <c r="B15" s="653"/>
      <c r="C15" s="654"/>
      <c r="D15" s="654"/>
      <c r="E15" s="648" t="s">
        <v>265</v>
      </c>
      <c r="F15" s="648"/>
      <c r="G15" s="655"/>
      <c r="H15" s="656"/>
      <c r="I15" s="655"/>
      <c r="J15" s="655"/>
    </row>
    <row r="16" spans="1:10" ht="28.5" customHeight="1">
      <c r="A16" s="653" t="s">
        <v>266</v>
      </c>
      <c r="B16" s="653"/>
      <c r="C16" s="657"/>
      <c r="D16" s="657"/>
      <c r="E16" s="657"/>
      <c r="F16" s="657"/>
      <c r="G16" s="657"/>
      <c r="H16" s="657"/>
      <c r="I16" s="657"/>
      <c r="J16" s="657"/>
    </row>
    <row r="17" spans="1:10" ht="16.5" customHeight="1">
      <c r="A17" s="648" t="s">
        <v>267</v>
      </c>
      <c r="B17" s="648"/>
      <c r="C17" s="658"/>
      <c r="D17" s="659"/>
      <c r="E17" s="659"/>
      <c r="F17" s="660"/>
      <c r="G17" s="660"/>
      <c r="H17" s="660"/>
      <c r="I17" s="660"/>
      <c r="J17" s="660"/>
    </row>
    <row r="18" spans="1:10" ht="16.5" customHeight="1">
      <c r="A18" s="661"/>
      <c r="B18" s="661"/>
      <c r="E18" s="662"/>
      <c r="F18" s="660"/>
      <c r="G18" s="660"/>
      <c r="H18" s="660"/>
      <c r="I18" s="660"/>
      <c r="J18" s="660"/>
    </row>
    <row r="19" spans="1:10" ht="23.25" customHeight="1">
      <c r="A19" s="653" t="s">
        <v>268</v>
      </c>
      <c r="B19" s="653"/>
      <c r="C19" s="653"/>
      <c r="D19" s="653"/>
      <c r="E19" s="663"/>
      <c r="F19" s="663"/>
      <c r="G19" s="663"/>
      <c r="H19" s="663"/>
      <c r="I19" s="663"/>
      <c r="J19" s="663"/>
    </row>
    <row r="20" spans="1:10" ht="23.25" customHeight="1">
      <c r="A20" s="650"/>
      <c r="B20" s="650"/>
      <c r="C20" s="650"/>
      <c r="D20" s="650"/>
      <c r="E20" s="663"/>
      <c r="F20" s="663"/>
      <c r="G20" s="663"/>
      <c r="H20" s="663"/>
      <c r="I20" s="663"/>
      <c r="J20" s="663"/>
    </row>
    <row r="21" spans="1:10">
      <c r="A21" s="650"/>
      <c r="B21" s="651"/>
      <c r="C21" s="651"/>
      <c r="D21" s="651"/>
      <c r="E21" s="664" t="s">
        <v>269</v>
      </c>
      <c r="F21" s="664"/>
      <c r="G21" s="664"/>
      <c r="H21" s="664"/>
      <c r="I21" s="665" t="s">
        <v>124</v>
      </c>
      <c r="J21" s="665"/>
    </row>
    <row r="22" spans="1:10" ht="47.25" customHeight="1">
      <c r="A22" s="666" t="s">
        <v>270</v>
      </c>
      <c r="B22" s="667" t="s">
        <v>271</v>
      </c>
      <c r="C22" s="667"/>
      <c r="D22" s="666" t="s">
        <v>272</v>
      </c>
      <c r="E22" s="666" t="s">
        <v>273</v>
      </c>
      <c r="F22" s="668" t="s">
        <v>274</v>
      </c>
      <c r="G22" s="667" t="s">
        <v>275</v>
      </c>
      <c r="H22" s="667"/>
      <c r="I22" s="667" t="s">
        <v>276</v>
      </c>
      <c r="J22" s="667"/>
    </row>
    <row r="23" spans="1:10">
      <c r="A23" s="669" t="s">
        <v>277</v>
      </c>
      <c r="B23" s="670" t="s">
        <v>278</v>
      </c>
      <c r="C23" s="670"/>
      <c r="D23" s="671" t="s">
        <v>279</v>
      </c>
      <c r="E23" s="669" t="s">
        <v>280</v>
      </c>
      <c r="F23" s="669">
        <v>1</v>
      </c>
      <c r="G23" s="672">
        <v>2</v>
      </c>
      <c r="H23" s="673"/>
      <c r="I23" s="670" t="s">
        <v>281</v>
      </c>
      <c r="J23" s="670"/>
    </row>
    <row r="24" spans="1:10" ht="54.75" customHeight="1">
      <c r="A24" s="674"/>
      <c r="B24" s="675"/>
      <c r="C24" s="676"/>
      <c r="D24" s="677"/>
      <c r="E24" s="677"/>
      <c r="F24" s="678"/>
      <c r="G24" s="679"/>
      <c r="H24" s="679"/>
      <c r="I24" s="680"/>
      <c r="J24" s="680"/>
    </row>
    <row r="25" spans="1:10" ht="18.75" customHeight="1">
      <c r="A25" s="681" t="s">
        <v>282</v>
      </c>
      <c r="B25" s="681"/>
      <c r="C25" s="681"/>
      <c r="D25" s="681"/>
      <c r="E25" s="681"/>
      <c r="F25" s="681"/>
      <c r="G25" s="681"/>
      <c r="H25" s="681"/>
      <c r="I25" s="680">
        <f>SUM(I24:J24)</f>
        <v>0</v>
      </c>
      <c r="J25" s="680"/>
    </row>
    <row r="26" spans="1:10" ht="18.75" customHeight="1">
      <c r="A26" s="682" t="s">
        <v>283</v>
      </c>
      <c r="B26" s="683"/>
      <c r="C26" s="683"/>
      <c r="D26" s="683"/>
      <c r="E26" s="683"/>
      <c r="F26" s="683"/>
      <c r="G26" s="683"/>
      <c r="H26" s="684"/>
      <c r="I26" s="685">
        <f>SUM(I25:J25)</f>
        <v>0</v>
      </c>
      <c r="J26" s="685"/>
    </row>
    <row r="27" spans="1:10">
      <c r="A27" s="686" t="s">
        <v>284</v>
      </c>
      <c r="B27" s="686"/>
      <c r="C27" s="687"/>
      <c r="D27" s="687"/>
      <c r="E27" s="687"/>
      <c r="F27" s="687"/>
      <c r="G27" s="687"/>
      <c r="H27" s="687"/>
      <c r="I27" s="687"/>
      <c r="J27" s="687"/>
    </row>
    <row r="28" spans="1:10">
      <c r="D28" s="651"/>
      <c r="E28" s="651"/>
    </row>
    <row r="29" spans="1:10">
      <c r="A29" s="661" t="s">
        <v>285</v>
      </c>
      <c r="B29" s="661"/>
      <c r="C29" s="648" t="s">
        <v>286</v>
      </c>
      <c r="D29" s="661" t="s">
        <v>287</v>
      </c>
      <c r="E29" s="661"/>
      <c r="F29" s="661"/>
      <c r="G29" s="648" t="s">
        <v>288</v>
      </c>
      <c r="H29" s="648"/>
      <c r="I29" s="648" t="s">
        <v>289</v>
      </c>
      <c r="J29" s="648"/>
    </row>
    <row r="30" spans="1:10" ht="16.5">
      <c r="A30" s="619"/>
      <c r="B30" s="619"/>
      <c r="C30" s="619"/>
      <c r="D30" s="619"/>
      <c r="E30" s="619"/>
      <c r="F30" s="619"/>
      <c r="G30" s="619"/>
    </row>
    <row r="31" spans="1:10" ht="16.5">
      <c r="D31" s="619"/>
      <c r="E31" s="619"/>
    </row>
    <row r="32" spans="1:10" ht="16.5">
      <c r="D32" s="688"/>
      <c r="E32" s="688"/>
    </row>
    <row r="33" spans="1:11" ht="16.5">
      <c r="A33" s="689"/>
      <c r="B33" s="689"/>
      <c r="C33" s="689"/>
      <c r="F33" s="689"/>
      <c r="G33" s="689"/>
      <c r="H33" s="689"/>
    </row>
    <row r="34" spans="1:11" ht="16.5">
      <c r="A34" s="690"/>
      <c r="B34" s="690"/>
      <c r="C34" s="690"/>
      <c r="F34" s="690"/>
      <c r="G34" s="690"/>
      <c r="H34" s="690"/>
    </row>
    <row r="35" spans="1:11" ht="16.5">
      <c r="A35" s="690"/>
      <c r="B35" s="690"/>
      <c r="C35" s="690"/>
      <c r="F35" s="690"/>
      <c r="G35" s="690"/>
      <c r="H35" s="690"/>
    </row>
    <row r="36" spans="1:11" ht="16.5">
      <c r="A36" s="690"/>
      <c r="B36" s="690"/>
      <c r="C36" s="690"/>
      <c r="F36" s="690"/>
      <c r="G36" s="690"/>
      <c r="H36" s="690"/>
    </row>
    <row r="38" spans="1:11">
      <c r="K38" s="691"/>
    </row>
    <row r="42" spans="1:11" ht="16.5">
      <c r="A42" s="692"/>
      <c r="B42" s="692"/>
      <c r="C42" s="692"/>
      <c r="D42" s="692"/>
      <c r="E42" s="693"/>
      <c r="F42" s="693"/>
      <c r="G42" s="693"/>
      <c r="H42" s="694"/>
      <c r="I42" s="694"/>
      <c r="J42" s="694"/>
    </row>
    <row r="43" spans="1:11" ht="19.5">
      <c r="A43" s="692"/>
      <c r="B43" s="694"/>
      <c r="C43" s="695" t="s">
        <v>253</v>
      </c>
      <c r="D43" s="695"/>
      <c r="E43" s="695"/>
      <c r="F43" s="695"/>
      <c r="G43" s="695"/>
      <c r="H43" s="695"/>
      <c r="I43" s="696"/>
      <c r="J43" s="697"/>
    </row>
    <row r="44" spans="1:11" ht="16.5" customHeight="1">
      <c r="A44" s="692"/>
      <c r="B44" s="694"/>
      <c r="C44" s="698" t="s">
        <v>254</v>
      </c>
      <c r="D44" s="698"/>
      <c r="E44" s="698"/>
      <c r="F44" s="698"/>
      <c r="G44" s="698"/>
      <c r="H44" s="698"/>
      <c r="I44" s="694"/>
      <c r="J44" s="694"/>
    </row>
    <row r="45" spans="1:11" ht="16.5">
      <c r="A45" s="692"/>
      <c r="B45" s="699"/>
      <c r="C45" s="699"/>
      <c r="D45" s="699"/>
      <c r="E45" s="699"/>
      <c r="F45" s="699"/>
      <c r="G45" s="699"/>
      <c r="H45" s="694"/>
      <c r="I45" s="694"/>
      <c r="J45" s="694"/>
    </row>
    <row r="46" spans="1:11" ht="17.25" thickBot="1">
      <c r="A46" s="700"/>
      <c r="B46" s="701"/>
      <c r="C46" s="701"/>
      <c r="D46" s="701"/>
      <c r="E46" s="701"/>
      <c r="F46" s="701"/>
      <c r="G46" s="701"/>
      <c r="H46" s="702"/>
      <c r="I46" s="702"/>
      <c r="J46" s="702"/>
    </row>
    <row r="47" spans="1:11" ht="16.5">
      <c r="A47" s="692"/>
      <c r="B47" s="703"/>
      <c r="C47" s="703"/>
      <c r="D47" s="703"/>
      <c r="E47" s="703"/>
      <c r="F47" s="703"/>
      <c r="G47" s="703"/>
      <c r="H47" s="694"/>
      <c r="I47" s="694"/>
      <c r="J47" s="694"/>
    </row>
    <row r="48" spans="1:11" ht="18.75" customHeight="1">
      <c r="A48" s="704" t="s">
        <v>290</v>
      </c>
      <c r="B48" s="704"/>
      <c r="C48" s="704"/>
      <c r="D48" s="704"/>
      <c r="E48" s="704"/>
      <c r="F48" s="704"/>
      <c r="G48" s="704"/>
      <c r="H48" s="704"/>
      <c r="I48" s="704"/>
      <c r="J48" s="704"/>
    </row>
    <row r="49" spans="1:11" ht="29.25" customHeight="1">
      <c r="A49" s="705" t="s">
        <v>291</v>
      </c>
      <c r="B49" s="706"/>
      <c r="C49" s="707"/>
      <c r="D49" s="708"/>
      <c r="E49" s="709"/>
      <c r="F49" s="710" t="s">
        <v>292</v>
      </c>
      <c r="G49" s="711"/>
      <c r="H49" s="712"/>
      <c r="I49" s="712"/>
      <c r="J49" s="713"/>
    </row>
    <row r="50" spans="1:11" ht="18.75" customHeight="1">
      <c r="A50" s="714" t="s">
        <v>293</v>
      </c>
      <c r="B50" s="715"/>
      <c r="C50" s="716"/>
      <c r="D50" s="717"/>
      <c r="E50" s="709"/>
      <c r="F50" s="718" t="s">
        <v>294</v>
      </c>
      <c r="G50" s="719"/>
      <c r="H50" s="720"/>
      <c r="I50" s="720"/>
      <c r="J50" s="721"/>
    </row>
    <row r="51" spans="1:11" ht="32.25" customHeight="1">
      <c r="A51" s="722" t="s">
        <v>295</v>
      </c>
      <c r="B51" s="723"/>
      <c r="C51" s="724"/>
      <c r="D51" s="725"/>
      <c r="E51" s="726"/>
      <c r="F51" s="727"/>
      <c r="G51" s="728"/>
      <c r="H51" s="729"/>
      <c r="I51" s="729"/>
      <c r="J51" s="730"/>
    </row>
    <row r="52" spans="1:11" ht="18.75" customHeight="1">
      <c r="A52" s="731" t="s">
        <v>256</v>
      </c>
      <c r="B52" s="732"/>
      <c r="C52" s="733"/>
      <c r="D52" s="734"/>
      <c r="E52" s="726"/>
      <c r="F52" s="735" t="s">
        <v>296</v>
      </c>
      <c r="G52" s="736"/>
      <c r="H52" s="736"/>
      <c r="I52" s="737"/>
      <c r="J52" s="738"/>
    </row>
    <row r="53" spans="1:11" ht="18.75" customHeight="1">
      <c r="A53" s="731" t="s">
        <v>297</v>
      </c>
      <c r="B53" s="732"/>
      <c r="C53" s="733"/>
      <c r="D53" s="734"/>
      <c r="E53" s="726"/>
      <c r="F53" s="735" t="s">
        <v>298</v>
      </c>
      <c r="G53" s="739"/>
      <c r="H53" s="740" t="s">
        <v>299</v>
      </c>
      <c r="I53" s="741"/>
      <c r="J53" s="742"/>
    </row>
    <row r="54" spans="1:11" ht="18.75" customHeight="1">
      <c r="B54" s="743"/>
      <c r="C54" s="743"/>
      <c r="D54" s="726"/>
      <c r="E54" s="726"/>
      <c r="F54" s="726"/>
      <c r="H54" s="646"/>
      <c r="I54" s="646"/>
      <c r="J54" s="744"/>
    </row>
    <row r="55" spans="1:11" ht="17.25" customHeight="1">
      <c r="A55" s="745">
        <v>1</v>
      </c>
      <c r="B55" s="588" t="s">
        <v>300</v>
      </c>
      <c r="C55" s="746"/>
      <c r="D55" s="747"/>
      <c r="E55" s="747"/>
      <c r="F55" s="747"/>
      <c r="G55" s="747"/>
      <c r="H55" s="747"/>
      <c r="I55" s="747"/>
      <c r="J55" s="747"/>
    </row>
    <row r="56" spans="1:11" s="752" customFormat="1" ht="28.5" customHeight="1">
      <c r="A56" s="748" t="s">
        <v>141</v>
      </c>
      <c r="B56" s="748" t="s">
        <v>301</v>
      </c>
      <c r="C56" s="749" t="s">
        <v>302</v>
      </c>
      <c r="D56" s="750" t="s">
        <v>303</v>
      </c>
      <c r="E56" s="750"/>
      <c r="F56" s="751" t="s">
        <v>304</v>
      </c>
      <c r="G56" s="751"/>
      <c r="H56" s="750" t="s">
        <v>305</v>
      </c>
      <c r="I56" s="750"/>
      <c r="J56" s="748" t="s">
        <v>306</v>
      </c>
    </row>
    <row r="57" spans="1:11" s="752" customFormat="1" ht="21" customHeight="1">
      <c r="A57" s="748">
        <v>1</v>
      </c>
      <c r="B57" s="748"/>
      <c r="C57" s="749"/>
      <c r="D57" s="750"/>
      <c r="E57" s="750"/>
      <c r="F57" s="751"/>
      <c r="G57" s="751"/>
      <c r="H57" s="750"/>
      <c r="I57" s="750"/>
      <c r="J57" s="748"/>
    </row>
    <row r="58" spans="1:11" s="752" customFormat="1" ht="21" customHeight="1">
      <c r="A58" s="748">
        <v>2</v>
      </c>
      <c r="B58" s="748"/>
      <c r="C58" s="749"/>
      <c r="D58" s="750"/>
      <c r="E58" s="750"/>
      <c r="F58" s="751"/>
      <c r="G58" s="751"/>
      <c r="H58" s="750"/>
      <c r="I58" s="750"/>
      <c r="J58" s="748"/>
    </row>
    <row r="59" spans="1:11" s="752" customFormat="1" ht="21" customHeight="1">
      <c r="A59" s="748">
        <v>3</v>
      </c>
      <c r="B59" s="748"/>
      <c r="C59" s="749"/>
      <c r="D59" s="750"/>
      <c r="E59" s="750"/>
      <c r="F59" s="751"/>
      <c r="G59" s="751"/>
      <c r="H59" s="750"/>
      <c r="I59" s="750"/>
      <c r="J59" s="748"/>
    </row>
    <row r="60" spans="1:11" ht="18.75" customHeight="1">
      <c r="A60" s="753"/>
      <c r="B60" s="754"/>
      <c r="C60" s="753"/>
      <c r="D60" s="753"/>
      <c r="E60" s="755"/>
      <c r="F60" s="755"/>
      <c r="G60" s="756"/>
      <c r="H60" s="756"/>
      <c r="I60" s="694"/>
      <c r="J60" s="757"/>
    </row>
    <row r="61" spans="1:11">
      <c r="A61" s="618">
        <v>2</v>
      </c>
      <c r="B61" s="758" t="s">
        <v>307</v>
      </c>
      <c r="C61" s="758"/>
      <c r="D61" s="759"/>
      <c r="E61" s="760"/>
      <c r="F61" s="760"/>
      <c r="G61" s="760"/>
      <c r="H61" s="760"/>
    </row>
    <row r="62" spans="1:11" ht="30">
      <c r="A62" s="761" t="s">
        <v>141</v>
      </c>
      <c r="B62" s="761" t="s">
        <v>308</v>
      </c>
      <c r="C62" s="762" t="s">
        <v>309</v>
      </c>
      <c r="D62" s="762" t="s">
        <v>310</v>
      </c>
      <c r="E62" s="761" t="s">
        <v>311</v>
      </c>
      <c r="F62" s="762" t="s">
        <v>312</v>
      </c>
      <c r="G62" s="761" t="s">
        <v>313</v>
      </c>
      <c r="H62" s="762" t="s">
        <v>314</v>
      </c>
      <c r="I62" s="762" t="s">
        <v>315</v>
      </c>
      <c r="J62" s="761" t="s">
        <v>316</v>
      </c>
    </row>
    <row r="63" spans="1:11" ht="30.75" customHeight="1">
      <c r="A63" s="761">
        <v>1</v>
      </c>
      <c r="B63" s="763"/>
      <c r="C63" s="764"/>
      <c r="D63" s="765"/>
      <c r="E63" s="766"/>
      <c r="F63" s="767"/>
      <c r="G63" s="767"/>
      <c r="H63" s="768"/>
      <c r="I63" s="769"/>
      <c r="J63" s="770"/>
    </row>
    <row r="64" spans="1:11">
      <c r="A64" s="607"/>
      <c r="B64" s="771" t="s">
        <v>317</v>
      </c>
      <c r="C64" s="771"/>
      <c r="D64" s="772"/>
      <c r="E64" s="773"/>
      <c r="F64" s="773"/>
      <c r="G64" s="774"/>
      <c r="H64" s="775"/>
      <c r="I64" s="607"/>
      <c r="J64" s="776"/>
      <c r="K64" s="777"/>
    </row>
    <row r="65" spans="1:11" ht="16.5" thickBot="1">
      <c r="A65" s="651"/>
      <c r="B65" s="778"/>
      <c r="C65" s="651"/>
      <c r="D65" s="651"/>
      <c r="E65" s="651"/>
      <c r="F65" s="651"/>
      <c r="G65" s="651"/>
      <c r="H65" s="651"/>
    </row>
    <row r="66" spans="1:11" ht="19.5" customHeight="1" thickBot="1">
      <c r="A66" s="779">
        <v>3</v>
      </c>
      <c r="B66" s="780" t="s">
        <v>318</v>
      </c>
      <c r="C66" s="651" t="s">
        <v>319</v>
      </c>
      <c r="D66" s="781"/>
      <c r="E66" s="778" t="s">
        <v>320</v>
      </c>
      <c r="F66" s="781"/>
      <c r="G66" s="757" t="s">
        <v>321</v>
      </c>
      <c r="H66" s="782"/>
      <c r="I66" s="694" t="s">
        <v>176</v>
      </c>
      <c r="J66" s="782"/>
    </row>
    <row r="67" spans="1:11" ht="6.75" customHeight="1" thickBot="1">
      <c r="A67" s="779"/>
      <c r="B67" s="780"/>
      <c r="C67" s="651"/>
      <c r="D67" s="778"/>
      <c r="E67" s="778"/>
      <c r="F67" s="778"/>
      <c r="G67" s="757"/>
      <c r="H67" s="694"/>
      <c r="I67" s="694"/>
      <c r="J67" s="694"/>
    </row>
    <row r="68" spans="1:11" ht="20.25" customHeight="1" thickBot="1">
      <c r="A68" s="779"/>
      <c r="B68" s="752"/>
      <c r="C68" s="783" t="s">
        <v>322</v>
      </c>
      <c r="D68" s="781"/>
      <c r="E68" s="778" t="s">
        <v>323</v>
      </c>
      <c r="F68" s="781"/>
      <c r="G68" s="778" t="s">
        <v>324</v>
      </c>
      <c r="H68" s="782"/>
      <c r="I68" s="757" t="s">
        <v>325</v>
      </c>
      <c r="J68" s="782"/>
    </row>
    <row r="69" spans="1:11" ht="8.25" customHeight="1" thickBot="1">
      <c r="A69" s="779"/>
      <c r="B69" s="780"/>
      <c r="C69" s="651"/>
      <c r="D69" s="778"/>
      <c r="E69" s="778"/>
      <c r="F69" s="778"/>
      <c r="G69" s="778"/>
      <c r="H69" s="778"/>
      <c r="I69" s="694"/>
      <c r="J69" s="694"/>
    </row>
    <row r="70" spans="1:11" ht="18" customHeight="1" thickBot="1">
      <c r="A70" s="779"/>
      <c r="B70" s="784" t="s">
        <v>326</v>
      </c>
      <c r="C70" s="651" t="s">
        <v>313</v>
      </c>
      <c r="D70" s="785"/>
      <c r="E70" s="753" t="s">
        <v>327</v>
      </c>
      <c r="F70" s="786"/>
      <c r="G70" s="757" t="s">
        <v>311</v>
      </c>
      <c r="H70" s="787">
        <f>J70/25</f>
        <v>0</v>
      </c>
      <c r="I70" s="757" t="s">
        <v>328</v>
      </c>
      <c r="J70" s="788">
        <f>H64</f>
        <v>0</v>
      </c>
    </row>
    <row r="71" spans="1:11" ht="8.25" customHeight="1" thickBot="1">
      <c r="A71" s="779"/>
      <c r="B71" s="784"/>
      <c r="C71" s="651"/>
      <c r="D71" s="783"/>
      <c r="E71" s="753"/>
      <c r="F71" s="778"/>
      <c r="G71" s="757"/>
      <c r="H71" s="789"/>
      <c r="I71" s="757"/>
      <c r="J71" s="790"/>
    </row>
    <row r="72" spans="1:11" ht="7.5" customHeight="1" thickBot="1">
      <c r="A72" s="779"/>
      <c r="B72" s="784"/>
      <c r="C72" s="651"/>
      <c r="D72" s="786"/>
      <c r="E72" s="753"/>
      <c r="F72" s="781"/>
      <c r="G72" s="757"/>
      <c r="H72" s="782"/>
      <c r="I72" s="757"/>
      <c r="J72" s="788"/>
    </row>
    <row r="73" spans="1:11" ht="16.5" thickBot="1">
      <c r="A73" s="651"/>
      <c r="B73" s="791" t="s">
        <v>28</v>
      </c>
      <c r="C73" s="651" t="s">
        <v>313</v>
      </c>
      <c r="D73" s="792">
        <f>D70</f>
        <v>0</v>
      </c>
      <c r="E73" s="753" t="s">
        <v>327</v>
      </c>
      <c r="F73" s="793">
        <f>F70</f>
        <v>0</v>
      </c>
      <c r="G73" s="757" t="s">
        <v>311</v>
      </c>
      <c r="H73" s="794">
        <f>H70</f>
        <v>0</v>
      </c>
      <c r="I73" s="757" t="s">
        <v>328</v>
      </c>
      <c r="J73" s="795">
        <f>J70</f>
        <v>0</v>
      </c>
    </row>
    <row r="74" spans="1:11" ht="10.5" customHeight="1">
      <c r="A74" s="651"/>
      <c r="B74" s="778"/>
      <c r="C74" s="651"/>
      <c r="D74" s="651"/>
      <c r="E74" s="651"/>
      <c r="F74" s="651"/>
      <c r="G74" s="651"/>
      <c r="H74" s="651"/>
      <c r="I74" s="796"/>
      <c r="J74" s="796"/>
    </row>
    <row r="75" spans="1:11">
      <c r="A75" s="651"/>
      <c r="B75" s="778"/>
      <c r="C75" s="651"/>
      <c r="D75" s="797"/>
      <c r="E75" s="753"/>
      <c r="F75" s="797"/>
      <c r="G75" s="694"/>
      <c r="H75" s="798"/>
      <c r="I75" s="757"/>
      <c r="J75" s="799"/>
    </row>
    <row r="76" spans="1:11" ht="16.5">
      <c r="A76" s="778" t="s">
        <v>329</v>
      </c>
      <c r="B76" s="800" t="s">
        <v>330</v>
      </c>
      <c r="C76" s="801" t="s">
        <v>331</v>
      </c>
      <c r="D76" s="801"/>
      <c r="E76" s="802" t="s">
        <v>332</v>
      </c>
      <c r="F76" s="803" t="s">
        <v>333</v>
      </c>
      <c r="G76" s="802"/>
      <c r="H76" s="804" t="s">
        <v>334</v>
      </c>
      <c r="I76" s="805" t="s">
        <v>335</v>
      </c>
      <c r="J76" s="805"/>
      <c r="K76" s="651"/>
    </row>
    <row r="77" spans="1:11" ht="18" customHeight="1">
      <c r="A77" s="651"/>
      <c r="B77" s="778"/>
      <c r="C77" s="651"/>
      <c r="D77" s="651"/>
      <c r="E77" s="651"/>
      <c r="F77" s="651"/>
      <c r="G77" s="651"/>
    </row>
    <row r="78" spans="1:11">
      <c r="A78" s="651"/>
      <c r="B78" s="778"/>
      <c r="C78" s="651"/>
      <c r="D78" s="651"/>
      <c r="E78" s="651"/>
      <c r="F78" s="651"/>
      <c r="G78" s="651"/>
    </row>
    <row r="79" spans="1:11" ht="16.5">
      <c r="A79" s="688"/>
      <c r="B79" s="688"/>
      <c r="C79" s="688"/>
      <c r="D79" s="688"/>
      <c r="E79" s="688"/>
      <c r="F79" s="688"/>
      <c r="G79" s="688"/>
    </row>
    <row r="80" spans="1:11" ht="16.5">
      <c r="A80" s="806"/>
      <c r="B80" s="779"/>
      <c r="C80" s="779"/>
      <c r="D80" s="651"/>
      <c r="E80" s="779"/>
      <c r="F80" s="619"/>
      <c r="G80" s="619"/>
    </row>
  </sheetData>
  <mergeCells count="79">
    <mergeCell ref="B61:C61"/>
    <mergeCell ref="E61:H61"/>
    <mergeCell ref="C76:D76"/>
    <mergeCell ref="I76:J76"/>
    <mergeCell ref="D58:E58"/>
    <mergeCell ref="F58:G58"/>
    <mergeCell ref="H58:I58"/>
    <mergeCell ref="D59:E59"/>
    <mergeCell ref="F59:G59"/>
    <mergeCell ref="H59:I59"/>
    <mergeCell ref="D56:E56"/>
    <mergeCell ref="F56:G56"/>
    <mergeCell ref="H56:I56"/>
    <mergeCell ref="D57:E57"/>
    <mergeCell ref="F57:G57"/>
    <mergeCell ref="H57:I57"/>
    <mergeCell ref="A52:B52"/>
    <mergeCell ref="C52:D52"/>
    <mergeCell ref="G52:H52"/>
    <mergeCell ref="I52:J52"/>
    <mergeCell ref="A53:B53"/>
    <mergeCell ref="C53:D53"/>
    <mergeCell ref="A48:J48"/>
    <mergeCell ref="A49:B49"/>
    <mergeCell ref="C49:D49"/>
    <mergeCell ref="G49:J49"/>
    <mergeCell ref="A50:B50"/>
    <mergeCell ref="F50:F51"/>
    <mergeCell ref="G50:J51"/>
    <mergeCell ref="A51:B51"/>
    <mergeCell ref="C51:D51"/>
    <mergeCell ref="A33:C33"/>
    <mergeCell ref="F33:H33"/>
    <mergeCell ref="E42:G42"/>
    <mergeCell ref="C43:H43"/>
    <mergeCell ref="C44:H44"/>
    <mergeCell ref="B46:G46"/>
    <mergeCell ref="A25:H25"/>
    <mergeCell ref="I25:J25"/>
    <mergeCell ref="A26:H26"/>
    <mergeCell ref="I26:J26"/>
    <mergeCell ref="C27:J27"/>
    <mergeCell ref="A29:B29"/>
    <mergeCell ref="D29:F29"/>
    <mergeCell ref="B23:C23"/>
    <mergeCell ref="G23:H23"/>
    <mergeCell ref="I23:J23"/>
    <mergeCell ref="B24:C24"/>
    <mergeCell ref="G24:H24"/>
    <mergeCell ref="I24:J24"/>
    <mergeCell ref="A19:D19"/>
    <mergeCell ref="E19:J20"/>
    <mergeCell ref="E21:H21"/>
    <mergeCell ref="I21:J21"/>
    <mergeCell ref="B22:C22"/>
    <mergeCell ref="G22:H22"/>
    <mergeCell ref="I22:J22"/>
    <mergeCell ref="A15:B15"/>
    <mergeCell ref="C15:D15"/>
    <mergeCell ref="A16:B16"/>
    <mergeCell ref="C16:J16"/>
    <mergeCell ref="F17:J18"/>
    <mergeCell ref="A18:B18"/>
    <mergeCell ref="H10:H11"/>
    <mergeCell ref="I10:J11"/>
    <mergeCell ref="A11:B11"/>
    <mergeCell ref="C11:D11"/>
    <mergeCell ref="E13:J13"/>
    <mergeCell ref="C14:J14"/>
    <mergeCell ref="C2:H2"/>
    <mergeCell ref="C3:I3"/>
    <mergeCell ref="A7:J7"/>
    <mergeCell ref="A8:C8"/>
    <mergeCell ref="A9:B9"/>
    <mergeCell ref="C9:D9"/>
    <mergeCell ref="F9:G11"/>
    <mergeCell ref="I9:J9"/>
    <mergeCell ref="A10:B10"/>
    <mergeCell ref="C10:D10"/>
  </mergeCells>
  <pageMargins left="0.45" right="0.45" top="0.56999999999999995" bottom="0" header="0.32" footer="0.3"/>
  <pageSetup scale="90" orientation="portrait" r:id="rId1"/>
  <rowBreaks count="1" manualBreakCount="1">
    <brk id="41" max="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31"/>
  <sheetViews>
    <sheetView topLeftCell="A13" zoomScaleNormal="100" workbookViewId="0">
      <selection activeCell="P31" sqref="P31"/>
    </sheetView>
  </sheetViews>
  <sheetFormatPr defaultRowHeight="15"/>
  <cols>
    <col min="1" max="11" width="9.140625" style="584"/>
    <col min="12" max="12" width="8.85546875" style="584" customWidth="1"/>
    <col min="13" max="16384" width="9.140625" style="584"/>
  </cols>
  <sheetData>
    <row r="8" spans="1:12" ht="5.25" customHeight="1" thickBot="1">
      <c r="A8" s="583"/>
      <c r="B8" s="583"/>
      <c r="C8" s="583"/>
      <c r="D8" s="583"/>
      <c r="E8" s="583"/>
      <c r="F8" s="583"/>
      <c r="G8" s="583"/>
      <c r="H8" s="583"/>
      <c r="I8" s="583"/>
      <c r="J8" s="583"/>
      <c r="K8" s="583"/>
      <c r="L8" s="583"/>
    </row>
    <row r="9" spans="1:12" ht="28.5" customHeight="1">
      <c r="I9" s="585" t="s">
        <v>252</v>
      </c>
      <c r="J9" s="585"/>
      <c r="K9" s="585"/>
      <c r="L9" s="585"/>
    </row>
    <row r="10" spans="1:12" ht="18.75">
      <c r="E10" s="586" t="s">
        <v>237</v>
      </c>
    </row>
    <row r="11" spans="1:12" ht="18.75">
      <c r="E11" s="586"/>
      <c r="J11" s="587" t="s">
        <v>251</v>
      </c>
    </row>
    <row r="12" spans="1:12" ht="30" customHeight="1">
      <c r="A12" s="588" t="s">
        <v>238</v>
      </c>
      <c r="B12" s="589"/>
    </row>
    <row r="13" spans="1:12" ht="27" customHeight="1">
      <c r="A13" s="590" t="s">
        <v>239</v>
      </c>
      <c r="B13" s="590"/>
      <c r="C13" s="591"/>
      <c r="D13" s="592"/>
      <c r="E13" s="592"/>
      <c r="F13" s="592"/>
      <c r="G13" s="592"/>
      <c r="H13" s="592"/>
      <c r="I13" s="592"/>
      <c r="J13" s="592"/>
      <c r="K13" s="592"/>
      <c r="L13" s="592"/>
    </row>
    <row r="14" spans="1:12" ht="30" customHeight="1">
      <c r="A14" s="592" t="s">
        <v>240</v>
      </c>
      <c r="B14" s="592"/>
      <c r="C14" s="591"/>
      <c r="D14" s="592"/>
      <c r="E14" s="592"/>
      <c r="F14" s="592"/>
      <c r="G14" s="592"/>
      <c r="H14" s="592"/>
      <c r="I14" s="592"/>
      <c r="J14" s="592"/>
      <c r="K14" s="592"/>
      <c r="L14" s="592"/>
    </row>
    <row r="15" spans="1:12" ht="30" customHeight="1">
      <c r="A15" s="597"/>
      <c r="B15" s="598"/>
      <c r="C15" s="599"/>
      <c r="D15" s="600"/>
      <c r="E15" s="600"/>
      <c r="F15" s="600"/>
      <c r="G15" s="600"/>
      <c r="H15" s="600"/>
      <c r="I15" s="600"/>
      <c r="J15" s="600"/>
      <c r="K15" s="600"/>
      <c r="L15" s="595"/>
    </row>
    <row r="16" spans="1:12" ht="30" customHeight="1">
      <c r="A16" s="601"/>
      <c r="B16" s="602"/>
      <c r="C16" s="595"/>
      <c r="D16" s="596"/>
      <c r="E16" s="596"/>
      <c r="F16" s="596"/>
      <c r="G16" s="596"/>
      <c r="H16" s="596"/>
      <c r="I16" s="596"/>
      <c r="J16" s="596"/>
      <c r="K16" s="596"/>
      <c r="L16" s="596"/>
    </row>
    <row r="17" spans="1:12" ht="30" customHeight="1">
      <c r="A17" s="593" t="s">
        <v>241</v>
      </c>
      <c r="B17" s="594"/>
      <c r="C17" s="595"/>
      <c r="D17" s="596"/>
      <c r="E17" s="596"/>
      <c r="F17" s="596"/>
      <c r="G17" s="596"/>
      <c r="H17" s="596"/>
      <c r="I17" s="596"/>
      <c r="J17" s="596"/>
      <c r="K17" s="596"/>
      <c r="L17" s="596"/>
    </row>
    <row r="18" spans="1:12" ht="30" customHeight="1">
      <c r="A18" s="597"/>
      <c r="B18" s="598"/>
      <c r="C18" s="595"/>
      <c r="D18" s="596"/>
      <c r="E18" s="596"/>
      <c r="F18" s="596"/>
      <c r="G18" s="596"/>
      <c r="H18" s="596"/>
      <c r="I18" s="596"/>
      <c r="J18" s="596"/>
      <c r="K18" s="596"/>
      <c r="L18" s="596"/>
    </row>
    <row r="19" spans="1:12" ht="30" customHeight="1">
      <c r="A19" s="592" t="s">
        <v>242</v>
      </c>
      <c r="B19" s="592"/>
      <c r="C19" s="603"/>
      <c r="D19" s="603"/>
      <c r="E19" s="603"/>
      <c r="F19" s="603"/>
      <c r="G19" s="603"/>
      <c r="H19" s="603"/>
      <c r="I19" s="603"/>
      <c r="J19" s="603"/>
      <c r="K19" s="603"/>
      <c r="L19" s="604"/>
    </row>
    <row r="20" spans="1:12" ht="27" customHeight="1">
      <c r="A20" s="605" t="s">
        <v>243</v>
      </c>
      <c r="B20" s="606"/>
    </row>
    <row r="21" spans="1:12" ht="24.75" customHeight="1">
      <c r="A21" s="607" t="s">
        <v>141</v>
      </c>
      <c r="B21" s="608" t="s">
        <v>244</v>
      </c>
      <c r="C21" s="609"/>
      <c r="D21" s="609"/>
      <c r="E21" s="610"/>
      <c r="F21" s="611" t="s">
        <v>245</v>
      </c>
      <c r="G21" s="611"/>
      <c r="H21" s="611"/>
      <c r="I21" s="611"/>
      <c r="J21" s="611" t="s">
        <v>246</v>
      </c>
      <c r="K21" s="611"/>
      <c r="L21" s="611"/>
    </row>
    <row r="22" spans="1:12" ht="56.25" customHeight="1">
      <c r="A22" s="612">
        <v>1</v>
      </c>
      <c r="B22" s="613"/>
      <c r="C22" s="614"/>
      <c r="D22" s="614"/>
      <c r="E22" s="591"/>
      <c r="F22" s="611"/>
      <c r="G22" s="611"/>
      <c r="H22" s="611"/>
      <c r="I22" s="611"/>
      <c r="J22" s="611"/>
      <c r="K22" s="611"/>
      <c r="L22" s="611"/>
    </row>
    <row r="23" spans="1:12" ht="56.25" customHeight="1">
      <c r="A23" s="612">
        <v>2</v>
      </c>
      <c r="B23" s="613"/>
      <c r="C23" s="614"/>
      <c r="D23" s="614"/>
      <c r="E23" s="591"/>
      <c r="F23" s="611"/>
      <c r="G23" s="611"/>
      <c r="H23" s="611"/>
      <c r="I23" s="611"/>
      <c r="J23" s="611"/>
      <c r="K23" s="611"/>
      <c r="L23" s="611"/>
    </row>
    <row r="26" spans="1:12">
      <c r="A26" s="615" t="s">
        <v>247</v>
      </c>
      <c r="B26" s="615"/>
      <c r="C26" s="615"/>
      <c r="E26" s="616" t="s">
        <v>248</v>
      </c>
      <c r="F26" s="616"/>
      <c r="G26" s="617"/>
      <c r="H26" s="615" t="s">
        <v>249</v>
      </c>
      <c r="I26" s="615"/>
      <c r="J26" s="618"/>
      <c r="K26" s="615" t="s">
        <v>250</v>
      </c>
      <c r="L26" s="615"/>
    </row>
    <row r="30" spans="1:12" ht="24.75" customHeight="1"/>
    <row r="31" spans="1:12">
      <c r="A31" s="615"/>
      <c r="B31" s="615"/>
      <c r="C31" s="615"/>
      <c r="E31" s="615"/>
      <c r="F31" s="615"/>
      <c r="G31" s="615"/>
      <c r="H31" s="588"/>
      <c r="I31" s="588"/>
      <c r="J31" s="588"/>
      <c r="K31" s="588"/>
      <c r="L31" s="588"/>
    </row>
  </sheetData>
  <mergeCells count="28">
    <mergeCell ref="A31:C31"/>
    <mergeCell ref="E31:G31"/>
    <mergeCell ref="B23:E23"/>
    <mergeCell ref="F23:I23"/>
    <mergeCell ref="J23:L23"/>
    <mergeCell ref="A26:C26"/>
    <mergeCell ref="E26:F26"/>
    <mergeCell ref="H26:I26"/>
    <mergeCell ref="K26:L26"/>
    <mergeCell ref="B21:E21"/>
    <mergeCell ref="F21:I21"/>
    <mergeCell ref="J21:L21"/>
    <mergeCell ref="B22:E22"/>
    <mergeCell ref="F22:I22"/>
    <mergeCell ref="J22:L22"/>
    <mergeCell ref="A17:B18"/>
    <mergeCell ref="C17:L17"/>
    <mergeCell ref="C18:L18"/>
    <mergeCell ref="A19:B19"/>
    <mergeCell ref="C19:L19"/>
    <mergeCell ref="I9:L9"/>
    <mergeCell ref="A13:B13"/>
    <mergeCell ref="C13:L13"/>
    <mergeCell ref="A14:B14"/>
    <mergeCell ref="C14:L14"/>
    <mergeCell ref="A15:B16"/>
    <mergeCell ref="C15:L15"/>
    <mergeCell ref="C16:L16"/>
  </mergeCells>
  <pageMargins left="0.70866141732283472" right="0.70866141732283472" top="0.74803149606299213" bottom="0.74803149606299213" header="0.31496062992125984" footer="0.31496062992125984"/>
  <pageSetup scale="8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10"/>
  <sheetViews>
    <sheetView zoomScaleNormal="100" workbookViewId="0">
      <pane xSplit="9" ySplit="8" topLeftCell="J21" activePane="bottomRight" state="frozen"/>
      <selection pane="topRight" activeCell="I1" sqref="I1"/>
      <selection pane="bottomLeft" activeCell="A9" sqref="A9"/>
      <selection pane="bottomRight" activeCell="D8" sqref="D8"/>
    </sheetView>
  </sheetViews>
  <sheetFormatPr defaultColWidth="11.42578125" defaultRowHeight="12.75" customHeight="1"/>
  <cols>
    <col min="1" max="1" width="5.85546875" style="308" customWidth="1"/>
    <col min="2" max="2" width="5.7109375" style="308" hidden="1" customWidth="1"/>
    <col min="3" max="3" width="62.140625" style="309" customWidth="1"/>
    <col min="4" max="4" width="20.7109375" style="308" customWidth="1"/>
    <col min="5" max="5" width="15.7109375" style="308" customWidth="1"/>
    <col min="6" max="6" width="15.5703125" style="310" customWidth="1"/>
    <col min="7" max="7" width="13.85546875" style="311" bestFit="1" customWidth="1"/>
    <col min="8" max="8" width="12.28515625" style="312" bestFit="1" customWidth="1"/>
    <col min="9" max="9" width="12.42578125" style="312" bestFit="1" customWidth="1"/>
    <col min="10" max="10" width="10.85546875" style="313" customWidth="1"/>
    <col min="11" max="11" width="11.28515625" style="314" customWidth="1"/>
    <col min="12" max="12" width="16.42578125" style="315" customWidth="1"/>
    <col min="13" max="13" width="15.28515625" style="315" bestFit="1" customWidth="1"/>
    <col min="14" max="14" width="10" style="316" customWidth="1"/>
    <col min="15" max="15" width="14" style="317" customWidth="1"/>
    <col min="16" max="16" width="12.7109375" style="318" bestFit="1" customWidth="1"/>
    <col min="17" max="17" width="15.7109375" style="317" bestFit="1" customWidth="1"/>
    <col min="18" max="20" width="8.7109375" style="317" bestFit="1" customWidth="1"/>
    <col min="21" max="21" width="9.7109375" style="316" customWidth="1"/>
    <col min="22" max="22" width="15.85546875" style="316" customWidth="1"/>
    <col min="23" max="23" width="19.85546875" style="316" bestFit="1" customWidth="1"/>
    <col min="24" max="24" width="15.140625" style="318" bestFit="1" customWidth="1"/>
    <col min="25" max="25" width="17" style="317" bestFit="1" customWidth="1"/>
    <col min="26" max="26" width="12.7109375" style="317" bestFit="1" customWidth="1"/>
    <col min="27" max="27" width="7.7109375" style="316" customWidth="1"/>
    <col min="28" max="28" width="15.85546875" style="316" customWidth="1"/>
    <col min="29" max="29" width="13.85546875" style="316" customWidth="1"/>
    <col min="30" max="30" width="11.42578125" style="318" customWidth="1"/>
    <col min="31" max="31" width="14" style="317" customWidth="1"/>
    <col min="32" max="32" width="8.5703125" style="317" customWidth="1"/>
    <col min="33" max="33" width="7.7109375" style="316" customWidth="1"/>
    <col min="34" max="34" width="15.85546875" style="316" customWidth="1"/>
    <col min="35" max="35" width="13.85546875" style="316" customWidth="1"/>
    <col min="36" max="36" width="11.42578125" style="318" customWidth="1"/>
    <col min="37" max="37" width="14" style="317" customWidth="1"/>
    <col min="38" max="38" width="8.7109375" style="317" customWidth="1"/>
    <col min="39" max="39" width="11" style="319" bestFit="1" customWidth="1"/>
    <col min="40" max="40" width="20.7109375" style="319" bestFit="1" customWidth="1"/>
    <col min="41" max="41" width="17.42578125" style="319" bestFit="1" customWidth="1"/>
    <col min="42" max="42" width="12.42578125" style="320" customWidth="1"/>
    <col min="43" max="43" width="7.42578125" style="321" customWidth="1"/>
    <col min="44" max="49" width="9.140625" style="322" customWidth="1"/>
    <col min="50" max="50" width="10.42578125" style="323" customWidth="1"/>
    <col min="51" max="51" width="11.28515625" style="323" customWidth="1"/>
    <col min="52" max="53" width="9.140625" style="323" customWidth="1"/>
    <col min="54" max="54" width="12.85546875" style="323" customWidth="1"/>
    <col min="55" max="55" width="10.42578125" style="323" customWidth="1"/>
    <col min="56" max="56" width="8.7109375" style="322" customWidth="1"/>
    <col min="57" max="57" width="15.7109375" style="323" bestFit="1" customWidth="1"/>
    <col min="58" max="58" width="10.140625" style="323" customWidth="1"/>
    <col min="59" max="59" width="11.5703125" style="325" bestFit="1" customWidth="1"/>
    <col min="60" max="62" width="12.7109375" style="325" bestFit="1" customWidth="1"/>
    <col min="63" max="69" width="12.42578125" style="325" customWidth="1"/>
    <col min="70" max="70" width="12.7109375" style="326" customWidth="1"/>
    <col min="71" max="71" width="12.85546875" style="326" customWidth="1"/>
    <col min="72" max="72" width="8.85546875" style="326" customWidth="1"/>
    <col min="73" max="73" width="10.42578125" style="326" customWidth="1"/>
    <col min="74" max="74" width="9.42578125" style="326" customWidth="1"/>
    <col min="75" max="75" width="16.5703125" style="327" bestFit="1" customWidth="1"/>
    <col min="76" max="77" width="10.140625" style="327" customWidth="1"/>
    <col min="78" max="78" width="15.7109375" style="327" bestFit="1" customWidth="1"/>
    <col min="79" max="79" width="10.28515625" style="328" bestFit="1" customWidth="1"/>
    <col min="80" max="80" width="3.7109375" style="315" customWidth="1"/>
    <col min="81" max="82" width="10.140625" style="327" customWidth="1"/>
    <col min="83" max="83" width="14.28515625" style="327" bestFit="1" customWidth="1"/>
    <col min="84" max="84" width="10.28515625" style="328" bestFit="1" customWidth="1"/>
    <col min="85" max="85" width="11.7109375" style="329" customWidth="1"/>
    <col min="86" max="87" width="10.140625" style="327" customWidth="1"/>
    <col min="88" max="88" width="15.7109375" style="327" bestFit="1" customWidth="1"/>
    <col min="89" max="89" width="10.28515625" style="328" bestFit="1" customWidth="1"/>
    <col min="90" max="256" width="11.42578125" style="315"/>
    <col min="257" max="257" width="5.85546875" style="315" customWidth="1"/>
    <col min="258" max="258" width="0" style="315" hidden="1" customWidth="1"/>
    <col min="259" max="259" width="62.140625" style="315" customWidth="1"/>
    <col min="260" max="260" width="20.7109375" style="315" customWidth="1"/>
    <col min="261" max="261" width="15.7109375" style="315" customWidth="1"/>
    <col min="262" max="262" width="15.5703125" style="315" customWidth="1"/>
    <col min="263" max="263" width="13.85546875" style="315" bestFit="1" customWidth="1"/>
    <col min="264" max="264" width="12.28515625" style="315" bestFit="1" customWidth="1"/>
    <col min="265" max="265" width="12.42578125" style="315" bestFit="1" customWidth="1"/>
    <col min="266" max="266" width="10.85546875" style="315" customWidth="1"/>
    <col min="267" max="267" width="11.28515625" style="315" customWidth="1"/>
    <col min="268" max="268" width="16.42578125" style="315" customWidth="1"/>
    <col min="269" max="269" width="15.28515625" style="315" bestFit="1" customWidth="1"/>
    <col min="270" max="270" width="10" style="315" customWidth="1"/>
    <col min="271" max="271" width="14" style="315" customWidth="1"/>
    <col min="272" max="272" width="12.7109375" style="315" bestFit="1" customWidth="1"/>
    <col min="273" max="273" width="15.7109375" style="315" bestFit="1" customWidth="1"/>
    <col min="274" max="276" width="8.7109375" style="315" bestFit="1" customWidth="1"/>
    <col min="277" max="277" width="9.7109375" style="315" customWidth="1"/>
    <col min="278" max="278" width="15.85546875" style="315" customWidth="1"/>
    <col min="279" max="279" width="19.85546875" style="315" bestFit="1" customWidth="1"/>
    <col min="280" max="280" width="15.140625" style="315" bestFit="1" customWidth="1"/>
    <col min="281" max="281" width="17" style="315" bestFit="1" customWidth="1"/>
    <col min="282" max="282" width="12.7109375" style="315" bestFit="1" customWidth="1"/>
    <col min="283" max="283" width="7.7109375" style="315" customWidth="1"/>
    <col min="284" max="284" width="15.85546875" style="315" customWidth="1"/>
    <col min="285" max="285" width="13.85546875" style="315" customWidth="1"/>
    <col min="286" max="286" width="11.42578125" style="315" customWidth="1"/>
    <col min="287" max="287" width="14" style="315" customWidth="1"/>
    <col min="288" max="288" width="8.5703125" style="315" customWidth="1"/>
    <col min="289" max="289" width="7.7109375" style="315" customWidth="1"/>
    <col min="290" max="290" width="15.85546875" style="315" customWidth="1"/>
    <col min="291" max="291" width="13.85546875" style="315" customWidth="1"/>
    <col min="292" max="292" width="11.42578125" style="315" customWidth="1"/>
    <col min="293" max="293" width="14" style="315" customWidth="1"/>
    <col min="294" max="294" width="8.7109375" style="315" customWidth="1"/>
    <col min="295" max="295" width="11" style="315" bestFit="1" customWidth="1"/>
    <col min="296" max="296" width="20.7109375" style="315" bestFit="1" customWidth="1"/>
    <col min="297" max="297" width="17.42578125" style="315" bestFit="1" customWidth="1"/>
    <col min="298" max="298" width="12.42578125" style="315" customWidth="1"/>
    <col min="299" max="299" width="7.42578125" style="315" customWidth="1"/>
    <col min="300" max="305" width="9.140625" style="315" customWidth="1"/>
    <col min="306" max="306" width="10.42578125" style="315" customWidth="1"/>
    <col min="307" max="307" width="11.28515625" style="315" customWidth="1"/>
    <col min="308" max="309" width="9.140625" style="315" customWidth="1"/>
    <col min="310" max="310" width="12.85546875" style="315" customWidth="1"/>
    <col min="311" max="311" width="10.42578125" style="315" customWidth="1"/>
    <col min="312" max="312" width="8.7109375" style="315" customWidth="1"/>
    <col min="313" max="313" width="15.7109375" style="315" bestFit="1" customWidth="1"/>
    <col min="314" max="314" width="10.140625" style="315" customWidth="1"/>
    <col min="315" max="315" width="11.5703125" style="315" bestFit="1" customWidth="1"/>
    <col min="316" max="318" width="12.7109375" style="315" bestFit="1" customWidth="1"/>
    <col min="319" max="325" width="12.42578125" style="315" customWidth="1"/>
    <col min="326" max="326" width="12.7109375" style="315" customWidth="1"/>
    <col min="327" max="327" width="12.85546875" style="315" customWidth="1"/>
    <col min="328" max="328" width="8.85546875" style="315" customWidth="1"/>
    <col min="329" max="329" width="10.42578125" style="315" customWidth="1"/>
    <col min="330" max="330" width="9.42578125" style="315" customWidth="1"/>
    <col min="331" max="331" width="16.5703125" style="315" bestFit="1" customWidth="1"/>
    <col min="332" max="333" width="10.140625" style="315" customWidth="1"/>
    <col min="334" max="334" width="15.7109375" style="315" bestFit="1" customWidth="1"/>
    <col min="335" max="335" width="10.28515625" style="315" bestFit="1" customWidth="1"/>
    <col min="336" max="336" width="3.7109375" style="315" customWidth="1"/>
    <col min="337" max="338" width="10.140625" style="315" customWidth="1"/>
    <col min="339" max="339" width="14.28515625" style="315" bestFit="1" customWidth="1"/>
    <col min="340" max="340" width="10.28515625" style="315" bestFit="1" customWidth="1"/>
    <col min="341" max="341" width="11.7109375" style="315" customWidth="1"/>
    <col min="342" max="343" width="10.140625" style="315" customWidth="1"/>
    <col min="344" max="344" width="15.7109375" style="315" bestFit="1" customWidth="1"/>
    <col min="345" max="345" width="10.28515625" style="315" bestFit="1" customWidth="1"/>
    <col min="346" max="512" width="11.42578125" style="315"/>
    <col min="513" max="513" width="5.85546875" style="315" customWidth="1"/>
    <col min="514" max="514" width="0" style="315" hidden="1" customWidth="1"/>
    <col min="515" max="515" width="62.140625" style="315" customWidth="1"/>
    <col min="516" max="516" width="20.7109375" style="315" customWidth="1"/>
    <col min="517" max="517" width="15.7109375" style="315" customWidth="1"/>
    <col min="518" max="518" width="15.5703125" style="315" customWidth="1"/>
    <col min="519" max="519" width="13.85546875" style="315" bestFit="1" customWidth="1"/>
    <col min="520" max="520" width="12.28515625" style="315" bestFit="1" customWidth="1"/>
    <col min="521" max="521" width="12.42578125" style="315" bestFit="1" customWidth="1"/>
    <col min="522" max="522" width="10.85546875" style="315" customWidth="1"/>
    <col min="523" max="523" width="11.28515625" style="315" customWidth="1"/>
    <col min="524" max="524" width="16.42578125" style="315" customWidth="1"/>
    <col min="525" max="525" width="15.28515625" style="315" bestFit="1" customWidth="1"/>
    <col min="526" max="526" width="10" style="315" customWidth="1"/>
    <col min="527" max="527" width="14" style="315" customWidth="1"/>
    <col min="528" max="528" width="12.7109375" style="315" bestFit="1" customWidth="1"/>
    <col min="529" max="529" width="15.7109375" style="315" bestFit="1" customWidth="1"/>
    <col min="530" max="532" width="8.7109375" style="315" bestFit="1" customWidth="1"/>
    <col min="533" max="533" width="9.7109375" style="315" customWidth="1"/>
    <col min="534" max="534" width="15.85546875" style="315" customWidth="1"/>
    <col min="535" max="535" width="19.85546875" style="315" bestFit="1" customWidth="1"/>
    <col min="536" max="536" width="15.140625" style="315" bestFit="1" customWidth="1"/>
    <col min="537" max="537" width="17" style="315" bestFit="1" customWidth="1"/>
    <col min="538" max="538" width="12.7109375" style="315" bestFit="1" customWidth="1"/>
    <col min="539" max="539" width="7.7109375" style="315" customWidth="1"/>
    <col min="540" max="540" width="15.85546875" style="315" customWidth="1"/>
    <col min="541" max="541" width="13.85546875" style="315" customWidth="1"/>
    <col min="542" max="542" width="11.42578125" style="315" customWidth="1"/>
    <col min="543" max="543" width="14" style="315" customWidth="1"/>
    <col min="544" max="544" width="8.5703125" style="315" customWidth="1"/>
    <col min="545" max="545" width="7.7109375" style="315" customWidth="1"/>
    <col min="546" max="546" width="15.85546875" style="315" customWidth="1"/>
    <col min="547" max="547" width="13.85546875" style="315" customWidth="1"/>
    <col min="548" max="548" width="11.42578125" style="315" customWidth="1"/>
    <col min="549" max="549" width="14" style="315" customWidth="1"/>
    <col min="550" max="550" width="8.7109375" style="315" customWidth="1"/>
    <col min="551" max="551" width="11" style="315" bestFit="1" customWidth="1"/>
    <col min="552" max="552" width="20.7109375" style="315" bestFit="1" customWidth="1"/>
    <col min="553" max="553" width="17.42578125" style="315" bestFit="1" customWidth="1"/>
    <col min="554" max="554" width="12.42578125" style="315" customWidth="1"/>
    <col min="555" max="555" width="7.42578125" style="315" customWidth="1"/>
    <col min="556" max="561" width="9.140625" style="315" customWidth="1"/>
    <col min="562" max="562" width="10.42578125" style="315" customWidth="1"/>
    <col min="563" max="563" width="11.28515625" style="315" customWidth="1"/>
    <col min="564" max="565" width="9.140625" style="315" customWidth="1"/>
    <col min="566" max="566" width="12.85546875" style="315" customWidth="1"/>
    <col min="567" max="567" width="10.42578125" style="315" customWidth="1"/>
    <col min="568" max="568" width="8.7109375" style="315" customWidth="1"/>
    <col min="569" max="569" width="15.7109375" style="315" bestFit="1" customWidth="1"/>
    <col min="570" max="570" width="10.140625" style="315" customWidth="1"/>
    <col min="571" max="571" width="11.5703125" style="315" bestFit="1" customWidth="1"/>
    <col min="572" max="574" width="12.7109375" style="315" bestFit="1" customWidth="1"/>
    <col min="575" max="581" width="12.42578125" style="315" customWidth="1"/>
    <col min="582" max="582" width="12.7109375" style="315" customWidth="1"/>
    <col min="583" max="583" width="12.85546875" style="315" customWidth="1"/>
    <col min="584" max="584" width="8.85546875" style="315" customWidth="1"/>
    <col min="585" max="585" width="10.42578125" style="315" customWidth="1"/>
    <col min="586" max="586" width="9.42578125" style="315" customWidth="1"/>
    <col min="587" max="587" width="16.5703125" style="315" bestFit="1" customWidth="1"/>
    <col min="588" max="589" width="10.140625" style="315" customWidth="1"/>
    <col min="590" max="590" width="15.7109375" style="315" bestFit="1" customWidth="1"/>
    <col min="591" max="591" width="10.28515625" style="315" bestFit="1" customWidth="1"/>
    <col min="592" max="592" width="3.7109375" style="315" customWidth="1"/>
    <col min="593" max="594" width="10.140625" style="315" customWidth="1"/>
    <col min="595" max="595" width="14.28515625" style="315" bestFit="1" customWidth="1"/>
    <col min="596" max="596" width="10.28515625" style="315" bestFit="1" customWidth="1"/>
    <col min="597" max="597" width="11.7109375" style="315" customWidth="1"/>
    <col min="598" max="599" width="10.140625" style="315" customWidth="1"/>
    <col min="600" max="600" width="15.7109375" style="315" bestFit="1" customWidth="1"/>
    <col min="601" max="601" width="10.28515625" style="315" bestFit="1" customWidth="1"/>
    <col min="602" max="768" width="11.42578125" style="315"/>
    <col min="769" max="769" width="5.85546875" style="315" customWidth="1"/>
    <col min="770" max="770" width="0" style="315" hidden="1" customWidth="1"/>
    <col min="771" max="771" width="62.140625" style="315" customWidth="1"/>
    <col min="772" max="772" width="20.7109375" style="315" customWidth="1"/>
    <col min="773" max="773" width="15.7109375" style="315" customWidth="1"/>
    <col min="774" max="774" width="15.5703125" style="315" customWidth="1"/>
    <col min="775" max="775" width="13.85546875" style="315" bestFit="1" customWidth="1"/>
    <col min="776" max="776" width="12.28515625" style="315" bestFit="1" customWidth="1"/>
    <col min="777" max="777" width="12.42578125" style="315" bestFit="1" customWidth="1"/>
    <col min="778" max="778" width="10.85546875" style="315" customWidth="1"/>
    <col min="779" max="779" width="11.28515625" style="315" customWidth="1"/>
    <col min="780" max="780" width="16.42578125" style="315" customWidth="1"/>
    <col min="781" max="781" width="15.28515625" style="315" bestFit="1" customWidth="1"/>
    <col min="782" max="782" width="10" style="315" customWidth="1"/>
    <col min="783" max="783" width="14" style="315" customWidth="1"/>
    <col min="784" max="784" width="12.7109375" style="315" bestFit="1" customWidth="1"/>
    <col min="785" max="785" width="15.7109375" style="315" bestFit="1" customWidth="1"/>
    <col min="786" max="788" width="8.7109375" style="315" bestFit="1" customWidth="1"/>
    <col min="789" max="789" width="9.7109375" style="315" customWidth="1"/>
    <col min="790" max="790" width="15.85546875" style="315" customWidth="1"/>
    <col min="791" max="791" width="19.85546875" style="315" bestFit="1" customWidth="1"/>
    <col min="792" max="792" width="15.140625" style="315" bestFit="1" customWidth="1"/>
    <col min="793" max="793" width="17" style="315" bestFit="1" customWidth="1"/>
    <col min="794" max="794" width="12.7109375" style="315" bestFit="1" customWidth="1"/>
    <col min="795" max="795" width="7.7109375" style="315" customWidth="1"/>
    <col min="796" max="796" width="15.85546875" style="315" customWidth="1"/>
    <col min="797" max="797" width="13.85546875" style="315" customWidth="1"/>
    <col min="798" max="798" width="11.42578125" style="315" customWidth="1"/>
    <col min="799" max="799" width="14" style="315" customWidth="1"/>
    <col min="800" max="800" width="8.5703125" style="315" customWidth="1"/>
    <col min="801" max="801" width="7.7109375" style="315" customWidth="1"/>
    <col min="802" max="802" width="15.85546875" style="315" customWidth="1"/>
    <col min="803" max="803" width="13.85546875" style="315" customWidth="1"/>
    <col min="804" max="804" width="11.42578125" style="315" customWidth="1"/>
    <col min="805" max="805" width="14" style="315" customWidth="1"/>
    <col min="806" max="806" width="8.7109375" style="315" customWidth="1"/>
    <col min="807" max="807" width="11" style="315" bestFit="1" customWidth="1"/>
    <col min="808" max="808" width="20.7109375" style="315" bestFit="1" customWidth="1"/>
    <col min="809" max="809" width="17.42578125" style="315" bestFit="1" customWidth="1"/>
    <col min="810" max="810" width="12.42578125" style="315" customWidth="1"/>
    <col min="811" max="811" width="7.42578125" style="315" customWidth="1"/>
    <col min="812" max="817" width="9.140625" style="315" customWidth="1"/>
    <col min="818" max="818" width="10.42578125" style="315" customWidth="1"/>
    <col min="819" max="819" width="11.28515625" style="315" customWidth="1"/>
    <col min="820" max="821" width="9.140625" style="315" customWidth="1"/>
    <col min="822" max="822" width="12.85546875" style="315" customWidth="1"/>
    <col min="823" max="823" width="10.42578125" style="315" customWidth="1"/>
    <col min="824" max="824" width="8.7109375" style="315" customWidth="1"/>
    <col min="825" max="825" width="15.7109375" style="315" bestFit="1" customWidth="1"/>
    <col min="826" max="826" width="10.140625" style="315" customWidth="1"/>
    <col min="827" max="827" width="11.5703125" style="315" bestFit="1" customWidth="1"/>
    <col min="828" max="830" width="12.7109375" style="315" bestFit="1" customWidth="1"/>
    <col min="831" max="837" width="12.42578125" style="315" customWidth="1"/>
    <col min="838" max="838" width="12.7109375" style="315" customWidth="1"/>
    <col min="839" max="839" width="12.85546875" style="315" customWidth="1"/>
    <col min="840" max="840" width="8.85546875" style="315" customWidth="1"/>
    <col min="841" max="841" width="10.42578125" style="315" customWidth="1"/>
    <col min="842" max="842" width="9.42578125" style="315" customWidth="1"/>
    <col min="843" max="843" width="16.5703125" style="315" bestFit="1" customWidth="1"/>
    <col min="844" max="845" width="10.140625" style="315" customWidth="1"/>
    <col min="846" max="846" width="15.7109375" style="315" bestFit="1" customWidth="1"/>
    <col min="847" max="847" width="10.28515625" style="315" bestFit="1" customWidth="1"/>
    <col min="848" max="848" width="3.7109375" style="315" customWidth="1"/>
    <col min="849" max="850" width="10.140625" style="315" customWidth="1"/>
    <col min="851" max="851" width="14.28515625" style="315" bestFit="1" customWidth="1"/>
    <col min="852" max="852" width="10.28515625" style="315" bestFit="1" customWidth="1"/>
    <col min="853" max="853" width="11.7109375" style="315" customWidth="1"/>
    <col min="854" max="855" width="10.140625" style="315" customWidth="1"/>
    <col min="856" max="856" width="15.7109375" style="315" bestFit="1" customWidth="1"/>
    <col min="857" max="857" width="10.28515625" style="315" bestFit="1" customWidth="1"/>
    <col min="858" max="1024" width="11.42578125" style="315"/>
    <col min="1025" max="1025" width="5.85546875" style="315" customWidth="1"/>
    <col min="1026" max="1026" width="0" style="315" hidden="1" customWidth="1"/>
    <col min="1027" max="1027" width="62.140625" style="315" customWidth="1"/>
    <col min="1028" max="1028" width="20.7109375" style="315" customWidth="1"/>
    <col min="1029" max="1029" width="15.7109375" style="315" customWidth="1"/>
    <col min="1030" max="1030" width="15.5703125" style="315" customWidth="1"/>
    <col min="1031" max="1031" width="13.85546875" style="315" bestFit="1" customWidth="1"/>
    <col min="1032" max="1032" width="12.28515625" style="315" bestFit="1" customWidth="1"/>
    <col min="1033" max="1033" width="12.42578125" style="315" bestFit="1" customWidth="1"/>
    <col min="1034" max="1034" width="10.85546875" style="315" customWidth="1"/>
    <col min="1035" max="1035" width="11.28515625" style="315" customWidth="1"/>
    <col min="1036" max="1036" width="16.42578125" style="315" customWidth="1"/>
    <col min="1037" max="1037" width="15.28515625" style="315" bestFit="1" customWidth="1"/>
    <col min="1038" max="1038" width="10" style="315" customWidth="1"/>
    <col min="1039" max="1039" width="14" style="315" customWidth="1"/>
    <col min="1040" max="1040" width="12.7109375" style="315" bestFit="1" customWidth="1"/>
    <col min="1041" max="1041" width="15.7109375" style="315" bestFit="1" customWidth="1"/>
    <col min="1042" max="1044" width="8.7109375" style="315" bestFit="1" customWidth="1"/>
    <col min="1045" max="1045" width="9.7109375" style="315" customWidth="1"/>
    <col min="1046" max="1046" width="15.85546875" style="315" customWidth="1"/>
    <col min="1047" max="1047" width="19.85546875" style="315" bestFit="1" customWidth="1"/>
    <col min="1048" max="1048" width="15.140625" style="315" bestFit="1" customWidth="1"/>
    <col min="1049" max="1049" width="17" style="315" bestFit="1" customWidth="1"/>
    <col min="1050" max="1050" width="12.7109375" style="315" bestFit="1" customWidth="1"/>
    <col min="1051" max="1051" width="7.7109375" style="315" customWidth="1"/>
    <col min="1052" max="1052" width="15.85546875" style="315" customWidth="1"/>
    <col min="1053" max="1053" width="13.85546875" style="315" customWidth="1"/>
    <col min="1054" max="1054" width="11.42578125" style="315" customWidth="1"/>
    <col min="1055" max="1055" width="14" style="315" customWidth="1"/>
    <col min="1056" max="1056" width="8.5703125" style="315" customWidth="1"/>
    <col min="1057" max="1057" width="7.7109375" style="315" customWidth="1"/>
    <col min="1058" max="1058" width="15.85546875" style="315" customWidth="1"/>
    <col min="1059" max="1059" width="13.85546875" style="315" customWidth="1"/>
    <col min="1060" max="1060" width="11.42578125" style="315" customWidth="1"/>
    <col min="1061" max="1061" width="14" style="315" customWidth="1"/>
    <col min="1062" max="1062" width="8.7109375" style="315" customWidth="1"/>
    <col min="1063" max="1063" width="11" style="315" bestFit="1" customWidth="1"/>
    <col min="1064" max="1064" width="20.7109375" style="315" bestFit="1" customWidth="1"/>
    <col min="1065" max="1065" width="17.42578125" style="315" bestFit="1" customWidth="1"/>
    <col min="1066" max="1066" width="12.42578125" style="315" customWidth="1"/>
    <col min="1067" max="1067" width="7.42578125" style="315" customWidth="1"/>
    <col min="1068" max="1073" width="9.140625" style="315" customWidth="1"/>
    <col min="1074" max="1074" width="10.42578125" style="315" customWidth="1"/>
    <col min="1075" max="1075" width="11.28515625" style="315" customWidth="1"/>
    <col min="1076" max="1077" width="9.140625" style="315" customWidth="1"/>
    <col min="1078" max="1078" width="12.85546875" style="315" customWidth="1"/>
    <col min="1079" max="1079" width="10.42578125" style="315" customWidth="1"/>
    <col min="1080" max="1080" width="8.7109375" style="315" customWidth="1"/>
    <col min="1081" max="1081" width="15.7109375" style="315" bestFit="1" customWidth="1"/>
    <col min="1082" max="1082" width="10.140625" style="315" customWidth="1"/>
    <col min="1083" max="1083" width="11.5703125" style="315" bestFit="1" customWidth="1"/>
    <col min="1084" max="1086" width="12.7109375" style="315" bestFit="1" customWidth="1"/>
    <col min="1087" max="1093" width="12.42578125" style="315" customWidth="1"/>
    <col min="1094" max="1094" width="12.7109375" style="315" customWidth="1"/>
    <col min="1095" max="1095" width="12.85546875" style="315" customWidth="1"/>
    <col min="1096" max="1096" width="8.85546875" style="315" customWidth="1"/>
    <col min="1097" max="1097" width="10.42578125" style="315" customWidth="1"/>
    <col min="1098" max="1098" width="9.42578125" style="315" customWidth="1"/>
    <col min="1099" max="1099" width="16.5703125" style="315" bestFit="1" customWidth="1"/>
    <col min="1100" max="1101" width="10.140625" style="315" customWidth="1"/>
    <col min="1102" max="1102" width="15.7109375" style="315" bestFit="1" customWidth="1"/>
    <col min="1103" max="1103" width="10.28515625" style="315" bestFit="1" customWidth="1"/>
    <col min="1104" max="1104" width="3.7109375" style="315" customWidth="1"/>
    <col min="1105" max="1106" width="10.140625" style="315" customWidth="1"/>
    <col min="1107" max="1107" width="14.28515625" style="315" bestFit="1" customWidth="1"/>
    <col min="1108" max="1108" width="10.28515625" style="315" bestFit="1" customWidth="1"/>
    <col min="1109" max="1109" width="11.7109375" style="315" customWidth="1"/>
    <col min="1110" max="1111" width="10.140625" style="315" customWidth="1"/>
    <col min="1112" max="1112" width="15.7109375" style="315" bestFit="1" customWidth="1"/>
    <col min="1113" max="1113" width="10.28515625" style="315" bestFit="1" customWidth="1"/>
    <col min="1114" max="1280" width="11.42578125" style="315"/>
    <col min="1281" max="1281" width="5.85546875" style="315" customWidth="1"/>
    <col min="1282" max="1282" width="0" style="315" hidden="1" customWidth="1"/>
    <col min="1283" max="1283" width="62.140625" style="315" customWidth="1"/>
    <col min="1284" max="1284" width="20.7109375" style="315" customWidth="1"/>
    <col min="1285" max="1285" width="15.7109375" style="315" customWidth="1"/>
    <col min="1286" max="1286" width="15.5703125" style="315" customWidth="1"/>
    <col min="1287" max="1287" width="13.85546875" style="315" bestFit="1" customWidth="1"/>
    <col min="1288" max="1288" width="12.28515625" style="315" bestFit="1" customWidth="1"/>
    <col min="1289" max="1289" width="12.42578125" style="315" bestFit="1" customWidth="1"/>
    <col min="1290" max="1290" width="10.85546875" style="315" customWidth="1"/>
    <col min="1291" max="1291" width="11.28515625" style="315" customWidth="1"/>
    <col min="1292" max="1292" width="16.42578125" style="315" customWidth="1"/>
    <col min="1293" max="1293" width="15.28515625" style="315" bestFit="1" customWidth="1"/>
    <col min="1294" max="1294" width="10" style="315" customWidth="1"/>
    <col min="1295" max="1295" width="14" style="315" customWidth="1"/>
    <col min="1296" max="1296" width="12.7109375" style="315" bestFit="1" customWidth="1"/>
    <col min="1297" max="1297" width="15.7109375" style="315" bestFit="1" customWidth="1"/>
    <col min="1298" max="1300" width="8.7109375" style="315" bestFit="1" customWidth="1"/>
    <col min="1301" max="1301" width="9.7109375" style="315" customWidth="1"/>
    <col min="1302" max="1302" width="15.85546875" style="315" customWidth="1"/>
    <col min="1303" max="1303" width="19.85546875" style="315" bestFit="1" customWidth="1"/>
    <col min="1304" max="1304" width="15.140625" style="315" bestFit="1" customWidth="1"/>
    <col min="1305" max="1305" width="17" style="315" bestFit="1" customWidth="1"/>
    <col min="1306" max="1306" width="12.7109375" style="315" bestFit="1" customWidth="1"/>
    <col min="1307" max="1307" width="7.7109375" style="315" customWidth="1"/>
    <col min="1308" max="1308" width="15.85546875" style="315" customWidth="1"/>
    <col min="1309" max="1309" width="13.85546875" style="315" customWidth="1"/>
    <col min="1310" max="1310" width="11.42578125" style="315" customWidth="1"/>
    <col min="1311" max="1311" width="14" style="315" customWidth="1"/>
    <col min="1312" max="1312" width="8.5703125" style="315" customWidth="1"/>
    <col min="1313" max="1313" width="7.7109375" style="315" customWidth="1"/>
    <col min="1314" max="1314" width="15.85546875" style="315" customWidth="1"/>
    <col min="1315" max="1315" width="13.85546875" style="315" customWidth="1"/>
    <col min="1316" max="1316" width="11.42578125" style="315" customWidth="1"/>
    <col min="1317" max="1317" width="14" style="315" customWidth="1"/>
    <col min="1318" max="1318" width="8.7109375" style="315" customWidth="1"/>
    <col min="1319" max="1319" width="11" style="315" bestFit="1" customWidth="1"/>
    <col min="1320" max="1320" width="20.7109375" style="315" bestFit="1" customWidth="1"/>
    <col min="1321" max="1321" width="17.42578125" style="315" bestFit="1" customWidth="1"/>
    <col min="1322" max="1322" width="12.42578125" style="315" customWidth="1"/>
    <col min="1323" max="1323" width="7.42578125" style="315" customWidth="1"/>
    <col min="1324" max="1329" width="9.140625" style="315" customWidth="1"/>
    <col min="1330" max="1330" width="10.42578125" style="315" customWidth="1"/>
    <col min="1331" max="1331" width="11.28515625" style="315" customWidth="1"/>
    <col min="1332" max="1333" width="9.140625" style="315" customWidth="1"/>
    <col min="1334" max="1334" width="12.85546875" style="315" customWidth="1"/>
    <col min="1335" max="1335" width="10.42578125" style="315" customWidth="1"/>
    <col min="1336" max="1336" width="8.7109375" style="315" customWidth="1"/>
    <col min="1337" max="1337" width="15.7109375" style="315" bestFit="1" customWidth="1"/>
    <col min="1338" max="1338" width="10.140625" style="315" customWidth="1"/>
    <col min="1339" max="1339" width="11.5703125" style="315" bestFit="1" customWidth="1"/>
    <col min="1340" max="1342" width="12.7109375" style="315" bestFit="1" customWidth="1"/>
    <col min="1343" max="1349" width="12.42578125" style="315" customWidth="1"/>
    <col min="1350" max="1350" width="12.7109375" style="315" customWidth="1"/>
    <col min="1351" max="1351" width="12.85546875" style="315" customWidth="1"/>
    <col min="1352" max="1352" width="8.85546875" style="315" customWidth="1"/>
    <col min="1353" max="1353" width="10.42578125" style="315" customWidth="1"/>
    <col min="1354" max="1354" width="9.42578125" style="315" customWidth="1"/>
    <col min="1355" max="1355" width="16.5703125" style="315" bestFit="1" customWidth="1"/>
    <col min="1356" max="1357" width="10.140625" style="315" customWidth="1"/>
    <col min="1358" max="1358" width="15.7109375" style="315" bestFit="1" customWidth="1"/>
    <col min="1359" max="1359" width="10.28515625" style="315" bestFit="1" customWidth="1"/>
    <col min="1360" max="1360" width="3.7109375" style="315" customWidth="1"/>
    <col min="1361" max="1362" width="10.140625" style="315" customWidth="1"/>
    <col min="1363" max="1363" width="14.28515625" style="315" bestFit="1" customWidth="1"/>
    <col min="1364" max="1364" width="10.28515625" style="315" bestFit="1" customWidth="1"/>
    <col min="1365" max="1365" width="11.7109375" style="315" customWidth="1"/>
    <col min="1366" max="1367" width="10.140625" style="315" customWidth="1"/>
    <col min="1368" max="1368" width="15.7109375" style="315" bestFit="1" customWidth="1"/>
    <col min="1369" max="1369" width="10.28515625" style="315" bestFit="1" customWidth="1"/>
    <col min="1370" max="1536" width="11.42578125" style="315"/>
    <col min="1537" max="1537" width="5.85546875" style="315" customWidth="1"/>
    <col min="1538" max="1538" width="0" style="315" hidden="1" customWidth="1"/>
    <col min="1539" max="1539" width="62.140625" style="315" customWidth="1"/>
    <col min="1540" max="1540" width="20.7109375" style="315" customWidth="1"/>
    <col min="1541" max="1541" width="15.7109375" style="315" customWidth="1"/>
    <col min="1542" max="1542" width="15.5703125" style="315" customWidth="1"/>
    <col min="1543" max="1543" width="13.85546875" style="315" bestFit="1" customWidth="1"/>
    <col min="1544" max="1544" width="12.28515625" style="315" bestFit="1" customWidth="1"/>
    <col min="1545" max="1545" width="12.42578125" style="315" bestFit="1" customWidth="1"/>
    <col min="1546" max="1546" width="10.85546875" style="315" customWidth="1"/>
    <col min="1547" max="1547" width="11.28515625" style="315" customWidth="1"/>
    <col min="1548" max="1548" width="16.42578125" style="315" customWidth="1"/>
    <col min="1549" max="1549" width="15.28515625" style="315" bestFit="1" customWidth="1"/>
    <col min="1550" max="1550" width="10" style="315" customWidth="1"/>
    <col min="1551" max="1551" width="14" style="315" customWidth="1"/>
    <col min="1552" max="1552" width="12.7109375" style="315" bestFit="1" customWidth="1"/>
    <col min="1553" max="1553" width="15.7109375" style="315" bestFit="1" customWidth="1"/>
    <col min="1554" max="1556" width="8.7109375" style="315" bestFit="1" customWidth="1"/>
    <col min="1557" max="1557" width="9.7109375" style="315" customWidth="1"/>
    <col min="1558" max="1558" width="15.85546875" style="315" customWidth="1"/>
    <col min="1559" max="1559" width="19.85546875" style="315" bestFit="1" customWidth="1"/>
    <col min="1560" max="1560" width="15.140625" style="315" bestFit="1" customWidth="1"/>
    <col min="1561" max="1561" width="17" style="315" bestFit="1" customWidth="1"/>
    <col min="1562" max="1562" width="12.7109375" style="315" bestFit="1" customWidth="1"/>
    <col min="1563" max="1563" width="7.7109375" style="315" customWidth="1"/>
    <col min="1564" max="1564" width="15.85546875" style="315" customWidth="1"/>
    <col min="1565" max="1565" width="13.85546875" style="315" customWidth="1"/>
    <col min="1566" max="1566" width="11.42578125" style="315" customWidth="1"/>
    <col min="1567" max="1567" width="14" style="315" customWidth="1"/>
    <col min="1568" max="1568" width="8.5703125" style="315" customWidth="1"/>
    <col min="1569" max="1569" width="7.7109375" style="315" customWidth="1"/>
    <col min="1570" max="1570" width="15.85546875" style="315" customWidth="1"/>
    <col min="1571" max="1571" width="13.85546875" style="315" customWidth="1"/>
    <col min="1572" max="1572" width="11.42578125" style="315" customWidth="1"/>
    <col min="1573" max="1573" width="14" style="315" customWidth="1"/>
    <col min="1574" max="1574" width="8.7109375" style="315" customWidth="1"/>
    <col min="1575" max="1575" width="11" style="315" bestFit="1" customWidth="1"/>
    <col min="1576" max="1576" width="20.7109375" style="315" bestFit="1" customWidth="1"/>
    <col min="1577" max="1577" width="17.42578125" style="315" bestFit="1" customWidth="1"/>
    <col min="1578" max="1578" width="12.42578125" style="315" customWidth="1"/>
    <col min="1579" max="1579" width="7.42578125" style="315" customWidth="1"/>
    <col min="1580" max="1585" width="9.140625" style="315" customWidth="1"/>
    <col min="1586" max="1586" width="10.42578125" style="315" customWidth="1"/>
    <col min="1587" max="1587" width="11.28515625" style="315" customWidth="1"/>
    <col min="1588" max="1589" width="9.140625" style="315" customWidth="1"/>
    <col min="1590" max="1590" width="12.85546875" style="315" customWidth="1"/>
    <col min="1591" max="1591" width="10.42578125" style="315" customWidth="1"/>
    <col min="1592" max="1592" width="8.7109375" style="315" customWidth="1"/>
    <col min="1593" max="1593" width="15.7109375" style="315" bestFit="1" customWidth="1"/>
    <col min="1594" max="1594" width="10.140625" style="315" customWidth="1"/>
    <col min="1595" max="1595" width="11.5703125" style="315" bestFit="1" customWidth="1"/>
    <col min="1596" max="1598" width="12.7109375" style="315" bestFit="1" customWidth="1"/>
    <col min="1599" max="1605" width="12.42578125" style="315" customWidth="1"/>
    <col min="1606" max="1606" width="12.7109375" style="315" customWidth="1"/>
    <col min="1607" max="1607" width="12.85546875" style="315" customWidth="1"/>
    <col min="1608" max="1608" width="8.85546875" style="315" customWidth="1"/>
    <col min="1609" max="1609" width="10.42578125" style="315" customWidth="1"/>
    <col min="1610" max="1610" width="9.42578125" style="315" customWidth="1"/>
    <col min="1611" max="1611" width="16.5703125" style="315" bestFit="1" customWidth="1"/>
    <col min="1612" max="1613" width="10.140625" style="315" customWidth="1"/>
    <col min="1614" max="1614" width="15.7109375" style="315" bestFit="1" customWidth="1"/>
    <col min="1615" max="1615" width="10.28515625" style="315" bestFit="1" customWidth="1"/>
    <col min="1616" max="1616" width="3.7109375" style="315" customWidth="1"/>
    <col min="1617" max="1618" width="10.140625" style="315" customWidth="1"/>
    <col min="1619" max="1619" width="14.28515625" style="315" bestFit="1" customWidth="1"/>
    <col min="1620" max="1620" width="10.28515625" style="315" bestFit="1" customWidth="1"/>
    <col min="1621" max="1621" width="11.7109375" style="315" customWidth="1"/>
    <col min="1622" max="1623" width="10.140625" style="315" customWidth="1"/>
    <col min="1624" max="1624" width="15.7109375" style="315" bestFit="1" customWidth="1"/>
    <col min="1625" max="1625" width="10.28515625" style="315" bestFit="1" customWidth="1"/>
    <col min="1626" max="1792" width="11.42578125" style="315"/>
    <col min="1793" max="1793" width="5.85546875" style="315" customWidth="1"/>
    <col min="1794" max="1794" width="0" style="315" hidden="1" customWidth="1"/>
    <col min="1795" max="1795" width="62.140625" style="315" customWidth="1"/>
    <col min="1796" max="1796" width="20.7109375" style="315" customWidth="1"/>
    <col min="1797" max="1797" width="15.7109375" style="315" customWidth="1"/>
    <col min="1798" max="1798" width="15.5703125" style="315" customWidth="1"/>
    <col min="1799" max="1799" width="13.85546875" style="315" bestFit="1" customWidth="1"/>
    <col min="1800" max="1800" width="12.28515625" style="315" bestFit="1" customWidth="1"/>
    <col min="1801" max="1801" width="12.42578125" style="315" bestFit="1" customWidth="1"/>
    <col min="1802" max="1802" width="10.85546875" style="315" customWidth="1"/>
    <col min="1803" max="1803" width="11.28515625" style="315" customWidth="1"/>
    <col min="1804" max="1804" width="16.42578125" style="315" customWidth="1"/>
    <col min="1805" max="1805" width="15.28515625" style="315" bestFit="1" customWidth="1"/>
    <col min="1806" max="1806" width="10" style="315" customWidth="1"/>
    <col min="1807" max="1807" width="14" style="315" customWidth="1"/>
    <col min="1808" max="1808" width="12.7109375" style="315" bestFit="1" customWidth="1"/>
    <col min="1809" max="1809" width="15.7109375" style="315" bestFit="1" customWidth="1"/>
    <col min="1810" max="1812" width="8.7109375" style="315" bestFit="1" customWidth="1"/>
    <col min="1813" max="1813" width="9.7109375" style="315" customWidth="1"/>
    <col min="1814" max="1814" width="15.85546875" style="315" customWidth="1"/>
    <col min="1815" max="1815" width="19.85546875" style="315" bestFit="1" customWidth="1"/>
    <col min="1816" max="1816" width="15.140625" style="315" bestFit="1" customWidth="1"/>
    <col min="1817" max="1817" width="17" style="315" bestFit="1" customWidth="1"/>
    <col min="1818" max="1818" width="12.7109375" style="315" bestFit="1" customWidth="1"/>
    <col min="1819" max="1819" width="7.7109375" style="315" customWidth="1"/>
    <col min="1820" max="1820" width="15.85546875" style="315" customWidth="1"/>
    <col min="1821" max="1821" width="13.85546875" style="315" customWidth="1"/>
    <col min="1822" max="1822" width="11.42578125" style="315" customWidth="1"/>
    <col min="1823" max="1823" width="14" style="315" customWidth="1"/>
    <col min="1824" max="1824" width="8.5703125" style="315" customWidth="1"/>
    <col min="1825" max="1825" width="7.7109375" style="315" customWidth="1"/>
    <col min="1826" max="1826" width="15.85546875" style="315" customWidth="1"/>
    <col min="1827" max="1827" width="13.85546875" style="315" customWidth="1"/>
    <col min="1828" max="1828" width="11.42578125" style="315" customWidth="1"/>
    <col min="1829" max="1829" width="14" style="315" customWidth="1"/>
    <col min="1830" max="1830" width="8.7109375" style="315" customWidth="1"/>
    <col min="1831" max="1831" width="11" style="315" bestFit="1" customWidth="1"/>
    <col min="1832" max="1832" width="20.7109375" style="315" bestFit="1" customWidth="1"/>
    <col min="1833" max="1833" width="17.42578125" style="315" bestFit="1" customWidth="1"/>
    <col min="1834" max="1834" width="12.42578125" style="315" customWidth="1"/>
    <col min="1835" max="1835" width="7.42578125" style="315" customWidth="1"/>
    <col min="1836" max="1841" width="9.140625" style="315" customWidth="1"/>
    <col min="1842" max="1842" width="10.42578125" style="315" customWidth="1"/>
    <col min="1843" max="1843" width="11.28515625" style="315" customWidth="1"/>
    <col min="1844" max="1845" width="9.140625" style="315" customWidth="1"/>
    <col min="1846" max="1846" width="12.85546875" style="315" customWidth="1"/>
    <col min="1847" max="1847" width="10.42578125" style="315" customWidth="1"/>
    <col min="1848" max="1848" width="8.7109375" style="315" customWidth="1"/>
    <col min="1849" max="1849" width="15.7109375" style="315" bestFit="1" customWidth="1"/>
    <col min="1850" max="1850" width="10.140625" style="315" customWidth="1"/>
    <col min="1851" max="1851" width="11.5703125" style="315" bestFit="1" customWidth="1"/>
    <col min="1852" max="1854" width="12.7109375" style="315" bestFit="1" customWidth="1"/>
    <col min="1855" max="1861" width="12.42578125" style="315" customWidth="1"/>
    <col min="1862" max="1862" width="12.7109375" style="315" customWidth="1"/>
    <col min="1863" max="1863" width="12.85546875" style="315" customWidth="1"/>
    <col min="1864" max="1864" width="8.85546875" style="315" customWidth="1"/>
    <col min="1865" max="1865" width="10.42578125" style="315" customWidth="1"/>
    <col min="1866" max="1866" width="9.42578125" style="315" customWidth="1"/>
    <col min="1867" max="1867" width="16.5703125" style="315" bestFit="1" customWidth="1"/>
    <col min="1868" max="1869" width="10.140625" style="315" customWidth="1"/>
    <col min="1870" max="1870" width="15.7109375" style="315" bestFit="1" customWidth="1"/>
    <col min="1871" max="1871" width="10.28515625" style="315" bestFit="1" customWidth="1"/>
    <col min="1872" max="1872" width="3.7109375" style="315" customWidth="1"/>
    <col min="1873" max="1874" width="10.140625" style="315" customWidth="1"/>
    <col min="1875" max="1875" width="14.28515625" style="315" bestFit="1" customWidth="1"/>
    <col min="1876" max="1876" width="10.28515625" style="315" bestFit="1" customWidth="1"/>
    <col min="1877" max="1877" width="11.7109375" style="315" customWidth="1"/>
    <col min="1878" max="1879" width="10.140625" style="315" customWidth="1"/>
    <col min="1880" max="1880" width="15.7109375" style="315" bestFit="1" customWidth="1"/>
    <col min="1881" max="1881" width="10.28515625" style="315" bestFit="1" customWidth="1"/>
    <col min="1882" max="2048" width="11.42578125" style="315"/>
    <col min="2049" max="2049" width="5.85546875" style="315" customWidth="1"/>
    <col min="2050" max="2050" width="0" style="315" hidden="1" customWidth="1"/>
    <col min="2051" max="2051" width="62.140625" style="315" customWidth="1"/>
    <col min="2052" max="2052" width="20.7109375" style="315" customWidth="1"/>
    <col min="2053" max="2053" width="15.7109375" style="315" customWidth="1"/>
    <col min="2054" max="2054" width="15.5703125" style="315" customWidth="1"/>
    <col min="2055" max="2055" width="13.85546875" style="315" bestFit="1" customWidth="1"/>
    <col min="2056" max="2056" width="12.28515625" style="315" bestFit="1" customWidth="1"/>
    <col min="2057" max="2057" width="12.42578125" style="315" bestFit="1" customWidth="1"/>
    <col min="2058" max="2058" width="10.85546875" style="315" customWidth="1"/>
    <col min="2059" max="2059" width="11.28515625" style="315" customWidth="1"/>
    <col min="2060" max="2060" width="16.42578125" style="315" customWidth="1"/>
    <col min="2061" max="2061" width="15.28515625" style="315" bestFit="1" customWidth="1"/>
    <col min="2062" max="2062" width="10" style="315" customWidth="1"/>
    <col min="2063" max="2063" width="14" style="315" customWidth="1"/>
    <col min="2064" max="2064" width="12.7109375" style="315" bestFit="1" customWidth="1"/>
    <col min="2065" max="2065" width="15.7109375" style="315" bestFit="1" customWidth="1"/>
    <col min="2066" max="2068" width="8.7109375" style="315" bestFit="1" customWidth="1"/>
    <col min="2069" max="2069" width="9.7109375" style="315" customWidth="1"/>
    <col min="2070" max="2070" width="15.85546875" style="315" customWidth="1"/>
    <col min="2071" max="2071" width="19.85546875" style="315" bestFit="1" customWidth="1"/>
    <col min="2072" max="2072" width="15.140625" style="315" bestFit="1" customWidth="1"/>
    <col min="2073" max="2073" width="17" style="315" bestFit="1" customWidth="1"/>
    <col min="2074" max="2074" width="12.7109375" style="315" bestFit="1" customWidth="1"/>
    <col min="2075" max="2075" width="7.7109375" style="315" customWidth="1"/>
    <col min="2076" max="2076" width="15.85546875" style="315" customWidth="1"/>
    <col min="2077" max="2077" width="13.85546875" style="315" customWidth="1"/>
    <col min="2078" max="2078" width="11.42578125" style="315" customWidth="1"/>
    <col min="2079" max="2079" width="14" style="315" customWidth="1"/>
    <col min="2080" max="2080" width="8.5703125" style="315" customWidth="1"/>
    <col min="2081" max="2081" width="7.7109375" style="315" customWidth="1"/>
    <col min="2082" max="2082" width="15.85546875" style="315" customWidth="1"/>
    <col min="2083" max="2083" width="13.85546875" style="315" customWidth="1"/>
    <col min="2084" max="2084" width="11.42578125" style="315" customWidth="1"/>
    <col min="2085" max="2085" width="14" style="315" customWidth="1"/>
    <col min="2086" max="2086" width="8.7109375" style="315" customWidth="1"/>
    <col min="2087" max="2087" width="11" style="315" bestFit="1" customWidth="1"/>
    <col min="2088" max="2088" width="20.7109375" style="315" bestFit="1" customWidth="1"/>
    <col min="2089" max="2089" width="17.42578125" style="315" bestFit="1" customWidth="1"/>
    <col min="2090" max="2090" width="12.42578125" style="315" customWidth="1"/>
    <col min="2091" max="2091" width="7.42578125" style="315" customWidth="1"/>
    <col min="2092" max="2097" width="9.140625" style="315" customWidth="1"/>
    <col min="2098" max="2098" width="10.42578125" style="315" customWidth="1"/>
    <col min="2099" max="2099" width="11.28515625" style="315" customWidth="1"/>
    <col min="2100" max="2101" width="9.140625" style="315" customWidth="1"/>
    <col min="2102" max="2102" width="12.85546875" style="315" customWidth="1"/>
    <col min="2103" max="2103" width="10.42578125" style="315" customWidth="1"/>
    <col min="2104" max="2104" width="8.7109375" style="315" customWidth="1"/>
    <col min="2105" max="2105" width="15.7109375" style="315" bestFit="1" customWidth="1"/>
    <col min="2106" max="2106" width="10.140625" style="315" customWidth="1"/>
    <col min="2107" max="2107" width="11.5703125" style="315" bestFit="1" customWidth="1"/>
    <col min="2108" max="2110" width="12.7109375" style="315" bestFit="1" customWidth="1"/>
    <col min="2111" max="2117" width="12.42578125" style="315" customWidth="1"/>
    <col min="2118" max="2118" width="12.7109375" style="315" customWidth="1"/>
    <col min="2119" max="2119" width="12.85546875" style="315" customWidth="1"/>
    <col min="2120" max="2120" width="8.85546875" style="315" customWidth="1"/>
    <col min="2121" max="2121" width="10.42578125" style="315" customWidth="1"/>
    <col min="2122" max="2122" width="9.42578125" style="315" customWidth="1"/>
    <col min="2123" max="2123" width="16.5703125" style="315" bestFit="1" customWidth="1"/>
    <col min="2124" max="2125" width="10.140625" style="315" customWidth="1"/>
    <col min="2126" max="2126" width="15.7109375" style="315" bestFit="1" customWidth="1"/>
    <col min="2127" max="2127" width="10.28515625" style="315" bestFit="1" customWidth="1"/>
    <col min="2128" max="2128" width="3.7109375" style="315" customWidth="1"/>
    <col min="2129" max="2130" width="10.140625" style="315" customWidth="1"/>
    <col min="2131" max="2131" width="14.28515625" style="315" bestFit="1" customWidth="1"/>
    <col min="2132" max="2132" width="10.28515625" style="315" bestFit="1" customWidth="1"/>
    <col min="2133" max="2133" width="11.7109375" style="315" customWidth="1"/>
    <col min="2134" max="2135" width="10.140625" style="315" customWidth="1"/>
    <col min="2136" max="2136" width="15.7109375" style="315" bestFit="1" customWidth="1"/>
    <col min="2137" max="2137" width="10.28515625" style="315" bestFit="1" customWidth="1"/>
    <col min="2138" max="2304" width="11.42578125" style="315"/>
    <col min="2305" max="2305" width="5.85546875" style="315" customWidth="1"/>
    <col min="2306" max="2306" width="0" style="315" hidden="1" customWidth="1"/>
    <col min="2307" max="2307" width="62.140625" style="315" customWidth="1"/>
    <col min="2308" max="2308" width="20.7109375" style="315" customWidth="1"/>
    <col min="2309" max="2309" width="15.7109375" style="315" customWidth="1"/>
    <col min="2310" max="2310" width="15.5703125" style="315" customWidth="1"/>
    <col min="2311" max="2311" width="13.85546875" style="315" bestFit="1" customWidth="1"/>
    <col min="2312" max="2312" width="12.28515625" style="315" bestFit="1" customWidth="1"/>
    <col min="2313" max="2313" width="12.42578125" style="315" bestFit="1" customWidth="1"/>
    <col min="2314" max="2314" width="10.85546875" style="315" customWidth="1"/>
    <col min="2315" max="2315" width="11.28515625" style="315" customWidth="1"/>
    <col min="2316" max="2316" width="16.42578125" style="315" customWidth="1"/>
    <col min="2317" max="2317" width="15.28515625" style="315" bestFit="1" customWidth="1"/>
    <col min="2318" max="2318" width="10" style="315" customWidth="1"/>
    <col min="2319" max="2319" width="14" style="315" customWidth="1"/>
    <col min="2320" max="2320" width="12.7109375" style="315" bestFit="1" customWidth="1"/>
    <col min="2321" max="2321" width="15.7109375" style="315" bestFit="1" customWidth="1"/>
    <col min="2322" max="2324" width="8.7109375" style="315" bestFit="1" customWidth="1"/>
    <col min="2325" max="2325" width="9.7109375" style="315" customWidth="1"/>
    <col min="2326" max="2326" width="15.85546875" style="315" customWidth="1"/>
    <col min="2327" max="2327" width="19.85546875" style="315" bestFit="1" customWidth="1"/>
    <col min="2328" max="2328" width="15.140625" style="315" bestFit="1" customWidth="1"/>
    <col min="2329" max="2329" width="17" style="315" bestFit="1" customWidth="1"/>
    <col min="2330" max="2330" width="12.7109375" style="315" bestFit="1" customWidth="1"/>
    <col min="2331" max="2331" width="7.7109375" style="315" customWidth="1"/>
    <col min="2332" max="2332" width="15.85546875" style="315" customWidth="1"/>
    <col min="2333" max="2333" width="13.85546875" style="315" customWidth="1"/>
    <col min="2334" max="2334" width="11.42578125" style="315" customWidth="1"/>
    <col min="2335" max="2335" width="14" style="315" customWidth="1"/>
    <col min="2336" max="2336" width="8.5703125" style="315" customWidth="1"/>
    <col min="2337" max="2337" width="7.7109375" style="315" customWidth="1"/>
    <col min="2338" max="2338" width="15.85546875" style="315" customWidth="1"/>
    <col min="2339" max="2339" width="13.85546875" style="315" customWidth="1"/>
    <col min="2340" max="2340" width="11.42578125" style="315" customWidth="1"/>
    <col min="2341" max="2341" width="14" style="315" customWidth="1"/>
    <col min="2342" max="2342" width="8.7109375" style="315" customWidth="1"/>
    <col min="2343" max="2343" width="11" style="315" bestFit="1" customWidth="1"/>
    <col min="2344" max="2344" width="20.7109375" style="315" bestFit="1" customWidth="1"/>
    <col min="2345" max="2345" width="17.42578125" style="315" bestFit="1" customWidth="1"/>
    <col min="2346" max="2346" width="12.42578125" style="315" customWidth="1"/>
    <col min="2347" max="2347" width="7.42578125" style="315" customWidth="1"/>
    <col min="2348" max="2353" width="9.140625" style="315" customWidth="1"/>
    <col min="2354" max="2354" width="10.42578125" style="315" customWidth="1"/>
    <col min="2355" max="2355" width="11.28515625" style="315" customWidth="1"/>
    <col min="2356" max="2357" width="9.140625" style="315" customWidth="1"/>
    <col min="2358" max="2358" width="12.85546875" style="315" customWidth="1"/>
    <col min="2359" max="2359" width="10.42578125" style="315" customWidth="1"/>
    <col min="2360" max="2360" width="8.7109375" style="315" customWidth="1"/>
    <col min="2361" max="2361" width="15.7109375" style="315" bestFit="1" customWidth="1"/>
    <col min="2362" max="2362" width="10.140625" style="315" customWidth="1"/>
    <col min="2363" max="2363" width="11.5703125" style="315" bestFit="1" customWidth="1"/>
    <col min="2364" max="2366" width="12.7109375" style="315" bestFit="1" customWidth="1"/>
    <col min="2367" max="2373" width="12.42578125" style="315" customWidth="1"/>
    <col min="2374" max="2374" width="12.7109375" style="315" customWidth="1"/>
    <col min="2375" max="2375" width="12.85546875" style="315" customWidth="1"/>
    <col min="2376" max="2376" width="8.85546875" style="315" customWidth="1"/>
    <col min="2377" max="2377" width="10.42578125" style="315" customWidth="1"/>
    <col min="2378" max="2378" width="9.42578125" style="315" customWidth="1"/>
    <col min="2379" max="2379" width="16.5703125" style="315" bestFit="1" customWidth="1"/>
    <col min="2380" max="2381" width="10.140625" style="315" customWidth="1"/>
    <col min="2382" max="2382" width="15.7109375" style="315" bestFit="1" customWidth="1"/>
    <col min="2383" max="2383" width="10.28515625" style="315" bestFit="1" customWidth="1"/>
    <col min="2384" max="2384" width="3.7109375" style="315" customWidth="1"/>
    <col min="2385" max="2386" width="10.140625" style="315" customWidth="1"/>
    <col min="2387" max="2387" width="14.28515625" style="315" bestFit="1" customWidth="1"/>
    <col min="2388" max="2388" width="10.28515625" style="315" bestFit="1" customWidth="1"/>
    <col min="2389" max="2389" width="11.7109375" style="315" customWidth="1"/>
    <col min="2390" max="2391" width="10.140625" style="315" customWidth="1"/>
    <col min="2392" max="2392" width="15.7109375" style="315" bestFit="1" customWidth="1"/>
    <col min="2393" max="2393" width="10.28515625" style="315" bestFit="1" customWidth="1"/>
    <col min="2394" max="2560" width="11.42578125" style="315"/>
    <col min="2561" max="2561" width="5.85546875" style="315" customWidth="1"/>
    <col min="2562" max="2562" width="0" style="315" hidden="1" customWidth="1"/>
    <col min="2563" max="2563" width="62.140625" style="315" customWidth="1"/>
    <col min="2564" max="2564" width="20.7109375" style="315" customWidth="1"/>
    <col min="2565" max="2565" width="15.7109375" style="315" customWidth="1"/>
    <col min="2566" max="2566" width="15.5703125" style="315" customWidth="1"/>
    <col min="2567" max="2567" width="13.85546875" style="315" bestFit="1" customWidth="1"/>
    <col min="2568" max="2568" width="12.28515625" style="315" bestFit="1" customWidth="1"/>
    <col min="2569" max="2569" width="12.42578125" style="315" bestFit="1" customWidth="1"/>
    <col min="2570" max="2570" width="10.85546875" style="315" customWidth="1"/>
    <col min="2571" max="2571" width="11.28515625" style="315" customWidth="1"/>
    <col min="2572" max="2572" width="16.42578125" style="315" customWidth="1"/>
    <col min="2573" max="2573" width="15.28515625" style="315" bestFit="1" customWidth="1"/>
    <col min="2574" max="2574" width="10" style="315" customWidth="1"/>
    <col min="2575" max="2575" width="14" style="315" customWidth="1"/>
    <col min="2576" max="2576" width="12.7109375" style="315" bestFit="1" customWidth="1"/>
    <col min="2577" max="2577" width="15.7109375" style="315" bestFit="1" customWidth="1"/>
    <col min="2578" max="2580" width="8.7109375" style="315" bestFit="1" customWidth="1"/>
    <col min="2581" max="2581" width="9.7109375" style="315" customWidth="1"/>
    <col min="2582" max="2582" width="15.85546875" style="315" customWidth="1"/>
    <col min="2583" max="2583" width="19.85546875" style="315" bestFit="1" customWidth="1"/>
    <col min="2584" max="2584" width="15.140625" style="315" bestFit="1" customWidth="1"/>
    <col min="2585" max="2585" width="17" style="315" bestFit="1" customWidth="1"/>
    <col min="2586" max="2586" width="12.7109375" style="315" bestFit="1" customWidth="1"/>
    <col min="2587" max="2587" width="7.7109375" style="315" customWidth="1"/>
    <col min="2588" max="2588" width="15.85546875" style="315" customWidth="1"/>
    <col min="2589" max="2589" width="13.85546875" style="315" customWidth="1"/>
    <col min="2590" max="2590" width="11.42578125" style="315" customWidth="1"/>
    <col min="2591" max="2591" width="14" style="315" customWidth="1"/>
    <col min="2592" max="2592" width="8.5703125" style="315" customWidth="1"/>
    <col min="2593" max="2593" width="7.7109375" style="315" customWidth="1"/>
    <col min="2594" max="2594" width="15.85546875" style="315" customWidth="1"/>
    <col min="2595" max="2595" width="13.85546875" style="315" customWidth="1"/>
    <col min="2596" max="2596" width="11.42578125" style="315" customWidth="1"/>
    <col min="2597" max="2597" width="14" style="315" customWidth="1"/>
    <col min="2598" max="2598" width="8.7109375" style="315" customWidth="1"/>
    <col min="2599" max="2599" width="11" style="315" bestFit="1" customWidth="1"/>
    <col min="2600" max="2600" width="20.7109375" style="315" bestFit="1" customWidth="1"/>
    <col min="2601" max="2601" width="17.42578125" style="315" bestFit="1" customWidth="1"/>
    <col min="2602" max="2602" width="12.42578125" style="315" customWidth="1"/>
    <col min="2603" max="2603" width="7.42578125" style="315" customWidth="1"/>
    <col min="2604" max="2609" width="9.140625" style="315" customWidth="1"/>
    <col min="2610" max="2610" width="10.42578125" style="315" customWidth="1"/>
    <col min="2611" max="2611" width="11.28515625" style="315" customWidth="1"/>
    <col min="2612" max="2613" width="9.140625" style="315" customWidth="1"/>
    <col min="2614" max="2614" width="12.85546875" style="315" customWidth="1"/>
    <col min="2615" max="2615" width="10.42578125" style="315" customWidth="1"/>
    <col min="2616" max="2616" width="8.7109375" style="315" customWidth="1"/>
    <col min="2617" max="2617" width="15.7109375" style="315" bestFit="1" customWidth="1"/>
    <col min="2618" max="2618" width="10.140625" style="315" customWidth="1"/>
    <col min="2619" max="2619" width="11.5703125" style="315" bestFit="1" customWidth="1"/>
    <col min="2620" max="2622" width="12.7109375" style="315" bestFit="1" customWidth="1"/>
    <col min="2623" max="2629" width="12.42578125" style="315" customWidth="1"/>
    <col min="2630" max="2630" width="12.7109375" style="315" customWidth="1"/>
    <col min="2631" max="2631" width="12.85546875" style="315" customWidth="1"/>
    <col min="2632" max="2632" width="8.85546875" style="315" customWidth="1"/>
    <col min="2633" max="2633" width="10.42578125" style="315" customWidth="1"/>
    <col min="2634" max="2634" width="9.42578125" style="315" customWidth="1"/>
    <col min="2635" max="2635" width="16.5703125" style="315" bestFit="1" customWidth="1"/>
    <col min="2636" max="2637" width="10.140625" style="315" customWidth="1"/>
    <col min="2638" max="2638" width="15.7109375" style="315" bestFit="1" customWidth="1"/>
    <col min="2639" max="2639" width="10.28515625" style="315" bestFit="1" customWidth="1"/>
    <col min="2640" max="2640" width="3.7109375" style="315" customWidth="1"/>
    <col min="2641" max="2642" width="10.140625" style="315" customWidth="1"/>
    <col min="2643" max="2643" width="14.28515625" style="315" bestFit="1" customWidth="1"/>
    <col min="2644" max="2644" width="10.28515625" style="315" bestFit="1" customWidth="1"/>
    <col min="2645" max="2645" width="11.7109375" style="315" customWidth="1"/>
    <col min="2646" max="2647" width="10.140625" style="315" customWidth="1"/>
    <col min="2648" max="2648" width="15.7109375" style="315" bestFit="1" customWidth="1"/>
    <col min="2649" max="2649" width="10.28515625" style="315" bestFit="1" customWidth="1"/>
    <col min="2650" max="2816" width="11.42578125" style="315"/>
    <col min="2817" max="2817" width="5.85546875" style="315" customWidth="1"/>
    <col min="2818" max="2818" width="0" style="315" hidden="1" customWidth="1"/>
    <col min="2819" max="2819" width="62.140625" style="315" customWidth="1"/>
    <col min="2820" max="2820" width="20.7109375" style="315" customWidth="1"/>
    <col min="2821" max="2821" width="15.7109375" style="315" customWidth="1"/>
    <col min="2822" max="2822" width="15.5703125" style="315" customWidth="1"/>
    <col min="2823" max="2823" width="13.85546875" style="315" bestFit="1" customWidth="1"/>
    <col min="2824" max="2824" width="12.28515625" style="315" bestFit="1" customWidth="1"/>
    <col min="2825" max="2825" width="12.42578125" style="315" bestFit="1" customWidth="1"/>
    <col min="2826" max="2826" width="10.85546875" style="315" customWidth="1"/>
    <col min="2827" max="2827" width="11.28515625" style="315" customWidth="1"/>
    <col min="2828" max="2828" width="16.42578125" style="315" customWidth="1"/>
    <col min="2829" max="2829" width="15.28515625" style="315" bestFit="1" customWidth="1"/>
    <col min="2830" max="2830" width="10" style="315" customWidth="1"/>
    <col min="2831" max="2831" width="14" style="315" customWidth="1"/>
    <col min="2832" max="2832" width="12.7109375" style="315" bestFit="1" customWidth="1"/>
    <col min="2833" max="2833" width="15.7109375" style="315" bestFit="1" customWidth="1"/>
    <col min="2834" max="2836" width="8.7109375" style="315" bestFit="1" customWidth="1"/>
    <col min="2837" max="2837" width="9.7109375" style="315" customWidth="1"/>
    <col min="2838" max="2838" width="15.85546875" style="315" customWidth="1"/>
    <col min="2839" max="2839" width="19.85546875" style="315" bestFit="1" customWidth="1"/>
    <col min="2840" max="2840" width="15.140625" style="315" bestFit="1" customWidth="1"/>
    <col min="2841" max="2841" width="17" style="315" bestFit="1" customWidth="1"/>
    <col min="2842" max="2842" width="12.7109375" style="315" bestFit="1" customWidth="1"/>
    <col min="2843" max="2843" width="7.7109375" style="315" customWidth="1"/>
    <col min="2844" max="2844" width="15.85546875" style="315" customWidth="1"/>
    <col min="2845" max="2845" width="13.85546875" style="315" customWidth="1"/>
    <col min="2846" max="2846" width="11.42578125" style="315" customWidth="1"/>
    <col min="2847" max="2847" width="14" style="315" customWidth="1"/>
    <col min="2848" max="2848" width="8.5703125" style="315" customWidth="1"/>
    <col min="2849" max="2849" width="7.7109375" style="315" customWidth="1"/>
    <col min="2850" max="2850" width="15.85546875" style="315" customWidth="1"/>
    <col min="2851" max="2851" width="13.85546875" style="315" customWidth="1"/>
    <col min="2852" max="2852" width="11.42578125" style="315" customWidth="1"/>
    <col min="2853" max="2853" width="14" style="315" customWidth="1"/>
    <col min="2854" max="2854" width="8.7109375" style="315" customWidth="1"/>
    <col min="2855" max="2855" width="11" style="315" bestFit="1" customWidth="1"/>
    <col min="2856" max="2856" width="20.7109375" style="315" bestFit="1" customWidth="1"/>
    <col min="2857" max="2857" width="17.42578125" style="315" bestFit="1" customWidth="1"/>
    <col min="2858" max="2858" width="12.42578125" style="315" customWidth="1"/>
    <col min="2859" max="2859" width="7.42578125" style="315" customWidth="1"/>
    <col min="2860" max="2865" width="9.140625" style="315" customWidth="1"/>
    <col min="2866" max="2866" width="10.42578125" style="315" customWidth="1"/>
    <col min="2867" max="2867" width="11.28515625" style="315" customWidth="1"/>
    <col min="2868" max="2869" width="9.140625" style="315" customWidth="1"/>
    <col min="2870" max="2870" width="12.85546875" style="315" customWidth="1"/>
    <col min="2871" max="2871" width="10.42578125" style="315" customWidth="1"/>
    <col min="2872" max="2872" width="8.7109375" style="315" customWidth="1"/>
    <col min="2873" max="2873" width="15.7109375" style="315" bestFit="1" customWidth="1"/>
    <col min="2874" max="2874" width="10.140625" style="315" customWidth="1"/>
    <col min="2875" max="2875" width="11.5703125" style="315" bestFit="1" customWidth="1"/>
    <col min="2876" max="2878" width="12.7109375" style="315" bestFit="1" customWidth="1"/>
    <col min="2879" max="2885" width="12.42578125" style="315" customWidth="1"/>
    <col min="2886" max="2886" width="12.7109375" style="315" customWidth="1"/>
    <col min="2887" max="2887" width="12.85546875" style="315" customWidth="1"/>
    <col min="2888" max="2888" width="8.85546875" style="315" customWidth="1"/>
    <col min="2889" max="2889" width="10.42578125" style="315" customWidth="1"/>
    <col min="2890" max="2890" width="9.42578125" style="315" customWidth="1"/>
    <col min="2891" max="2891" width="16.5703125" style="315" bestFit="1" customWidth="1"/>
    <col min="2892" max="2893" width="10.140625" style="315" customWidth="1"/>
    <col min="2894" max="2894" width="15.7109375" style="315" bestFit="1" customWidth="1"/>
    <col min="2895" max="2895" width="10.28515625" style="315" bestFit="1" customWidth="1"/>
    <col min="2896" max="2896" width="3.7109375" style="315" customWidth="1"/>
    <col min="2897" max="2898" width="10.140625" style="315" customWidth="1"/>
    <col min="2899" max="2899" width="14.28515625" style="315" bestFit="1" customWidth="1"/>
    <col min="2900" max="2900" width="10.28515625" style="315" bestFit="1" customWidth="1"/>
    <col min="2901" max="2901" width="11.7109375" style="315" customWidth="1"/>
    <col min="2902" max="2903" width="10.140625" style="315" customWidth="1"/>
    <col min="2904" max="2904" width="15.7109375" style="315" bestFit="1" customWidth="1"/>
    <col min="2905" max="2905" width="10.28515625" style="315" bestFit="1" customWidth="1"/>
    <col min="2906" max="3072" width="11.42578125" style="315"/>
    <col min="3073" max="3073" width="5.85546875" style="315" customWidth="1"/>
    <col min="3074" max="3074" width="0" style="315" hidden="1" customWidth="1"/>
    <col min="3075" max="3075" width="62.140625" style="315" customWidth="1"/>
    <col min="3076" max="3076" width="20.7109375" style="315" customWidth="1"/>
    <col min="3077" max="3077" width="15.7109375" style="315" customWidth="1"/>
    <col min="3078" max="3078" width="15.5703125" style="315" customWidth="1"/>
    <col min="3079" max="3079" width="13.85546875" style="315" bestFit="1" customWidth="1"/>
    <col min="3080" max="3080" width="12.28515625" style="315" bestFit="1" customWidth="1"/>
    <col min="3081" max="3081" width="12.42578125" style="315" bestFit="1" customWidth="1"/>
    <col min="3082" max="3082" width="10.85546875" style="315" customWidth="1"/>
    <col min="3083" max="3083" width="11.28515625" style="315" customWidth="1"/>
    <col min="3084" max="3084" width="16.42578125" style="315" customWidth="1"/>
    <col min="3085" max="3085" width="15.28515625" style="315" bestFit="1" customWidth="1"/>
    <col min="3086" max="3086" width="10" style="315" customWidth="1"/>
    <col min="3087" max="3087" width="14" style="315" customWidth="1"/>
    <col min="3088" max="3088" width="12.7109375" style="315" bestFit="1" customWidth="1"/>
    <col min="3089" max="3089" width="15.7109375" style="315" bestFit="1" customWidth="1"/>
    <col min="3090" max="3092" width="8.7109375" style="315" bestFit="1" customWidth="1"/>
    <col min="3093" max="3093" width="9.7109375" style="315" customWidth="1"/>
    <col min="3094" max="3094" width="15.85546875" style="315" customWidth="1"/>
    <col min="3095" max="3095" width="19.85546875" style="315" bestFit="1" customWidth="1"/>
    <col min="3096" max="3096" width="15.140625" style="315" bestFit="1" customWidth="1"/>
    <col min="3097" max="3097" width="17" style="315" bestFit="1" customWidth="1"/>
    <col min="3098" max="3098" width="12.7109375" style="315" bestFit="1" customWidth="1"/>
    <col min="3099" max="3099" width="7.7109375" style="315" customWidth="1"/>
    <col min="3100" max="3100" width="15.85546875" style="315" customWidth="1"/>
    <col min="3101" max="3101" width="13.85546875" style="315" customWidth="1"/>
    <col min="3102" max="3102" width="11.42578125" style="315" customWidth="1"/>
    <col min="3103" max="3103" width="14" style="315" customWidth="1"/>
    <col min="3104" max="3104" width="8.5703125" style="315" customWidth="1"/>
    <col min="3105" max="3105" width="7.7109375" style="315" customWidth="1"/>
    <col min="3106" max="3106" width="15.85546875" style="315" customWidth="1"/>
    <col min="3107" max="3107" width="13.85546875" style="315" customWidth="1"/>
    <col min="3108" max="3108" width="11.42578125" style="315" customWidth="1"/>
    <col min="3109" max="3109" width="14" style="315" customWidth="1"/>
    <col min="3110" max="3110" width="8.7109375" style="315" customWidth="1"/>
    <col min="3111" max="3111" width="11" style="315" bestFit="1" customWidth="1"/>
    <col min="3112" max="3112" width="20.7109375" style="315" bestFit="1" customWidth="1"/>
    <col min="3113" max="3113" width="17.42578125" style="315" bestFit="1" customWidth="1"/>
    <col min="3114" max="3114" width="12.42578125" style="315" customWidth="1"/>
    <col min="3115" max="3115" width="7.42578125" style="315" customWidth="1"/>
    <col min="3116" max="3121" width="9.140625" style="315" customWidth="1"/>
    <col min="3122" max="3122" width="10.42578125" style="315" customWidth="1"/>
    <col min="3123" max="3123" width="11.28515625" style="315" customWidth="1"/>
    <col min="3124" max="3125" width="9.140625" style="315" customWidth="1"/>
    <col min="3126" max="3126" width="12.85546875" style="315" customWidth="1"/>
    <col min="3127" max="3127" width="10.42578125" style="315" customWidth="1"/>
    <col min="3128" max="3128" width="8.7109375" style="315" customWidth="1"/>
    <col min="3129" max="3129" width="15.7109375" style="315" bestFit="1" customWidth="1"/>
    <col min="3130" max="3130" width="10.140625" style="315" customWidth="1"/>
    <col min="3131" max="3131" width="11.5703125" style="315" bestFit="1" customWidth="1"/>
    <col min="3132" max="3134" width="12.7109375" style="315" bestFit="1" customWidth="1"/>
    <col min="3135" max="3141" width="12.42578125" style="315" customWidth="1"/>
    <col min="3142" max="3142" width="12.7109375" style="315" customWidth="1"/>
    <col min="3143" max="3143" width="12.85546875" style="315" customWidth="1"/>
    <col min="3144" max="3144" width="8.85546875" style="315" customWidth="1"/>
    <col min="3145" max="3145" width="10.42578125" style="315" customWidth="1"/>
    <col min="3146" max="3146" width="9.42578125" style="315" customWidth="1"/>
    <col min="3147" max="3147" width="16.5703125" style="315" bestFit="1" customWidth="1"/>
    <col min="3148" max="3149" width="10.140625" style="315" customWidth="1"/>
    <col min="3150" max="3150" width="15.7109375" style="315" bestFit="1" customWidth="1"/>
    <col min="3151" max="3151" width="10.28515625" style="315" bestFit="1" customWidth="1"/>
    <col min="3152" max="3152" width="3.7109375" style="315" customWidth="1"/>
    <col min="3153" max="3154" width="10.140625" style="315" customWidth="1"/>
    <col min="3155" max="3155" width="14.28515625" style="315" bestFit="1" customWidth="1"/>
    <col min="3156" max="3156" width="10.28515625" style="315" bestFit="1" customWidth="1"/>
    <col min="3157" max="3157" width="11.7109375" style="315" customWidth="1"/>
    <col min="3158" max="3159" width="10.140625" style="315" customWidth="1"/>
    <col min="3160" max="3160" width="15.7109375" style="315" bestFit="1" customWidth="1"/>
    <col min="3161" max="3161" width="10.28515625" style="315" bestFit="1" customWidth="1"/>
    <col min="3162" max="3328" width="11.42578125" style="315"/>
    <col min="3329" max="3329" width="5.85546875" style="315" customWidth="1"/>
    <col min="3330" max="3330" width="0" style="315" hidden="1" customWidth="1"/>
    <col min="3331" max="3331" width="62.140625" style="315" customWidth="1"/>
    <col min="3332" max="3332" width="20.7109375" style="315" customWidth="1"/>
    <col min="3333" max="3333" width="15.7109375" style="315" customWidth="1"/>
    <col min="3334" max="3334" width="15.5703125" style="315" customWidth="1"/>
    <col min="3335" max="3335" width="13.85546875" style="315" bestFit="1" customWidth="1"/>
    <col min="3336" max="3336" width="12.28515625" style="315" bestFit="1" customWidth="1"/>
    <col min="3337" max="3337" width="12.42578125" style="315" bestFit="1" customWidth="1"/>
    <col min="3338" max="3338" width="10.85546875" style="315" customWidth="1"/>
    <col min="3339" max="3339" width="11.28515625" style="315" customWidth="1"/>
    <col min="3340" max="3340" width="16.42578125" style="315" customWidth="1"/>
    <col min="3341" max="3341" width="15.28515625" style="315" bestFit="1" customWidth="1"/>
    <col min="3342" max="3342" width="10" style="315" customWidth="1"/>
    <col min="3343" max="3343" width="14" style="315" customWidth="1"/>
    <col min="3344" max="3344" width="12.7109375" style="315" bestFit="1" customWidth="1"/>
    <col min="3345" max="3345" width="15.7109375" style="315" bestFit="1" customWidth="1"/>
    <col min="3346" max="3348" width="8.7109375" style="315" bestFit="1" customWidth="1"/>
    <col min="3349" max="3349" width="9.7109375" style="315" customWidth="1"/>
    <col min="3350" max="3350" width="15.85546875" style="315" customWidth="1"/>
    <col min="3351" max="3351" width="19.85546875" style="315" bestFit="1" customWidth="1"/>
    <col min="3352" max="3352" width="15.140625" style="315" bestFit="1" customWidth="1"/>
    <col min="3353" max="3353" width="17" style="315" bestFit="1" customWidth="1"/>
    <col min="3354" max="3354" width="12.7109375" style="315" bestFit="1" customWidth="1"/>
    <col min="3355" max="3355" width="7.7109375" style="315" customWidth="1"/>
    <col min="3356" max="3356" width="15.85546875" style="315" customWidth="1"/>
    <col min="3357" max="3357" width="13.85546875" style="315" customWidth="1"/>
    <col min="3358" max="3358" width="11.42578125" style="315" customWidth="1"/>
    <col min="3359" max="3359" width="14" style="315" customWidth="1"/>
    <col min="3360" max="3360" width="8.5703125" style="315" customWidth="1"/>
    <col min="3361" max="3361" width="7.7109375" style="315" customWidth="1"/>
    <col min="3362" max="3362" width="15.85546875" style="315" customWidth="1"/>
    <col min="3363" max="3363" width="13.85546875" style="315" customWidth="1"/>
    <col min="3364" max="3364" width="11.42578125" style="315" customWidth="1"/>
    <col min="3365" max="3365" width="14" style="315" customWidth="1"/>
    <col min="3366" max="3366" width="8.7109375" style="315" customWidth="1"/>
    <col min="3367" max="3367" width="11" style="315" bestFit="1" customWidth="1"/>
    <col min="3368" max="3368" width="20.7109375" style="315" bestFit="1" customWidth="1"/>
    <col min="3369" max="3369" width="17.42578125" style="315" bestFit="1" customWidth="1"/>
    <col min="3370" max="3370" width="12.42578125" style="315" customWidth="1"/>
    <col min="3371" max="3371" width="7.42578125" style="315" customWidth="1"/>
    <col min="3372" max="3377" width="9.140625" style="315" customWidth="1"/>
    <col min="3378" max="3378" width="10.42578125" style="315" customWidth="1"/>
    <col min="3379" max="3379" width="11.28515625" style="315" customWidth="1"/>
    <col min="3380" max="3381" width="9.140625" style="315" customWidth="1"/>
    <col min="3382" max="3382" width="12.85546875" style="315" customWidth="1"/>
    <col min="3383" max="3383" width="10.42578125" style="315" customWidth="1"/>
    <col min="3384" max="3384" width="8.7109375" style="315" customWidth="1"/>
    <col min="3385" max="3385" width="15.7109375" style="315" bestFit="1" customWidth="1"/>
    <col min="3386" max="3386" width="10.140625" style="315" customWidth="1"/>
    <col min="3387" max="3387" width="11.5703125" style="315" bestFit="1" customWidth="1"/>
    <col min="3388" max="3390" width="12.7109375" style="315" bestFit="1" customWidth="1"/>
    <col min="3391" max="3397" width="12.42578125" style="315" customWidth="1"/>
    <col min="3398" max="3398" width="12.7109375" style="315" customWidth="1"/>
    <col min="3399" max="3399" width="12.85546875" style="315" customWidth="1"/>
    <col min="3400" max="3400" width="8.85546875" style="315" customWidth="1"/>
    <col min="3401" max="3401" width="10.42578125" style="315" customWidth="1"/>
    <col min="3402" max="3402" width="9.42578125" style="315" customWidth="1"/>
    <col min="3403" max="3403" width="16.5703125" style="315" bestFit="1" customWidth="1"/>
    <col min="3404" max="3405" width="10.140625" style="315" customWidth="1"/>
    <col min="3406" max="3406" width="15.7109375" style="315" bestFit="1" customWidth="1"/>
    <col min="3407" max="3407" width="10.28515625" style="315" bestFit="1" customWidth="1"/>
    <col min="3408" max="3408" width="3.7109375" style="315" customWidth="1"/>
    <col min="3409" max="3410" width="10.140625" style="315" customWidth="1"/>
    <col min="3411" max="3411" width="14.28515625" style="315" bestFit="1" customWidth="1"/>
    <col min="3412" max="3412" width="10.28515625" style="315" bestFit="1" customWidth="1"/>
    <col min="3413" max="3413" width="11.7109375" style="315" customWidth="1"/>
    <col min="3414" max="3415" width="10.140625" style="315" customWidth="1"/>
    <col min="3416" max="3416" width="15.7109375" style="315" bestFit="1" customWidth="1"/>
    <col min="3417" max="3417" width="10.28515625" style="315" bestFit="1" customWidth="1"/>
    <col min="3418" max="3584" width="11.42578125" style="315"/>
    <col min="3585" max="3585" width="5.85546875" style="315" customWidth="1"/>
    <col min="3586" max="3586" width="0" style="315" hidden="1" customWidth="1"/>
    <col min="3587" max="3587" width="62.140625" style="315" customWidth="1"/>
    <col min="3588" max="3588" width="20.7109375" style="315" customWidth="1"/>
    <col min="3589" max="3589" width="15.7109375" style="315" customWidth="1"/>
    <col min="3590" max="3590" width="15.5703125" style="315" customWidth="1"/>
    <col min="3591" max="3591" width="13.85546875" style="315" bestFit="1" customWidth="1"/>
    <col min="3592" max="3592" width="12.28515625" style="315" bestFit="1" customWidth="1"/>
    <col min="3593" max="3593" width="12.42578125" style="315" bestFit="1" customWidth="1"/>
    <col min="3594" max="3594" width="10.85546875" style="315" customWidth="1"/>
    <col min="3595" max="3595" width="11.28515625" style="315" customWidth="1"/>
    <col min="3596" max="3596" width="16.42578125" style="315" customWidth="1"/>
    <col min="3597" max="3597" width="15.28515625" style="315" bestFit="1" customWidth="1"/>
    <col min="3598" max="3598" width="10" style="315" customWidth="1"/>
    <col min="3599" max="3599" width="14" style="315" customWidth="1"/>
    <col min="3600" max="3600" width="12.7109375" style="315" bestFit="1" customWidth="1"/>
    <col min="3601" max="3601" width="15.7109375" style="315" bestFit="1" customWidth="1"/>
    <col min="3602" max="3604" width="8.7109375" style="315" bestFit="1" customWidth="1"/>
    <col min="3605" max="3605" width="9.7109375" style="315" customWidth="1"/>
    <col min="3606" max="3606" width="15.85546875" style="315" customWidth="1"/>
    <col min="3607" max="3607" width="19.85546875" style="315" bestFit="1" customWidth="1"/>
    <col min="3608" max="3608" width="15.140625" style="315" bestFit="1" customWidth="1"/>
    <col min="3609" max="3609" width="17" style="315" bestFit="1" customWidth="1"/>
    <col min="3610" max="3610" width="12.7109375" style="315" bestFit="1" customWidth="1"/>
    <col min="3611" max="3611" width="7.7109375" style="315" customWidth="1"/>
    <col min="3612" max="3612" width="15.85546875" style="315" customWidth="1"/>
    <col min="3613" max="3613" width="13.85546875" style="315" customWidth="1"/>
    <col min="3614" max="3614" width="11.42578125" style="315" customWidth="1"/>
    <col min="3615" max="3615" width="14" style="315" customWidth="1"/>
    <col min="3616" max="3616" width="8.5703125" style="315" customWidth="1"/>
    <col min="3617" max="3617" width="7.7109375" style="315" customWidth="1"/>
    <col min="3618" max="3618" width="15.85546875" style="315" customWidth="1"/>
    <col min="3619" max="3619" width="13.85546875" style="315" customWidth="1"/>
    <col min="3620" max="3620" width="11.42578125" style="315" customWidth="1"/>
    <col min="3621" max="3621" width="14" style="315" customWidth="1"/>
    <col min="3622" max="3622" width="8.7109375" style="315" customWidth="1"/>
    <col min="3623" max="3623" width="11" style="315" bestFit="1" customWidth="1"/>
    <col min="3624" max="3624" width="20.7109375" style="315" bestFit="1" customWidth="1"/>
    <col min="3625" max="3625" width="17.42578125" style="315" bestFit="1" customWidth="1"/>
    <col min="3626" max="3626" width="12.42578125" style="315" customWidth="1"/>
    <col min="3627" max="3627" width="7.42578125" style="315" customWidth="1"/>
    <col min="3628" max="3633" width="9.140625" style="315" customWidth="1"/>
    <col min="3634" max="3634" width="10.42578125" style="315" customWidth="1"/>
    <col min="3635" max="3635" width="11.28515625" style="315" customWidth="1"/>
    <col min="3636" max="3637" width="9.140625" style="315" customWidth="1"/>
    <col min="3638" max="3638" width="12.85546875" style="315" customWidth="1"/>
    <col min="3639" max="3639" width="10.42578125" style="315" customWidth="1"/>
    <col min="3640" max="3640" width="8.7109375" style="315" customWidth="1"/>
    <col min="3641" max="3641" width="15.7109375" style="315" bestFit="1" customWidth="1"/>
    <col min="3642" max="3642" width="10.140625" style="315" customWidth="1"/>
    <col min="3643" max="3643" width="11.5703125" style="315" bestFit="1" customWidth="1"/>
    <col min="3644" max="3646" width="12.7109375" style="315" bestFit="1" customWidth="1"/>
    <col min="3647" max="3653" width="12.42578125" style="315" customWidth="1"/>
    <col min="3654" max="3654" width="12.7109375" style="315" customWidth="1"/>
    <col min="3655" max="3655" width="12.85546875" style="315" customWidth="1"/>
    <col min="3656" max="3656" width="8.85546875" style="315" customWidth="1"/>
    <col min="3657" max="3657" width="10.42578125" style="315" customWidth="1"/>
    <col min="3658" max="3658" width="9.42578125" style="315" customWidth="1"/>
    <col min="3659" max="3659" width="16.5703125" style="315" bestFit="1" customWidth="1"/>
    <col min="3660" max="3661" width="10.140625" style="315" customWidth="1"/>
    <col min="3662" max="3662" width="15.7109375" style="315" bestFit="1" customWidth="1"/>
    <col min="3663" max="3663" width="10.28515625" style="315" bestFit="1" customWidth="1"/>
    <col min="3664" max="3664" width="3.7109375" style="315" customWidth="1"/>
    <col min="3665" max="3666" width="10.140625" style="315" customWidth="1"/>
    <col min="3667" max="3667" width="14.28515625" style="315" bestFit="1" customWidth="1"/>
    <col min="3668" max="3668" width="10.28515625" style="315" bestFit="1" customWidth="1"/>
    <col min="3669" max="3669" width="11.7109375" style="315" customWidth="1"/>
    <col min="3670" max="3671" width="10.140625" style="315" customWidth="1"/>
    <col min="3672" max="3672" width="15.7109375" style="315" bestFit="1" customWidth="1"/>
    <col min="3673" max="3673" width="10.28515625" style="315" bestFit="1" customWidth="1"/>
    <col min="3674" max="3840" width="11.42578125" style="315"/>
    <col min="3841" max="3841" width="5.85546875" style="315" customWidth="1"/>
    <col min="3842" max="3842" width="0" style="315" hidden="1" customWidth="1"/>
    <col min="3843" max="3843" width="62.140625" style="315" customWidth="1"/>
    <col min="3844" max="3844" width="20.7109375" style="315" customWidth="1"/>
    <col min="3845" max="3845" width="15.7109375" style="315" customWidth="1"/>
    <col min="3846" max="3846" width="15.5703125" style="315" customWidth="1"/>
    <col min="3847" max="3847" width="13.85546875" style="315" bestFit="1" customWidth="1"/>
    <col min="3848" max="3848" width="12.28515625" style="315" bestFit="1" customWidth="1"/>
    <col min="3849" max="3849" width="12.42578125" style="315" bestFit="1" customWidth="1"/>
    <col min="3850" max="3850" width="10.85546875" style="315" customWidth="1"/>
    <col min="3851" max="3851" width="11.28515625" style="315" customWidth="1"/>
    <col min="3852" max="3852" width="16.42578125" style="315" customWidth="1"/>
    <col min="3853" max="3853" width="15.28515625" style="315" bestFit="1" customWidth="1"/>
    <col min="3854" max="3854" width="10" style="315" customWidth="1"/>
    <col min="3855" max="3855" width="14" style="315" customWidth="1"/>
    <col min="3856" max="3856" width="12.7109375" style="315" bestFit="1" customWidth="1"/>
    <col min="3857" max="3857" width="15.7109375" style="315" bestFit="1" customWidth="1"/>
    <col min="3858" max="3860" width="8.7109375" style="315" bestFit="1" customWidth="1"/>
    <col min="3861" max="3861" width="9.7109375" style="315" customWidth="1"/>
    <col min="3862" max="3862" width="15.85546875" style="315" customWidth="1"/>
    <col min="3863" max="3863" width="19.85546875" style="315" bestFit="1" customWidth="1"/>
    <col min="3864" max="3864" width="15.140625" style="315" bestFit="1" customWidth="1"/>
    <col min="3865" max="3865" width="17" style="315" bestFit="1" customWidth="1"/>
    <col min="3866" max="3866" width="12.7109375" style="315" bestFit="1" customWidth="1"/>
    <col min="3867" max="3867" width="7.7109375" style="315" customWidth="1"/>
    <col min="3868" max="3868" width="15.85546875" style="315" customWidth="1"/>
    <col min="3869" max="3869" width="13.85546875" style="315" customWidth="1"/>
    <col min="3870" max="3870" width="11.42578125" style="315" customWidth="1"/>
    <col min="3871" max="3871" width="14" style="315" customWidth="1"/>
    <col min="3872" max="3872" width="8.5703125" style="315" customWidth="1"/>
    <col min="3873" max="3873" width="7.7109375" style="315" customWidth="1"/>
    <col min="3874" max="3874" width="15.85546875" style="315" customWidth="1"/>
    <col min="3875" max="3875" width="13.85546875" style="315" customWidth="1"/>
    <col min="3876" max="3876" width="11.42578125" style="315" customWidth="1"/>
    <col min="3877" max="3877" width="14" style="315" customWidth="1"/>
    <col min="3878" max="3878" width="8.7109375" style="315" customWidth="1"/>
    <col min="3879" max="3879" width="11" style="315" bestFit="1" customWidth="1"/>
    <col min="3880" max="3880" width="20.7109375" style="315" bestFit="1" customWidth="1"/>
    <col min="3881" max="3881" width="17.42578125" style="315" bestFit="1" customWidth="1"/>
    <col min="3882" max="3882" width="12.42578125" style="315" customWidth="1"/>
    <col min="3883" max="3883" width="7.42578125" style="315" customWidth="1"/>
    <col min="3884" max="3889" width="9.140625" style="315" customWidth="1"/>
    <col min="3890" max="3890" width="10.42578125" style="315" customWidth="1"/>
    <col min="3891" max="3891" width="11.28515625" style="315" customWidth="1"/>
    <col min="3892" max="3893" width="9.140625" style="315" customWidth="1"/>
    <col min="3894" max="3894" width="12.85546875" style="315" customWidth="1"/>
    <col min="3895" max="3895" width="10.42578125" style="315" customWidth="1"/>
    <col min="3896" max="3896" width="8.7109375" style="315" customWidth="1"/>
    <col min="3897" max="3897" width="15.7109375" style="315" bestFit="1" customWidth="1"/>
    <col min="3898" max="3898" width="10.140625" style="315" customWidth="1"/>
    <col min="3899" max="3899" width="11.5703125" style="315" bestFit="1" customWidth="1"/>
    <col min="3900" max="3902" width="12.7109375" style="315" bestFit="1" customWidth="1"/>
    <col min="3903" max="3909" width="12.42578125" style="315" customWidth="1"/>
    <col min="3910" max="3910" width="12.7109375" style="315" customWidth="1"/>
    <col min="3911" max="3911" width="12.85546875" style="315" customWidth="1"/>
    <col min="3912" max="3912" width="8.85546875" style="315" customWidth="1"/>
    <col min="3913" max="3913" width="10.42578125" style="315" customWidth="1"/>
    <col min="3914" max="3914" width="9.42578125" style="315" customWidth="1"/>
    <col min="3915" max="3915" width="16.5703125" style="315" bestFit="1" customWidth="1"/>
    <col min="3916" max="3917" width="10.140625" style="315" customWidth="1"/>
    <col min="3918" max="3918" width="15.7109375" style="315" bestFit="1" customWidth="1"/>
    <col min="3919" max="3919" width="10.28515625" style="315" bestFit="1" customWidth="1"/>
    <col min="3920" max="3920" width="3.7109375" style="315" customWidth="1"/>
    <col min="3921" max="3922" width="10.140625" style="315" customWidth="1"/>
    <col min="3923" max="3923" width="14.28515625" style="315" bestFit="1" customWidth="1"/>
    <col min="3924" max="3924" width="10.28515625" style="315" bestFit="1" customWidth="1"/>
    <col min="3925" max="3925" width="11.7109375" style="315" customWidth="1"/>
    <col min="3926" max="3927" width="10.140625" style="315" customWidth="1"/>
    <col min="3928" max="3928" width="15.7109375" style="315" bestFit="1" customWidth="1"/>
    <col min="3929" max="3929" width="10.28515625" style="315" bestFit="1" customWidth="1"/>
    <col min="3930" max="4096" width="11.42578125" style="315"/>
    <col min="4097" max="4097" width="5.85546875" style="315" customWidth="1"/>
    <col min="4098" max="4098" width="0" style="315" hidden="1" customWidth="1"/>
    <col min="4099" max="4099" width="62.140625" style="315" customWidth="1"/>
    <col min="4100" max="4100" width="20.7109375" style="315" customWidth="1"/>
    <col min="4101" max="4101" width="15.7109375" style="315" customWidth="1"/>
    <col min="4102" max="4102" width="15.5703125" style="315" customWidth="1"/>
    <col min="4103" max="4103" width="13.85546875" style="315" bestFit="1" customWidth="1"/>
    <col min="4104" max="4104" width="12.28515625" style="315" bestFit="1" customWidth="1"/>
    <col min="4105" max="4105" width="12.42578125" style="315" bestFit="1" customWidth="1"/>
    <col min="4106" max="4106" width="10.85546875" style="315" customWidth="1"/>
    <col min="4107" max="4107" width="11.28515625" style="315" customWidth="1"/>
    <col min="4108" max="4108" width="16.42578125" style="315" customWidth="1"/>
    <col min="4109" max="4109" width="15.28515625" style="315" bestFit="1" customWidth="1"/>
    <col min="4110" max="4110" width="10" style="315" customWidth="1"/>
    <col min="4111" max="4111" width="14" style="315" customWidth="1"/>
    <col min="4112" max="4112" width="12.7109375" style="315" bestFit="1" customWidth="1"/>
    <col min="4113" max="4113" width="15.7109375" style="315" bestFit="1" customWidth="1"/>
    <col min="4114" max="4116" width="8.7109375" style="315" bestFit="1" customWidth="1"/>
    <col min="4117" max="4117" width="9.7109375" style="315" customWidth="1"/>
    <col min="4118" max="4118" width="15.85546875" style="315" customWidth="1"/>
    <col min="4119" max="4119" width="19.85546875" style="315" bestFit="1" customWidth="1"/>
    <col min="4120" max="4120" width="15.140625" style="315" bestFit="1" customWidth="1"/>
    <col min="4121" max="4121" width="17" style="315" bestFit="1" customWidth="1"/>
    <col min="4122" max="4122" width="12.7109375" style="315" bestFit="1" customWidth="1"/>
    <col min="4123" max="4123" width="7.7109375" style="315" customWidth="1"/>
    <col min="4124" max="4124" width="15.85546875" style="315" customWidth="1"/>
    <col min="4125" max="4125" width="13.85546875" style="315" customWidth="1"/>
    <col min="4126" max="4126" width="11.42578125" style="315" customWidth="1"/>
    <col min="4127" max="4127" width="14" style="315" customWidth="1"/>
    <col min="4128" max="4128" width="8.5703125" style="315" customWidth="1"/>
    <col min="4129" max="4129" width="7.7109375" style="315" customWidth="1"/>
    <col min="4130" max="4130" width="15.85546875" style="315" customWidth="1"/>
    <col min="4131" max="4131" width="13.85546875" style="315" customWidth="1"/>
    <col min="4132" max="4132" width="11.42578125" style="315" customWidth="1"/>
    <col min="4133" max="4133" width="14" style="315" customWidth="1"/>
    <col min="4134" max="4134" width="8.7109375" style="315" customWidth="1"/>
    <col min="4135" max="4135" width="11" style="315" bestFit="1" customWidth="1"/>
    <col min="4136" max="4136" width="20.7109375" style="315" bestFit="1" customWidth="1"/>
    <col min="4137" max="4137" width="17.42578125" style="315" bestFit="1" customWidth="1"/>
    <col min="4138" max="4138" width="12.42578125" style="315" customWidth="1"/>
    <col min="4139" max="4139" width="7.42578125" style="315" customWidth="1"/>
    <col min="4140" max="4145" width="9.140625" style="315" customWidth="1"/>
    <col min="4146" max="4146" width="10.42578125" style="315" customWidth="1"/>
    <col min="4147" max="4147" width="11.28515625" style="315" customWidth="1"/>
    <col min="4148" max="4149" width="9.140625" style="315" customWidth="1"/>
    <col min="4150" max="4150" width="12.85546875" style="315" customWidth="1"/>
    <col min="4151" max="4151" width="10.42578125" style="315" customWidth="1"/>
    <col min="4152" max="4152" width="8.7109375" style="315" customWidth="1"/>
    <col min="4153" max="4153" width="15.7109375" style="315" bestFit="1" customWidth="1"/>
    <col min="4154" max="4154" width="10.140625" style="315" customWidth="1"/>
    <col min="4155" max="4155" width="11.5703125" style="315" bestFit="1" customWidth="1"/>
    <col min="4156" max="4158" width="12.7109375" style="315" bestFit="1" customWidth="1"/>
    <col min="4159" max="4165" width="12.42578125" style="315" customWidth="1"/>
    <col min="4166" max="4166" width="12.7109375" style="315" customWidth="1"/>
    <col min="4167" max="4167" width="12.85546875" style="315" customWidth="1"/>
    <col min="4168" max="4168" width="8.85546875" style="315" customWidth="1"/>
    <col min="4169" max="4169" width="10.42578125" style="315" customWidth="1"/>
    <col min="4170" max="4170" width="9.42578125" style="315" customWidth="1"/>
    <col min="4171" max="4171" width="16.5703125" style="315" bestFit="1" customWidth="1"/>
    <col min="4172" max="4173" width="10.140625" style="315" customWidth="1"/>
    <col min="4174" max="4174" width="15.7109375" style="315" bestFit="1" customWidth="1"/>
    <col min="4175" max="4175" width="10.28515625" style="315" bestFit="1" customWidth="1"/>
    <col min="4176" max="4176" width="3.7109375" style="315" customWidth="1"/>
    <col min="4177" max="4178" width="10.140625" style="315" customWidth="1"/>
    <col min="4179" max="4179" width="14.28515625" style="315" bestFit="1" customWidth="1"/>
    <col min="4180" max="4180" width="10.28515625" style="315" bestFit="1" customWidth="1"/>
    <col min="4181" max="4181" width="11.7109375" style="315" customWidth="1"/>
    <col min="4182" max="4183" width="10.140625" style="315" customWidth="1"/>
    <col min="4184" max="4184" width="15.7109375" style="315" bestFit="1" customWidth="1"/>
    <col min="4185" max="4185" width="10.28515625" style="315" bestFit="1" customWidth="1"/>
    <col min="4186" max="4352" width="11.42578125" style="315"/>
    <col min="4353" max="4353" width="5.85546875" style="315" customWidth="1"/>
    <col min="4354" max="4354" width="0" style="315" hidden="1" customWidth="1"/>
    <col min="4355" max="4355" width="62.140625" style="315" customWidth="1"/>
    <col min="4356" max="4356" width="20.7109375" style="315" customWidth="1"/>
    <col min="4357" max="4357" width="15.7109375" style="315" customWidth="1"/>
    <col min="4358" max="4358" width="15.5703125" style="315" customWidth="1"/>
    <col min="4359" max="4359" width="13.85546875" style="315" bestFit="1" customWidth="1"/>
    <col min="4360" max="4360" width="12.28515625" style="315" bestFit="1" customWidth="1"/>
    <col min="4361" max="4361" width="12.42578125" style="315" bestFit="1" customWidth="1"/>
    <col min="4362" max="4362" width="10.85546875" style="315" customWidth="1"/>
    <col min="4363" max="4363" width="11.28515625" style="315" customWidth="1"/>
    <col min="4364" max="4364" width="16.42578125" style="315" customWidth="1"/>
    <col min="4365" max="4365" width="15.28515625" style="315" bestFit="1" customWidth="1"/>
    <col min="4366" max="4366" width="10" style="315" customWidth="1"/>
    <col min="4367" max="4367" width="14" style="315" customWidth="1"/>
    <col min="4368" max="4368" width="12.7109375" style="315" bestFit="1" customWidth="1"/>
    <col min="4369" max="4369" width="15.7109375" style="315" bestFit="1" customWidth="1"/>
    <col min="4370" max="4372" width="8.7109375" style="315" bestFit="1" customWidth="1"/>
    <col min="4373" max="4373" width="9.7109375" style="315" customWidth="1"/>
    <col min="4374" max="4374" width="15.85546875" style="315" customWidth="1"/>
    <col min="4375" max="4375" width="19.85546875" style="315" bestFit="1" customWidth="1"/>
    <col min="4376" max="4376" width="15.140625" style="315" bestFit="1" customWidth="1"/>
    <col min="4377" max="4377" width="17" style="315" bestFit="1" customWidth="1"/>
    <col min="4378" max="4378" width="12.7109375" style="315" bestFit="1" customWidth="1"/>
    <col min="4379" max="4379" width="7.7109375" style="315" customWidth="1"/>
    <col min="4380" max="4380" width="15.85546875" style="315" customWidth="1"/>
    <col min="4381" max="4381" width="13.85546875" style="315" customWidth="1"/>
    <col min="4382" max="4382" width="11.42578125" style="315" customWidth="1"/>
    <col min="4383" max="4383" width="14" style="315" customWidth="1"/>
    <col min="4384" max="4384" width="8.5703125" style="315" customWidth="1"/>
    <col min="4385" max="4385" width="7.7109375" style="315" customWidth="1"/>
    <col min="4386" max="4386" width="15.85546875" style="315" customWidth="1"/>
    <col min="4387" max="4387" width="13.85546875" style="315" customWidth="1"/>
    <col min="4388" max="4388" width="11.42578125" style="315" customWidth="1"/>
    <col min="4389" max="4389" width="14" style="315" customWidth="1"/>
    <col min="4390" max="4390" width="8.7109375" style="315" customWidth="1"/>
    <col min="4391" max="4391" width="11" style="315" bestFit="1" customWidth="1"/>
    <col min="4392" max="4392" width="20.7109375" style="315" bestFit="1" customWidth="1"/>
    <col min="4393" max="4393" width="17.42578125" style="315" bestFit="1" customWidth="1"/>
    <col min="4394" max="4394" width="12.42578125" style="315" customWidth="1"/>
    <col min="4395" max="4395" width="7.42578125" style="315" customWidth="1"/>
    <col min="4396" max="4401" width="9.140625" style="315" customWidth="1"/>
    <col min="4402" max="4402" width="10.42578125" style="315" customWidth="1"/>
    <col min="4403" max="4403" width="11.28515625" style="315" customWidth="1"/>
    <col min="4404" max="4405" width="9.140625" style="315" customWidth="1"/>
    <col min="4406" max="4406" width="12.85546875" style="315" customWidth="1"/>
    <col min="4407" max="4407" width="10.42578125" style="315" customWidth="1"/>
    <col min="4408" max="4408" width="8.7109375" style="315" customWidth="1"/>
    <col min="4409" max="4409" width="15.7109375" style="315" bestFit="1" customWidth="1"/>
    <col min="4410" max="4410" width="10.140625" style="315" customWidth="1"/>
    <col min="4411" max="4411" width="11.5703125" style="315" bestFit="1" customWidth="1"/>
    <col min="4412" max="4414" width="12.7109375" style="315" bestFit="1" customWidth="1"/>
    <col min="4415" max="4421" width="12.42578125" style="315" customWidth="1"/>
    <col min="4422" max="4422" width="12.7109375" style="315" customWidth="1"/>
    <col min="4423" max="4423" width="12.85546875" style="315" customWidth="1"/>
    <col min="4424" max="4424" width="8.85546875" style="315" customWidth="1"/>
    <col min="4425" max="4425" width="10.42578125" style="315" customWidth="1"/>
    <col min="4426" max="4426" width="9.42578125" style="315" customWidth="1"/>
    <col min="4427" max="4427" width="16.5703125" style="315" bestFit="1" customWidth="1"/>
    <col min="4428" max="4429" width="10.140625" style="315" customWidth="1"/>
    <col min="4430" max="4430" width="15.7109375" style="315" bestFit="1" customWidth="1"/>
    <col min="4431" max="4431" width="10.28515625" style="315" bestFit="1" customWidth="1"/>
    <col min="4432" max="4432" width="3.7109375" style="315" customWidth="1"/>
    <col min="4433" max="4434" width="10.140625" style="315" customWidth="1"/>
    <col min="4435" max="4435" width="14.28515625" style="315" bestFit="1" customWidth="1"/>
    <col min="4436" max="4436" width="10.28515625" style="315" bestFit="1" customWidth="1"/>
    <col min="4437" max="4437" width="11.7109375" style="315" customWidth="1"/>
    <col min="4438" max="4439" width="10.140625" style="315" customWidth="1"/>
    <col min="4440" max="4440" width="15.7109375" style="315" bestFit="1" customWidth="1"/>
    <col min="4441" max="4441" width="10.28515625" style="315" bestFit="1" customWidth="1"/>
    <col min="4442" max="4608" width="11.42578125" style="315"/>
    <col min="4609" max="4609" width="5.85546875" style="315" customWidth="1"/>
    <col min="4610" max="4610" width="0" style="315" hidden="1" customWidth="1"/>
    <col min="4611" max="4611" width="62.140625" style="315" customWidth="1"/>
    <col min="4612" max="4612" width="20.7109375" style="315" customWidth="1"/>
    <col min="4613" max="4613" width="15.7109375" style="315" customWidth="1"/>
    <col min="4614" max="4614" width="15.5703125" style="315" customWidth="1"/>
    <col min="4615" max="4615" width="13.85546875" style="315" bestFit="1" customWidth="1"/>
    <col min="4616" max="4616" width="12.28515625" style="315" bestFit="1" customWidth="1"/>
    <col min="4617" max="4617" width="12.42578125" style="315" bestFit="1" customWidth="1"/>
    <col min="4618" max="4618" width="10.85546875" style="315" customWidth="1"/>
    <col min="4619" max="4619" width="11.28515625" style="315" customWidth="1"/>
    <col min="4620" max="4620" width="16.42578125" style="315" customWidth="1"/>
    <col min="4621" max="4621" width="15.28515625" style="315" bestFit="1" customWidth="1"/>
    <col min="4622" max="4622" width="10" style="315" customWidth="1"/>
    <col min="4623" max="4623" width="14" style="315" customWidth="1"/>
    <col min="4624" max="4624" width="12.7109375" style="315" bestFit="1" customWidth="1"/>
    <col min="4625" max="4625" width="15.7109375" style="315" bestFit="1" customWidth="1"/>
    <col min="4626" max="4628" width="8.7109375" style="315" bestFit="1" customWidth="1"/>
    <col min="4629" max="4629" width="9.7109375" style="315" customWidth="1"/>
    <col min="4630" max="4630" width="15.85546875" style="315" customWidth="1"/>
    <col min="4631" max="4631" width="19.85546875" style="315" bestFit="1" customWidth="1"/>
    <col min="4632" max="4632" width="15.140625" style="315" bestFit="1" customWidth="1"/>
    <col min="4633" max="4633" width="17" style="315" bestFit="1" customWidth="1"/>
    <col min="4634" max="4634" width="12.7109375" style="315" bestFit="1" customWidth="1"/>
    <col min="4635" max="4635" width="7.7109375" style="315" customWidth="1"/>
    <col min="4636" max="4636" width="15.85546875" style="315" customWidth="1"/>
    <col min="4637" max="4637" width="13.85546875" style="315" customWidth="1"/>
    <col min="4638" max="4638" width="11.42578125" style="315" customWidth="1"/>
    <col min="4639" max="4639" width="14" style="315" customWidth="1"/>
    <col min="4640" max="4640" width="8.5703125" style="315" customWidth="1"/>
    <col min="4641" max="4641" width="7.7109375" style="315" customWidth="1"/>
    <col min="4642" max="4642" width="15.85546875" style="315" customWidth="1"/>
    <col min="4643" max="4643" width="13.85546875" style="315" customWidth="1"/>
    <col min="4644" max="4644" width="11.42578125" style="315" customWidth="1"/>
    <col min="4645" max="4645" width="14" style="315" customWidth="1"/>
    <col min="4646" max="4646" width="8.7109375" style="315" customWidth="1"/>
    <col min="4647" max="4647" width="11" style="315" bestFit="1" customWidth="1"/>
    <col min="4648" max="4648" width="20.7109375" style="315" bestFit="1" customWidth="1"/>
    <col min="4649" max="4649" width="17.42578125" style="315" bestFit="1" customWidth="1"/>
    <col min="4650" max="4650" width="12.42578125" style="315" customWidth="1"/>
    <col min="4651" max="4651" width="7.42578125" style="315" customWidth="1"/>
    <col min="4652" max="4657" width="9.140625" style="315" customWidth="1"/>
    <col min="4658" max="4658" width="10.42578125" style="315" customWidth="1"/>
    <col min="4659" max="4659" width="11.28515625" style="315" customWidth="1"/>
    <col min="4660" max="4661" width="9.140625" style="315" customWidth="1"/>
    <col min="4662" max="4662" width="12.85546875" style="315" customWidth="1"/>
    <col min="4663" max="4663" width="10.42578125" style="315" customWidth="1"/>
    <col min="4664" max="4664" width="8.7109375" style="315" customWidth="1"/>
    <col min="4665" max="4665" width="15.7109375" style="315" bestFit="1" customWidth="1"/>
    <col min="4666" max="4666" width="10.140625" style="315" customWidth="1"/>
    <col min="4667" max="4667" width="11.5703125" style="315" bestFit="1" customWidth="1"/>
    <col min="4668" max="4670" width="12.7109375" style="315" bestFit="1" customWidth="1"/>
    <col min="4671" max="4677" width="12.42578125" style="315" customWidth="1"/>
    <col min="4678" max="4678" width="12.7109375" style="315" customWidth="1"/>
    <col min="4679" max="4679" width="12.85546875" style="315" customWidth="1"/>
    <col min="4680" max="4680" width="8.85546875" style="315" customWidth="1"/>
    <col min="4681" max="4681" width="10.42578125" style="315" customWidth="1"/>
    <col min="4682" max="4682" width="9.42578125" style="315" customWidth="1"/>
    <col min="4683" max="4683" width="16.5703125" style="315" bestFit="1" customWidth="1"/>
    <col min="4684" max="4685" width="10.140625" style="315" customWidth="1"/>
    <col min="4686" max="4686" width="15.7109375" style="315" bestFit="1" customWidth="1"/>
    <col min="4687" max="4687" width="10.28515625" style="315" bestFit="1" customWidth="1"/>
    <col min="4688" max="4688" width="3.7109375" style="315" customWidth="1"/>
    <col min="4689" max="4690" width="10.140625" style="315" customWidth="1"/>
    <col min="4691" max="4691" width="14.28515625" style="315" bestFit="1" customWidth="1"/>
    <col min="4692" max="4692" width="10.28515625" style="315" bestFit="1" customWidth="1"/>
    <col min="4693" max="4693" width="11.7109375" style="315" customWidth="1"/>
    <col min="4694" max="4695" width="10.140625" style="315" customWidth="1"/>
    <col min="4696" max="4696" width="15.7109375" style="315" bestFit="1" customWidth="1"/>
    <col min="4697" max="4697" width="10.28515625" style="315" bestFit="1" customWidth="1"/>
    <col min="4698" max="4864" width="11.42578125" style="315"/>
    <col min="4865" max="4865" width="5.85546875" style="315" customWidth="1"/>
    <col min="4866" max="4866" width="0" style="315" hidden="1" customWidth="1"/>
    <col min="4867" max="4867" width="62.140625" style="315" customWidth="1"/>
    <col min="4868" max="4868" width="20.7109375" style="315" customWidth="1"/>
    <col min="4869" max="4869" width="15.7109375" style="315" customWidth="1"/>
    <col min="4870" max="4870" width="15.5703125" style="315" customWidth="1"/>
    <col min="4871" max="4871" width="13.85546875" style="315" bestFit="1" customWidth="1"/>
    <col min="4872" max="4872" width="12.28515625" style="315" bestFit="1" customWidth="1"/>
    <col min="4873" max="4873" width="12.42578125" style="315" bestFit="1" customWidth="1"/>
    <col min="4874" max="4874" width="10.85546875" style="315" customWidth="1"/>
    <col min="4875" max="4875" width="11.28515625" style="315" customWidth="1"/>
    <col min="4876" max="4876" width="16.42578125" style="315" customWidth="1"/>
    <col min="4877" max="4877" width="15.28515625" style="315" bestFit="1" customWidth="1"/>
    <col min="4878" max="4878" width="10" style="315" customWidth="1"/>
    <col min="4879" max="4879" width="14" style="315" customWidth="1"/>
    <col min="4880" max="4880" width="12.7109375" style="315" bestFit="1" customWidth="1"/>
    <col min="4881" max="4881" width="15.7109375" style="315" bestFit="1" customWidth="1"/>
    <col min="4882" max="4884" width="8.7109375" style="315" bestFit="1" customWidth="1"/>
    <col min="4885" max="4885" width="9.7109375" style="315" customWidth="1"/>
    <col min="4886" max="4886" width="15.85546875" style="315" customWidth="1"/>
    <col min="4887" max="4887" width="19.85546875" style="315" bestFit="1" customWidth="1"/>
    <col min="4888" max="4888" width="15.140625" style="315" bestFit="1" customWidth="1"/>
    <col min="4889" max="4889" width="17" style="315" bestFit="1" customWidth="1"/>
    <col min="4890" max="4890" width="12.7109375" style="315" bestFit="1" customWidth="1"/>
    <col min="4891" max="4891" width="7.7109375" style="315" customWidth="1"/>
    <col min="4892" max="4892" width="15.85546875" style="315" customWidth="1"/>
    <col min="4893" max="4893" width="13.85546875" style="315" customWidth="1"/>
    <col min="4894" max="4894" width="11.42578125" style="315" customWidth="1"/>
    <col min="4895" max="4895" width="14" style="315" customWidth="1"/>
    <col min="4896" max="4896" width="8.5703125" style="315" customWidth="1"/>
    <col min="4897" max="4897" width="7.7109375" style="315" customWidth="1"/>
    <col min="4898" max="4898" width="15.85546875" style="315" customWidth="1"/>
    <col min="4899" max="4899" width="13.85546875" style="315" customWidth="1"/>
    <col min="4900" max="4900" width="11.42578125" style="315" customWidth="1"/>
    <col min="4901" max="4901" width="14" style="315" customWidth="1"/>
    <col min="4902" max="4902" width="8.7109375" style="315" customWidth="1"/>
    <col min="4903" max="4903" width="11" style="315" bestFit="1" customWidth="1"/>
    <col min="4904" max="4904" width="20.7109375" style="315" bestFit="1" customWidth="1"/>
    <col min="4905" max="4905" width="17.42578125" style="315" bestFit="1" customWidth="1"/>
    <col min="4906" max="4906" width="12.42578125" style="315" customWidth="1"/>
    <col min="4907" max="4907" width="7.42578125" style="315" customWidth="1"/>
    <col min="4908" max="4913" width="9.140625" style="315" customWidth="1"/>
    <col min="4914" max="4914" width="10.42578125" style="315" customWidth="1"/>
    <col min="4915" max="4915" width="11.28515625" style="315" customWidth="1"/>
    <col min="4916" max="4917" width="9.140625" style="315" customWidth="1"/>
    <col min="4918" max="4918" width="12.85546875" style="315" customWidth="1"/>
    <col min="4919" max="4919" width="10.42578125" style="315" customWidth="1"/>
    <col min="4920" max="4920" width="8.7109375" style="315" customWidth="1"/>
    <col min="4921" max="4921" width="15.7109375" style="315" bestFit="1" customWidth="1"/>
    <col min="4922" max="4922" width="10.140625" style="315" customWidth="1"/>
    <col min="4923" max="4923" width="11.5703125" style="315" bestFit="1" customWidth="1"/>
    <col min="4924" max="4926" width="12.7109375" style="315" bestFit="1" customWidth="1"/>
    <col min="4927" max="4933" width="12.42578125" style="315" customWidth="1"/>
    <col min="4934" max="4934" width="12.7109375" style="315" customWidth="1"/>
    <col min="4935" max="4935" width="12.85546875" style="315" customWidth="1"/>
    <col min="4936" max="4936" width="8.85546875" style="315" customWidth="1"/>
    <col min="4937" max="4937" width="10.42578125" style="315" customWidth="1"/>
    <col min="4938" max="4938" width="9.42578125" style="315" customWidth="1"/>
    <col min="4939" max="4939" width="16.5703125" style="315" bestFit="1" customWidth="1"/>
    <col min="4940" max="4941" width="10.140625" style="315" customWidth="1"/>
    <col min="4942" max="4942" width="15.7109375" style="315" bestFit="1" customWidth="1"/>
    <col min="4943" max="4943" width="10.28515625" style="315" bestFit="1" customWidth="1"/>
    <col min="4944" max="4944" width="3.7109375" style="315" customWidth="1"/>
    <col min="4945" max="4946" width="10.140625" style="315" customWidth="1"/>
    <col min="4947" max="4947" width="14.28515625" style="315" bestFit="1" customWidth="1"/>
    <col min="4948" max="4948" width="10.28515625" style="315" bestFit="1" customWidth="1"/>
    <col min="4949" max="4949" width="11.7109375" style="315" customWidth="1"/>
    <col min="4950" max="4951" width="10.140625" style="315" customWidth="1"/>
    <col min="4952" max="4952" width="15.7109375" style="315" bestFit="1" customWidth="1"/>
    <col min="4953" max="4953" width="10.28515625" style="315" bestFit="1" customWidth="1"/>
    <col min="4954" max="5120" width="11.42578125" style="315"/>
    <col min="5121" max="5121" width="5.85546875" style="315" customWidth="1"/>
    <col min="5122" max="5122" width="0" style="315" hidden="1" customWidth="1"/>
    <col min="5123" max="5123" width="62.140625" style="315" customWidth="1"/>
    <col min="5124" max="5124" width="20.7109375" style="315" customWidth="1"/>
    <col min="5125" max="5125" width="15.7109375" style="315" customWidth="1"/>
    <col min="5126" max="5126" width="15.5703125" style="315" customWidth="1"/>
    <col min="5127" max="5127" width="13.85546875" style="315" bestFit="1" customWidth="1"/>
    <col min="5128" max="5128" width="12.28515625" style="315" bestFit="1" customWidth="1"/>
    <col min="5129" max="5129" width="12.42578125" style="315" bestFit="1" customWidth="1"/>
    <col min="5130" max="5130" width="10.85546875" style="315" customWidth="1"/>
    <col min="5131" max="5131" width="11.28515625" style="315" customWidth="1"/>
    <col min="5132" max="5132" width="16.42578125" style="315" customWidth="1"/>
    <col min="5133" max="5133" width="15.28515625" style="315" bestFit="1" customWidth="1"/>
    <col min="5134" max="5134" width="10" style="315" customWidth="1"/>
    <col min="5135" max="5135" width="14" style="315" customWidth="1"/>
    <col min="5136" max="5136" width="12.7109375" style="315" bestFit="1" customWidth="1"/>
    <col min="5137" max="5137" width="15.7109375" style="315" bestFit="1" customWidth="1"/>
    <col min="5138" max="5140" width="8.7109375" style="315" bestFit="1" customWidth="1"/>
    <col min="5141" max="5141" width="9.7109375" style="315" customWidth="1"/>
    <col min="5142" max="5142" width="15.85546875" style="315" customWidth="1"/>
    <col min="5143" max="5143" width="19.85546875" style="315" bestFit="1" customWidth="1"/>
    <col min="5144" max="5144" width="15.140625" style="315" bestFit="1" customWidth="1"/>
    <col min="5145" max="5145" width="17" style="315" bestFit="1" customWidth="1"/>
    <col min="5146" max="5146" width="12.7109375" style="315" bestFit="1" customWidth="1"/>
    <col min="5147" max="5147" width="7.7109375" style="315" customWidth="1"/>
    <col min="5148" max="5148" width="15.85546875" style="315" customWidth="1"/>
    <col min="5149" max="5149" width="13.85546875" style="315" customWidth="1"/>
    <col min="5150" max="5150" width="11.42578125" style="315" customWidth="1"/>
    <col min="5151" max="5151" width="14" style="315" customWidth="1"/>
    <col min="5152" max="5152" width="8.5703125" style="315" customWidth="1"/>
    <col min="5153" max="5153" width="7.7109375" style="315" customWidth="1"/>
    <col min="5154" max="5154" width="15.85546875" style="315" customWidth="1"/>
    <col min="5155" max="5155" width="13.85546875" style="315" customWidth="1"/>
    <col min="5156" max="5156" width="11.42578125" style="315" customWidth="1"/>
    <col min="5157" max="5157" width="14" style="315" customWidth="1"/>
    <col min="5158" max="5158" width="8.7109375" style="315" customWidth="1"/>
    <col min="5159" max="5159" width="11" style="315" bestFit="1" customWidth="1"/>
    <col min="5160" max="5160" width="20.7109375" style="315" bestFit="1" customWidth="1"/>
    <col min="5161" max="5161" width="17.42578125" style="315" bestFit="1" customWidth="1"/>
    <col min="5162" max="5162" width="12.42578125" style="315" customWidth="1"/>
    <col min="5163" max="5163" width="7.42578125" style="315" customWidth="1"/>
    <col min="5164" max="5169" width="9.140625" style="315" customWidth="1"/>
    <col min="5170" max="5170" width="10.42578125" style="315" customWidth="1"/>
    <col min="5171" max="5171" width="11.28515625" style="315" customWidth="1"/>
    <col min="5172" max="5173" width="9.140625" style="315" customWidth="1"/>
    <col min="5174" max="5174" width="12.85546875" style="315" customWidth="1"/>
    <col min="5175" max="5175" width="10.42578125" style="315" customWidth="1"/>
    <col min="5176" max="5176" width="8.7109375" style="315" customWidth="1"/>
    <col min="5177" max="5177" width="15.7109375" style="315" bestFit="1" customWidth="1"/>
    <col min="5178" max="5178" width="10.140625" style="315" customWidth="1"/>
    <col min="5179" max="5179" width="11.5703125" style="315" bestFit="1" customWidth="1"/>
    <col min="5180" max="5182" width="12.7109375" style="315" bestFit="1" customWidth="1"/>
    <col min="5183" max="5189" width="12.42578125" style="315" customWidth="1"/>
    <col min="5190" max="5190" width="12.7109375" style="315" customWidth="1"/>
    <col min="5191" max="5191" width="12.85546875" style="315" customWidth="1"/>
    <col min="5192" max="5192" width="8.85546875" style="315" customWidth="1"/>
    <col min="5193" max="5193" width="10.42578125" style="315" customWidth="1"/>
    <col min="5194" max="5194" width="9.42578125" style="315" customWidth="1"/>
    <col min="5195" max="5195" width="16.5703125" style="315" bestFit="1" customWidth="1"/>
    <col min="5196" max="5197" width="10.140625" style="315" customWidth="1"/>
    <col min="5198" max="5198" width="15.7109375" style="315" bestFit="1" customWidth="1"/>
    <col min="5199" max="5199" width="10.28515625" style="315" bestFit="1" customWidth="1"/>
    <col min="5200" max="5200" width="3.7109375" style="315" customWidth="1"/>
    <col min="5201" max="5202" width="10.140625" style="315" customWidth="1"/>
    <col min="5203" max="5203" width="14.28515625" style="315" bestFit="1" customWidth="1"/>
    <col min="5204" max="5204" width="10.28515625" style="315" bestFit="1" customWidth="1"/>
    <col min="5205" max="5205" width="11.7109375" style="315" customWidth="1"/>
    <col min="5206" max="5207" width="10.140625" style="315" customWidth="1"/>
    <col min="5208" max="5208" width="15.7109375" style="315" bestFit="1" customWidth="1"/>
    <col min="5209" max="5209" width="10.28515625" style="315" bestFit="1" customWidth="1"/>
    <col min="5210" max="5376" width="11.42578125" style="315"/>
    <col min="5377" max="5377" width="5.85546875" style="315" customWidth="1"/>
    <col min="5378" max="5378" width="0" style="315" hidden="1" customWidth="1"/>
    <col min="5379" max="5379" width="62.140625" style="315" customWidth="1"/>
    <col min="5380" max="5380" width="20.7109375" style="315" customWidth="1"/>
    <col min="5381" max="5381" width="15.7109375" style="315" customWidth="1"/>
    <col min="5382" max="5382" width="15.5703125" style="315" customWidth="1"/>
    <col min="5383" max="5383" width="13.85546875" style="315" bestFit="1" customWidth="1"/>
    <col min="5384" max="5384" width="12.28515625" style="315" bestFit="1" customWidth="1"/>
    <col min="5385" max="5385" width="12.42578125" style="315" bestFit="1" customWidth="1"/>
    <col min="5386" max="5386" width="10.85546875" style="315" customWidth="1"/>
    <col min="5387" max="5387" width="11.28515625" style="315" customWidth="1"/>
    <col min="5388" max="5388" width="16.42578125" style="315" customWidth="1"/>
    <col min="5389" max="5389" width="15.28515625" style="315" bestFit="1" customWidth="1"/>
    <col min="5390" max="5390" width="10" style="315" customWidth="1"/>
    <col min="5391" max="5391" width="14" style="315" customWidth="1"/>
    <col min="5392" max="5392" width="12.7109375" style="315" bestFit="1" customWidth="1"/>
    <col min="5393" max="5393" width="15.7109375" style="315" bestFit="1" customWidth="1"/>
    <col min="5394" max="5396" width="8.7109375" style="315" bestFit="1" customWidth="1"/>
    <col min="5397" max="5397" width="9.7109375" style="315" customWidth="1"/>
    <col min="5398" max="5398" width="15.85546875" style="315" customWidth="1"/>
    <col min="5399" max="5399" width="19.85546875" style="315" bestFit="1" customWidth="1"/>
    <col min="5400" max="5400" width="15.140625" style="315" bestFit="1" customWidth="1"/>
    <col min="5401" max="5401" width="17" style="315" bestFit="1" customWidth="1"/>
    <col min="5402" max="5402" width="12.7109375" style="315" bestFit="1" customWidth="1"/>
    <col min="5403" max="5403" width="7.7109375" style="315" customWidth="1"/>
    <col min="5404" max="5404" width="15.85546875" style="315" customWidth="1"/>
    <col min="5405" max="5405" width="13.85546875" style="315" customWidth="1"/>
    <col min="5406" max="5406" width="11.42578125" style="315" customWidth="1"/>
    <col min="5407" max="5407" width="14" style="315" customWidth="1"/>
    <col min="5408" max="5408" width="8.5703125" style="315" customWidth="1"/>
    <col min="5409" max="5409" width="7.7109375" style="315" customWidth="1"/>
    <col min="5410" max="5410" width="15.85546875" style="315" customWidth="1"/>
    <col min="5411" max="5411" width="13.85546875" style="315" customWidth="1"/>
    <col min="5412" max="5412" width="11.42578125" style="315" customWidth="1"/>
    <col min="5413" max="5413" width="14" style="315" customWidth="1"/>
    <col min="5414" max="5414" width="8.7109375" style="315" customWidth="1"/>
    <col min="5415" max="5415" width="11" style="315" bestFit="1" customWidth="1"/>
    <col min="5416" max="5416" width="20.7109375" style="315" bestFit="1" customWidth="1"/>
    <col min="5417" max="5417" width="17.42578125" style="315" bestFit="1" customWidth="1"/>
    <col min="5418" max="5418" width="12.42578125" style="315" customWidth="1"/>
    <col min="5419" max="5419" width="7.42578125" style="315" customWidth="1"/>
    <col min="5420" max="5425" width="9.140625" style="315" customWidth="1"/>
    <col min="5426" max="5426" width="10.42578125" style="315" customWidth="1"/>
    <col min="5427" max="5427" width="11.28515625" style="315" customWidth="1"/>
    <col min="5428" max="5429" width="9.140625" style="315" customWidth="1"/>
    <col min="5430" max="5430" width="12.85546875" style="315" customWidth="1"/>
    <col min="5431" max="5431" width="10.42578125" style="315" customWidth="1"/>
    <col min="5432" max="5432" width="8.7109375" style="315" customWidth="1"/>
    <col min="5433" max="5433" width="15.7109375" style="315" bestFit="1" customWidth="1"/>
    <col min="5434" max="5434" width="10.140625" style="315" customWidth="1"/>
    <col min="5435" max="5435" width="11.5703125" style="315" bestFit="1" customWidth="1"/>
    <col min="5436" max="5438" width="12.7109375" style="315" bestFit="1" customWidth="1"/>
    <col min="5439" max="5445" width="12.42578125" style="315" customWidth="1"/>
    <col min="5446" max="5446" width="12.7109375" style="315" customWidth="1"/>
    <col min="5447" max="5447" width="12.85546875" style="315" customWidth="1"/>
    <col min="5448" max="5448" width="8.85546875" style="315" customWidth="1"/>
    <col min="5449" max="5449" width="10.42578125" style="315" customWidth="1"/>
    <col min="5450" max="5450" width="9.42578125" style="315" customWidth="1"/>
    <col min="5451" max="5451" width="16.5703125" style="315" bestFit="1" customWidth="1"/>
    <col min="5452" max="5453" width="10.140625" style="315" customWidth="1"/>
    <col min="5454" max="5454" width="15.7109375" style="315" bestFit="1" customWidth="1"/>
    <col min="5455" max="5455" width="10.28515625" style="315" bestFit="1" customWidth="1"/>
    <col min="5456" max="5456" width="3.7109375" style="315" customWidth="1"/>
    <col min="5457" max="5458" width="10.140625" style="315" customWidth="1"/>
    <col min="5459" max="5459" width="14.28515625" style="315" bestFit="1" customWidth="1"/>
    <col min="5460" max="5460" width="10.28515625" style="315" bestFit="1" customWidth="1"/>
    <col min="5461" max="5461" width="11.7109375" style="315" customWidth="1"/>
    <col min="5462" max="5463" width="10.140625" style="315" customWidth="1"/>
    <col min="5464" max="5464" width="15.7109375" style="315" bestFit="1" customWidth="1"/>
    <col min="5465" max="5465" width="10.28515625" style="315" bestFit="1" customWidth="1"/>
    <col min="5466" max="5632" width="11.42578125" style="315"/>
    <col min="5633" max="5633" width="5.85546875" style="315" customWidth="1"/>
    <col min="5634" max="5634" width="0" style="315" hidden="1" customWidth="1"/>
    <col min="5635" max="5635" width="62.140625" style="315" customWidth="1"/>
    <col min="5636" max="5636" width="20.7109375" style="315" customWidth="1"/>
    <col min="5637" max="5637" width="15.7109375" style="315" customWidth="1"/>
    <col min="5638" max="5638" width="15.5703125" style="315" customWidth="1"/>
    <col min="5639" max="5639" width="13.85546875" style="315" bestFit="1" customWidth="1"/>
    <col min="5640" max="5640" width="12.28515625" style="315" bestFit="1" customWidth="1"/>
    <col min="5641" max="5641" width="12.42578125" style="315" bestFit="1" customWidth="1"/>
    <col min="5642" max="5642" width="10.85546875" style="315" customWidth="1"/>
    <col min="5643" max="5643" width="11.28515625" style="315" customWidth="1"/>
    <col min="5644" max="5644" width="16.42578125" style="315" customWidth="1"/>
    <col min="5645" max="5645" width="15.28515625" style="315" bestFit="1" customWidth="1"/>
    <col min="5646" max="5646" width="10" style="315" customWidth="1"/>
    <col min="5647" max="5647" width="14" style="315" customWidth="1"/>
    <col min="5648" max="5648" width="12.7109375" style="315" bestFit="1" customWidth="1"/>
    <col min="5649" max="5649" width="15.7109375" style="315" bestFit="1" customWidth="1"/>
    <col min="5650" max="5652" width="8.7109375" style="315" bestFit="1" customWidth="1"/>
    <col min="5653" max="5653" width="9.7109375" style="315" customWidth="1"/>
    <col min="5654" max="5654" width="15.85546875" style="315" customWidth="1"/>
    <col min="5655" max="5655" width="19.85546875" style="315" bestFit="1" customWidth="1"/>
    <col min="5656" max="5656" width="15.140625" style="315" bestFit="1" customWidth="1"/>
    <col min="5657" max="5657" width="17" style="315" bestFit="1" customWidth="1"/>
    <col min="5658" max="5658" width="12.7109375" style="315" bestFit="1" customWidth="1"/>
    <col min="5659" max="5659" width="7.7109375" style="315" customWidth="1"/>
    <col min="5660" max="5660" width="15.85546875" style="315" customWidth="1"/>
    <col min="5661" max="5661" width="13.85546875" style="315" customWidth="1"/>
    <col min="5662" max="5662" width="11.42578125" style="315" customWidth="1"/>
    <col min="5663" max="5663" width="14" style="315" customWidth="1"/>
    <col min="5664" max="5664" width="8.5703125" style="315" customWidth="1"/>
    <col min="5665" max="5665" width="7.7109375" style="315" customWidth="1"/>
    <col min="5666" max="5666" width="15.85546875" style="315" customWidth="1"/>
    <col min="5667" max="5667" width="13.85546875" style="315" customWidth="1"/>
    <col min="5668" max="5668" width="11.42578125" style="315" customWidth="1"/>
    <col min="5669" max="5669" width="14" style="315" customWidth="1"/>
    <col min="5670" max="5670" width="8.7109375" style="315" customWidth="1"/>
    <col min="5671" max="5671" width="11" style="315" bestFit="1" customWidth="1"/>
    <col min="5672" max="5672" width="20.7109375" style="315" bestFit="1" customWidth="1"/>
    <col min="5673" max="5673" width="17.42578125" style="315" bestFit="1" customWidth="1"/>
    <col min="5674" max="5674" width="12.42578125" style="315" customWidth="1"/>
    <col min="5675" max="5675" width="7.42578125" style="315" customWidth="1"/>
    <col min="5676" max="5681" width="9.140625" style="315" customWidth="1"/>
    <col min="5682" max="5682" width="10.42578125" style="315" customWidth="1"/>
    <col min="5683" max="5683" width="11.28515625" style="315" customWidth="1"/>
    <col min="5684" max="5685" width="9.140625" style="315" customWidth="1"/>
    <col min="5686" max="5686" width="12.85546875" style="315" customWidth="1"/>
    <col min="5687" max="5687" width="10.42578125" style="315" customWidth="1"/>
    <col min="5688" max="5688" width="8.7109375" style="315" customWidth="1"/>
    <col min="5689" max="5689" width="15.7109375" style="315" bestFit="1" customWidth="1"/>
    <col min="5690" max="5690" width="10.140625" style="315" customWidth="1"/>
    <col min="5691" max="5691" width="11.5703125" style="315" bestFit="1" customWidth="1"/>
    <col min="5692" max="5694" width="12.7109375" style="315" bestFit="1" customWidth="1"/>
    <col min="5695" max="5701" width="12.42578125" style="315" customWidth="1"/>
    <col min="5702" max="5702" width="12.7109375" style="315" customWidth="1"/>
    <col min="5703" max="5703" width="12.85546875" style="315" customWidth="1"/>
    <col min="5704" max="5704" width="8.85546875" style="315" customWidth="1"/>
    <col min="5705" max="5705" width="10.42578125" style="315" customWidth="1"/>
    <col min="5706" max="5706" width="9.42578125" style="315" customWidth="1"/>
    <col min="5707" max="5707" width="16.5703125" style="315" bestFit="1" customWidth="1"/>
    <col min="5708" max="5709" width="10.140625" style="315" customWidth="1"/>
    <col min="5710" max="5710" width="15.7109375" style="315" bestFit="1" customWidth="1"/>
    <col min="5711" max="5711" width="10.28515625" style="315" bestFit="1" customWidth="1"/>
    <col min="5712" max="5712" width="3.7109375" style="315" customWidth="1"/>
    <col min="5713" max="5714" width="10.140625" style="315" customWidth="1"/>
    <col min="5715" max="5715" width="14.28515625" style="315" bestFit="1" customWidth="1"/>
    <col min="5716" max="5716" width="10.28515625" style="315" bestFit="1" customWidth="1"/>
    <col min="5717" max="5717" width="11.7109375" style="315" customWidth="1"/>
    <col min="5718" max="5719" width="10.140625" style="315" customWidth="1"/>
    <col min="5720" max="5720" width="15.7109375" style="315" bestFit="1" customWidth="1"/>
    <col min="5721" max="5721" width="10.28515625" style="315" bestFit="1" customWidth="1"/>
    <col min="5722" max="5888" width="11.42578125" style="315"/>
    <col min="5889" max="5889" width="5.85546875" style="315" customWidth="1"/>
    <col min="5890" max="5890" width="0" style="315" hidden="1" customWidth="1"/>
    <col min="5891" max="5891" width="62.140625" style="315" customWidth="1"/>
    <col min="5892" max="5892" width="20.7109375" style="315" customWidth="1"/>
    <col min="5893" max="5893" width="15.7109375" style="315" customWidth="1"/>
    <col min="5894" max="5894" width="15.5703125" style="315" customWidth="1"/>
    <col min="5895" max="5895" width="13.85546875" style="315" bestFit="1" customWidth="1"/>
    <col min="5896" max="5896" width="12.28515625" style="315" bestFit="1" customWidth="1"/>
    <col min="5897" max="5897" width="12.42578125" style="315" bestFit="1" customWidth="1"/>
    <col min="5898" max="5898" width="10.85546875" style="315" customWidth="1"/>
    <col min="5899" max="5899" width="11.28515625" style="315" customWidth="1"/>
    <col min="5900" max="5900" width="16.42578125" style="315" customWidth="1"/>
    <col min="5901" max="5901" width="15.28515625" style="315" bestFit="1" customWidth="1"/>
    <col min="5902" max="5902" width="10" style="315" customWidth="1"/>
    <col min="5903" max="5903" width="14" style="315" customWidth="1"/>
    <col min="5904" max="5904" width="12.7109375" style="315" bestFit="1" customWidth="1"/>
    <col min="5905" max="5905" width="15.7109375" style="315" bestFit="1" customWidth="1"/>
    <col min="5906" max="5908" width="8.7109375" style="315" bestFit="1" customWidth="1"/>
    <col min="5909" max="5909" width="9.7109375" style="315" customWidth="1"/>
    <col min="5910" max="5910" width="15.85546875" style="315" customWidth="1"/>
    <col min="5911" max="5911" width="19.85546875" style="315" bestFit="1" customWidth="1"/>
    <col min="5912" max="5912" width="15.140625" style="315" bestFit="1" customWidth="1"/>
    <col min="5913" max="5913" width="17" style="315" bestFit="1" customWidth="1"/>
    <col min="5914" max="5914" width="12.7109375" style="315" bestFit="1" customWidth="1"/>
    <col min="5915" max="5915" width="7.7109375" style="315" customWidth="1"/>
    <col min="5916" max="5916" width="15.85546875" style="315" customWidth="1"/>
    <col min="5917" max="5917" width="13.85546875" style="315" customWidth="1"/>
    <col min="5918" max="5918" width="11.42578125" style="315" customWidth="1"/>
    <col min="5919" max="5919" width="14" style="315" customWidth="1"/>
    <col min="5920" max="5920" width="8.5703125" style="315" customWidth="1"/>
    <col min="5921" max="5921" width="7.7109375" style="315" customWidth="1"/>
    <col min="5922" max="5922" width="15.85546875" style="315" customWidth="1"/>
    <col min="5923" max="5923" width="13.85546875" style="315" customWidth="1"/>
    <col min="5924" max="5924" width="11.42578125" style="315" customWidth="1"/>
    <col min="5925" max="5925" width="14" style="315" customWidth="1"/>
    <col min="5926" max="5926" width="8.7109375" style="315" customWidth="1"/>
    <col min="5927" max="5927" width="11" style="315" bestFit="1" customWidth="1"/>
    <col min="5928" max="5928" width="20.7109375" style="315" bestFit="1" customWidth="1"/>
    <col min="5929" max="5929" width="17.42578125" style="315" bestFit="1" customWidth="1"/>
    <col min="5930" max="5930" width="12.42578125" style="315" customWidth="1"/>
    <col min="5931" max="5931" width="7.42578125" style="315" customWidth="1"/>
    <col min="5932" max="5937" width="9.140625" style="315" customWidth="1"/>
    <col min="5938" max="5938" width="10.42578125" style="315" customWidth="1"/>
    <col min="5939" max="5939" width="11.28515625" style="315" customWidth="1"/>
    <col min="5940" max="5941" width="9.140625" style="315" customWidth="1"/>
    <col min="5942" max="5942" width="12.85546875" style="315" customWidth="1"/>
    <col min="5943" max="5943" width="10.42578125" style="315" customWidth="1"/>
    <col min="5944" max="5944" width="8.7109375" style="315" customWidth="1"/>
    <col min="5945" max="5945" width="15.7109375" style="315" bestFit="1" customWidth="1"/>
    <col min="5946" max="5946" width="10.140625" style="315" customWidth="1"/>
    <col min="5947" max="5947" width="11.5703125" style="315" bestFit="1" customWidth="1"/>
    <col min="5948" max="5950" width="12.7109375" style="315" bestFit="1" customWidth="1"/>
    <col min="5951" max="5957" width="12.42578125" style="315" customWidth="1"/>
    <col min="5958" max="5958" width="12.7109375" style="315" customWidth="1"/>
    <col min="5959" max="5959" width="12.85546875" style="315" customWidth="1"/>
    <col min="5960" max="5960" width="8.85546875" style="315" customWidth="1"/>
    <col min="5961" max="5961" width="10.42578125" style="315" customWidth="1"/>
    <col min="5962" max="5962" width="9.42578125" style="315" customWidth="1"/>
    <col min="5963" max="5963" width="16.5703125" style="315" bestFit="1" customWidth="1"/>
    <col min="5964" max="5965" width="10.140625" style="315" customWidth="1"/>
    <col min="5966" max="5966" width="15.7109375" style="315" bestFit="1" customWidth="1"/>
    <col min="5967" max="5967" width="10.28515625" style="315" bestFit="1" customWidth="1"/>
    <col min="5968" max="5968" width="3.7109375" style="315" customWidth="1"/>
    <col min="5969" max="5970" width="10.140625" style="315" customWidth="1"/>
    <col min="5971" max="5971" width="14.28515625" style="315" bestFit="1" customWidth="1"/>
    <col min="5972" max="5972" width="10.28515625" style="315" bestFit="1" customWidth="1"/>
    <col min="5973" max="5973" width="11.7109375" style="315" customWidth="1"/>
    <col min="5974" max="5975" width="10.140625" style="315" customWidth="1"/>
    <col min="5976" max="5976" width="15.7109375" style="315" bestFit="1" customWidth="1"/>
    <col min="5977" max="5977" width="10.28515625" style="315" bestFit="1" customWidth="1"/>
    <col min="5978" max="6144" width="11.42578125" style="315"/>
    <col min="6145" max="6145" width="5.85546875" style="315" customWidth="1"/>
    <col min="6146" max="6146" width="0" style="315" hidden="1" customWidth="1"/>
    <col min="6147" max="6147" width="62.140625" style="315" customWidth="1"/>
    <col min="6148" max="6148" width="20.7109375" style="315" customWidth="1"/>
    <col min="6149" max="6149" width="15.7109375" style="315" customWidth="1"/>
    <col min="6150" max="6150" width="15.5703125" style="315" customWidth="1"/>
    <col min="6151" max="6151" width="13.85546875" style="315" bestFit="1" customWidth="1"/>
    <col min="6152" max="6152" width="12.28515625" style="315" bestFit="1" customWidth="1"/>
    <col min="6153" max="6153" width="12.42578125" style="315" bestFit="1" customWidth="1"/>
    <col min="6154" max="6154" width="10.85546875" style="315" customWidth="1"/>
    <col min="6155" max="6155" width="11.28515625" style="315" customWidth="1"/>
    <col min="6156" max="6156" width="16.42578125" style="315" customWidth="1"/>
    <col min="6157" max="6157" width="15.28515625" style="315" bestFit="1" customWidth="1"/>
    <col min="6158" max="6158" width="10" style="315" customWidth="1"/>
    <col min="6159" max="6159" width="14" style="315" customWidth="1"/>
    <col min="6160" max="6160" width="12.7109375" style="315" bestFit="1" customWidth="1"/>
    <col min="6161" max="6161" width="15.7109375" style="315" bestFit="1" customWidth="1"/>
    <col min="6162" max="6164" width="8.7109375" style="315" bestFit="1" customWidth="1"/>
    <col min="6165" max="6165" width="9.7109375" style="315" customWidth="1"/>
    <col min="6166" max="6166" width="15.85546875" style="315" customWidth="1"/>
    <col min="6167" max="6167" width="19.85546875" style="315" bestFit="1" customWidth="1"/>
    <col min="6168" max="6168" width="15.140625" style="315" bestFit="1" customWidth="1"/>
    <col min="6169" max="6169" width="17" style="315" bestFit="1" customWidth="1"/>
    <col min="6170" max="6170" width="12.7109375" style="315" bestFit="1" customWidth="1"/>
    <col min="6171" max="6171" width="7.7109375" style="315" customWidth="1"/>
    <col min="6172" max="6172" width="15.85546875" style="315" customWidth="1"/>
    <col min="6173" max="6173" width="13.85546875" style="315" customWidth="1"/>
    <col min="6174" max="6174" width="11.42578125" style="315" customWidth="1"/>
    <col min="6175" max="6175" width="14" style="315" customWidth="1"/>
    <col min="6176" max="6176" width="8.5703125" style="315" customWidth="1"/>
    <col min="6177" max="6177" width="7.7109375" style="315" customWidth="1"/>
    <col min="6178" max="6178" width="15.85546875" style="315" customWidth="1"/>
    <col min="6179" max="6179" width="13.85546875" style="315" customWidth="1"/>
    <col min="6180" max="6180" width="11.42578125" style="315" customWidth="1"/>
    <col min="6181" max="6181" width="14" style="315" customWidth="1"/>
    <col min="6182" max="6182" width="8.7109375" style="315" customWidth="1"/>
    <col min="6183" max="6183" width="11" style="315" bestFit="1" customWidth="1"/>
    <col min="6184" max="6184" width="20.7109375" style="315" bestFit="1" customWidth="1"/>
    <col min="6185" max="6185" width="17.42578125" style="315" bestFit="1" customWidth="1"/>
    <col min="6186" max="6186" width="12.42578125" style="315" customWidth="1"/>
    <col min="6187" max="6187" width="7.42578125" style="315" customWidth="1"/>
    <col min="6188" max="6193" width="9.140625" style="315" customWidth="1"/>
    <col min="6194" max="6194" width="10.42578125" style="315" customWidth="1"/>
    <col min="6195" max="6195" width="11.28515625" style="315" customWidth="1"/>
    <col min="6196" max="6197" width="9.140625" style="315" customWidth="1"/>
    <col min="6198" max="6198" width="12.85546875" style="315" customWidth="1"/>
    <col min="6199" max="6199" width="10.42578125" style="315" customWidth="1"/>
    <col min="6200" max="6200" width="8.7109375" style="315" customWidth="1"/>
    <col min="6201" max="6201" width="15.7109375" style="315" bestFit="1" customWidth="1"/>
    <col min="6202" max="6202" width="10.140625" style="315" customWidth="1"/>
    <col min="6203" max="6203" width="11.5703125" style="315" bestFit="1" customWidth="1"/>
    <col min="6204" max="6206" width="12.7109375" style="315" bestFit="1" customWidth="1"/>
    <col min="6207" max="6213" width="12.42578125" style="315" customWidth="1"/>
    <col min="6214" max="6214" width="12.7109375" style="315" customWidth="1"/>
    <col min="6215" max="6215" width="12.85546875" style="315" customWidth="1"/>
    <col min="6216" max="6216" width="8.85546875" style="315" customWidth="1"/>
    <col min="6217" max="6217" width="10.42578125" style="315" customWidth="1"/>
    <col min="6218" max="6218" width="9.42578125" style="315" customWidth="1"/>
    <col min="6219" max="6219" width="16.5703125" style="315" bestFit="1" customWidth="1"/>
    <col min="6220" max="6221" width="10.140625" style="315" customWidth="1"/>
    <col min="6222" max="6222" width="15.7109375" style="315" bestFit="1" customWidth="1"/>
    <col min="6223" max="6223" width="10.28515625" style="315" bestFit="1" customWidth="1"/>
    <col min="6224" max="6224" width="3.7109375" style="315" customWidth="1"/>
    <col min="6225" max="6226" width="10.140625" style="315" customWidth="1"/>
    <col min="6227" max="6227" width="14.28515625" style="315" bestFit="1" customWidth="1"/>
    <col min="6228" max="6228" width="10.28515625" style="315" bestFit="1" customWidth="1"/>
    <col min="6229" max="6229" width="11.7109375" style="315" customWidth="1"/>
    <col min="6230" max="6231" width="10.140625" style="315" customWidth="1"/>
    <col min="6232" max="6232" width="15.7109375" style="315" bestFit="1" customWidth="1"/>
    <col min="6233" max="6233" width="10.28515625" style="315" bestFit="1" customWidth="1"/>
    <col min="6234" max="6400" width="11.42578125" style="315"/>
    <col min="6401" max="6401" width="5.85546875" style="315" customWidth="1"/>
    <col min="6402" max="6402" width="0" style="315" hidden="1" customWidth="1"/>
    <col min="6403" max="6403" width="62.140625" style="315" customWidth="1"/>
    <col min="6404" max="6404" width="20.7109375" style="315" customWidth="1"/>
    <col min="6405" max="6405" width="15.7109375" style="315" customWidth="1"/>
    <col min="6406" max="6406" width="15.5703125" style="315" customWidth="1"/>
    <col min="6407" max="6407" width="13.85546875" style="315" bestFit="1" customWidth="1"/>
    <col min="6408" max="6408" width="12.28515625" style="315" bestFit="1" customWidth="1"/>
    <col min="6409" max="6409" width="12.42578125" style="315" bestFit="1" customWidth="1"/>
    <col min="6410" max="6410" width="10.85546875" style="315" customWidth="1"/>
    <col min="6411" max="6411" width="11.28515625" style="315" customWidth="1"/>
    <col min="6412" max="6412" width="16.42578125" style="315" customWidth="1"/>
    <col min="6413" max="6413" width="15.28515625" style="315" bestFit="1" customWidth="1"/>
    <col min="6414" max="6414" width="10" style="315" customWidth="1"/>
    <col min="6415" max="6415" width="14" style="315" customWidth="1"/>
    <col min="6416" max="6416" width="12.7109375" style="315" bestFit="1" customWidth="1"/>
    <col min="6417" max="6417" width="15.7109375" style="315" bestFit="1" customWidth="1"/>
    <col min="6418" max="6420" width="8.7109375" style="315" bestFit="1" customWidth="1"/>
    <col min="6421" max="6421" width="9.7109375" style="315" customWidth="1"/>
    <col min="6422" max="6422" width="15.85546875" style="315" customWidth="1"/>
    <col min="6423" max="6423" width="19.85546875" style="315" bestFit="1" customWidth="1"/>
    <col min="6424" max="6424" width="15.140625" style="315" bestFit="1" customWidth="1"/>
    <col min="6425" max="6425" width="17" style="315" bestFit="1" customWidth="1"/>
    <col min="6426" max="6426" width="12.7109375" style="315" bestFit="1" customWidth="1"/>
    <col min="6427" max="6427" width="7.7109375" style="315" customWidth="1"/>
    <col min="6428" max="6428" width="15.85546875" style="315" customWidth="1"/>
    <col min="6429" max="6429" width="13.85546875" style="315" customWidth="1"/>
    <col min="6430" max="6430" width="11.42578125" style="315" customWidth="1"/>
    <col min="6431" max="6431" width="14" style="315" customWidth="1"/>
    <col min="6432" max="6432" width="8.5703125" style="315" customWidth="1"/>
    <col min="6433" max="6433" width="7.7109375" style="315" customWidth="1"/>
    <col min="6434" max="6434" width="15.85546875" style="315" customWidth="1"/>
    <col min="6435" max="6435" width="13.85546875" style="315" customWidth="1"/>
    <col min="6436" max="6436" width="11.42578125" style="315" customWidth="1"/>
    <col min="6437" max="6437" width="14" style="315" customWidth="1"/>
    <col min="6438" max="6438" width="8.7109375" style="315" customWidth="1"/>
    <col min="6439" max="6439" width="11" style="315" bestFit="1" customWidth="1"/>
    <col min="6440" max="6440" width="20.7109375" style="315" bestFit="1" customWidth="1"/>
    <col min="6441" max="6441" width="17.42578125" style="315" bestFit="1" customWidth="1"/>
    <col min="6442" max="6442" width="12.42578125" style="315" customWidth="1"/>
    <col min="6443" max="6443" width="7.42578125" style="315" customWidth="1"/>
    <col min="6444" max="6449" width="9.140625" style="315" customWidth="1"/>
    <col min="6450" max="6450" width="10.42578125" style="315" customWidth="1"/>
    <col min="6451" max="6451" width="11.28515625" style="315" customWidth="1"/>
    <col min="6452" max="6453" width="9.140625" style="315" customWidth="1"/>
    <col min="6454" max="6454" width="12.85546875" style="315" customWidth="1"/>
    <col min="6455" max="6455" width="10.42578125" style="315" customWidth="1"/>
    <col min="6456" max="6456" width="8.7109375" style="315" customWidth="1"/>
    <col min="6457" max="6457" width="15.7109375" style="315" bestFit="1" customWidth="1"/>
    <col min="6458" max="6458" width="10.140625" style="315" customWidth="1"/>
    <col min="6459" max="6459" width="11.5703125" style="315" bestFit="1" customWidth="1"/>
    <col min="6460" max="6462" width="12.7109375" style="315" bestFit="1" customWidth="1"/>
    <col min="6463" max="6469" width="12.42578125" style="315" customWidth="1"/>
    <col min="6470" max="6470" width="12.7109375" style="315" customWidth="1"/>
    <col min="6471" max="6471" width="12.85546875" style="315" customWidth="1"/>
    <col min="6472" max="6472" width="8.85546875" style="315" customWidth="1"/>
    <col min="6473" max="6473" width="10.42578125" style="315" customWidth="1"/>
    <col min="6474" max="6474" width="9.42578125" style="315" customWidth="1"/>
    <col min="6475" max="6475" width="16.5703125" style="315" bestFit="1" customWidth="1"/>
    <col min="6476" max="6477" width="10.140625" style="315" customWidth="1"/>
    <col min="6478" max="6478" width="15.7109375" style="315" bestFit="1" customWidth="1"/>
    <col min="6479" max="6479" width="10.28515625" style="315" bestFit="1" customWidth="1"/>
    <col min="6480" max="6480" width="3.7109375" style="315" customWidth="1"/>
    <col min="6481" max="6482" width="10.140625" style="315" customWidth="1"/>
    <col min="6483" max="6483" width="14.28515625" style="315" bestFit="1" customWidth="1"/>
    <col min="6484" max="6484" width="10.28515625" style="315" bestFit="1" customWidth="1"/>
    <col min="6485" max="6485" width="11.7109375" style="315" customWidth="1"/>
    <col min="6486" max="6487" width="10.140625" style="315" customWidth="1"/>
    <col min="6488" max="6488" width="15.7109375" style="315" bestFit="1" customWidth="1"/>
    <col min="6489" max="6489" width="10.28515625" style="315" bestFit="1" customWidth="1"/>
    <col min="6490" max="6656" width="11.42578125" style="315"/>
    <col min="6657" max="6657" width="5.85546875" style="315" customWidth="1"/>
    <col min="6658" max="6658" width="0" style="315" hidden="1" customWidth="1"/>
    <col min="6659" max="6659" width="62.140625" style="315" customWidth="1"/>
    <col min="6660" max="6660" width="20.7109375" style="315" customWidth="1"/>
    <col min="6661" max="6661" width="15.7109375" style="315" customWidth="1"/>
    <col min="6662" max="6662" width="15.5703125" style="315" customWidth="1"/>
    <col min="6663" max="6663" width="13.85546875" style="315" bestFit="1" customWidth="1"/>
    <col min="6664" max="6664" width="12.28515625" style="315" bestFit="1" customWidth="1"/>
    <col min="6665" max="6665" width="12.42578125" style="315" bestFit="1" customWidth="1"/>
    <col min="6666" max="6666" width="10.85546875" style="315" customWidth="1"/>
    <col min="6667" max="6667" width="11.28515625" style="315" customWidth="1"/>
    <col min="6668" max="6668" width="16.42578125" style="315" customWidth="1"/>
    <col min="6669" max="6669" width="15.28515625" style="315" bestFit="1" customWidth="1"/>
    <col min="6670" max="6670" width="10" style="315" customWidth="1"/>
    <col min="6671" max="6671" width="14" style="315" customWidth="1"/>
    <col min="6672" max="6672" width="12.7109375" style="315" bestFit="1" customWidth="1"/>
    <col min="6673" max="6673" width="15.7109375" style="315" bestFit="1" customWidth="1"/>
    <col min="6674" max="6676" width="8.7109375" style="315" bestFit="1" customWidth="1"/>
    <col min="6677" max="6677" width="9.7109375" style="315" customWidth="1"/>
    <col min="6678" max="6678" width="15.85546875" style="315" customWidth="1"/>
    <col min="6679" max="6679" width="19.85546875" style="315" bestFit="1" customWidth="1"/>
    <col min="6680" max="6680" width="15.140625" style="315" bestFit="1" customWidth="1"/>
    <col min="6681" max="6681" width="17" style="315" bestFit="1" customWidth="1"/>
    <col min="6682" max="6682" width="12.7109375" style="315" bestFit="1" customWidth="1"/>
    <col min="6683" max="6683" width="7.7109375" style="315" customWidth="1"/>
    <col min="6684" max="6684" width="15.85546875" style="315" customWidth="1"/>
    <col min="6685" max="6685" width="13.85546875" style="315" customWidth="1"/>
    <col min="6686" max="6686" width="11.42578125" style="315" customWidth="1"/>
    <col min="6687" max="6687" width="14" style="315" customWidth="1"/>
    <col min="6688" max="6688" width="8.5703125" style="315" customWidth="1"/>
    <col min="6689" max="6689" width="7.7109375" style="315" customWidth="1"/>
    <col min="6690" max="6690" width="15.85546875" style="315" customWidth="1"/>
    <col min="6691" max="6691" width="13.85546875" style="315" customWidth="1"/>
    <col min="6692" max="6692" width="11.42578125" style="315" customWidth="1"/>
    <col min="6693" max="6693" width="14" style="315" customWidth="1"/>
    <col min="6694" max="6694" width="8.7109375" style="315" customWidth="1"/>
    <col min="6695" max="6695" width="11" style="315" bestFit="1" customWidth="1"/>
    <col min="6696" max="6696" width="20.7109375" style="315" bestFit="1" customWidth="1"/>
    <col min="6697" max="6697" width="17.42578125" style="315" bestFit="1" customWidth="1"/>
    <col min="6698" max="6698" width="12.42578125" style="315" customWidth="1"/>
    <col min="6699" max="6699" width="7.42578125" style="315" customWidth="1"/>
    <col min="6700" max="6705" width="9.140625" style="315" customWidth="1"/>
    <col min="6706" max="6706" width="10.42578125" style="315" customWidth="1"/>
    <col min="6707" max="6707" width="11.28515625" style="315" customWidth="1"/>
    <col min="6708" max="6709" width="9.140625" style="315" customWidth="1"/>
    <col min="6710" max="6710" width="12.85546875" style="315" customWidth="1"/>
    <col min="6711" max="6711" width="10.42578125" style="315" customWidth="1"/>
    <col min="6712" max="6712" width="8.7109375" style="315" customWidth="1"/>
    <col min="6713" max="6713" width="15.7109375" style="315" bestFit="1" customWidth="1"/>
    <col min="6714" max="6714" width="10.140625" style="315" customWidth="1"/>
    <col min="6715" max="6715" width="11.5703125" style="315" bestFit="1" customWidth="1"/>
    <col min="6716" max="6718" width="12.7109375" style="315" bestFit="1" customWidth="1"/>
    <col min="6719" max="6725" width="12.42578125" style="315" customWidth="1"/>
    <col min="6726" max="6726" width="12.7109375" style="315" customWidth="1"/>
    <col min="6727" max="6727" width="12.85546875" style="315" customWidth="1"/>
    <col min="6728" max="6728" width="8.85546875" style="315" customWidth="1"/>
    <col min="6729" max="6729" width="10.42578125" style="315" customWidth="1"/>
    <col min="6730" max="6730" width="9.42578125" style="315" customWidth="1"/>
    <col min="6731" max="6731" width="16.5703125" style="315" bestFit="1" customWidth="1"/>
    <col min="6732" max="6733" width="10.140625" style="315" customWidth="1"/>
    <col min="6734" max="6734" width="15.7109375" style="315" bestFit="1" customWidth="1"/>
    <col min="6735" max="6735" width="10.28515625" style="315" bestFit="1" customWidth="1"/>
    <col min="6736" max="6736" width="3.7109375" style="315" customWidth="1"/>
    <col min="6737" max="6738" width="10.140625" style="315" customWidth="1"/>
    <col min="6739" max="6739" width="14.28515625" style="315" bestFit="1" customWidth="1"/>
    <col min="6740" max="6740" width="10.28515625" style="315" bestFit="1" customWidth="1"/>
    <col min="6741" max="6741" width="11.7109375" style="315" customWidth="1"/>
    <col min="6742" max="6743" width="10.140625" style="315" customWidth="1"/>
    <col min="6744" max="6744" width="15.7109375" style="315" bestFit="1" customWidth="1"/>
    <col min="6745" max="6745" width="10.28515625" style="315" bestFit="1" customWidth="1"/>
    <col min="6746" max="6912" width="11.42578125" style="315"/>
    <col min="6913" max="6913" width="5.85546875" style="315" customWidth="1"/>
    <col min="6914" max="6914" width="0" style="315" hidden="1" customWidth="1"/>
    <col min="6915" max="6915" width="62.140625" style="315" customWidth="1"/>
    <col min="6916" max="6916" width="20.7109375" style="315" customWidth="1"/>
    <col min="6917" max="6917" width="15.7109375" style="315" customWidth="1"/>
    <col min="6918" max="6918" width="15.5703125" style="315" customWidth="1"/>
    <col min="6919" max="6919" width="13.85546875" style="315" bestFit="1" customWidth="1"/>
    <col min="6920" max="6920" width="12.28515625" style="315" bestFit="1" customWidth="1"/>
    <col min="6921" max="6921" width="12.42578125" style="315" bestFit="1" customWidth="1"/>
    <col min="6922" max="6922" width="10.85546875" style="315" customWidth="1"/>
    <col min="6923" max="6923" width="11.28515625" style="315" customWidth="1"/>
    <col min="6924" max="6924" width="16.42578125" style="315" customWidth="1"/>
    <col min="6925" max="6925" width="15.28515625" style="315" bestFit="1" customWidth="1"/>
    <col min="6926" max="6926" width="10" style="315" customWidth="1"/>
    <col min="6927" max="6927" width="14" style="315" customWidth="1"/>
    <col min="6928" max="6928" width="12.7109375" style="315" bestFit="1" customWidth="1"/>
    <col min="6929" max="6929" width="15.7109375" style="315" bestFit="1" customWidth="1"/>
    <col min="6930" max="6932" width="8.7109375" style="315" bestFit="1" customWidth="1"/>
    <col min="6933" max="6933" width="9.7109375" style="315" customWidth="1"/>
    <col min="6934" max="6934" width="15.85546875" style="315" customWidth="1"/>
    <col min="6935" max="6935" width="19.85546875" style="315" bestFit="1" customWidth="1"/>
    <col min="6936" max="6936" width="15.140625" style="315" bestFit="1" customWidth="1"/>
    <col min="6937" max="6937" width="17" style="315" bestFit="1" customWidth="1"/>
    <col min="6938" max="6938" width="12.7109375" style="315" bestFit="1" customWidth="1"/>
    <col min="6939" max="6939" width="7.7109375" style="315" customWidth="1"/>
    <col min="6940" max="6940" width="15.85546875" style="315" customWidth="1"/>
    <col min="6941" max="6941" width="13.85546875" style="315" customWidth="1"/>
    <col min="6942" max="6942" width="11.42578125" style="315" customWidth="1"/>
    <col min="6943" max="6943" width="14" style="315" customWidth="1"/>
    <col min="6944" max="6944" width="8.5703125" style="315" customWidth="1"/>
    <col min="6945" max="6945" width="7.7109375" style="315" customWidth="1"/>
    <col min="6946" max="6946" width="15.85546875" style="315" customWidth="1"/>
    <col min="6947" max="6947" width="13.85546875" style="315" customWidth="1"/>
    <col min="6948" max="6948" width="11.42578125" style="315" customWidth="1"/>
    <col min="6949" max="6949" width="14" style="315" customWidth="1"/>
    <col min="6950" max="6950" width="8.7109375" style="315" customWidth="1"/>
    <col min="6951" max="6951" width="11" style="315" bestFit="1" customWidth="1"/>
    <col min="6952" max="6952" width="20.7109375" style="315" bestFit="1" customWidth="1"/>
    <col min="6953" max="6953" width="17.42578125" style="315" bestFit="1" customWidth="1"/>
    <col min="6954" max="6954" width="12.42578125" style="315" customWidth="1"/>
    <col min="6955" max="6955" width="7.42578125" style="315" customWidth="1"/>
    <col min="6956" max="6961" width="9.140625" style="315" customWidth="1"/>
    <col min="6962" max="6962" width="10.42578125" style="315" customWidth="1"/>
    <col min="6963" max="6963" width="11.28515625" style="315" customWidth="1"/>
    <col min="6964" max="6965" width="9.140625" style="315" customWidth="1"/>
    <col min="6966" max="6966" width="12.85546875" style="315" customWidth="1"/>
    <col min="6967" max="6967" width="10.42578125" style="315" customWidth="1"/>
    <col min="6968" max="6968" width="8.7109375" style="315" customWidth="1"/>
    <col min="6969" max="6969" width="15.7109375" style="315" bestFit="1" customWidth="1"/>
    <col min="6970" max="6970" width="10.140625" style="315" customWidth="1"/>
    <col min="6971" max="6971" width="11.5703125" style="315" bestFit="1" customWidth="1"/>
    <col min="6972" max="6974" width="12.7109375" style="315" bestFit="1" customWidth="1"/>
    <col min="6975" max="6981" width="12.42578125" style="315" customWidth="1"/>
    <col min="6982" max="6982" width="12.7109375" style="315" customWidth="1"/>
    <col min="6983" max="6983" width="12.85546875" style="315" customWidth="1"/>
    <col min="6984" max="6984" width="8.85546875" style="315" customWidth="1"/>
    <col min="6985" max="6985" width="10.42578125" style="315" customWidth="1"/>
    <col min="6986" max="6986" width="9.42578125" style="315" customWidth="1"/>
    <col min="6987" max="6987" width="16.5703125" style="315" bestFit="1" customWidth="1"/>
    <col min="6988" max="6989" width="10.140625" style="315" customWidth="1"/>
    <col min="6990" max="6990" width="15.7109375" style="315" bestFit="1" customWidth="1"/>
    <col min="6991" max="6991" width="10.28515625" style="315" bestFit="1" customWidth="1"/>
    <col min="6992" max="6992" width="3.7109375" style="315" customWidth="1"/>
    <col min="6993" max="6994" width="10.140625" style="315" customWidth="1"/>
    <col min="6995" max="6995" width="14.28515625" style="315" bestFit="1" customWidth="1"/>
    <col min="6996" max="6996" width="10.28515625" style="315" bestFit="1" customWidth="1"/>
    <col min="6997" max="6997" width="11.7109375" style="315" customWidth="1"/>
    <col min="6998" max="6999" width="10.140625" style="315" customWidth="1"/>
    <col min="7000" max="7000" width="15.7109375" style="315" bestFit="1" customWidth="1"/>
    <col min="7001" max="7001" width="10.28515625" style="315" bestFit="1" customWidth="1"/>
    <col min="7002" max="7168" width="11.42578125" style="315"/>
    <col min="7169" max="7169" width="5.85546875" style="315" customWidth="1"/>
    <col min="7170" max="7170" width="0" style="315" hidden="1" customWidth="1"/>
    <col min="7171" max="7171" width="62.140625" style="315" customWidth="1"/>
    <col min="7172" max="7172" width="20.7109375" style="315" customWidth="1"/>
    <col min="7173" max="7173" width="15.7109375" style="315" customWidth="1"/>
    <col min="7174" max="7174" width="15.5703125" style="315" customWidth="1"/>
    <col min="7175" max="7175" width="13.85546875" style="315" bestFit="1" customWidth="1"/>
    <col min="7176" max="7176" width="12.28515625" style="315" bestFit="1" customWidth="1"/>
    <col min="7177" max="7177" width="12.42578125" style="315" bestFit="1" customWidth="1"/>
    <col min="7178" max="7178" width="10.85546875" style="315" customWidth="1"/>
    <col min="7179" max="7179" width="11.28515625" style="315" customWidth="1"/>
    <col min="7180" max="7180" width="16.42578125" style="315" customWidth="1"/>
    <col min="7181" max="7181" width="15.28515625" style="315" bestFit="1" customWidth="1"/>
    <col min="7182" max="7182" width="10" style="315" customWidth="1"/>
    <col min="7183" max="7183" width="14" style="315" customWidth="1"/>
    <col min="7184" max="7184" width="12.7109375" style="315" bestFit="1" customWidth="1"/>
    <col min="7185" max="7185" width="15.7109375" style="315" bestFit="1" customWidth="1"/>
    <col min="7186" max="7188" width="8.7109375" style="315" bestFit="1" customWidth="1"/>
    <col min="7189" max="7189" width="9.7109375" style="315" customWidth="1"/>
    <col min="7190" max="7190" width="15.85546875" style="315" customWidth="1"/>
    <col min="7191" max="7191" width="19.85546875" style="315" bestFit="1" customWidth="1"/>
    <col min="7192" max="7192" width="15.140625" style="315" bestFit="1" customWidth="1"/>
    <col min="7193" max="7193" width="17" style="315" bestFit="1" customWidth="1"/>
    <col min="7194" max="7194" width="12.7109375" style="315" bestFit="1" customWidth="1"/>
    <col min="7195" max="7195" width="7.7109375" style="315" customWidth="1"/>
    <col min="7196" max="7196" width="15.85546875" style="315" customWidth="1"/>
    <col min="7197" max="7197" width="13.85546875" style="315" customWidth="1"/>
    <col min="7198" max="7198" width="11.42578125" style="315" customWidth="1"/>
    <col min="7199" max="7199" width="14" style="315" customWidth="1"/>
    <col min="7200" max="7200" width="8.5703125" style="315" customWidth="1"/>
    <col min="7201" max="7201" width="7.7109375" style="315" customWidth="1"/>
    <col min="7202" max="7202" width="15.85546875" style="315" customWidth="1"/>
    <col min="7203" max="7203" width="13.85546875" style="315" customWidth="1"/>
    <col min="7204" max="7204" width="11.42578125" style="315" customWidth="1"/>
    <col min="7205" max="7205" width="14" style="315" customWidth="1"/>
    <col min="7206" max="7206" width="8.7109375" style="315" customWidth="1"/>
    <col min="7207" max="7207" width="11" style="315" bestFit="1" customWidth="1"/>
    <col min="7208" max="7208" width="20.7109375" style="315" bestFit="1" customWidth="1"/>
    <col min="7209" max="7209" width="17.42578125" style="315" bestFit="1" customWidth="1"/>
    <col min="7210" max="7210" width="12.42578125" style="315" customWidth="1"/>
    <col min="7211" max="7211" width="7.42578125" style="315" customWidth="1"/>
    <col min="7212" max="7217" width="9.140625" style="315" customWidth="1"/>
    <col min="7218" max="7218" width="10.42578125" style="315" customWidth="1"/>
    <col min="7219" max="7219" width="11.28515625" style="315" customWidth="1"/>
    <col min="7220" max="7221" width="9.140625" style="315" customWidth="1"/>
    <col min="7222" max="7222" width="12.85546875" style="315" customWidth="1"/>
    <col min="7223" max="7223" width="10.42578125" style="315" customWidth="1"/>
    <col min="7224" max="7224" width="8.7109375" style="315" customWidth="1"/>
    <col min="7225" max="7225" width="15.7109375" style="315" bestFit="1" customWidth="1"/>
    <col min="7226" max="7226" width="10.140625" style="315" customWidth="1"/>
    <col min="7227" max="7227" width="11.5703125" style="315" bestFit="1" customWidth="1"/>
    <col min="7228" max="7230" width="12.7109375" style="315" bestFit="1" customWidth="1"/>
    <col min="7231" max="7237" width="12.42578125" style="315" customWidth="1"/>
    <col min="7238" max="7238" width="12.7109375" style="315" customWidth="1"/>
    <col min="7239" max="7239" width="12.85546875" style="315" customWidth="1"/>
    <col min="7240" max="7240" width="8.85546875" style="315" customWidth="1"/>
    <col min="7241" max="7241" width="10.42578125" style="315" customWidth="1"/>
    <col min="7242" max="7242" width="9.42578125" style="315" customWidth="1"/>
    <col min="7243" max="7243" width="16.5703125" style="315" bestFit="1" customWidth="1"/>
    <col min="7244" max="7245" width="10.140625" style="315" customWidth="1"/>
    <col min="7246" max="7246" width="15.7109375" style="315" bestFit="1" customWidth="1"/>
    <col min="7247" max="7247" width="10.28515625" style="315" bestFit="1" customWidth="1"/>
    <col min="7248" max="7248" width="3.7109375" style="315" customWidth="1"/>
    <col min="7249" max="7250" width="10.140625" style="315" customWidth="1"/>
    <col min="7251" max="7251" width="14.28515625" style="315" bestFit="1" customWidth="1"/>
    <col min="7252" max="7252" width="10.28515625" style="315" bestFit="1" customWidth="1"/>
    <col min="7253" max="7253" width="11.7109375" style="315" customWidth="1"/>
    <col min="7254" max="7255" width="10.140625" style="315" customWidth="1"/>
    <col min="7256" max="7256" width="15.7109375" style="315" bestFit="1" customWidth="1"/>
    <col min="7257" max="7257" width="10.28515625" style="315" bestFit="1" customWidth="1"/>
    <col min="7258" max="7424" width="11.42578125" style="315"/>
    <col min="7425" max="7425" width="5.85546875" style="315" customWidth="1"/>
    <col min="7426" max="7426" width="0" style="315" hidden="1" customWidth="1"/>
    <col min="7427" max="7427" width="62.140625" style="315" customWidth="1"/>
    <col min="7428" max="7428" width="20.7109375" style="315" customWidth="1"/>
    <col min="7429" max="7429" width="15.7109375" style="315" customWidth="1"/>
    <col min="7430" max="7430" width="15.5703125" style="315" customWidth="1"/>
    <col min="7431" max="7431" width="13.85546875" style="315" bestFit="1" customWidth="1"/>
    <col min="7432" max="7432" width="12.28515625" style="315" bestFit="1" customWidth="1"/>
    <col min="7433" max="7433" width="12.42578125" style="315" bestFit="1" customWidth="1"/>
    <col min="7434" max="7434" width="10.85546875" style="315" customWidth="1"/>
    <col min="7435" max="7435" width="11.28515625" style="315" customWidth="1"/>
    <col min="7436" max="7436" width="16.42578125" style="315" customWidth="1"/>
    <col min="7437" max="7437" width="15.28515625" style="315" bestFit="1" customWidth="1"/>
    <col min="7438" max="7438" width="10" style="315" customWidth="1"/>
    <col min="7439" max="7439" width="14" style="315" customWidth="1"/>
    <col min="7440" max="7440" width="12.7109375" style="315" bestFit="1" customWidth="1"/>
    <col min="7441" max="7441" width="15.7109375" style="315" bestFit="1" customWidth="1"/>
    <col min="7442" max="7444" width="8.7109375" style="315" bestFit="1" customWidth="1"/>
    <col min="7445" max="7445" width="9.7109375" style="315" customWidth="1"/>
    <col min="7446" max="7446" width="15.85546875" style="315" customWidth="1"/>
    <col min="7447" max="7447" width="19.85546875" style="315" bestFit="1" customWidth="1"/>
    <col min="7448" max="7448" width="15.140625" style="315" bestFit="1" customWidth="1"/>
    <col min="7449" max="7449" width="17" style="315" bestFit="1" customWidth="1"/>
    <col min="7450" max="7450" width="12.7109375" style="315" bestFit="1" customWidth="1"/>
    <col min="7451" max="7451" width="7.7109375" style="315" customWidth="1"/>
    <col min="7452" max="7452" width="15.85546875" style="315" customWidth="1"/>
    <col min="7453" max="7453" width="13.85546875" style="315" customWidth="1"/>
    <col min="7454" max="7454" width="11.42578125" style="315" customWidth="1"/>
    <col min="7455" max="7455" width="14" style="315" customWidth="1"/>
    <col min="7456" max="7456" width="8.5703125" style="315" customWidth="1"/>
    <col min="7457" max="7457" width="7.7109375" style="315" customWidth="1"/>
    <col min="7458" max="7458" width="15.85546875" style="315" customWidth="1"/>
    <col min="7459" max="7459" width="13.85546875" style="315" customWidth="1"/>
    <col min="7460" max="7460" width="11.42578125" style="315" customWidth="1"/>
    <col min="7461" max="7461" width="14" style="315" customWidth="1"/>
    <col min="7462" max="7462" width="8.7109375" style="315" customWidth="1"/>
    <col min="7463" max="7463" width="11" style="315" bestFit="1" customWidth="1"/>
    <col min="7464" max="7464" width="20.7109375" style="315" bestFit="1" customWidth="1"/>
    <col min="7465" max="7465" width="17.42578125" style="315" bestFit="1" customWidth="1"/>
    <col min="7466" max="7466" width="12.42578125" style="315" customWidth="1"/>
    <col min="7467" max="7467" width="7.42578125" style="315" customWidth="1"/>
    <col min="7468" max="7473" width="9.140625" style="315" customWidth="1"/>
    <col min="7474" max="7474" width="10.42578125" style="315" customWidth="1"/>
    <col min="7475" max="7475" width="11.28515625" style="315" customWidth="1"/>
    <col min="7476" max="7477" width="9.140625" style="315" customWidth="1"/>
    <col min="7478" max="7478" width="12.85546875" style="315" customWidth="1"/>
    <col min="7479" max="7479" width="10.42578125" style="315" customWidth="1"/>
    <col min="7480" max="7480" width="8.7109375" style="315" customWidth="1"/>
    <col min="7481" max="7481" width="15.7109375" style="315" bestFit="1" customWidth="1"/>
    <col min="7482" max="7482" width="10.140625" style="315" customWidth="1"/>
    <col min="7483" max="7483" width="11.5703125" style="315" bestFit="1" customWidth="1"/>
    <col min="7484" max="7486" width="12.7109375" style="315" bestFit="1" customWidth="1"/>
    <col min="7487" max="7493" width="12.42578125" style="315" customWidth="1"/>
    <col min="7494" max="7494" width="12.7109375" style="315" customWidth="1"/>
    <col min="7495" max="7495" width="12.85546875" style="315" customWidth="1"/>
    <col min="7496" max="7496" width="8.85546875" style="315" customWidth="1"/>
    <col min="7497" max="7497" width="10.42578125" style="315" customWidth="1"/>
    <col min="7498" max="7498" width="9.42578125" style="315" customWidth="1"/>
    <col min="7499" max="7499" width="16.5703125" style="315" bestFit="1" customWidth="1"/>
    <col min="7500" max="7501" width="10.140625" style="315" customWidth="1"/>
    <col min="7502" max="7502" width="15.7109375" style="315" bestFit="1" customWidth="1"/>
    <col min="7503" max="7503" width="10.28515625" style="315" bestFit="1" customWidth="1"/>
    <col min="7504" max="7504" width="3.7109375" style="315" customWidth="1"/>
    <col min="7505" max="7506" width="10.140625" style="315" customWidth="1"/>
    <col min="7507" max="7507" width="14.28515625" style="315" bestFit="1" customWidth="1"/>
    <col min="7508" max="7508" width="10.28515625" style="315" bestFit="1" customWidth="1"/>
    <col min="7509" max="7509" width="11.7109375" style="315" customWidth="1"/>
    <col min="7510" max="7511" width="10.140625" style="315" customWidth="1"/>
    <col min="7512" max="7512" width="15.7109375" style="315" bestFit="1" customWidth="1"/>
    <col min="7513" max="7513" width="10.28515625" style="315" bestFit="1" customWidth="1"/>
    <col min="7514" max="7680" width="11.42578125" style="315"/>
    <col min="7681" max="7681" width="5.85546875" style="315" customWidth="1"/>
    <col min="7682" max="7682" width="0" style="315" hidden="1" customWidth="1"/>
    <col min="7683" max="7683" width="62.140625" style="315" customWidth="1"/>
    <col min="7684" max="7684" width="20.7109375" style="315" customWidth="1"/>
    <col min="7685" max="7685" width="15.7109375" style="315" customWidth="1"/>
    <col min="7686" max="7686" width="15.5703125" style="315" customWidth="1"/>
    <col min="7687" max="7687" width="13.85546875" style="315" bestFit="1" customWidth="1"/>
    <col min="7688" max="7688" width="12.28515625" style="315" bestFit="1" customWidth="1"/>
    <col min="7689" max="7689" width="12.42578125" style="315" bestFit="1" customWidth="1"/>
    <col min="7690" max="7690" width="10.85546875" style="315" customWidth="1"/>
    <col min="7691" max="7691" width="11.28515625" style="315" customWidth="1"/>
    <col min="7692" max="7692" width="16.42578125" style="315" customWidth="1"/>
    <col min="7693" max="7693" width="15.28515625" style="315" bestFit="1" customWidth="1"/>
    <col min="7694" max="7694" width="10" style="315" customWidth="1"/>
    <col min="7695" max="7695" width="14" style="315" customWidth="1"/>
    <col min="7696" max="7696" width="12.7109375" style="315" bestFit="1" customWidth="1"/>
    <col min="7697" max="7697" width="15.7109375" style="315" bestFit="1" customWidth="1"/>
    <col min="7698" max="7700" width="8.7109375" style="315" bestFit="1" customWidth="1"/>
    <col min="7701" max="7701" width="9.7109375" style="315" customWidth="1"/>
    <col min="7702" max="7702" width="15.85546875" style="315" customWidth="1"/>
    <col min="7703" max="7703" width="19.85546875" style="315" bestFit="1" customWidth="1"/>
    <col min="7704" max="7704" width="15.140625" style="315" bestFit="1" customWidth="1"/>
    <col min="7705" max="7705" width="17" style="315" bestFit="1" customWidth="1"/>
    <col min="7706" max="7706" width="12.7109375" style="315" bestFit="1" customWidth="1"/>
    <col min="7707" max="7707" width="7.7109375" style="315" customWidth="1"/>
    <col min="7708" max="7708" width="15.85546875" style="315" customWidth="1"/>
    <col min="7709" max="7709" width="13.85546875" style="315" customWidth="1"/>
    <col min="7710" max="7710" width="11.42578125" style="315" customWidth="1"/>
    <col min="7711" max="7711" width="14" style="315" customWidth="1"/>
    <col min="7712" max="7712" width="8.5703125" style="315" customWidth="1"/>
    <col min="7713" max="7713" width="7.7109375" style="315" customWidth="1"/>
    <col min="7714" max="7714" width="15.85546875" style="315" customWidth="1"/>
    <col min="7715" max="7715" width="13.85546875" style="315" customWidth="1"/>
    <col min="7716" max="7716" width="11.42578125" style="315" customWidth="1"/>
    <col min="7717" max="7717" width="14" style="315" customWidth="1"/>
    <col min="7718" max="7718" width="8.7109375" style="315" customWidth="1"/>
    <col min="7719" max="7719" width="11" style="315" bestFit="1" customWidth="1"/>
    <col min="7720" max="7720" width="20.7109375" style="315" bestFit="1" customWidth="1"/>
    <col min="7721" max="7721" width="17.42578125" style="315" bestFit="1" customWidth="1"/>
    <col min="7722" max="7722" width="12.42578125" style="315" customWidth="1"/>
    <col min="7723" max="7723" width="7.42578125" style="315" customWidth="1"/>
    <col min="7724" max="7729" width="9.140625" style="315" customWidth="1"/>
    <col min="7730" max="7730" width="10.42578125" style="315" customWidth="1"/>
    <col min="7731" max="7731" width="11.28515625" style="315" customWidth="1"/>
    <col min="7732" max="7733" width="9.140625" style="315" customWidth="1"/>
    <col min="7734" max="7734" width="12.85546875" style="315" customWidth="1"/>
    <col min="7735" max="7735" width="10.42578125" style="315" customWidth="1"/>
    <col min="7736" max="7736" width="8.7109375" style="315" customWidth="1"/>
    <col min="7737" max="7737" width="15.7109375" style="315" bestFit="1" customWidth="1"/>
    <col min="7738" max="7738" width="10.140625" style="315" customWidth="1"/>
    <col min="7739" max="7739" width="11.5703125" style="315" bestFit="1" customWidth="1"/>
    <col min="7740" max="7742" width="12.7109375" style="315" bestFit="1" customWidth="1"/>
    <col min="7743" max="7749" width="12.42578125" style="315" customWidth="1"/>
    <col min="7750" max="7750" width="12.7109375" style="315" customWidth="1"/>
    <col min="7751" max="7751" width="12.85546875" style="315" customWidth="1"/>
    <col min="7752" max="7752" width="8.85546875" style="315" customWidth="1"/>
    <col min="7753" max="7753" width="10.42578125" style="315" customWidth="1"/>
    <col min="7754" max="7754" width="9.42578125" style="315" customWidth="1"/>
    <col min="7755" max="7755" width="16.5703125" style="315" bestFit="1" customWidth="1"/>
    <col min="7756" max="7757" width="10.140625" style="315" customWidth="1"/>
    <col min="7758" max="7758" width="15.7109375" style="315" bestFit="1" customWidth="1"/>
    <col min="7759" max="7759" width="10.28515625" style="315" bestFit="1" customWidth="1"/>
    <col min="7760" max="7760" width="3.7109375" style="315" customWidth="1"/>
    <col min="7761" max="7762" width="10.140625" style="315" customWidth="1"/>
    <col min="7763" max="7763" width="14.28515625" style="315" bestFit="1" customWidth="1"/>
    <col min="7764" max="7764" width="10.28515625" style="315" bestFit="1" customWidth="1"/>
    <col min="7765" max="7765" width="11.7109375" style="315" customWidth="1"/>
    <col min="7766" max="7767" width="10.140625" style="315" customWidth="1"/>
    <col min="7768" max="7768" width="15.7109375" style="315" bestFit="1" customWidth="1"/>
    <col min="7769" max="7769" width="10.28515625" style="315" bestFit="1" customWidth="1"/>
    <col min="7770" max="7936" width="11.42578125" style="315"/>
    <col min="7937" max="7937" width="5.85546875" style="315" customWidth="1"/>
    <col min="7938" max="7938" width="0" style="315" hidden="1" customWidth="1"/>
    <col min="7939" max="7939" width="62.140625" style="315" customWidth="1"/>
    <col min="7940" max="7940" width="20.7109375" style="315" customWidth="1"/>
    <col min="7941" max="7941" width="15.7109375" style="315" customWidth="1"/>
    <col min="7942" max="7942" width="15.5703125" style="315" customWidth="1"/>
    <col min="7943" max="7943" width="13.85546875" style="315" bestFit="1" customWidth="1"/>
    <col min="7944" max="7944" width="12.28515625" style="315" bestFit="1" customWidth="1"/>
    <col min="7945" max="7945" width="12.42578125" style="315" bestFit="1" customWidth="1"/>
    <col min="7946" max="7946" width="10.85546875" style="315" customWidth="1"/>
    <col min="7947" max="7947" width="11.28515625" style="315" customWidth="1"/>
    <col min="7948" max="7948" width="16.42578125" style="315" customWidth="1"/>
    <col min="7949" max="7949" width="15.28515625" style="315" bestFit="1" customWidth="1"/>
    <col min="7950" max="7950" width="10" style="315" customWidth="1"/>
    <col min="7951" max="7951" width="14" style="315" customWidth="1"/>
    <col min="7952" max="7952" width="12.7109375" style="315" bestFit="1" customWidth="1"/>
    <col min="7953" max="7953" width="15.7109375" style="315" bestFit="1" customWidth="1"/>
    <col min="7954" max="7956" width="8.7109375" style="315" bestFit="1" customWidth="1"/>
    <col min="7957" max="7957" width="9.7109375" style="315" customWidth="1"/>
    <col min="7958" max="7958" width="15.85546875" style="315" customWidth="1"/>
    <col min="7959" max="7959" width="19.85546875" style="315" bestFit="1" customWidth="1"/>
    <col min="7960" max="7960" width="15.140625" style="315" bestFit="1" customWidth="1"/>
    <col min="7961" max="7961" width="17" style="315" bestFit="1" customWidth="1"/>
    <col min="7962" max="7962" width="12.7109375" style="315" bestFit="1" customWidth="1"/>
    <col min="7963" max="7963" width="7.7109375" style="315" customWidth="1"/>
    <col min="7964" max="7964" width="15.85546875" style="315" customWidth="1"/>
    <col min="7965" max="7965" width="13.85546875" style="315" customWidth="1"/>
    <col min="7966" max="7966" width="11.42578125" style="315" customWidth="1"/>
    <col min="7967" max="7967" width="14" style="315" customWidth="1"/>
    <col min="7968" max="7968" width="8.5703125" style="315" customWidth="1"/>
    <col min="7969" max="7969" width="7.7109375" style="315" customWidth="1"/>
    <col min="7970" max="7970" width="15.85546875" style="315" customWidth="1"/>
    <col min="7971" max="7971" width="13.85546875" style="315" customWidth="1"/>
    <col min="7972" max="7972" width="11.42578125" style="315" customWidth="1"/>
    <col min="7973" max="7973" width="14" style="315" customWidth="1"/>
    <col min="7974" max="7974" width="8.7109375" style="315" customWidth="1"/>
    <col min="7975" max="7975" width="11" style="315" bestFit="1" customWidth="1"/>
    <col min="7976" max="7976" width="20.7109375" style="315" bestFit="1" customWidth="1"/>
    <col min="7977" max="7977" width="17.42578125" style="315" bestFit="1" customWidth="1"/>
    <col min="7978" max="7978" width="12.42578125" style="315" customWidth="1"/>
    <col min="7979" max="7979" width="7.42578125" style="315" customWidth="1"/>
    <col min="7980" max="7985" width="9.140625" style="315" customWidth="1"/>
    <col min="7986" max="7986" width="10.42578125" style="315" customWidth="1"/>
    <col min="7987" max="7987" width="11.28515625" style="315" customWidth="1"/>
    <col min="7988" max="7989" width="9.140625" style="315" customWidth="1"/>
    <col min="7990" max="7990" width="12.85546875" style="315" customWidth="1"/>
    <col min="7991" max="7991" width="10.42578125" style="315" customWidth="1"/>
    <col min="7992" max="7992" width="8.7109375" style="315" customWidth="1"/>
    <col min="7993" max="7993" width="15.7109375" style="315" bestFit="1" customWidth="1"/>
    <col min="7994" max="7994" width="10.140625" style="315" customWidth="1"/>
    <col min="7995" max="7995" width="11.5703125" style="315" bestFit="1" customWidth="1"/>
    <col min="7996" max="7998" width="12.7109375" style="315" bestFit="1" customWidth="1"/>
    <col min="7999" max="8005" width="12.42578125" style="315" customWidth="1"/>
    <col min="8006" max="8006" width="12.7109375" style="315" customWidth="1"/>
    <col min="8007" max="8007" width="12.85546875" style="315" customWidth="1"/>
    <col min="8008" max="8008" width="8.85546875" style="315" customWidth="1"/>
    <col min="8009" max="8009" width="10.42578125" style="315" customWidth="1"/>
    <col min="8010" max="8010" width="9.42578125" style="315" customWidth="1"/>
    <col min="8011" max="8011" width="16.5703125" style="315" bestFit="1" customWidth="1"/>
    <col min="8012" max="8013" width="10.140625" style="315" customWidth="1"/>
    <col min="8014" max="8014" width="15.7109375" style="315" bestFit="1" customWidth="1"/>
    <col min="8015" max="8015" width="10.28515625" style="315" bestFit="1" customWidth="1"/>
    <col min="8016" max="8016" width="3.7109375" style="315" customWidth="1"/>
    <col min="8017" max="8018" width="10.140625" style="315" customWidth="1"/>
    <col min="8019" max="8019" width="14.28515625" style="315" bestFit="1" customWidth="1"/>
    <col min="8020" max="8020" width="10.28515625" style="315" bestFit="1" customWidth="1"/>
    <col min="8021" max="8021" width="11.7109375" style="315" customWidth="1"/>
    <col min="8022" max="8023" width="10.140625" style="315" customWidth="1"/>
    <col min="8024" max="8024" width="15.7109375" style="315" bestFit="1" customWidth="1"/>
    <col min="8025" max="8025" width="10.28515625" style="315" bestFit="1" customWidth="1"/>
    <col min="8026" max="8192" width="11.42578125" style="315"/>
    <col min="8193" max="8193" width="5.85546875" style="315" customWidth="1"/>
    <col min="8194" max="8194" width="0" style="315" hidden="1" customWidth="1"/>
    <col min="8195" max="8195" width="62.140625" style="315" customWidth="1"/>
    <col min="8196" max="8196" width="20.7109375" style="315" customWidth="1"/>
    <col min="8197" max="8197" width="15.7109375" style="315" customWidth="1"/>
    <col min="8198" max="8198" width="15.5703125" style="315" customWidth="1"/>
    <col min="8199" max="8199" width="13.85546875" style="315" bestFit="1" customWidth="1"/>
    <col min="8200" max="8200" width="12.28515625" style="315" bestFit="1" customWidth="1"/>
    <col min="8201" max="8201" width="12.42578125" style="315" bestFit="1" customWidth="1"/>
    <col min="8202" max="8202" width="10.85546875" style="315" customWidth="1"/>
    <col min="8203" max="8203" width="11.28515625" style="315" customWidth="1"/>
    <col min="8204" max="8204" width="16.42578125" style="315" customWidth="1"/>
    <col min="8205" max="8205" width="15.28515625" style="315" bestFit="1" customWidth="1"/>
    <col min="8206" max="8206" width="10" style="315" customWidth="1"/>
    <col min="8207" max="8207" width="14" style="315" customWidth="1"/>
    <col min="8208" max="8208" width="12.7109375" style="315" bestFit="1" customWidth="1"/>
    <col min="8209" max="8209" width="15.7109375" style="315" bestFit="1" customWidth="1"/>
    <col min="8210" max="8212" width="8.7109375" style="315" bestFit="1" customWidth="1"/>
    <col min="8213" max="8213" width="9.7109375" style="315" customWidth="1"/>
    <col min="8214" max="8214" width="15.85546875" style="315" customWidth="1"/>
    <col min="8215" max="8215" width="19.85546875" style="315" bestFit="1" customWidth="1"/>
    <col min="8216" max="8216" width="15.140625" style="315" bestFit="1" customWidth="1"/>
    <col min="8217" max="8217" width="17" style="315" bestFit="1" customWidth="1"/>
    <col min="8218" max="8218" width="12.7109375" style="315" bestFit="1" customWidth="1"/>
    <col min="8219" max="8219" width="7.7109375" style="315" customWidth="1"/>
    <col min="8220" max="8220" width="15.85546875" style="315" customWidth="1"/>
    <col min="8221" max="8221" width="13.85546875" style="315" customWidth="1"/>
    <col min="8222" max="8222" width="11.42578125" style="315" customWidth="1"/>
    <col min="8223" max="8223" width="14" style="315" customWidth="1"/>
    <col min="8224" max="8224" width="8.5703125" style="315" customWidth="1"/>
    <col min="8225" max="8225" width="7.7109375" style="315" customWidth="1"/>
    <col min="8226" max="8226" width="15.85546875" style="315" customWidth="1"/>
    <col min="8227" max="8227" width="13.85546875" style="315" customWidth="1"/>
    <col min="8228" max="8228" width="11.42578125" style="315" customWidth="1"/>
    <col min="8229" max="8229" width="14" style="315" customWidth="1"/>
    <col min="8230" max="8230" width="8.7109375" style="315" customWidth="1"/>
    <col min="8231" max="8231" width="11" style="315" bestFit="1" customWidth="1"/>
    <col min="8232" max="8232" width="20.7109375" style="315" bestFit="1" customWidth="1"/>
    <col min="8233" max="8233" width="17.42578125" style="315" bestFit="1" customWidth="1"/>
    <col min="8234" max="8234" width="12.42578125" style="315" customWidth="1"/>
    <col min="8235" max="8235" width="7.42578125" style="315" customWidth="1"/>
    <col min="8236" max="8241" width="9.140625" style="315" customWidth="1"/>
    <col min="8242" max="8242" width="10.42578125" style="315" customWidth="1"/>
    <col min="8243" max="8243" width="11.28515625" style="315" customWidth="1"/>
    <col min="8244" max="8245" width="9.140625" style="315" customWidth="1"/>
    <col min="8246" max="8246" width="12.85546875" style="315" customWidth="1"/>
    <col min="8247" max="8247" width="10.42578125" style="315" customWidth="1"/>
    <col min="8248" max="8248" width="8.7109375" style="315" customWidth="1"/>
    <col min="8249" max="8249" width="15.7109375" style="315" bestFit="1" customWidth="1"/>
    <col min="8250" max="8250" width="10.140625" style="315" customWidth="1"/>
    <col min="8251" max="8251" width="11.5703125" style="315" bestFit="1" customWidth="1"/>
    <col min="8252" max="8254" width="12.7109375" style="315" bestFit="1" customWidth="1"/>
    <col min="8255" max="8261" width="12.42578125" style="315" customWidth="1"/>
    <col min="8262" max="8262" width="12.7109375" style="315" customWidth="1"/>
    <col min="8263" max="8263" width="12.85546875" style="315" customWidth="1"/>
    <col min="8264" max="8264" width="8.85546875" style="315" customWidth="1"/>
    <col min="8265" max="8265" width="10.42578125" style="315" customWidth="1"/>
    <col min="8266" max="8266" width="9.42578125" style="315" customWidth="1"/>
    <col min="8267" max="8267" width="16.5703125" style="315" bestFit="1" customWidth="1"/>
    <col min="8268" max="8269" width="10.140625" style="315" customWidth="1"/>
    <col min="8270" max="8270" width="15.7109375" style="315" bestFit="1" customWidth="1"/>
    <col min="8271" max="8271" width="10.28515625" style="315" bestFit="1" customWidth="1"/>
    <col min="8272" max="8272" width="3.7109375" style="315" customWidth="1"/>
    <col min="8273" max="8274" width="10.140625" style="315" customWidth="1"/>
    <col min="8275" max="8275" width="14.28515625" style="315" bestFit="1" customWidth="1"/>
    <col min="8276" max="8276" width="10.28515625" style="315" bestFit="1" customWidth="1"/>
    <col min="8277" max="8277" width="11.7109375" style="315" customWidth="1"/>
    <col min="8278" max="8279" width="10.140625" style="315" customWidth="1"/>
    <col min="8280" max="8280" width="15.7109375" style="315" bestFit="1" customWidth="1"/>
    <col min="8281" max="8281" width="10.28515625" style="315" bestFit="1" customWidth="1"/>
    <col min="8282" max="8448" width="11.42578125" style="315"/>
    <col min="8449" max="8449" width="5.85546875" style="315" customWidth="1"/>
    <col min="8450" max="8450" width="0" style="315" hidden="1" customWidth="1"/>
    <col min="8451" max="8451" width="62.140625" style="315" customWidth="1"/>
    <col min="8452" max="8452" width="20.7109375" style="315" customWidth="1"/>
    <col min="8453" max="8453" width="15.7109375" style="315" customWidth="1"/>
    <col min="8454" max="8454" width="15.5703125" style="315" customWidth="1"/>
    <col min="8455" max="8455" width="13.85546875" style="315" bestFit="1" customWidth="1"/>
    <col min="8456" max="8456" width="12.28515625" style="315" bestFit="1" customWidth="1"/>
    <col min="8457" max="8457" width="12.42578125" style="315" bestFit="1" customWidth="1"/>
    <col min="8458" max="8458" width="10.85546875" style="315" customWidth="1"/>
    <col min="8459" max="8459" width="11.28515625" style="315" customWidth="1"/>
    <col min="8460" max="8460" width="16.42578125" style="315" customWidth="1"/>
    <col min="8461" max="8461" width="15.28515625" style="315" bestFit="1" customWidth="1"/>
    <col min="8462" max="8462" width="10" style="315" customWidth="1"/>
    <col min="8463" max="8463" width="14" style="315" customWidth="1"/>
    <col min="8464" max="8464" width="12.7109375" style="315" bestFit="1" customWidth="1"/>
    <col min="8465" max="8465" width="15.7109375" style="315" bestFit="1" customWidth="1"/>
    <col min="8466" max="8468" width="8.7109375" style="315" bestFit="1" customWidth="1"/>
    <col min="8469" max="8469" width="9.7109375" style="315" customWidth="1"/>
    <col min="8470" max="8470" width="15.85546875" style="315" customWidth="1"/>
    <col min="8471" max="8471" width="19.85546875" style="315" bestFit="1" customWidth="1"/>
    <col min="8472" max="8472" width="15.140625" style="315" bestFit="1" customWidth="1"/>
    <col min="8473" max="8473" width="17" style="315" bestFit="1" customWidth="1"/>
    <col min="8474" max="8474" width="12.7109375" style="315" bestFit="1" customWidth="1"/>
    <col min="8475" max="8475" width="7.7109375" style="315" customWidth="1"/>
    <col min="8476" max="8476" width="15.85546875" style="315" customWidth="1"/>
    <col min="8477" max="8477" width="13.85546875" style="315" customWidth="1"/>
    <col min="8478" max="8478" width="11.42578125" style="315" customWidth="1"/>
    <col min="8479" max="8479" width="14" style="315" customWidth="1"/>
    <col min="8480" max="8480" width="8.5703125" style="315" customWidth="1"/>
    <col min="8481" max="8481" width="7.7109375" style="315" customWidth="1"/>
    <col min="8482" max="8482" width="15.85546875" style="315" customWidth="1"/>
    <col min="8483" max="8483" width="13.85546875" style="315" customWidth="1"/>
    <col min="8484" max="8484" width="11.42578125" style="315" customWidth="1"/>
    <col min="8485" max="8485" width="14" style="315" customWidth="1"/>
    <col min="8486" max="8486" width="8.7109375" style="315" customWidth="1"/>
    <col min="8487" max="8487" width="11" style="315" bestFit="1" customWidth="1"/>
    <col min="8488" max="8488" width="20.7109375" style="315" bestFit="1" customWidth="1"/>
    <col min="8489" max="8489" width="17.42578125" style="315" bestFit="1" customWidth="1"/>
    <col min="8490" max="8490" width="12.42578125" style="315" customWidth="1"/>
    <col min="8491" max="8491" width="7.42578125" style="315" customWidth="1"/>
    <col min="8492" max="8497" width="9.140625" style="315" customWidth="1"/>
    <col min="8498" max="8498" width="10.42578125" style="315" customWidth="1"/>
    <col min="8499" max="8499" width="11.28515625" style="315" customWidth="1"/>
    <col min="8500" max="8501" width="9.140625" style="315" customWidth="1"/>
    <col min="8502" max="8502" width="12.85546875" style="315" customWidth="1"/>
    <col min="8503" max="8503" width="10.42578125" style="315" customWidth="1"/>
    <col min="8504" max="8504" width="8.7109375" style="315" customWidth="1"/>
    <col min="8505" max="8505" width="15.7109375" style="315" bestFit="1" customWidth="1"/>
    <col min="8506" max="8506" width="10.140625" style="315" customWidth="1"/>
    <col min="8507" max="8507" width="11.5703125" style="315" bestFit="1" customWidth="1"/>
    <col min="8508" max="8510" width="12.7109375" style="315" bestFit="1" customWidth="1"/>
    <col min="8511" max="8517" width="12.42578125" style="315" customWidth="1"/>
    <col min="8518" max="8518" width="12.7109375" style="315" customWidth="1"/>
    <col min="8519" max="8519" width="12.85546875" style="315" customWidth="1"/>
    <col min="8520" max="8520" width="8.85546875" style="315" customWidth="1"/>
    <col min="8521" max="8521" width="10.42578125" style="315" customWidth="1"/>
    <col min="8522" max="8522" width="9.42578125" style="315" customWidth="1"/>
    <col min="8523" max="8523" width="16.5703125" style="315" bestFit="1" customWidth="1"/>
    <col min="8524" max="8525" width="10.140625" style="315" customWidth="1"/>
    <col min="8526" max="8526" width="15.7109375" style="315" bestFit="1" customWidth="1"/>
    <col min="8527" max="8527" width="10.28515625" style="315" bestFit="1" customWidth="1"/>
    <col min="8528" max="8528" width="3.7109375" style="315" customWidth="1"/>
    <col min="8529" max="8530" width="10.140625" style="315" customWidth="1"/>
    <col min="8531" max="8531" width="14.28515625" style="315" bestFit="1" customWidth="1"/>
    <col min="8532" max="8532" width="10.28515625" style="315" bestFit="1" customWidth="1"/>
    <col min="8533" max="8533" width="11.7109375" style="315" customWidth="1"/>
    <col min="8534" max="8535" width="10.140625" style="315" customWidth="1"/>
    <col min="8536" max="8536" width="15.7109375" style="315" bestFit="1" customWidth="1"/>
    <col min="8537" max="8537" width="10.28515625" style="315" bestFit="1" customWidth="1"/>
    <col min="8538" max="8704" width="11.42578125" style="315"/>
    <col min="8705" max="8705" width="5.85546875" style="315" customWidth="1"/>
    <col min="8706" max="8706" width="0" style="315" hidden="1" customWidth="1"/>
    <col min="8707" max="8707" width="62.140625" style="315" customWidth="1"/>
    <col min="8708" max="8708" width="20.7109375" style="315" customWidth="1"/>
    <col min="8709" max="8709" width="15.7109375" style="315" customWidth="1"/>
    <col min="8710" max="8710" width="15.5703125" style="315" customWidth="1"/>
    <col min="8711" max="8711" width="13.85546875" style="315" bestFit="1" customWidth="1"/>
    <col min="8712" max="8712" width="12.28515625" style="315" bestFit="1" customWidth="1"/>
    <col min="8713" max="8713" width="12.42578125" style="315" bestFit="1" customWidth="1"/>
    <col min="8714" max="8714" width="10.85546875" style="315" customWidth="1"/>
    <col min="8715" max="8715" width="11.28515625" style="315" customWidth="1"/>
    <col min="8716" max="8716" width="16.42578125" style="315" customWidth="1"/>
    <col min="8717" max="8717" width="15.28515625" style="315" bestFit="1" customWidth="1"/>
    <col min="8718" max="8718" width="10" style="315" customWidth="1"/>
    <col min="8719" max="8719" width="14" style="315" customWidth="1"/>
    <col min="8720" max="8720" width="12.7109375" style="315" bestFit="1" customWidth="1"/>
    <col min="8721" max="8721" width="15.7109375" style="315" bestFit="1" customWidth="1"/>
    <col min="8722" max="8724" width="8.7109375" style="315" bestFit="1" customWidth="1"/>
    <col min="8725" max="8725" width="9.7109375" style="315" customWidth="1"/>
    <col min="8726" max="8726" width="15.85546875" style="315" customWidth="1"/>
    <col min="8727" max="8727" width="19.85546875" style="315" bestFit="1" customWidth="1"/>
    <col min="8728" max="8728" width="15.140625" style="315" bestFit="1" customWidth="1"/>
    <col min="8729" max="8729" width="17" style="315" bestFit="1" customWidth="1"/>
    <col min="8730" max="8730" width="12.7109375" style="315" bestFit="1" customWidth="1"/>
    <col min="8731" max="8731" width="7.7109375" style="315" customWidth="1"/>
    <col min="8732" max="8732" width="15.85546875" style="315" customWidth="1"/>
    <col min="8733" max="8733" width="13.85546875" style="315" customWidth="1"/>
    <col min="8734" max="8734" width="11.42578125" style="315" customWidth="1"/>
    <col min="8735" max="8735" width="14" style="315" customWidth="1"/>
    <col min="8736" max="8736" width="8.5703125" style="315" customWidth="1"/>
    <col min="8737" max="8737" width="7.7109375" style="315" customWidth="1"/>
    <col min="8738" max="8738" width="15.85546875" style="315" customWidth="1"/>
    <col min="8739" max="8739" width="13.85546875" style="315" customWidth="1"/>
    <col min="8740" max="8740" width="11.42578125" style="315" customWidth="1"/>
    <col min="8741" max="8741" width="14" style="315" customWidth="1"/>
    <col min="8742" max="8742" width="8.7109375" style="315" customWidth="1"/>
    <col min="8743" max="8743" width="11" style="315" bestFit="1" customWidth="1"/>
    <col min="8744" max="8744" width="20.7109375" style="315" bestFit="1" customWidth="1"/>
    <col min="8745" max="8745" width="17.42578125" style="315" bestFit="1" customWidth="1"/>
    <col min="8746" max="8746" width="12.42578125" style="315" customWidth="1"/>
    <col min="8747" max="8747" width="7.42578125" style="315" customWidth="1"/>
    <col min="8748" max="8753" width="9.140625" style="315" customWidth="1"/>
    <col min="8754" max="8754" width="10.42578125" style="315" customWidth="1"/>
    <col min="8755" max="8755" width="11.28515625" style="315" customWidth="1"/>
    <col min="8756" max="8757" width="9.140625" style="315" customWidth="1"/>
    <col min="8758" max="8758" width="12.85546875" style="315" customWidth="1"/>
    <col min="8759" max="8759" width="10.42578125" style="315" customWidth="1"/>
    <col min="8760" max="8760" width="8.7109375" style="315" customWidth="1"/>
    <col min="8761" max="8761" width="15.7109375" style="315" bestFit="1" customWidth="1"/>
    <col min="8762" max="8762" width="10.140625" style="315" customWidth="1"/>
    <col min="8763" max="8763" width="11.5703125" style="315" bestFit="1" customWidth="1"/>
    <col min="8764" max="8766" width="12.7109375" style="315" bestFit="1" customWidth="1"/>
    <col min="8767" max="8773" width="12.42578125" style="315" customWidth="1"/>
    <col min="8774" max="8774" width="12.7109375" style="315" customWidth="1"/>
    <col min="8775" max="8775" width="12.85546875" style="315" customWidth="1"/>
    <col min="8776" max="8776" width="8.85546875" style="315" customWidth="1"/>
    <col min="8777" max="8777" width="10.42578125" style="315" customWidth="1"/>
    <col min="8778" max="8778" width="9.42578125" style="315" customWidth="1"/>
    <col min="8779" max="8779" width="16.5703125" style="315" bestFit="1" customWidth="1"/>
    <col min="8780" max="8781" width="10.140625" style="315" customWidth="1"/>
    <col min="8782" max="8782" width="15.7109375" style="315" bestFit="1" customWidth="1"/>
    <col min="8783" max="8783" width="10.28515625" style="315" bestFit="1" customWidth="1"/>
    <col min="8784" max="8784" width="3.7109375" style="315" customWidth="1"/>
    <col min="8785" max="8786" width="10.140625" style="315" customWidth="1"/>
    <col min="8787" max="8787" width="14.28515625" style="315" bestFit="1" customWidth="1"/>
    <col min="8788" max="8788" width="10.28515625" style="315" bestFit="1" customWidth="1"/>
    <col min="8789" max="8789" width="11.7109375" style="315" customWidth="1"/>
    <col min="8790" max="8791" width="10.140625" style="315" customWidth="1"/>
    <col min="8792" max="8792" width="15.7109375" style="315" bestFit="1" customWidth="1"/>
    <col min="8793" max="8793" width="10.28515625" style="315" bestFit="1" customWidth="1"/>
    <col min="8794" max="8960" width="11.42578125" style="315"/>
    <col min="8961" max="8961" width="5.85546875" style="315" customWidth="1"/>
    <col min="8962" max="8962" width="0" style="315" hidden="1" customWidth="1"/>
    <col min="8963" max="8963" width="62.140625" style="315" customWidth="1"/>
    <col min="8964" max="8964" width="20.7109375" style="315" customWidth="1"/>
    <col min="8965" max="8965" width="15.7109375" style="315" customWidth="1"/>
    <col min="8966" max="8966" width="15.5703125" style="315" customWidth="1"/>
    <col min="8967" max="8967" width="13.85546875" style="315" bestFit="1" customWidth="1"/>
    <col min="8968" max="8968" width="12.28515625" style="315" bestFit="1" customWidth="1"/>
    <col min="8969" max="8969" width="12.42578125" style="315" bestFit="1" customWidth="1"/>
    <col min="8970" max="8970" width="10.85546875" style="315" customWidth="1"/>
    <col min="8971" max="8971" width="11.28515625" style="315" customWidth="1"/>
    <col min="8972" max="8972" width="16.42578125" style="315" customWidth="1"/>
    <col min="8973" max="8973" width="15.28515625" style="315" bestFit="1" customWidth="1"/>
    <col min="8974" max="8974" width="10" style="315" customWidth="1"/>
    <col min="8975" max="8975" width="14" style="315" customWidth="1"/>
    <col min="8976" max="8976" width="12.7109375" style="315" bestFit="1" customWidth="1"/>
    <col min="8977" max="8977" width="15.7109375" style="315" bestFit="1" customWidth="1"/>
    <col min="8978" max="8980" width="8.7109375" style="315" bestFit="1" customWidth="1"/>
    <col min="8981" max="8981" width="9.7109375" style="315" customWidth="1"/>
    <col min="8982" max="8982" width="15.85546875" style="315" customWidth="1"/>
    <col min="8983" max="8983" width="19.85546875" style="315" bestFit="1" customWidth="1"/>
    <col min="8984" max="8984" width="15.140625" style="315" bestFit="1" customWidth="1"/>
    <col min="8985" max="8985" width="17" style="315" bestFit="1" customWidth="1"/>
    <col min="8986" max="8986" width="12.7109375" style="315" bestFit="1" customWidth="1"/>
    <col min="8987" max="8987" width="7.7109375" style="315" customWidth="1"/>
    <col min="8988" max="8988" width="15.85546875" style="315" customWidth="1"/>
    <col min="8989" max="8989" width="13.85546875" style="315" customWidth="1"/>
    <col min="8990" max="8990" width="11.42578125" style="315" customWidth="1"/>
    <col min="8991" max="8991" width="14" style="315" customWidth="1"/>
    <col min="8992" max="8992" width="8.5703125" style="315" customWidth="1"/>
    <col min="8993" max="8993" width="7.7109375" style="315" customWidth="1"/>
    <col min="8994" max="8994" width="15.85546875" style="315" customWidth="1"/>
    <col min="8995" max="8995" width="13.85546875" style="315" customWidth="1"/>
    <col min="8996" max="8996" width="11.42578125" style="315" customWidth="1"/>
    <col min="8997" max="8997" width="14" style="315" customWidth="1"/>
    <col min="8998" max="8998" width="8.7109375" style="315" customWidth="1"/>
    <col min="8999" max="8999" width="11" style="315" bestFit="1" customWidth="1"/>
    <col min="9000" max="9000" width="20.7109375" style="315" bestFit="1" customWidth="1"/>
    <col min="9001" max="9001" width="17.42578125" style="315" bestFit="1" customWidth="1"/>
    <col min="9002" max="9002" width="12.42578125" style="315" customWidth="1"/>
    <col min="9003" max="9003" width="7.42578125" style="315" customWidth="1"/>
    <col min="9004" max="9009" width="9.140625" style="315" customWidth="1"/>
    <col min="9010" max="9010" width="10.42578125" style="315" customWidth="1"/>
    <col min="9011" max="9011" width="11.28515625" style="315" customWidth="1"/>
    <col min="9012" max="9013" width="9.140625" style="315" customWidth="1"/>
    <col min="9014" max="9014" width="12.85546875" style="315" customWidth="1"/>
    <col min="9015" max="9015" width="10.42578125" style="315" customWidth="1"/>
    <col min="9016" max="9016" width="8.7109375" style="315" customWidth="1"/>
    <col min="9017" max="9017" width="15.7109375" style="315" bestFit="1" customWidth="1"/>
    <col min="9018" max="9018" width="10.140625" style="315" customWidth="1"/>
    <col min="9019" max="9019" width="11.5703125" style="315" bestFit="1" customWidth="1"/>
    <col min="9020" max="9022" width="12.7109375" style="315" bestFit="1" customWidth="1"/>
    <col min="9023" max="9029" width="12.42578125" style="315" customWidth="1"/>
    <col min="9030" max="9030" width="12.7109375" style="315" customWidth="1"/>
    <col min="9031" max="9031" width="12.85546875" style="315" customWidth="1"/>
    <col min="9032" max="9032" width="8.85546875" style="315" customWidth="1"/>
    <col min="9033" max="9033" width="10.42578125" style="315" customWidth="1"/>
    <col min="9034" max="9034" width="9.42578125" style="315" customWidth="1"/>
    <col min="9035" max="9035" width="16.5703125" style="315" bestFit="1" customWidth="1"/>
    <col min="9036" max="9037" width="10.140625" style="315" customWidth="1"/>
    <col min="9038" max="9038" width="15.7109375" style="315" bestFit="1" customWidth="1"/>
    <col min="9039" max="9039" width="10.28515625" style="315" bestFit="1" customWidth="1"/>
    <col min="9040" max="9040" width="3.7109375" style="315" customWidth="1"/>
    <col min="9041" max="9042" width="10.140625" style="315" customWidth="1"/>
    <col min="9043" max="9043" width="14.28515625" style="315" bestFit="1" customWidth="1"/>
    <col min="9044" max="9044" width="10.28515625" style="315" bestFit="1" customWidth="1"/>
    <col min="9045" max="9045" width="11.7109375" style="315" customWidth="1"/>
    <col min="9046" max="9047" width="10.140625" style="315" customWidth="1"/>
    <col min="9048" max="9048" width="15.7109375" style="315" bestFit="1" customWidth="1"/>
    <col min="9049" max="9049" width="10.28515625" style="315" bestFit="1" customWidth="1"/>
    <col min="9050" max="9216" width="11.42578125" style="315"/>
    <col min="9217" max="9217" width="5.85546875" style="315" customWidth="1"/>
    <col min="9218" max="9218" width="0" style="315" hidden="1" customWidth="1"/>
    <col min="9219" max="9219" width="62.140625" style="315" customWidth="1"/>
    <col min="9220" max="9220" width="20.7109375" style="315" customWidth="1"/>
    <col min="9221" max="9221" width="15.7109375" style="315" customWidth="1"/>
    <col min="9222" max="9222" width="15.5703125" style="315" customWidth="1"/>
    <col min="9223" max="9223" width="13.85546875" style="315" bestFit="1" customWidth="1"/>
    <col min="9224" max="9224" width="12.28515625" style="315" bestFit="1" customWidth="1"/>
    <col min="9225" max="9225" width="12.42578125" style="315" bestFit="1" customWidth="1"/>
    <col min="9226" max="9226" width="10.85546875" style="315" customWidth="1"/>
    <col min="9227" max="9227" width="11.28515625" style="315" customWidth="1"/>
    <col min="9228" max="9228" width="16.42578125" style="315" customWidth="1"/>
    <col min="9229" max="9229" width="15.28515625" style="315" bestFit="1" customWidth="1"/>
    <col min="9230" max="9230" width="10" style="315" customWidth="1"/>
    <col min="9231" max="9231" width="14" style="315" customWidth="1"/>
    <col min="9232" max="9232" width="12.7109375" style="315" bestFit="1" customWidth="1"/>
    <col min="9233" max="9233" width="15.7109375" style="315" bestFit="1" customWidth="1"/>
    <col min="9234" max="9236" width="8.7109375" style="315" bestFit="1" customWidth="1"/>
    <col min="9237" max="9237" width="9.7109375" style="315" customWidth="1"/>
    <col min="9238" max="9238" width="15.85546875" style="315" customWidth="1"/>
    <col min="9239" max="9239" width="19.85546875" style="315" bestFit="1" customWidth="1"/>
    <col min="9240" max="9240" width="15.140625" style="315" bestFit="1" customWidth="1"/>
    <col min="9241" max="9241" width="17" style="315" bestFit="1" customWidth="1"/>
    <col min="9242" max="9242" width="12.7109375" style="315" bestFit="1" customWidth="1"/>
    <col min="9243" max="9243" width="7.7109375" style="315" customWidth="1"/>
    <col min="9244" max="9244" width="15.85546875" style="315" customWidth="1"/>
    <col min="9245" max="9245" width="13.85546875" style="315" customWidth="1"/>
    <col min="9246" max="9246" width="11.42578125" style="315" customWidth="1"/>
    <col min="9247" max="9247" width="14" style="315" customWidth="1"/>
    <col min="9248" max="9248" width="8.5703125" style="315" customWidth="1"/>
    <col min="9249" max="9249" width="7.7109375" style="315" customWidth="1"/>
    <col min="9250" max="9250" width="15.85546875" style="315" customWidth="1"/>
    <col min="9251" max="9251" width="13.85546875" style="315" customWidth="1"/>
    <col min="9252" max="9252" width="11.42578125" style="315" customWidth="1"/>
    <col min="9253" max="9253" width="14" style="315" customWidth="1"/>
    <col min="9254" max="9254" width="8.7109375" style="315" customWidth="1"/>
    <col min="9255" max="9255" width="11" style="315" bestFit="1" customWidth="1"/>
    <col min="9256" max="9256" width="20.7109375" style="315" bestFit="1" customWidth="1"/>
    <col min="9257" max="9257" width="17.42578125" style="315" bestFit="1" customWidth="1"/>
    <col min="9258" max="9258" width="12.42578125" style="315" customWidth="1"/>
    <col min="9259" max="9259" width="7.42578125" style="315" customWidth="1"/>
    <col min="9260" max="9265" width="9.140625" style="315" customWidth="1"/>
    <col min="9266" max="9266" width="10.42578125" style="315" customWidth="1"/>
    <col min="9267" max="9267" width="11.28515625" style="315" customWidth="1"/>
    <col min="9268" max="9269" width="9.140625" style="315" customWidth="1"/>
    <col min="9270" max="9270" width="12.85546875" style="315" customWidth="1"/>
    <col min="9271" max="9271" width="10.42578125" style="315" customWidth="1"/>
    <col min="9272" max="9272" width="8.7109375" style="315" customWidth="1"/>
    <col min="9273" max="9273" width="15.7109375" style="315" bestFit="1" customWidth="1"/>
    <col min="9274" max="9274" width="10.140625" style="315" customWidth="1"/>
    <col min="9275" max="9275" width="11.5703125" style="315" bestFit="1" customWidth="1"/>
    <col min="9276" max="9278" width="12.7109375" style="315" bestFit="1" customWidth="1"/>
    <col min="9279" max="9285" width="12.42578125" style="315" customWidth="1"/>
    <col min="9286" max="9286" width="12.7109375" style="315" customWidth="1"/>
    <col min="9287" max="9287" width="12.85546875" style="315" customWidth="1"/>
    <col min="9288" max="9288" width="8.85546875" style="315" customWidth="1"/>
    <col min="9289" max="9289" width="10.42578125" style="315" customWidth="1"/>
    <col min="9290" max="9290" width="9.42578125" style="315" customWidth="1"/>
    <col min="9291" max="9291" width="16.5703125" style="315" bestFit="1" customWidth="1"/>
    <col min="9292" max="9293" width="10.140625" style="315" customWidth="1"/>
    <col min="9294" max="9294" width="15.7109375" style="315" bestFit="1" customWidth="1"/>
    <col min="9295" max="9295" width="10.28515625" style="315" bestFit="1" customWidth="1"/>
    <col min="9296" max="9296" width="3.7109375" style="315" customWidth="1"/>
    <col min="9297" max="9298" width="10.140625" style="315" customWidth="1"/>
    <col min="9299" max="9299" width="14.28515625" style="315" bestFit="1" customWidth="1"/>
    <col min="9300" max="9300" width="10.28515625" style="315" bestFit="1" customWidth="1"/>
    <col min="9301" max="9301" width="11.7109375" style="315" customWidth="1"/>
    <col min="9302" max="9303" width="10.140625" style="315" customWidth="1"/>
    <col min="9304" max="9304" width="15.7109375" style="315" bestFit="1" customWidth="1"/>
    <col min="9305" max="9305" width="10.28515625" style="315" bestFit="1" customWidth="1"/>
    <col min="9306" max="9472" width="11.42578125" style="315"/>
    <col min="9473" max="9473" width="5.85546875" style="315" customWidth="1"/>
    <col min="9474" max="9474" width="0" style="315" hidden="1" customWidth="1"/>
    <col min="9475" max="9475" width="62.140625" style="315" customWidth="1"/>
    <col min="9476" max="9476" width="20.7109375" style="315" customWidth="1"/>
    <col min="9477" max="9477" width="15.7109375" style="315" customWidth="1"/>
    <col min="9478" max="9478" width="15.5703125" style="315" customWidth="1"/>
    <col min="9479" max="9479" width="13.85546875" style="315" bestFit="1" customWidth="1"/>
    <col min="9480" max="9480" width="12.28515625" style="315" bestFit="1" customWidth="1"/>
    <col min="9481" max="9481" width="12.42578125" style="315" bestFit="1" customWidth="1"/>
    <col min="9482" max="9482" width="10.85546875" style="315" customWidth="1"/>
    <col min="9483" max="9483" width="11.28515625" style="315" customWidth="1"/>
    <col min="9484" max="9484" width="16.42578125" style="315" customWidth="1"/>
    <col min="9485" max="9485" width="15.28515625" style="315" bestFit="1" customWidth="1"/>
    <col min="9486" max="9486" width="10" style="315" customWidth="1"/>
    <col min="9487" max="9487" width="14" style="315" customWidth="1"/>
    <col min="9488" max="9488" width="12.7109375" style="315" bestFit="1" customWidth="1"/>
    <col min="9489" max="9489" width="15.7109375" style="315" bestFit="1" customWidth="1"/>
    <col min="9490" max="9492" width="8.7109375" style="315" bestFit="1" customWidth="1"/>
    <col min="9493" max="9493" width="9.7109375" style="315" customWidth="1"/>
    <col min="9494" max="9494" width="15.85546875" style="315" customWidth="1"/>
    <col min="9495" max="9495" width="19.85546875" style="315" bestFit="1" customWidth="1"/>
    <col min="9496" max="9496" width="15.140625" style="315" bestFit="1" customWidth="1"/>
    <col min="9497" max="9497" width="17" style="315" bestFit="1" customWidth="1"/>
    <col min="9498" max="9498" width="12.7109375" style="315" bestFit="1" customWidth="1"/>
    <col min="9499" max="9499" width="7.7109375" style="315" customWidth="1"/>
    <col min="9500" max="9500" width="15.85546875" style="315" customWidth="1"/>
    <col min="9501" max="9501" width="13.85546875" style="315" customWidth="1"/>
    <col min="9502" max="9502" width="11.42578125" style="315" customWidth="1"/>
    <col min="9503" max="9503" width="14" style="315" customWidth="1"/>
    <col min="9504" max="9504" width="8.5703125" style="315" customWidth="1"/>
    <col min="9505" max="9505" width="7.7109375" style="315" customWidth="1"/>
    <col min="9506" max="9506" width="15.85546875" style="315" customWidth="1"/>
    <col min="9507" max="9507" width="13.85546875" style="315" customWidth="1"/>
    <col min="9508" max="9508" width="11.42578125" style="315" customWidth="1"/>
    <col min="9509" max="9509" width="14" style="315" customWidth="1"/>
    <col min="9510" max="9510" width="8.7109375" style="315" customWidth="1"/>
    <col min="9511" max="9511" width="11" style="315" bestFit="1" customWidth="1"/>
    <col min="9512" max="9512" width="20.7109375" style="315" bestFit="1" customWidth="1"/>
    <col min="9513" max="9513" width="17.42578125" style="315" bestFit="1" customWidth="1"/>
    <col min="9514" max="9514" width="12.42578125" style="315" customWidth="1"/>
    <col min="9515" max="9515" width="7.42578125" style="315" customWidth="1"/>
    <col min="9516" max="9521" width="9.140625" style="315" customWidth="1"/>
    <col min="9522" max="9522" width="10.42578125" style="315" customWidth="1"/>
    <col min="9523" max="9523" width="11.28515625" style="315" customWidth="1"/>
    <col min="9524" max="9525" width="9.140625" style="315" customWidth="1"/>
    <col min="9526" max="9526" width="12.85546875" style="315" customWidth="1"/>
    <col min="9527" max="9527" width="10.42578125" style="315" customWidth="1"/>
    <col min="9528" max="9528" width="8.7109375" style="315" customWidth="1"/>
    <col min="9529" max="9529" width="15.7109375" style="315" bestFit="1" customWidth="1"/>
    <col min="9530" max="9530" width="10.140625" style="315" customWidth="1"/>
    <col min="9531" max="9531" width="11.5703125" style="315" bestFit="1" customWidth="1"/>
    <col min="9532" max="9534" width="12.7109375" style="315" bestFit="1" customWidth="1"/>
    <col min="9535" max="9541" width="12.42578125" style="315" customWidth="1"/>
    <col min="9542" max="9542" width="12.7109375" style="315" customWidth="1"/>
    <col min="9543" max="9543" width="12.85546875" style="315" customWidth="1"/>
    <col min="9544" max="9544" width="8.85546875" style="315" customWidth="1"/>
    <col min="9545" max="9545" width="10.42578125" style="315" customWidth="1"/>
    <col min="9546" max="9546" width="9.42578125" style="315" customWidth="1"/>
    <col min="9547" max="9547" width="16.5703125" style="315" bestFit="1" customWidth="1"/>
    <col min="9548" max="9549" width="10.140625" style="315" customWidth="1"/>
    <col min="9550" max="9550" width="15.7109375" style="315" bestFit="1" customWidth="1"/>
    <col min="9551" max="9551" width="10.28515625" style="315" bestFit="1" customWidth="1"/>
    <col min="9552" max="9552" width="3.7109375" style="315" customWidth="1"/>
    <col min="9553" max="9554" width="10.140625" style="315" customWidth="1"/>
    <col min="9555" max="9555" width="14.28515625" style="315" bestFit="1" customWidth="1"/>
    <col min="9556" max="9556" width="10.28515625" style="315" bestFit="1" customWidth="1"/>
    <col min="9557" max="9557" width="11.7109375" style="315" customWidth="1"/>
    <col min="9558" max="9559" width="10.140625" style="315" customWidth="1"/>
    <col min="9560" max="9560" width="15.7109375" style="315" bestFit="1" customWidth="1"/>
    <col min="9561" max="9561" width="10.28515625" style="315" bestFit="1" customWidth="1"/>
    <col min="9562" max="9728" width="11.42578125" style="315"/>
    <col min="9729" max="9729" width="5.85546875" style="315" customWidth="1"/>
    <col min="9730" max="9730" width="0" style="315" hidden="1" customWidth="1"/>
    <col min="9731" max="9731" width="62.140625" style="315" customWidth="1"/>
    <col min="9732" max="9732" width="20.7109375" style="315" customWidth="1"/>
    <col min="9733" max="9733" width="15.7109375" style="315" customWidth="1"/>
    <col min="9734" max="9734" width="15.5703125" style="315" customWidth="1"/>
    <col min="9735" max="9735" width="13.85546875" style="315" bestFit="1" customWidth="1"/>
    <col min="9736" max="9736" width="12.28515625" style="315" bestFit="1" customWidth="1"/>
    <col min="9737" max="9737" width="12.42578125" style="315" bestFit="1" customWidth="1"/>
    <col min="9738" max="9738" width="10.85546875" style="315" customWidth="1"/>
    <col min="9739" max="9739" width="11.28515625" style="315" customWidth="1"/>
    <col min="9740" max="9740" width="16.42578125" style="315" customWidth="1"/>
    <col min="9741" max="9741" width="15.28515625" style="315" bestFit="1" customWidth="1"/>
    <col min="9742" max="9742" width="10" style="315" customWidth="1"/>
    <col min="9743" max="9743" width="14" style="315" customWidth="1"/>
    <col min="9744" max="9744" width="12.7109375" style="315" bestFit="1" customWidth="1"/>
    <col min="9745" max="9745" width="15.7109375" style="315" bestFit="1" customWidth="1"/>
    <col min="9746" max="9748" width="8.7109375" style="315" bestFit="1" customWidth="1"/>
    <col min="9749" max="9749" width="9.7109375" style="315" customWidth="1"/>
    <col min="9750" max="9750" width="15.85546875" style="315" customWidth="1"/>
    <col min="9751" max="9751" width="19.85546875" style="315" bestFit="1" customWidth="1"/>
    <col min="9752" max="9752" width="15.140625" style="315" bestFit="1" customWidth="1"/>
    <col min="9753" max="9753" width="17" style="315" bestFit="1" customWidth="1"/>
    <col min="9754" max="9754" width="12.7109375" style="315" bestFit="1" customWidth="1"/>
    <col min="9755" max="9755" width="7.7109375" style="315" customWidth="1"/>
    <col min="9756" max="9756" width="15.85546875" style="315" customWidth="1"/>
    <col min="9757" max="9757" width="13.85546875" style="315" customWidth="1"/>
    <col min="9758" max="9758" width="11.42578125" style="315" customWidth="1"/>
    <col min="9759" max="9759" width="14" style="315" customWidth="1"/>
    <col min="9760" max="9760" width="8.5703125" style="315" customWidth="1"/>
    <col min="9761" max="9761" width="7.7109375" style="315" customWidth="1"/>
    <col min="9762" max="9762" width="15.85546875" style="315" customWidth="1"/>
    <col min="9763" max="9763" width="13.85546875" style="315" customWidth="1"/>
    <col min="9764" max="9764" width="11.42578125" style="315" customWidth="1"/>
    <col min="9765" max="9765" width="14" style="315" customWidth="1"/>
    <col min="9766" max="9766" width="8.7109375" style="315" customWidth="1"/>
    <col min="9767" max="9767" width="11" style="315" bestFit="1" customWidth="1"/>
    <col min="9768" max="9768" width="20.7109375" style="315" bestFit="1" customWidth="1"/>
    <col min="9769" max="9769" width="17.42578125" style="315" bestFit="1" customWidth="1"/>
    <col min="9770" max="9770" width="12.42578125" style="315" customWidth="1"/>
    <col min="9771" max="9771" width="7.42578125" style="315" customWidth="1"/>
    <col min="9772" max="9777" width="9.140625" style="315" customWidth="1"/>
    <col min="9778" max="9778" width="10.42578125" style="315" customWidth="1"/>
    <col min="9779" max="9779" width="11.28515625" style="315" customWidth="1"/>
    <col min="9780" max="9781" width="9.140625" style="315" customWidth="1"/>
    <col min="9782" max="9782" width="12.85546875" style="315" customWidth="1"/>
    <col min="9783" max="9783" width="10.42578125" style="315" customWidth="1"/>
    <col min="9784" max="9784" width="8.7109375" style="315" customWidth="1"/>
    <col min="9785" max="9785" width="15.7109375" style="315" bestFit="1" customWidth="1"/>
    <col min="9786" max="9786" width="10.140625" style="315" customWidth="1"/>
    <col min="9787" max="9787" width="11.5703125" style="315" bestFit="1" customWidth="1"/>
    <col min="9788" max="9790" width="12.7109375" style="315" bestFit="1" customWidth="1"/>
    <col min="9791" max="9797" width="12.42578125" style="315" customWidth="1"/>
    <col min="9798" max="9798" width="12.7109375" style="315" customWidth="1"/>
    <col min="9799" max="9799" width="12.85546875" style="315" customWidth="1"/>
    <col min="9800" max="9800" width="8.85546875" style="315" customWidth="1"/>
    <col min="9801" max="9801" width="10.42578125" style="315" customWidth="1"/>
    <col min="9802" max="9802" width="9.42578125" style="315" customWidth="1"/>
    <col min="9803" max="9803" width="16.5703125" style="315" bestFit="1" customWidth="1"/>
    <col min="9804" max="9805" width="10.140625" style="315" customWidth="1"/>
    <col min="9806" max="9806" width="15.7109375" style="315" bestFit="1" customWidth="1"/>
    <col min="9807" max="9807" width="10.28515625" style="315" bestFit="1" customWidth="1"/>
    <col min="9808" max="9808" width="3.7109375" style="315" customWidth="1"/>
    <col min="9809" max="9810" width="10.140625" style="315" customWidth="1"/>
    <col min="9811" max="9811" width="14.28515625" style="315" bestFit="1" customWidth="1"/>
    <col min="9812" max="9812" width="10.28515625" style="315" bestFit="1" customWidth="1"/>
    <col min="9813" max="9813" width="11.7109375" style="315" customWidth="1"/>
    <col min="9814" max="9815" width="10.140625" style="315" customWidth="1"/>
    <col min="9816" max="9816" width="15.7109375" style="315" bestFit="1" customWidth="1"/>
    <col min="9817" max="9817" width="10.28515625" style="315" bestFit="1" customWidth="1"/>
    <col min="9818" max="9984" width="11.42578125" style="315"/>
    <col min="9985" max="9985" width="5.85546875" style="315" customWidth="1"/>
    <col min="9986" max="9986" width="0" style="315" hidden="1" customWidth="1"/>
    <col min="9987" max="9987" width="62.140625" style="315" customWidth="1"/>
    <col min="9988" max="9988" width="20.7109375" style="315" customWidth="1"/>
    <col min="9989" max="9989" width="15.7109375" style="315" customWidth="1"/>
    <col min="9990" max="9990" width="15.5703125" style="315" customWidth="1"/>
    <col min="9991" max="9991" width="13.85546875" style="315" bestFit="1" customWidth="1"/>
    <col min="9992" max="9992" width="12.28515625" style="315" bestFit="1" customWidth="1"/>
    <col min="9993" max="9993" width="12.42578125" style="315" bestFit="1" customWidth="1"/>
    <col min="9994" max="9994" width="10.85546875" style="315" customWidth="1"/>
    <col min="9995" max="9995" width="11.28515625" style="315" customWidth="1"/>
    <col min="9996" max="9996" width="16.42578125" style="315" customWidth="1"/>
    <col min="9997" max="9997" width="15.28515625" style="315" bestFit="1" customWidth="1"/>
    <col min="9998" max="9998" width="10" style="315" customWidth="1"/>
    <col min="9999" max="9999" width="14" style="315" customWidth="1"/>
    <col min="10000" max="10000" width="12.7109375" style="315" bestFit="1" customWidth="1"/>
    <col min="10001" max="10001" width="15.7109375" style="315" bestFit="1" customWidth="1"/>
    <col min="10002" max="10004" width="8.7109375" style="315" bestFit="1" customWidth="1"/>
    <col min="10005" max="10005" width="9.7109375" style="315" customWidth="1"/>
    <col min="10006" max="10006" width="15.85546875" style="315" customWidth="1"/>
    <col min="10007" max="10007" width="19.85546875" style="315" bestFit="1" customWidth="1"/>
    <col min="10008" max="10008" width="15.140625" style="315" bestFit="1" customWidth="1"/>
    <col min="10009" max="10009" width="17" style="315" bestFit="1" customWidth="1"/>
    <col min="10010" max="10010" width="12.7109375" style="315" bestFit="1" customWidth="1"/>
    <col min="10011" max="10011" width="7.7109375" style="315" customWidth="1"/>
    <col min="10012" max="10012" width="15.85546875" style="315" customWidth="1"/>
    <col min="10013" max="10013" width="13.85546875" style="315" customWidth="1"/>
    <col min="10014" max="10014" width="11.42578125" style="315" customWidth="1"/>
    <col min="10015" max="10015" width="14" style="315" customWidth="1"/>
    <col min="10016" max="10016" width="8.5703125" style="315" customWidth="1"/>
    <col min="10017" max="10017" width="7.7109375" style="315" customWidth="1"/>
    <col min="10018" max="10018" width="15.85546875" style="315" customWidth="1"/>
    <col min="10019" max="10019" width="13.85546875" style="315" customWidth="1"/>
    <col min="10020" max="10020" width="11.42578125" style="315" customWidth="1"/>
    <col min="10021" max="10021" width="14" style="315" customWidth="1"/>
    <col min="10022" max="10022" width="8.7109375" style="315" customWidth="1"/>
    <col min="10023" max="10023" width="11" style="315" bestFit="1" customWidth="1"/>
    <col min="10024" max="10024" width="20.7109375" style="315" bestFit="1" customWidth="1"/>
    <col min="10025" max="10025" width="17.42578125" style="315" bestFit="1" customWidth="1"/>
    <col min="10026" max="10026" width="12.42578125" style="315" customWidth="1"/>
    <col min="10027" max="10027" width="7.42578125" style="315" customWidth="1"/>
    <col min="10028" max="10033" width="9.140625" style="315" customWidth="1"/>
    <col min="10034" max="10034" width="10.42578125" style="315" customWidth="1"/>
    <col min="10035" max="10035" width="11.28515625" style="315" customWidth="1"/>
    <col min="10036" max="10037" width="9.140625" style="315" customWidth="1"/>
    <col min="10038" max="10038" width="12.85546875" style="315" customWidth="1"/>
    <col min="10039" max="10039" width="10.42578125" style="315" customWidth="1"/>
    <col min="10040" max="10040" width="8.7109375" style="315" customWidth="1"/>
    <col min="10041" max="10041" width="15.7109375" style="315" bestFit="1" customWidth="1"/>
    <col min="10042" max="10042" width="10.140625" style="315" customWidth="1"/>
    <col min="10043" max="10043" width="11.5703125" style="315" bestFit="1" customWidth="1"/>
    <col min="10044" max="10046" width="12.7109375" style="315" bestFit="1" customWidth="1"/>
    <col min="10047" max="10053" width="12.42578125" style="315" customWidth="1"/>
    <col min="10054" max="10054" width="12.7109375" style="315" customWidth="1"/>
    <col min="10055" max="10055" width="12.85546875" style="315" customWidth="1"/>
    <col min="10056" max="10056" width="8.85546875" style="315" customWidth="1"/>
    <col min="10057" max="10057" width="10.42578125" style="315" customWidth="1"/>
    <col min="10058" max="10058" width="9.42578125" style="315" customWidth="1"/>
    <col min="10059" max="10059" width="16.5703125" style="315" bestFit="1" customWidth="1"/>
    <col min="10060" max="10061" width="10.140625" style="315" customWidth="1"/>
    <col min="10062" max="10062" width="15.7109375" style="315" bestFit="1" customWidth="1"/>
    <col min="10063" max="10063" width="10.28515625" style="315" bestFit="1" customWidth="1"/>
    <col min="10064" max="10064" width="3.7109375" style="315" customWidth="1"/>
    <col min="10065" max="10066" width="10.140625" style="315" customWidth="1"/>
    <col min="10067" max="10067" width="14.28515625" style="315" bestFit="1" customWidth="1"/>
    <col min="10068" max="10068" width="10.28515625" style="315" bestFit="1" customWidth="1"/>
    <col min="10069" max="10069" width="11.7109375" style="315" customWidth="1"/>
    <col min="10070" max="10071" width="10.140625" style="315" customWidth="1"/>
    <col min="10072" max="10072" width="15.7109375" style="315" bestFit="1" customWidth="1"/>
    <col min="10073" max="10073" width="10.28515625" style="315" bestFit="1" customWidth="1"/>
    <col min="10074" max="10240" width="11.42578125" style="315"/>
    <col min="10241" max="10241" width="5.85546875" style="315" customWidth="1"/>
    <col min="10242" max="10242" width="0" style="315" hidden="1" customWidth="1"/>
    <col min="10243" max="10243" width="62.140625" style="315" customWidth="1"/>
    <col min="10244" max="10244" width="20.7109375" style="315" customWidth="1"/>
    <col min="10245" max="10245" width="15.7109375" style="315" customWidth="1"/>
    <col min="10246" max="10246" width="15.5703125" style="315" customWidth="1"/>
    <col min="10247" max="10247" width="13.85546875" style="315" bestFit="1" customWidth="1"/>
    <col min="10248" max="10248" width="12.28515625" style="315" bestFit="1" customWidth="1"/>
    <col min="10249" max="10249" width="12.42578125" style="315" bestFit="1" customWidth="1"/>
    <col min="10250" max="10250" width="10.85546875" style="315" customWidth="1"/>
    <col min="10251" max="10251" width="11.28515625" style="315" customWidth="1"/>
    <col min="10252" max="10252" width="16.42578125" style="315" customWidth="1"/>
    <col min="10253" max="10253" width="15.28515625" style="315" bestFit="1" customWidth="1"/>
    <col min="10254" max="10254" width="10" style="315" customWidth="1"/>
    <col min="10255" max="10255" width="14" style="315" customWidth="1"/>
    <col min="10256" max="10256" width="12.7109375" style="315" bestFit="1" customWidth="1"/>
    <col min="10257" max="10257" width="15.7109375" style="315" bestFit="1" customWidth="1"/>
    <col min="10258" max="10260" width="8.7109375" style="315" bestFit="1" customWidth="1"/>
    <col min="10261" max="10261" width="9.7109375" style="315" customWidth="1"/>
    <col min="10262" max="10262" width="15.85546875" style="315" customWidth="1"/>
    <col min="10263" max="10263" width="19.85546875" style="315" bestFit="1" customWidth="1"/>
    <col min="10264" max="10264" width="15.140625" style="315" bestFit="1" customWidth="1"/>
    <col min="10265" max="10265" width="17" style="315" bestFit="1" customWidth="1"/>
    <col min="10266" max="10266" width="12.7109375" style="315" bestFit="1" customWidth="1"/>
    <col min="10267" max="10267" width="7.7109375" style="315" customWidth="1"/>
    <col min="10268" max="10268" width="15.85546875" style="315" customWidth="1"/>
    <col min="10269" max="10269" width="13.85546875" style="315" customWidth="1"/>
    <col min="10270" max="10270" width="11.42578125" style="315" customWidth="1"/>
    <col min="10271" max="10271" width="14" style="315" customWidth="1"/>
    <col min="10272" max="10272" width="8.5703125" style="315" customWidth="1"/>
    <col min="10273" max="10273" width="7.7109375" style="315" customWidth="1"/>
    <col min="10274" max="10274" width="15.85546875" style="315" customWidth="1"/>
    <col min="10275" max="10275" width="13.85546875" style="315" customWidth="1"/>
    <col min="10276" max="10276" width="11.42578125" style="315" customWidth="1"/>
    <col min="10277" max="10277" width="14" style="315" customWidth="1"/>
    <col min="10278" max="10278" width="8.7109375" style="315" customWidth="1"/>
    <col min="10279" max="10279" width="11" style="315" bestFit="1" customWidth="1"/>
    <col min="10280" max="10280" width="20.7109375" style="315" bestFit="1" customWidth="1"/>
    <col min="10281" max="10281" width="17.42578125" style="315" bestFit="1" customWidth="1"/>
    <col min="10282" max="10282" width="12.42578125" style="315" customWidth="1"/>
    <col min="10283" max="10283" width="7.42578125" style="315" customWidth="1"/>
    <col min="10284" max="10289" width="9.140625" style="315" customWidth="1"/>
    <col min="10290" max="10290" width="10.42578125" style="315" customWidth="1"/>
    <col min="10291" max="10291" width="11.28515625" style="315" customWidth="1"/>
    <col min="10292" max="10293" width="9.140625" style="315" customWidth="1"/>
    <col min="10294" max="10294" width="12.85546875" style="315" customWidth="1"/>
    <col min="10295" max="10295" width="10.42578125" style="315" customWidth="1"/>
    <col min="10296" max="10296" width="8.7109375" style="315" customWidth="1"/>
    <col min="10297" max="10297" width="15.7109375" style="315" bestFit="1" customWidth="1"/>
    <col min="10298" max="10298" width="10.140625" style="315" customWidth="1"/>
    <col min="10299" max="10299" width="11.5703125" style="315" bestFit="1" customWidth="1"/>
    <col min="10300" max="10302" width="12.7109375" style="315" bestFit="1" customWidth="1"/>
    <col min="10303" max="10309" width="12.42578125" style="315" customWidth="1"/>
    <col min="10310" max="10310" width="12.7109375" style="315" customWidth="1"/>
    <col min="10311" max="10311" width="12.85546875" style="315" customWidth="1"/>
    <col min="10312" max="10312" width="8.85546875" style="315" customWidth="1"/>
    <col min="10313" max="10313" width="10.42578125" style="315" customWidth="1"/>
    <col min="10314" max="10314" width="9.42578125" style="315" customWidth="1"/>
    <col min="10315" max="10315" width="16.5703125" style="315" bestFit="1" customWidth="1"/>
    <col min="10316" max="10317" width="10.140625" style="315" customWidth="1"/>
    <col min="10318" max="10318" width="15.7109375" style="315" bestFit="1" customWidth="1"/>
    <col min="10319" max="10319" width="10.28515625" style="315" bestFit="1" customWidth="1"/>
    <col min="10320" max="10320" width="3.7109375" style="315" customWidth="1"/>
    <col min="10321" max="10322" width="10.140625" style="315" customWidth="1"/>
    <col min="10323" max="10323" width="14.28515625" style="315" bestFit="1" customWidth="1"/>
    <col min="10324" max="10324" width="10.28515625" style="315" bestFit="1" customWidth="1"/>
    <col min="10325" max="10325" width="11.7109375" style="315" customWidth="1"/>
    <col min="10326" max="10327" width="10.140625" style="315" customWidth="1"/>
    <col min="10328" max="10328" width="15.7109375" style="315" bestFit="1" customWidth="1"/>
    <col min="10329" max="10329" width="10.28515625" style="315" bestFit="1" customWidth="1"/>
    <col min="10330" max="10496" width="11.42578125" style="315"/>
    <col min="10497" max="10497" width="5.85546875" style="315" customWidth="1"/>
    <col min="10498" max="10498" width="0" style="315" hidden="1" customWidth="1"/>
    <col min="10499" max="10499" width="62.140625" style="315" customWidth="1"/>
    <col min="10500" max="10500" width="20.7109375" style="315" customWidth="1"/>
    <col min="10501" max="10501" width="15.7109375" style="315" customWidth="1"/>
    <col min="10502" max="10502" width="15.5703125" style="315" customWidth="1"/>
    <col min="10503" max="10503" width="13.85546875" style="315" bestFit="1" customWidth="1"/>
    <col min="10504" max="10504" width="12.28515625" style="315" bestFit="1" customWidth="1"/>
    <col min="10505" max="10505" width="12.42578125" style="315" bestFit="1" customWidth="1"/>
    <col min="10506" max="10506" width="10.85546875" style="315" customWidth="1"/>
    <col min="10507" max="10507" width="11.28515625" style="315" customWidth="1"/>
    <col min="10508" max="10508" width="16.42578125" style="315" customWidth="1"/>
    <col min="10509" max="10509" width="15.28515625" style="315" bestFit="1" customWidth="1"/>
    <col min="10510" max="10510" width="10" style="315" customWidth="1"/>
    <col min="10511" max="10511" width="14" style="315" customWidth="1"/>
    <col min="10512" max="10512" width="12.7109375" style="315" bestFit="1" customWidth="1"/>
    <col min="10513" max="10513" width="15.7109375" style="315" bestFit="1" customWidth="1"/>
    <col min="10514" max="10516" width="8.7109375" style="315" bestFit="1" customWidth="1"/>
    <col min="10517" max="10517" width="9.7109375" style="315" customWidth="1"/>
    <col min="10518" max="10518" width="15.85546875" style="315" customWidth="1"/>
    <col min="10519" max="10519" width="19.85546875" style="315" bestFit="1" customWidth="1"/>
    <col min="10520" max="10520" width="15.140625" style="315" bestFit="1" customWidth="1"/>
    <col min="10521" max="10521" width="17" style="315" bestFit="1" customWidth="1"/>
    <col min="10522" max="10522" width="12.7109375" style="315" bestFit="1" customWidth="1"/>
    <col min="10523" max="10523" width="7.7109375" style="315" customWidth="1"/>
    <col min="10524" max="10524" width="15.85546875" style="315" customWidth="1"/>
    <col min="10525" max="10525" width="13.85546875" style="315" customWidth="1"/>
    <col min="10526" max="10526" width="11.42578125" style="315" customWidth="1"/>
    <col min="10527" max="10527" width="14" style="315" customWidth="1"/>
    <col min="10528" max="10528" width="8.5703125" style="315" customWidth="1"/>
    <col min="10529" max="10529" width="7.7109375" style="315" customWidth="1"/>
    <col min="10530" max="10530" width="15.85546875" style="315" customWidth="1"/>
    <col min="10531" max="10531" width="13.85546875" style="315" customWidth="1"/>
    <col min="10532" max="10532" width="11.42578125" style="315" customWidth="1"/>
    <col min="10533" max="10533" width="14" style="315" customWidth="1"/>
    <col min="10534" max="10534" width="8.7109375" style="315" customWidth="1"/>
    <col min="10535" max="10535" width="11" style="315" bestFit="1" customWidth="1"/>
    <col min="10536" max="10536" width="20.7109375" style="315" bestFit="1" customWidth="1"/>
    <col min="10537" max="10537" width="17.42578125" style="315" bestFit="1" customWidth="1"/>
    <col min="10538" max="10538" width="12.42578125" style="315" customWidth="1"/>
    <col min="10539" max="10539" width="7.42578125" style="315" customWidth="1"/>
    <col min="10540" max="10545" width="9.140625" style="315" customWidth="1"/>
    <col min="10546" max="10546" width="10.42578125" style="315" customWidth="1"/>
    <col min="10547" max="10547" width="11.28515625" style="315" customWidth="1"/>
    <col min="10548" max="10549" width="9.140625" style="315" customWidth="1"/>
    <col min="10550" max="10550" width="12.85546875" style="315" customWidth="1"/>
    <col min="10551" max="10551" width="10.42578125" style="315" customWidth="1"/>
    <col min="10552" max="10552" width="8.7109375" style="315" customWidth="1"/>
    <col min="10553" max="10553" width="15.7109375" style="315" bestFit="1" customWidth="1"/>
    <col min="10554" max="10554" width="10.140625" style="315" customWidth="1"/>
    <col min="10555" max="10555" width="11.5703125" style="315" bestFit="1" customWidth="1"/>
    <col min="10556" max="10558" width="12.7109375" style="315" bestFit="1" customWidth="1"/>
    <col min="10559" max="10565" width="12.42578125" style="315" customWidth="1"/>
    <col min="10566" max="10566" width="12.7109375" style="315" customWidth="1"/>
    <col min="10567" max="10567" width="12.85546875" style="315" customWidth="1"/>
    <col min="10568" max="10568" width="8.85546875" style="315" customWidth="1"/>
    <col min="10569" max="10569" width="10.42578125" style="315" customWidth="1"/>
    <col min="10570" max="10570" width="9.42578125" style="315" customWidth="1"/>
    <col min="10571" max="10571" width="16.5703125" style="315" bestFit="1" customWidth="1"/>
    <col min="10572" max="10573" width="10.140625" style="315" customWidth="1"/>
    <col min="10574" max="10574" width="15.7109375" style="315" bestFit="1" customWidth="1"/>
    <col min="10575" max="10575" width="10.28515625" style="315" bestFit="1" customWidth="1"/>
    <col min="10576" max="10576" width="3.7109375" style="315" customWidth="1"/>
    <col min="10577" max="10578" width="10.140625" style="315" customWidth="1"/>
    <col min="10579" max="10579" width="14.28515625" style="315" bestFit="1" customWidth="1"/>
    <col min="10580" max="10580" width="10.28515625" style="315" bestFit="1" customWidth="1"/>
    <col min="10581" max="10581" width="11.7109375" style="315" customWidth="1"/>
    <col min="10582" max="10583" width="10.140625" style="315" customWidth="1"/>
    <col min="10584" max="10584" width="15.7109375" style="315" bestFit="1" customWidth="1"/>
    <col min="10585" max="10585" width="10.28515625" style="315" bestFit="1" customWidth="1"/>
    <col min="10586" max="10752" width="11.42578125" style="315"/>
    <col min="10753" max="10753" width="5.85546875" style="315" customWidth="1"/>
    <col min="10754" max="10754" width="0" style="315" hidden="1" customWidth="1"/>
    <col min="10755" max="10755" width="62.140625" style="315" customWidth="1"/>
    <col min="10756" max="10756" width="20.7109375" style="315" customWidth="1"/>
    <col min="10757" max="10757" width="15.7109375" style="315" customWidth="1"/>
    <col min="10758" max="10758" width="15.5703125" style="315" customWidth="1"/>
    <col min="10759" max="10759" width="13.85546875" style="315" bestFit="1" customWidth="1"/>
    <col min="10760" max="10760" width="12.28515625" style="315" bestFit="1" customWidth="1"/>
    <col min="10761" max="10761" width="12.42578125" style="315" bestFit="1" customWidth="1"/>
    <col min="10762" max="10762" width="10.85546875" style="315" customWidth="1"/>
    <col min="10763" max="10763" width="11.28515625" style="315" customWidth="1"/>
    <col min="10764" max="10764" width="16.42578125" style="315" customWidth="1"/>
    <col min="10765" max="10765" width="15.28515625" style="315" bestFit="1" customWidth="1"/>
    <col min="10766" max="10766" width="10" style="315" customWidth="1"/>
    <col min="10767" max="10767" width="14" style="315" customWidth="1"/>
    <col min="10768" max="10768" width="12.7109375" style="315" bestFit="1" customWidth="1"/>
    <col min="10769" max="10769" width="15.7109375" style="315" bestFit="1" customWidth="1"/>
    <col min="10770" max="10772" width="8.7109375" style="315" bestFit="1" customWidth="1"/>
    <col min="10773" max="10773" width="9.7109375" style="315" customWidth="1"/>
    <col min="10774" max="10774" width="15.85546875" style="315" customWidth="1"/>
    <col min="10775" max="10775" width="19.85546875" style="315" bestFit="1" customWidth="1"/>
    <col min="10776" max="10776" width="15.140625" style="315" bestFit="1" customWidth="1"/>
    <col min="10777" max="10777" width="17" style="315" bestFit="1" customWidth="1"/>
    <col min="10778" max="10778" width="12.7109375" style="315" bestFit="1" customWidth="1"/>
    <col min="10779" max="10779" width="7.7109375" style="315" customWidth="1"/>
    <col min="10780" max="10780" width="15.85546875" style="315" customWidth="1"/>
    <col min="10781" max="10781" width="13.85546875" style="315" customWidth="1"/>
    <col min="10782" max="10782" width="11.42578125" style="315" customWidth="1"/>
    <col min="10783" max="10783" width="14" style="315" customWidth="1"/>
    <col min="10784" max="10784" width="8.5703125" style="315" customWidth="1"/>
    <col min="10785" max="10785" width="7.7109375" style="315" customWidth="1"/>
    <col min="10786" max="10786" width="15.85546875" style="315" customWidth="1"/>
    <col min="10787" max="10787" width="13.85546875" style="315" customWidth="1"/>
    <col min="10788" max="10788" width="11.42578125" style="315" customWidth="1"/>
    <col min="10789" max="10789" width="14" style="315" customWidth="1"/>
    <col min="10790" max="10790" width="8.7109375" style="315" customWidth="1"/>
    <col min="10791" max="10791" width="11" style="315" bestFit="1" customWidth="1"/>
    <col min="10792" max="10792" width="20.7109375" style="315" bestFit="1" customWidth="1"/>
    <col min="10793" max="10793" width="17.42578125" style="315" bestFit="1" customWidth="1"/>
    <col min="10794" max="10794" width="12.42578125" style="315" customWidth="1"/>
    <col min="10795" max="10795" width="7.42578125" style="315" customWidth="1"/>
    <col min="10796" max="10801" width="9.140625" style="315" customWidth="1"/>
    <col min="10802" max="10802" width="10.42578125" style="315" customWidth="1"/>
    <col min="10803" max="10803" width="11.28515625" style="315" customWidth="1"/>
    <col min="10804" max="10805" width="9.140625" style="315" customWidth="1"/>
    <col min="10806" max="10806" width="12.85546875" style="315" customWidth="1"/>
    <col min="10807" max="10807" width="10.42578125" style="315" customWidth="1"/>
    <col min="10808" max="10808" width="8.7109375" style="315" customWidth="1"/>
    <col min="10809" max="10809" width="15.7109375" style="315" bestFit="1" customWidth="1"/>
    <col min="10810" max="10810" width="10.140625" style="315" customWidth="1"/>
    <col min="10811" max="10811" width="11.5703125" style="315" bestFit="1" customWidth="1"/>
    <col min="10812" max="10814" width="12.7109375" style="315" bestFit="1" customWidth="1"/>
    <col min="10815" max="10821" width="12.42578125" style="315" customWidth="1"/>
    <col min="10822" max="10822" width="12.7109375" style="315" customWidth="1"/>
    <col min="10823" max="10823" width="12.85546875" style="315" customWidth="1"/>
    <col min="10824" max="10824" width="8.85546875" style="315" customWidth="1"/>
    <col min="10825" max="10825" width="10.42578125" style="315" customWidth="1"/>
    <col min="10826" max="10826" width="9.42578125" style="315" customWidth="1"/>
    <col min="10827" max="10827" width="16.5703125" style="315" bestFit="1" customWidth="1"/>
    <col min="10828" max="10829" width="10.140625" style="315" customWidth="1"/>
    <col min="10830" max="10830" width="15.7109375" style="315" bestFit="1" customWidth="1"/>
    <col min="10831" max="10831" width="10.28515625" style="315" bestFit="1" customWidth="1"/>
    <col min="10832" max="10832" width="3.7109375" style="315" customWidth="1"/>
    <col min="10833" max="10834" width="10.140625" style="315" customWidth="1"/>
    <col min="10835" max="10835" width="14.28515625" style="315" bestFit="1" customWidth="1"/>
    <col min="10836" max="10836" width="10.28515625" style="315" bestFit="1" customWidth="1"/>
    <col min="10837" max="10837" width="11.7109375" style="315" customWidth="1"/>
    <col min="10838" max="10839" width="10.140625" style="315" customWidth="1"/>
    <col min="10840" max="10840" width="15.7109375" style="315" bestFit="1" customWidth="1"/>
    <col min="10841" max="10841" width="10.28515625" style="315" bestFit="1" customWidth="1"/>
    <col min="10842" max="11008" width="11.42578125" style="315"/>
    <col min="11009" max="11009" width="5.85546875" style="315" customWidth="1"/>
    <col min="11010" max="11010" width="0" style="315" hidden="1" customWidth="1"/>
    <col min="11011" max="11011" width="62.140625" style="315" customWidth="1"/>
    <col min="11012" max="11012" width="20.7109375" style="315" customWidth="1"/>
    <col min="11013" max="11013" width="15.7109375" style="315" customWidth="1"/>
    <col min="11014" max="11014" width="15.5703125" style="315" customWidth="1"/>
    <col min="11015" max="11015" width="13.85546875" style="315" bestFit="1" customWidth="1"/>
    <col min="11016" max="11016" width="12.28515625" style="315" bestFit="1" customWidth="1"/>
    <col min="11017" max="11017" width="12.42578125" style="315" bestFit="1" customWidth="1"/>
    <col min="11018" max="11018" width="10.85546875" style="315" customWidth="1"/>
    <col min="11019" max="11019" width="11.28515625" style="315" customWidth="1"/>
    <col min="11020" max="11020" width="16.42578125" style="315" customWidth="1"/>
    <col min="11021" max="11021" width="15.28515625" style="315" bestFit="1" customWidth="1"/>
    <col min="11022" max="11022" width="10" style="315" customWidth="1"/>
    <col min="11023" max="11023" width="14" style="315" customWidth="1"/>
    <col min="11024" max="11024" width="12.7109375" style="315" bestFit="1" customWidth="1"/>
    <col min="11025" max="11025" width="15.7109375" style="315" bestFit="1" customWidth="1"/>
    <col min="11026" max="11028" width="8.7109375" style="315" bestFit="1" customWidth="1"/>
    <col min="11029" max="11029" width="9.7109375" style="315" customWidth="1"/>
    <col min="11030" max="11030" width="15.85546875" style="315" customWidth="1"/>
    <col min="11031" max="11031" width="19.85546875" style="315" bestFit="1" customWidth="1"/>
    <col min="11032" max="11032" width="15.140625" style="315" bestFit="1" customWidth="1"/>
    <col min="11033" max="11033" width="17" style="315" bestFit="1" customWidth="1"/>
    <col min="11034" max="11034" width="12.7109375" style="315" bestFit="1" customWidth="1"/>
    <col min="11035" max="11035" width="7.7109375" style="315" customWidth="1"/>
    <col min="11036" max="11036" width="15.85546875" style="315" customWidth="1"/>
    <col min="11037" max="11037" width="13.85546875" style="315" customWidth="1"/>
    <col min="11038" max="11038" width="11.42578125" style="315" customWidth="1"/>
    <col min="11039" max="11039" width="14" style="315" customWidth="1"/>
    <col min="11040" max="11040" width="8.5703125" style="315" customWidth="1"/>
    <col min="11041" max="11041" width="7.7109375" style="315" customWidth="1"/>
    <col min="11042" max="11042" width="15.85546875" style="315" customWidth="1"/>
    <col min="11043" max="11043" width="13.85546875" style="315" customWidth="1"/>
    <col min="11044" max="11044" width="11.42578125" style="315" customWidth="1"/>
    <col min="11045" max="11045" width="14" style="315" customWidth="1"/>
    <col min="11046" max="11046" width="8.7109375" style="315" customWidth="1"/>
    <col min="11047" max="11047" width="11" style="315" bestFit="1" customWidth="1"/>
    <col min="11048" max="11048" width="20.7109375" style="315" bestFit="1" customWidth="1"/>
    <col min="11049" max="11049" width="17.42578125" style="315" bestFit="1" customWidth="1"/>
    <col min="11050" max="11050" width="12.42578125" style="315" customWidth="1"/>
    <col min="11051" max="11051" width="7.42578125" style="315" customWidth="1"/>
    <col min="11052" max="11057" width="9.140625" style="315" customWidth="1"/>
    <col min="11058" max="11058" width="10.42578125" style="315" customWidth="1"/>
    <col min="11059" max="11059" width="11.28515625" style="315" customWidth="1"/>
    <col min="11060" max="11061" width="9.140625" style="315" customWidth="1"/>
    <col min="11062" max="11062" width="12.85546875" style="315" customWidth="1"/>
    <col min="11063" max="11063" width="10.42578125" style="315" customWidth="1"/>
    <col min="11064" max="11064" width="8.7109375" style="315" customWidth="1"/>
    <col min="11065" max="11065" width="15.7109375" style="315" bestFit="1" customWidth="1"/>
    <col min="11066" max="11066" width="10.140625" style="315" customWidth="1"/>
    <col min="11067" max="11067" width="11.5703125" style="315" bestFit="1" customWidth="1"/>
    <col min="11068" max="11070" width="12.7109375" style="315" bestFit="1" customWidth="1"/>
    <col min="11071" max="11077" width="12.42578125" style="315" customWidth="1"/>
    <col min="11078" max="11078" width="12.7109375" style="315" customWidth="1"/>
    <col min="11079" max="11079" width="12.85546875" style="315" customWidth="1"/>
    <col min="11080" max="11080" width="8.85546875" style="315" customWidth="1"/>
    <col min="11081" max="11081" width="10.42578125" style="315" customWidth="1"/>
    <col min="11082" max="11082" width="9.42578125" style="315" customWidth="1"/>
    <col min="11083" max="11083" width="16.5703125" style="315" bestFit="1" customWidth="1"/>
    <col min="11084" max="11085" width="10.140625" style="315" customWidth="1"/>
    <col min="11086" max="11086" width="15.7109375" style="315" bestFit="1" customWidth="1"/>
    <col min="11087" max="11087" width="10.28515625" style="315" bestFit="1" customWidth="1"/>
    <col min="11088" max="11088" width="3.7109375" style="315" customWidth="1"/>
    <col min="11089" max="11090" width="10.140625" style="315" customWidth="1"/>
    <col min="11091" max="11091" width="14.28515625" style="315" bestFit="1" customWidth="1"/>
    <col min="11092" max="11092" width="10.28515625" style="315" bestFit="1" customWidth="1"/>
    <col min="11093" max="11093" width="11.7109375" style="315" customWidth="1"/>
    <col min="11094" max="11095" width="10.140625" style="315" customWidth="1"/>
    <col min="11096" max="11096" width="15.7109375" style="315" bestFit="1" customWidth="1"/>
    <col min="11097" max="11097" width="10.28515625" style="315" bestFit="1" customWidth="1"/>
    <col min="11098" max="11264" width="11.42578125" style="315"/>
    <col min="11265" max="11265" width="5.85546875" style="315" customWidth="1"/>
    <col min="11266" max="11266" width="0" style="315" hidden="1" customWidth="1"/>
    <col min="11267" max="11267" width="62.140625" style="315" customWidth="1"/>
    <col min="11268" max="11268" width="20.7109375" style="315" customWidth="1"/>
    <col min="11269" max="11269" width="15.7109375" style="315" customWidth="1"/>
    <col min="11270" max="11270" width="15.5703125" style="315" customWidth="1"/>
    <col min="11271" max="11271" width="13.85546875" style="315" bestFit="1" customWidth="1"/>
    <col min="11272" max="11272" width="12.28515625" style="315" bestFit="1" customWidth="1"/>
    <col min="11273" max="11273" width="12.42578125" style="315" bestFit="1" customWidth="1"/>
    <col min="11274" max="11274" width="10.85546875" style="315" customWidth="1"/>
    <col min="11275" max="11275" width="11.28515625" style="315" customWidth="1"/>
    <col min="11276" max="11276" width="16.42578125" style="315" customWidth="1"/>
    <col min="11277" max="11277" width="15.28515625" style="315" bestFit="1" customWidth="1"/>
    <col min="11278" max="11278" width="10" style="315" customWidth="1"/>
    <col min="11279" max="11279" width="14" style="315" customWidth="1"/>
    <col min="11280" max="11280" width="12.7109375" style="315" bestFit="1" customWidth="1"/>
    <col min="11281" max="11281" width="15.7109375" style="315" bestFit="1" customWidth="1"/>
    <col min="11282" max="11284" width="8.7109375" style="315" bestFit="1" customWidth="1"/>
    <col min="11285" max="11285" width="9.7109375" style="315" customWidth="1"/>
    <col min="11286" max="11286" width="15.85546875" style="315" customWidth="1"/>
    <col min="11287" max="11287" width="19.85546875" style="315" bestFit="1" customWidth="1"/>
    <col min="11288" max="11288" width="15.140625" style="315" bestFit="1" customWidth="1"/>
    <col min="11289" max="11289" width="17" style="315" bestFit="1" customWidth="1"/>
    <col min="11290" max="11290" width="12.7109375" style="315" bestFit="1" customWidth="1"/>
    <col min="11291" max="11291" width="7.7109375" style="315" customWidth="1"/>
    <col min="11292" max="11292" width="15.85546875" style="315" customWidth="1"/>
    <col min="11293" max="11293" width="13.85546875" style="315" customWidth="1"/>
    <col min="11294" max="11294" width="11.42578125" style="315" customWidth="1"/>
    <col min="11295" max="11295" width="14" style="315" customWidth="1"/>
    <col min="11296" max="11296" width="8.5703125" style="315" customWidth="1"/>
    <col min="11297" max="11297" width="7.7109375" style="315" customWidth="1"/>
    <col min="11298" max="11298" width="15.85546875" style="315" customWidth="1"/>
    <col min="11299" max="11299" width="13.85546875" style="315" customWidth="1"/>
    <col min="11300" max="11300" width="11.42578125" style="315" customWidth="1"/>
    <col min="11301" max="11301" width="14" style="315" customWidth="1"/>
    <col min="11302" max="11302" width="8.7109375" style="315" customWidth="1"/>
    <col min="11303" max="11303" width="11" style="315" bestFit="1" customWidth="1"/>
    <col min="11304" max="11304" width="20.7109375" style="315" bestFit="1" customWidth="1"/>
    <col min="11305" max="11305" width="17.42578125" style="315" bestFit="1" customWidth="1"/>
    <col min="11306" max="11306" width="12.42578125" style="315" customWidth="1"/>
    <col min="11307" max="11307" width="7.42578125" style="315" customWidth="1"/>
    <col min="11308" max="11313" width="9.140625" style="315" customWidth="1"/>
    <col min="11314" max="11314" width="10.42578125" style="315" customWidth="1"/>
    <col min="11315" max="11315" width="11.28515625" style="315" customWidth="1"/>
    <col min="11316" max="11317" width="9.140625" style="315" customWidth="1"/>
    <col min="11318" max="11318" width="12.85546875" style="315" customWidth="1"/>
    <col min="11319" max="11319" width="10.42578125" style="315" customWidth="1"/>
    <col min="11320" max="11320" width="8.7109375" style="315" customWidth="1"/>
    <col min="11321" max="11321" width="15.7109375" style="315" bestFit="1" customWidth="1"/>
    <col min="11322" max="11322" width="10.140625" style="315" customWidth="1"/>
    <col min="11323" max="11323" width="11.5703125" style="315" bestFit="1" customWidth="1"/>
    <col min="11324" max="11326" width="12.7109375" style="315" bestFit="1" customWidth="1"/>
    <col min="11327" max="11333" width="12.42578125" style="315" customWidth="1"/>
    <col min="11334" max="11334" width="12.7109375" style="315" customWidth="1"/>
    <col min="11335" max="11335" width="12.85546875" style="315" customWidth="1"/>
    <col min="11336" max="11336" width="8.85546875" style="315" customWidth="1"/>
    <col min="11337" max="11337" width="10.42578125" style="315" customWidth="1"/>
    <col min="11338" max="11338" width="9.42578125" style="315" customWidth="1"/>
    <col min="11339" max="11339" width="16.5703125" style="315" bestFit="1" customWidth="1"/>
    <col min="11340" max="11341" width="10.140625" style="315" customWidth="1"/>
    <col min="11342" max="11342" width="15.7109375" style="315" bestFit="1" customWidth="1"/>
    <col min="11343" max="11343" width="10.28515625" style="315" bestFit="1" customWidth="1"/>
    <col min="11344" max="11344" width="3.7109375" style="315" customWidth="1"/>
    <col min="11345" max="11346" width="10.140625" style="315" customWidth="1"/>
    <col min="11347" max="11347" width="14.28515625" style="315" bestFit="1" customWidth="1"/>
    <col min="11348" max="11348" width="10.28515625" style="315" bestFit="1" customWidth="1"/>
    <col min="11349" max="11349" width="11.7109375" style="315" customWidth="1"/>
    <col min="11350" max="11351" width="10.140625" style="315" customWidth="1"/>
    <col min="11352" max="11352" width="15.7109375" style="315" bestFit="1" customWidth="1"/>
    <col min="11353" max="11353" width="10.28515625" style="315" bestFit="1" customWidth="1"/>
    <col min="11354" max="11520" width="11.42578125" style="315"/>
    <col min="11521" max="11521" width="5.85546875" style="315" customWidth="1"/>
    <col min="11522" max="11522" width="0" style="315" hidden="1" customWidth="1"/>
    <col min="11523" max="11523" width="62.140625" style="315" customWidth="1"/>
    <col min="11524" max="11524" width="20.7109375" style="315" customWidth="1"/>
    <col min="11525" max="11525" width="15.7109375" style="315" customWidth="1"/>
    <col min="11526" max="11526" width="15.5703125" style="315" customWidth="1"/>
    <col min="11527" max="11527" width="13.85546875" style="315" bestFit="1" customWidth="1"/>
    <col min="11528" max="11528" width="12.28515625" style="315" bestFit="1" customWidth="1"/>
    <col min="11529" max="11529" width="12.42578125" style="315" bestFit="1" customWidth="1"/>
    <col min="11530" max="11530" width="10.85546875" style="315" customWidth="1"/>
    <col min="11531" max="11531" width="11.28515625" style="315" customWidth="1"/>
    <col min="11532" max="11532" width="16.42578125" style="315" customWidth="1"/>
    <col min="11533" max="11533" width="15.28515625" style="315" bestFit="1" customWidth="1"/>
    <col min="11534" max="11534" width="10" style="315" customWidth="1"/>
    <col min="11535" max="11535" width="14" style="315" customWidth="1"/>
    <col min="11536" max="11536" width="12.7109375" style="315" bestFit="1" customWidth="1"/>
    <col min="11537" max="11537" width="15.7109375" style="315" bestFit="1" customWidth="1"/>
    <col min="11538" max="11540" width="8.7109375" style="315" bestFit="1" customWidth="1"/>
    <col min="11541" max="11541" width="9.7109375" style="315" customWidth="1"/>
    <col min="11542" max="11542" width="15.85546875" style="315" customWidth="1"/>
    <col min="11543" max="11543" width="19.85546875" style="315" bestFit="1" customWidth="1"/>
    <col min="11544" max="11544" width="15.140625" style="315" bestFit="1" customWidth="1"/>
    <col min="11545" max="11545" width="17" style="315" bestFit="1" customWidth="1"/>
    <col min="11546" max="11546" width="12.7109375" style="315" bestFit="1" customWidth="1"/>
    <col min="11547" max="11547" width="7.7109375" style="315" customWidth="1"/>
    <col min="11548" max="11548" width="15.85546875" style="315" customWidth="1"/>
    <col min="11549" max="11549" width="13.85546875" style="315" customWidth="1"/>
    <col min="11550" max="11550" width="11.42578125" style="315" customWidth="1"/>
    <col min="11551" max="11551" width="14" style="315" customWidth="1"/>
    <col min="11552" max="11552" width="8.5703125" style="315" customWidth="1"/>
    <col min="11553" max="11553" width="7.7109375" style="315" customWidth="1"/>
    <col min="11554" max="11554" width="15.85546875" style="315" customWidth="1"/>
    <col min="11555" max="11555" width="13.85546875" style="315" customWidth="1"/>
    <col min="11556" max="11556" width="11.42578125" style="315" customWidth="1"/>
    <col min="11557" max="11557" width="14" style="315" customWidth="1"/>
    <col min="11558" max="11558" width="8.7109375" style="315" customWidth="1"/>
    <col min="11559" max="11559" width="11" style="315" bestFit="1" customWidth="1"/>
    <col min="11560" max="11560" width="20.7109375" style="315" bestFit="1" customWidth="1"/>
    <col min="11561" max="11561" width="17.42578125" style="315" bestFit="1" customWidth="1"/>
    <col min="11562" max="11562" width="12.42578125" style="315" customWidth="1"/>
    <col min="11563" max="11563" width="7.42578125" style="315" customWidth="1"/>
    <col min="11564" max="11569" width="9.140625" style="315" customWidth="1"/>
    <col min="11570" max="11570" width="10.42578125" style="315" customWidth="1"/>
    <col min="11571" max="11571" width="11.28515625" style="315" customWidth="1"/>
    <col min="11572" max="11573" width="9.140625" style="315" customWidth="1"/>
    <col min="11574" max="11574" width="12.85546875" style="315" customWidth="1"/>
    <col min="11575" max="11575" width="10.42578125" style="315" customWidth="1"/>
    <col min="11576" max="11576" width="8.7109375" style="315" customWidth="1"/>
    <col min="11577" max="11577" width="15.7109375" style="315" bestFit="1" customWidth="1"/>
    <col min="11578" max="11578" width="10.140625" style="315" customWidth="1"/>
    <col min="11579" max="11579" width="11.5703125" style="315" bestFit="1" customWidth="1"/>
    <col min="11580" max="11582" width="12.7109375" style="315" bestFit="1" customWidth="1"/>
    <col min="11583" max="11589" width="12.42578125" style="315" customWidth="1"/>
    <col min="11590" max="11590" width="12.7109375" style="315" customWidth="1"/>
    <col min="11591" max="11591" width="12.85546875" style="315" customWidth="1"/>
    <col min="11592" max="11592" width="8.85546875" style="315" customWidth="1"/>
    <col min="11593" max="11593" width="10.42578125" style="315" customWidth="1"/>
    <col min="11594" max="11594" width="9.42578125" style="315" customWidth="1"/>
    <col min="11595" max="11595" width="16.5703125" style="315" bestFit="1" customWidth="1"/>
    <col min="11596" max="11597" width="10.140625" style="315" customWidth="1"/>
    <col min="11598" max="11598" width="15.7109375" style="315" bestFit="1" customWidth="1"/>
    <col min="11599" max="11599" width="10.28515625" style="315" bestFit="1" customWidth="1"/>
    <col min="11600" max="11600" width="3.7109375" style="315" customWidth="1"/>
    <col min="11601" max="11602" width="10.140625" style="315" customWidth="1"/>
    <col min="11603" max="11603" width="14.28515625" style="315" bestFit="1" customWidth="1"/>
    <col min="11604" max="11604" width="10.28515625" style="315" bestFit="1" customWidth="1"/>
    <col min="11605" max="11605" width="11.7109375" style="315" customWidth="1"/>
    <col min="11606" max="11607" width="10.140625" style="315" customWidth="1"/>
    <col min="11608" max="11608" width="15.7109375" style="315" bestFit="1" customWidth="1"/>
    <col min="11609" max="11609" width="10.28515625" style="315" bestFit="1" customWidth="1"/>
    <col min="11610" max="11776" width="11.42578125" style="315"/>
    <col min="11777" max="11777" width="5.85546875" style="315" customWidth="1"/>
    <col min="11778" max="11778" width="0" style="315" hidden="1" customWidth="1"/>
    <col min="11779" max="11779" width="62.140625" style="315" customWidth="1"/>
    <col min="11780" max="11780" width="20.7109375" style="315" customWidth="1"/>
    <col min="11781" max="11781" width="15.7109375" style="315" customWidth="1"/>
    <col min="11782" max="11782" width="15.5703125" style="315" customWidth="1"/>
    <col min="11783" max="11783" width="13.85546875" style="315" bestFit="1" customWidth="1"/>
    <col min="11784" max="11784" width="12.28515625" style="315" bestFit="1" customWidth="1"/>
    <col min="11785" max="11785" width="12.42578125" style="315" bestFit="1" customWidth="1"/>
    <col min="11786" max="11786" width="10.85546875" style="315" customWidth="1"/>
    <col min="11787" max="11787" width="11.28515625" style="315" customWidth="1"/>
    <col min="11788" max="11788" width="16.42578125" style="315" customWidth="1"/>
    <col min="11789" max="11789" width="15.28515625" style="315" bestFit="1" customWidth="1"/>
    <col min="11790" max="11790" width="10" style="315" customWidth="1"/>
    <col min="11791" max="11791" width="14" style="315" customWidth="1"/>
    <col min="11792" max="11792" width="12.7109375" style="315" bestFit="1" customWidth="1"/>
    <col min="11793" max="11793" width="15.7109375" style="315" bestFit="1" customWidth="1"/>
    <col min="11794" max="11796" width="8.7109375" style="315" bestFit="1" customWidth="1"/>
    <col min="11797" max="11797" width="9.7109375" style="315" customWidth="1"/>
    <col min="11798" max="11798" width="15.85546875" style="315" customWidth="1"/>
    <col min="11799" max="11799" width="19.85546875" style="315" bestFit="1" customWidth="1"/>
    <col min="11800" max="11800" width="15.140625" style="315" bestFit="1" customWidth="1"/>
    <col min="11801" max="11801" width="17" style="315" bestFit="1" customWidth="1"/>
    <col min="11802" max="11802" width="12.7109375" style="315" bestFit="1" customWidth="1"/>
    <col min="11803" max="11803" width="7.7109375" style="315" customWidth="1"/>
    <col min="11804" max="11804" width="15.85546875" style="315" customWidth="1"/>
    <col min="11805" max="11805" width="13.85546875" style="315" customWidth="1"/>
    <col min="11806" max="11806" width="11.42578125" style="315" customWidth="1"/>
    <col min="11807" max="11807" width="14" style="315" customWidth="1"/>
    <col min="11808" max="11808" width="8.5703125" style="315" customWidth="1"/>
    <col min="11809" max="11809" width="7.7109375" style="315" customWidth="1"/>
    <col min="11810" max="11810" width="15.85546875" style="315" customWidth="1"/>
    <col min="11811" max="11811" width="13.85546875" style="315" customWidth="1"/>
    <col min="11812" max="11812" width="11.42578125" style="315" customWidth="1"/>
    <col min="11813" max="11813" width="14" style="315" customWidth="1"/>
    <col min="11814" max="11814" width="8.7109375" style="315" customWidth="1"/>
    <col min="11815" max="11815" width="11" style="315" bestFit="1" customWidth="1"/>
    <col min="11816" max="11816" width="20.7109375" style="315" bestFit="1" customWidth="1"/>
    <col min="11817" max="11817" width="17.42578125" style="315" bestFit="1" customWidth="1"/>
    <col min="11818" max="11818" width="12.42578125" style="315" customWidth="1"/>
    <col min="11819" max="11819" width="7.42578125" style="315" customWidth="1"/>
    <col min="11820" max="11825" width="9.140625" style="315" customWidth="1"/>
    <col min="11826" max="11826" width="10.42578125" style="315" customWidth="1"/>
    <col min="11827" max="11827" width="11.28515625" style="315" customWidth="1"/>
    <col min="11828" max="11829" width="9.140625" style="315" customWidth="1"/>
    <col min="11830" max="11830" width="12.85546875" style="315" customWidth="1"/>
    <col min="11831" max="11831" width="10.42578125" style="315" customWidth="1"/>
    <col min="11832" max="11832" width="8.7109375" style="315" customWidth="1"/>
    <col min="11833" max="11833" width="15.7109375" style="315" bestFit="1" customWidth="1"/>
    <col min="11834" max="11834" width="10.140625" style="315" customWidth="1"/>
    <col min="11835" max="11835" width="11.5703125" style="315" bestFit="1" customWidth="1"/>
    <col min="11836" max="11838" width="12.7109375" style="315" bestFit="1" customWidth="1"/>
    <col min="11839" max="11845" width="12.42578125" style="315" customWidth="1"/>
    <col min="11846" max="11846" width="12.7109375" style="315" customWidth="1"/>
    <col min="11847" max="11847" width="12.85546875" style="315" customWidth="1"/>
    <col min="11848" max="11848" width="8.85546875" style="315" customWidth="1"/>
    <col min="11849" max="11849" width="10.42578125" style="315" customWidth="1"/>
    <col min="11850" max="11850" width="9.42578125" style="315" customWidth="1"/>
    <col min="11851" max="11851" width="16.5703125" style="315" bestFit="1" customWidth="1"/>
    <col min="11852" max="11853" width="10.140625" style="315" customWidth="1"/>
    <col min="11854" max="11854" width="15.7109375" style="315" bestFit="1" customWidth="1"/>
    <col min="11855" max="11855" width="10.28515625" style="315" bestFit="1" customWidth="1"/>
    <col min="11856" max="11856" width="3.7109375" style="315" customWidth="1"/>
    <col min="11857" max="11858" width="10.140625" style="315" customWidth="1"/>
    <col min="11859" max="11859" width="14.28515625" style="315" bestFit="1" customWidth="1"/>
    <col min="11860" max="11860" width="10.28515625" style="315" bestFit="1" customWidth="1"/>
    <col min="11861" max="11861" width="11.7109375" style="315" customWidth="1"/>
    <col min="11862" max="11863" width="10.140625" style="315" customWidth="1"/>
    <col min="11864" max="11864" width="15.7109375" style="315" bestFit="1" customWidth="1"/>
    <col min="11865" max="11865" width="10.28515625" style="315" bestFit="1" customWidth="1"/>
    <col min="11866" max="12032" width="11.42578125" style="315"/>
    <col min="12033" max="12033" width="5.85546875" style="315" customWidth="1"/>
    <col min="12034" max="12034" width="0" style="315" hidden="1" customWidth="1"/>
    <col min="12035" max="12035" width="62.140625" style="315" customWidth="1"/>
    <col min="12036" max="12036" width="20.7109375" style="315" customWidth="1"/>
    <col min="12037" max="12037" width="15.7109375" style="315" customWidth="1"/>
    <col min="12038" max="12038" width="15.5703125" style="315" customWidth="1"/>
    <col min="12039" max="12039" width="13.85546875" style="315" bestFit="1" customWidth="1"/>
    <col min="12040" max="12040" width="12.28515625" style="315" bestFit="1" customWidth="1"/>
    <col min="12041" max="12041" width="12.42578125" style="315" bestFit="1" customWidth="1"/>
    <col min="12042" max="12042" width="10.85546875" style="315" customWidth="1"/>
    <col min="12043" max="12043" width="11.28515625" style="315" customWidth="1"/>
    <col min="12044" max="12044" width="16.42578125" style="315" customWidth="1"/>
    <col min="12045" max="12045" width="15.28515625" style="315" bestFit="1" customWidth="1"/>
    <col min="12046" max="12046" width="10" style="315" customWidth="1"/>
    <col min="12047" max="12047" width="14" style="315" customWidth="1"/>
    <col min="12048" max="12048" width="12.7109375" style="315" bestFit="1" customWidth="1"/>
    <col min="12049" max="12049" width="15.7109375" style="315" bestFit="1" customWidth="1"/>
    <col min="12050" max="12052" width="8.7109375" style="315" bestFit="1" customWidth="1"/>
    <col min="12053" max="12053" width="9.7109375" style="315" customWidth="1"/>
    <col min="12054" max="12054" width="15.85546875" style="315" customWidth="1"/>
    <col min="12055" max="12055" width="19.85546875" style="315" bestFit="1" customWidth="1"/>
    <col min="12056" max="12056" width="15.140625" style="315" bestFit="1" customWidth="1"/>
    <col min="12057" max="12057" width="17" style="315" bestFit="1" customWidth="1"/>
    <col min="12058" max="12058" width="12.7109375" style="315" bestFit="1" customWidth="1"/>
    <col min="12059" max="12059" width="7.7109375" style="315" customWidth="1"/>
    <col min="12060" max="12060" width="15.85546875" style="315" customWidth="1"/>
    <col min="12061" max="12061" width="13.85546875" style="315" customWidth="1"/>
    <col min="12062" max="12062" width="11.42578125" style="315" customWidth="1"/>
    <col min="12063" max="12063" width="14" style="315" customWidth="1"/>
    <col min="12064" max="12064" width="8.5703125" style="315" customWidth="1"/>
    <col min="12065" max="12065" width="7.7109375" style="315" customWidth="1"/>
    <col min="12066" max="12066" width="15.85546875" style="315" customWidth="1"/>
    <col min="12067" max="12067" width="13.85546875" style="315" customWidth="1"/>
    <col min="12068" max="12068" width="11.42578125" style="315" customWidth="1"/>
    <col min="12069" max="12069" width="14" style="315" customWidth="1"/>
    <col min="12070" max="12070" width="8.7109375" style="315" customWidth="1"/>
    <col min="12071" max="12071" width="11" style="315" bestFit="1" customWidth="1"/>
    <col min="12072" max="12072" width="20.7109375" style="315" bestFit="1" customWidth="1"/>
    <col min="12073" max="12073" width="17.42578125" style="315" bestFit="1" customWidth="1"/>
    <col min="12074" max="12074" width="12.42578125" style="315" customWidth="1"/>
    <col min="12075" max="12075" width="7.42578125" style="315" customWidth="1"/>
    <col min="12076" max="12081" width="9.140625" style="315" customWidth="1"/>
    <col min="12082" max="12082" width="10.42578125" style="315" customWidth="1"/>
    <col min="12083" max="12083" width="11.28515625" style="315" customWidth="1"/>
    <col min="12084" max="12085" width="9.140625" style="315" customWidth="1"/>
    <col min="12086" max="12086" width="12.85546875" style="315" customWidth="1"/>
    <col min="12087" max="12087" width="10.42578125" style="315" customWidth="1"/>
    <col min="12088" max="12088" width="8.7109375" style="315" customWidth="1"/>
    <col min="12089" max="12089" width="15.7109375" style="315" bestFit="1" customWidth="1"/>
    <col min="12090" max="12090" width="10.140625" style="315" customWidth="1"/>
    <col min="12091" max="12091" width="11.5703125" style="315" bestFit="1" customWidth="1"/>
    <col min="12092" max="12094" width="12.7109375" style="315" bestFit="1" customWidth="1"/>
    <col min="12095" max="12101" width="12.42578125" style="315" customWidth="1"/>
    <col min="12102" max="12102" width="12.7109375" style="315" customWidth="1"/>
    <col min="12103" max="12103" width="12.85546875" style="315" customWidth="1"/>
    <col min="12104" max="12104" width="8.85546875" style="315" customWidth="1"/>
    <col min="12105" max="12105" width="10.42578125" style="315" customWidth="1"/>
    <col min="12106" max="12106" width="9.42578125" style="315" customWidth="1"/>
    <col min="12107" max="12107" width="16.5703125" style="315" bestFit="1" customWidth="1"/>
    <col min="12108" max="12109" width="10.140625" style="315" customWidth="1"/>
    <col min="12110" max="12110" width="15.7109375" style="315" bestFit="1" customWidth="1"/>
    <col min="12111" max="12111" width="10.28515625" style="315" bestFit="1" customWidth="1"/>
    <col min="12112" max="12112" width="3.7109375" style="315" customWidth="1"/>
    <col min="12113" max="12114" width="10.140625" style="315" customWidth="1"/>
    <col min="12115" max="12115" width="14.28515625" style="315" bestFit="1" customWidth="1"/>
    <col min="12116" max="12116" width="10.28515625" style="315" bestFit="1" customWidth="1"/>
    <col min="12117" max="12117" width="11.7109375" style="315" customWidth="1"/>
    <col min="12118" max="12119" width="10.140625" style="315" customWidth="1"/>
    <col min="12120" max="12120" width="15.7109375" style="315" bestFit="1" customWidth="1"/>
    <col min="12121" max="12121" width="10.28515625" style="315" bestFit="1" customWidth="1"/>
    <col min="12122" max="12288" width="11.42578125" style="315"/>
    <col min="12289" max="12289" width="5.85546875" style="315" customWidth="1"/>
    <col min="12290" max="12290" width="0" style="315" hidden="1" customWidth="1"/>
    <col min="12291" max="12291" width="62.140625" style="315" customWidth="1"/>
    <col min="12292" max="12292" width="20.7109375" style="315" customWidth="1"/>
    <col min="12293" max="12293" width="15.7109375" style="315" customWidth="1"/>
    <col min="12294" max="12294" width="15.5703125" style="315" customWidth="1"/>
    <col min="12295" max="12295" width="13.85546875" style="315" bestFit="1" customWidth="1"/>
    <col min="12296" max="12296" width="12.28515625" style="315" bestFit="1" customWidth="1"/>
    <col min="12297" max="12297" width="12.42578125" style="315" bestFit="1" customWidth="1"/>
    <col min="12298" max="12298" width="10.85546875" style="315" customWidth="1"/>
    <col min="12299" max="12299" width="11.28515625" style="315" customWidth="1"/>
    <col min="12300" max="12300" width="16.42578125" style="315" customWidth="1"/>
    <col min="12301" max="12301" width="15.28515625" style="315" bestFit="1" customWidth="1"/>
    <col min="12302" max="12302" width="10" style="315" customWidth="1"/>
    <col min="12303" max="12303" width="14" style="315" customWidth="1"/>
    <col min="12304" max="12304" width="12.7109375" style="315" bestFit="1" customWidth="1"/>
    <col min="12305" max="12305" width="15.7109375" style="315" bestFit="1" customWidth="1"/>
    <col min="12306" max="12308" width="8.7109375" style="315" bestFit="1" customWidth="1"/>
    <col min="12309" max="12309" width="9.7109375" style="315" customWidth="1"/>
    <col min="12310" max="12310" width="15.85546875" style="315" customWidth="1"/>
    <col min="12311" max="12311" width="19.85546875" style="315" bestFit="1" customWidth="1"/>
    <col min="12312" max="12312" width="15.140625" style="315" bestFit="1" customWidth="1"/>
    <col min="12313" max="12313" width="17" style="315" bestFit="1" customWidth="1"/>
    <col min="12314" max="12314" width="12.7109375" style="315" bestFit="1" customWidth="1"/>
    <col min="12315" max="12315" width="7.7109375" style="315" customWidth="1"/>
    <col min="12316" max="12316" width="15.85546875" style="315" customWidth="1"/>
    <col min="12317" max="12317" width="13.85546875" style="315" customWidth="1"/>
    <col min="12318" max="12318" width="11.42578125" style="315" customWidth="1"/>
    <col min="12319" max="12319" width="14" style="315" customWidth="1"/>
    <col min="12320" max="12320" width="8.5703125" style="315" customWidth="1"/>
    <col min="12321" max="12321" width="7.7109375" style="315" customWidth="1"/>
    <col min="12322" max="12322" width="15.85546875" style="315" customWidth="1"/>
    <col min="12323" max="12323" width="13.85546875" style="315" customWidth="1"/>
    <col min="12324" max="12324" width="11.42578125" style="315" customWidth="1"/>
    <col min="12325" max="12325" width="14" style="315" customWidth="1"/>
    <col min="12326" max="12326" width="8.7109375" style="315" customWidth="1"/>
    <col min="12327" max="12327" width="11" style="315" bestFit="1" customWidth="1"/>
    <col min="12328" max="12328" width="20.7109375" style="315" bestFit="1" customWidth="1"/>
    <col min="12329" max="12329" width="17.42578125" style="315" bestFit="1" customWidth="1"/>
    <col min="12330" max="12330" width="12.42578125" style="315" customWidth="1"/>
    <col min="12331" max="12331" width="7.42578125" style="315" customWidth="1"/>
    <col min="12332" max="12337" width="9.140625" style="315" customWidth="1"/>
    <col min="12338" max="12338" width="10.42578125" style="315" customWidth="1"/>
    <col min="12339" max="12339" width="11.28515625" style="315" customWidth="1"/>
    <col min="12340" max="12341" width="9.140625" style="315" customWidth="1"/>
    <col min="12342" max="12342" width="12.85546875" style="315" customWidth="1"/>
    <col min="12343" max="12343" width="10.42578125" style="315" customWidth="1"/>
    <col min="12344" max="12344" width="8.7109375" style="315" customWidth="1"/>
    <col min="12345" max="12345" width="15.7109375" style="315" bestFit="1" customWidth="1"/>
    <col min="12346" max="12346" width="10.140625" style="315" customWidth="1"/>
    <col min="12347" max="12347" width="11.5703125" style="315" bestFit="1" customWidth="1"/>
    <col min="12348" max="12350" width="12.7109375" style="315" bestFit="1" customWidth="1"/>
    <col min="12351" max="12357" width="12.42578125" style="315" customWidth="1"/>
    <col min="12358" max="12358" width="12.7109375" style="315" customWidth="1"/>
    <col min="12359" max="12359" width="12.85546875" style="315" customWidth="1"/>
    <col min="12360" max="12360" width="8.85546875" style="315" customWidth="1"/>
    <col min="12361" max="12361" width="10.42578125" style="315" customWidth="1"/>
    <col min="12362" max="12362" width="9.42578125" style="315" customWidth="1"/>
    <col min="12363" max="12363" width="16.5703125" style="315" bestFit="1" customWidth="1"/>
    <col min="12364" max="12365" width="10.140625" style="315" customWidth="1"/>
    <col min="12366" max="12366" width="15.7109375" style="315" bestFit="1" customWidth="1"/>
    <col min="12367" max="12367" width="10.28515625" style="315" bestFit="1" customWidth="1"/>
    <col min="12368" max="12368" width="3.7109375" style="315" customWidth="1"/>
    <col min="12369" max="12370" width="10.140625" style="315" customWidth="1"/>
    <col min="12371" max="12371" width="14.28515625" style="315" bestFit="1" customWidth="1"/>
    <col min="12372" max="12372" width="10.28515625" style="315" bestFit="1" customWidth="1"/>
    <col min="12373" max="12373" width="11.7109375" style="315" customWidth="1"/>
    <col min="12374" max="12375" width="10.140625" style="315" customWidth="1"/>
    <col min="12376" max="12376" width="15.7109375" style="315" bestFit="1" customWidth="1"/>
    <col min="12377" max="12377" width="10.28515625" style="315" bestFit="1" customWidth="1"/>
    <col min="12378" max="12544" width="11.42578125" style="315"/>
    <col min="12545" max="12545" width="5.85546875" style="315" customWidth="1"/>
    <col min="12546" max="12546" width="0" style="315" hidden="1" customWidth="1"/>
    <col min="12547" max="12547" width="62.140625" style="315" customWidth="1"/>
    <col min="12548" max="12548" width="20.7109375" style="315" customWidth="1"/>
    <col min="12549" max="12549" width="15.7109375" style="315" customWidth="1"/>
    <col min="12550" max="12550" width="15.5703125" style="315" customWidth="1"/>
    <col min="12551" max="12551" width="13.85546875" style="315" bestFit="1" customWidth="1"/>
    <col min="12552" max="12552" width="12.28515625" style="315" bestFit="1" customWidth="1"/>
    <col min="12553" max="12553" width="12.42578125" style="315" bestFit="1" customWidth="1"/>
    <col min="12554" max="12554" width="10.85546875" style="315" customWidth="1"/>
    <col min="12555" max="12555" width="11.28515625" style="315" customWidth="1"/>
    <col min="12556" max="12556" width="16.42578125" style="315" customWidth="1"/>
    <col min="12557" max="12557" width="15.28515625" style="315" bestFit="1" customWidth="1"/>
    <col min="12558" max="12558" width="10" style="315" customWidth="1"/>
    <col min="12559" max="12559" width="14" style="315" customWidth="1"/>
    <col min="12560" max="12560" width="12.7109375" style="315" bestFit="1" customWidth="1"/>
    <col min="12561" max="12561" width="15.7109375" style="315" bestFit="1" customWidth="1"/>
    <col min="12562" max="12564" width="8.7109375" style="315" bestFit="1" customWidth="1"/>
    <col min="12565" max="12565" width="9.7109375" style="315" customWidth="1"/>
    <col min="12566" max="12566" width="15.85546875" style="315" customWidth="1"/>
    <col min="12567" max="12567" width="19.85546875" style="315" bestFit="1" customWidth="1"/>
    <col min="12568" max="12568" width="15.140625" style="315" bestFit="1" customWidth="1"/>
    <col min="12569" max="12569" width="17" style="315" bestFit="1" customWidth="1"/>
    <col min="12570" max="12570" width="12.7109375" style="315" bestFit="1" customWidth="1"/>
    <col min="12571" max="12571" width="7.7109375" style="315" customWidth="1"/>
    <col min="12572" max="12572" width="15.85546875" style="315" customWidth="1"/>
    <col min="12573" max="12573" width="13.85546875" style="315" customWidth="1"/>
    <col min="12574" max="12574" width="11.42578125" style="315" customWidth="1"/>
    <col min="12575" max="12575" width="14" style="315" customWidth="1"/>
    <col min="12576" max="12576" width="8.5703125" style="315" customWidth="1"/>
    <col min="12577" max="12577" width="7.7109375" style="315" customWidth="1"/>
    <col min="12578" max="12578" width="15.85546875" style="315" customWidth="1"/>
    <col min="12579" max="12579" width="13.85546875" style="315" customWidth="1"/>
    <col min="12580" max="12580" width="11.42578125" style="315" customWidth="1"/>
    <col min="12581" max="12581" width="14" style="315" customWidth="1"/>
    <col min="12582" max="12582" width="8.7109375" style="315" customWidth="1"/>
    <col min="12583" max="12583" width="11" style="315" bestFit="1" customWidth="1"/>
    <col min="12584" max="12584" width="20.7109375" style="315" bestFit="1" customWidth="1"/>
    <col min="12585" max="12585" width="17.42578125" style="315" bestFit="1" customWidth="1"/>
    <col min="12586" max="12586" width="12.42578125" style="315" customWidth="1"/>
    <col min="12587" max="12587" width="7.42578125" style="315" customWidth="1"/>
    <col min="12588" max="12593" width="9.140625" style="315" customWidth="1"/>
    <col min="12594" max="12594" width="10.42578125" style="315" customWidth="1"/>
    <col min="12595" max="12595" width="11.28515625" style="315" customWidth="1"/>
    <col min="12596" max="12597" width="9.140625" style="315" customWidth="1"/>
    <col min="12598" max="12598" width="12.85546875" style="315" customWidth="1"/>
    <col min="12599" max="12599" width="10.42578125" style="315" customWidth="1"/>
    <col min="12600" max="12600" width="8.7109375" style="315" customWidth="1"/>
    <col min="12601" max="12601" width="15.7109375" style="315" bestFit="1" customWidth="1"/>
    <col min="12602" max="12602" width="10.140625" style="315" customWidth="1"/>
    <col min="12603" max="12603" width="11.5703125" style="315" bestFit="1" customWidth="1"/>
    <col min="12604" max="12606" width="12.7109375" style="315" bestFit="1" customWidth="1"/>
    <col min="12607" max="12613" width="12.42578125" style="315" customWidth="1"/>
    <col min="12614" max="12614" width="12.7109375" style="315" customWidth="1"/>
    <col min="12615" max="12615" width="12.85546875" style="315" customWidth="1"/>
    <col min="12616" max="12616" width="8.85546875" style="315" customWidth="1"/>
    <col min="12617" max="12617" width="10.42578125" style="315" customWidth="1"/>
    <col min="12618" max="12618" width="9.42578125" style="315" customWidth="1"/>
    <col min="12619" max="12619" width="16.5703125" style="315" bestFit="1" customWidth="1"/>
    <col min="12620" max="12621" width="10.140625" style="315" customWidth="1"/>
    <col min="12622" max="12622" width="15.7109375" style="315" bestFit="1" customWidth="1"/>
    <col min="12623" max="12623" width="10.28515625" style="315" bestFit="1" customWidth="1"/>
    <col min="12624" max="12624" width="3.7109375" style="315" customWidth="1"/>
    <col min="12625" max="12626" width="10.140625" style="315" customWidth="1"/>
    <col min="12627" max="12627" width="14.28515625" style="315" bestFit="1" customWidth="1"/>
    <col min="12628" max="12628" width="10.28515625" style="315" bestFit="1" customWidth="1"/>
    <col min="12629" max="12629" width="11.7109375" style="315" customWidth="1"/>
    <col min="12630" max="12631" width="10.140625" style="315" customWidth="1"/>
    <col min="12632" max="12632" width="15.7109375" style="315" bestFit="1" customWidth="1"/>
    <col min="12633" max="12633" width="10.28515625" style="315" bestFit="1" customWidth="1"/>
    <col min="12634" max="12800" width="11.42578125" style="315"/>
    <col min="12801" max="12801" width="5.85546875" style="315" customWidth="1"/>
    <col min="12802" max="12802" width="0" style="315" hidden="1" customWidth="1"/>
    <col min="12803" max="12803" width="62.140625" style="315" customWidth="1"/>
    <col min="12804" max="12804" width="20.7109375" style="315" customWidth="1"/>
    <col min="12805" max="12805" width="15.7109375" style="315" customWidth="1"/>
    <col min="12806" max="12806" width="15.5703125" style="315" customWidth="1"/>
    <col min="12807" max="12807" width="13.85546875" style="315" bestFit="1" customWidth="1"/>
    <col min="12808" max="12808" width="12.28515625" style="315" bestFit="1" customWidth="1"/>
    <col min="12809" max="12809" width="12.42578125" style="315" bestFit="1" customWidth="1"/>
    <col min="12810" max="12810" width="10.85546875" style="315" customWidth="1"/>
    <col min="12811" max="12811" width="11.28515625" style="315" customWidth="1"/>
    <col min="12812" max="12812" width="16.42578125" style="315" customWidth="1"/>
    <col min="12813" max="12813" width="15.28515625" style="315" bestFit="1" customWidth="1"/>
    <col min="12814" max="12814" width="10" style="315" customWidth="1"/>
    <col min="12815" max="12815" width="14" style="315" customWidth="1"/>
    <col min="12816" max="12816" width="12.7109375" style="315" bestFit="1" customWidth="1"/>
    <col min="12817" max="12817" width="15.7109375" style="315" bestFit="1" customWidth="1"/>
    <col min="12818" max="12820" width="8.7109375" style="315" bestFit="1" customWidth="1"/>
    <col min="12821" max="12821" width="9.7109375" style="315" customWidth="1"/>
    <col min="12822" max="12822" width="15.85546875" style="315" customWidth="1"/>
    <col min="12823" max="12823" width="19.85546875" style="315" bestFit="1" customWidth="1"/>
    <col min="12824" max="12824" width="15.140625" style="315" bestFit="1" customWidth="1"/>
    <col min="12825" max="12825" width="17" style="315" bestFit="1" customWidth="1"/>
    <col min="12826" max="12826" width="12.7109375" style="315" bestFit="1" customWidth="1"/>
    <col min="12827" max="12827" width="7.7109375" style="315" customWidth="1"/>
    <col min="12828" max="12828" width="15.85546875" style="315" customWidth="1"/>
    <col min="12829" max="12829" width="13.85546875" style="315" customWidth="1"/>
    <col min="12830" max="12830" width="11.42578125" style="315" customWidth="1"/>
    <col min="12831" max="12831" width="14" style="315" customWidth="1"/>
    <col min="12832" max="12832" width="8.5703125" style="315" customWidth="1"/>
    <col min="12833" max="12833" width="7.7109375" style="315" customWidth="1"/>
    <col min="12834" max="12834" width="15.85546875" style="315" customWidth="1"/>
    <col min="12835" max="12835" width="13.85546875" style="315" customWidth="1"/>
    <col min="12836" max="12836" width="11.42578125" style="315" customWidth="1"/>
    <col min="12837" max="12837" width="14" style="315" customWidth="1"/>
    <col min="12838" max="12838" width="8.7109375" style="315" customWidth="1"/>
    <col min="12839" max="12839" width="11" style="315" bestFit="1" customWidth="1"/>
    <col min="12840" max="12840" width="20.7109375" style="315" bestFit="1" customWidth="1"/>
    <col min="12841" max="12841" width="17.42578125" style="315" bestFit="1" customWidth="1"/>
    <col min="12842" max="12842" width="12.42578125" style="315" customWidth="1"/>
    <col min="12843" max="12843" width="7.42578125" style="315" customWidth="1"/>
    <col min="12844" max="12849" width="9.140625" style="315" customWidth="1"/>
    <col min="12850" max="12850" width="10.42578125" style="315" customWidth="1"/>
    <col min="12851" max="12851" width="11.28515625" style="315" customWidth="1"/>
    <col min="12852" max="12853" width="9.140625" style="315" customWidth="1"/>
    <col min="12854" max="12854" width="12.85546875" style="315" customWidth="1"/>
    <col min="12855" max="12855" width="10.42578125" style="315" customWidth="1"/>
    <col min="12856" max="12856" width="8.7109375" style="315" customWidth="1"/>
    <col min="12857" max="12857" width="15.7109375" style="315" bestFit="1" customWidth="1"/>
    <col min="12858" max="12858" width="10.140625" style="315" customWidth="1"/>
    <col min="12859" max="12859" width="11.5703125" style="315" bestFit="1" customWidth="1"/>
    <col min="12860" max="12862" width="12.7109375" style="315" bestFit="1" customWidth="1"/>
    <col min="12863" max="12869" width="12.42578125" style="315" customWidth="1"/>
    <col min="12870" max="12870" width="12.7109375" style="315" customWidth="1"/>
    <col min="12871" max="12871" width="12.85546875" style="315" customWidth="1"/>
    <col min="12872" max="12872" width="8.85546875" style="315" customWidth="1"/>
    <col min="12873" max="12873" width="10.42578125" style="315" customWidth="1"/>
    <col min="12874" max="12874" width="9.42578125" style="315" customWidth="1"/>
    <col min="12875" max="12875" width="16.5703125" style="315" bestFit="1" customWidth="1"/>
    <col min="12876" max="12877" width="10.140625" style="315" customWidth="1"/>
    <col min="12878" max="12878" width="15.7109375" style="315" bestFit="1" customWidth="1"/>
    <col min="12879" max="12879" width="10.28515625" style="315" bestFit="1" customWidth="1"/>
    <col min="12880" max="12880" width="3.7109375" style="315" customWidth="1"/>
    <col min="12881" max="12882" width="10.140625" style="315" customWidth="1"/>
    <col min="12883" max="12883" width="14.28515625" style="315" bestFit="1" customWidth="1"/>
    <col min="12884" max="12884" width="10.28515625" style="315" bestFit="1" customWidth="1"/>
    <col min="12885" max="12885" width="11.7109375" style="315" customWidth="1"/>
    <col min="12886" max="12887" width="10.140625" style="315" customWidth="1"/>
    <col min="12888" max="12888" width="15.7109375" style="315" bestFit="1" customWidth="1"/>
    <col min="12889" max="12889" width="10.28515625" style="315" bestFit="1" customWidth="1"/>
    <col min="12890" max="13056" width="11.42578125" style="315"/>
    <col min="13057" max="13057" width="5.85546875" style="315" customWidth="1"/>
    <col min="13058" max="13058" width="0" style="315" hidden="1" customWidth="1"/>
    <col min="13059" max="13059" width="62.140625" style="315" customWidth="1"/>
    <col min="13060" max="13060" width="20.7109375" style="315" customWidth="1"/>
    <col min="13061" max="13061" width="15.7109375" style="315" customWidth="1"/>
    <col min="13062" max="13062" width="15.5703125" style="315" customWidth="1"/>
    <col min="13063" max="13063" width="13.85546875" style="315" bestFit="1" customWidth="1"/>
    <col min="13064" max="13064" width="12.28515625" style="315" bestFit="1" customWidth="1"/>
    <col min="13065" max="13065" width="12.42578125" style="315" bestFit="1" customWidth="1"/>
    <col min="13066" max="13066" width="10.85546875" style="315" customWidth="1"/>
    <col min="13067" max="13067" width="11.28515625" style="315" customWidth="1"/>
    <col min="13068" max="13068" width="16.42578125" style="315" customWidth="1"/>
    <col min="13069" max="13069" width="15.28515625" style="315" bestFit="1" customWidth="1"/>
    <col min="13070" max="13070" width="10" style="315" customWidth="1"/>
    <col min="13071" max="13071" width="14" style="315" customWidth="1"/>
    <col min="13072" max="13072" width="12.7109375" style="315" bestFit="1" customWidth="1"/>
    <col min="13073" max="13073" width="15.7109375" style="315" bestFit="1" customWidth="1"/>
    <col min="13074" max="13076" width="8.7109375" style="315" bestFit="1" customWidth="1"/>
    <col min="13077" max="13077" width="9.7109375" style="315" customWidth="1"/>
    <col min="13078" max="13078" width="15.85546875" style="315" customWidth="1"/>
    <col min="13079" max="13079" width="19.85546875" style="315" bestFit="1" customWidth="1"/>
    <col min="13080" max="13080" width="15.140625" style="315" bestFit="1" customWidth="1"/>
    <col min="13081" max="13081" width="17" style="315" bestFit="1" customWidth="1"/>
    <col min="13082" max="13082" width="12.7109375" style="315" bestFit="1" customWidth="1"/>
    <col min="13083" max="13083" width="7.7109375" style="315" customWidth="1"/>
    <col min="13084" max="13084" width="15.85546875" style="315" customWidth="1"/>
    <col min="13085" max="13085" width="13.85546875" style="315" customWidth="1"/>
    <col min="13086" max="13086" width="11.42578125" style="315" customWidth="1"/>
    <col min="13087" max="13087" width="14" style="315" customWidth="1"/>
    <col min="13088" max="13088" width="8.5703125" style="315" customWidth="1"/>
    <col min="13089" max="13089" width="7.7109375" style="315" customWidth="1"/>
    <col min="13090" max="13090" width="15.85546875" style="315" customWidth="1"/>
    <col min="13091" max="13091" width="13.85546875" style="315" customWidth="1"/>
    <col min="13092" max="13092" width="11.42578125" style="315" customWidth="1"/>
    <col min="13093" max="13093" width="14" style="315" customWidth="1"/>
    <col min="13094" max="13094" width="8.7109375" style="315" customWidth="1"/>
    <col min="13095" max="13095" width="11" style="315" bestFit="1" customWidth="1"/>
    <col min="13096" max="13096" width="20.7109375" style="315" bestFit="1" customWidth="1"/>
    <col min="13097" max="13097" width="17.42578125" style="315" bestFit="1" customWidth="1"/>
    <col min="13098" max="13098" width="12.42578125" style="315" customWidth="1"/>
    <col min="13099" max="13099" width="7.42578125" style="315" customWidth="1"/>
    <col min="13100" max="13105" width="9.140625" style="315" customWidth="1"/>
    <col min="13106" max="13106" width="10.42578125" style="315" customWidth="1"/>
    <col min="13107" max="13107" width="11.28515625" style="315" customWidth="1"/>
    <col min="13108" max="13109" width="9.140625" style="315" customWidth="1"/>
    <col min="13110" max="13110" width="12.85546875" style="315" customWidth="1"/>
    <col min="13111" max="13111" width="10.42578125" style="315" customWidth="1"/>
    <col min="13112" max="13112" width="8.7109375" style="315" customWidth="1"/>
    <col min="13113" max="13113" width="15.7109375" style="315" bestFit="1" customWidth="1"/>
    <col min="13114" max="13114" width="10.140625" style="315" customWidth="1"/>
    <col min="13115" max="13115" width="11.5703125" style="315" bestFit="1" customWidth="1"/>
    <col min="13116" max="13118" width="12.7109375" style="315" bestFit="1" customWidth="1"/>
    <col min="13119" max="13125" width="12.42578125" style="315" customWidth="1"/>
    <col min="13126" max="13126" width="12.7109375" style="315" customWidth="1"/>
    <col min="13127" max="13127" width="12.85546875" style="315" customWidth="1"/>
    <col min="13128" max="13128" width="8.85546875" style="315" customWidth="1"/>
    <col min="13129" max="13129" width="10.42578125" style="315" customWidth="1"/>
    <col min="13130" max="13130" width="9.42578125" style="315" customWidth="1"/>
    <col min="13131" max="13131" width="16.5703125" style="315" bestFit="1" customWidth="1"/>
    <col min="13132" max="13133" width="10.140625" style="315" customWidth="1"/>
    <col min="13134" max="13134" width="15.7109375" style="315" bestFit="1" customWidth="1"/>
    <col min="13135" max="13135" width="10.28515625" style="315" bestFit="1" customWidth="1"/>
    <col min="13136" max="13136" width="3.7109375" style="315" customWidth="1"/>
    <col min="13137" max="13138" width="10.140625" style="315" customWidth="1"/>
    <col min="13139" max="13139" width="14.28515625" style="315" bestFit="1" customWidth="1"/>
    <col min="13140" max="13140" width="10.28515625" style="315" bestFit="1" customWidth="1"/>
    <col min="13141" max="13141" width="11.7109375" style="315" customWidth="1"/>
    <col min="13142" max="13143" width="10.140625" style="315" customWidth="1"/>
    <col min="13144" max="13144" width="15.7109375" style="315" bestFit="1" customWidth="1"/>
    <col min="13145" max="13145" width="10.28515625" style="315" bestFit="1" customWidth="1"/>
    <col min="13146" max="13312" width="11.42578125" style="315"/>
    <col min="13313" max="13313" width="5.85546875" style="315" customWidth="1"/>
    <col min="13314" max="13314" width="0" style="315" hidden="1" customWidth="1"/>
    <col min="13315" max="13315" width="62.140625" style="315" customWidth="1"/>
    <col min="13316" max="13316" width="20.7109375" style="315" customWidth="1"/>
    <col min="13317" max="13317" width="15.7109375" style="315" customWidth="1"/>
    <col min="13318" max="13318" width="15.5703125" style="315" customWidth="1"/>
    <col min="13319" max="13319" width="13.85546875" style="315" bestFit="1" customWidth="1"/>
    <col min="13320" max="13320" width="12.28515625" style="315" bestFit="1" customWidth="1"/>
    <col min="13321" max="13321" width="12.42578125" style="315" bestFit="1" customWidth="1"/>
    <col min="13322" max="13322" width="10.85546875" style="315" customWidth="1"/>
    <col min="13323" max="13323" width="11.28515625" style="315" customWidth="1"/>
    <col min="13324" max="13324" width="16.42578125" style="315" customWidth="1"/>
    <col min="13325" max="13325" width="15.28515625" style="315" bestFit="1" customWidth="1"/>
    <col min="13326" max="13326" width="10" style="315" customWidth="1"/>
    <col min="13327" max="13327" width="14" style="315" customWidth="1"/>
    <col min="13328" max="13328" width="12.7109375" style="315" bestFit="1" customWidth="1"/>
    <col min="13329" max="13329" width="15.7109375" style="315" bestFit="1" customWidth="1"/>
    <col min="13330" max="13332" width="8.7109375" style="315" bestFit="1" customWidth="1"/>
    <col min="13333" max="13333" width="9.7109375" style="315" customWidth="1"/>
    <col min="13334" max="13334" width="15.85546875" style="315" customWidth="1"/>
    <col min="13335" max="13335" width="19.85546875" style="315" bestFit="1" customWidth="1"/>
    <col min="13336" max="13336" width="15.140625" style="315" bestFit="1" customWidth="1"/>
    <col min="13337" max="13337" width="17" style="315" bestFit="1" customWidth="1"/>
    <col min="13338" max="13338" width="12.7109375" style="315" bestFit="1" customWidth="1"/>
    <col min="13339" max="13339" width="7.7109375" style="315" customWidth="1"/>
    <col min="13340" max="13340" width="15.85546875" style="315" customWidth="1"/>
    <col min="13341" max="13341" width="13.85546875" style="315" customWidth="1"/>
    <col min="13342" max="13342" width="11.42578125" style="315" customWidth="1"/>
    <col min="13343" max="13343" width="14" style="315" customWidth="1"/>
    <col min="13344" max="13344" width="8.5703125" style="315" customWidth="1"/>
    <col min="13345" max="13345" width="7.7109375" style="315" customWidth="1"/>
    <col min="13346" max="13346" width="15.85546875" style="315" customWidth="1"/>
    <col min="13347" max="13347" width="13.85546875" style="315" customWidth="1"/>
    <col min="13348" max="13348" width="11.42578125" style="315" customWidth="1"/>
    <col min="13349" max="13349" width="14" style="315" customWidth="1"/>
    <col min="13350" max="13350" width="8.7109375" style="315" customWidth="1"/>
    <col min="13351" max="13351" width="11" style="315" bestFit="1" customWidth="1"/>
    <col min="13352" max="13352" width="20.7109375" style="315" bestFit="1" customWidth="1"/>
    <col min="13353" max="13353" width="17.42578125" style="315" bestFit="1" customWidth="1"/>
    <col min="13354" max="13354" width="12.42578125" style="315" customWidth="1"/>
    <col min="13355" max="13355" width="7.42578125" style="315" customWidth="1"/>
    <col min="13356" max="13361" width="9.140625" style="315" customWidth="1"/>
    <col min="13362" max="13362" width="10.42578125" style="315" customWidth="1"/>
    <col min="13363" max="13363" width="11.28515625" style="315" customWidth="1"/>
    <col min="13364" max="13365" width="9.140625" style="315" customWidth="1"/>
    <col min="13366" max="13366" width="12.85546875" style="315" customWidth="1"/>
    <col min="13367" max="13367" width="10.42578125" style="315" customWidth="1"/>
    <col min="13368" max="13368" width="8.7109375" style="315" customWidth="1"/>
    <col min="13369" max="13369" width="15.7109375" style="315" bestFit="1" customWidth="1"/>
    <col min="13370" max="13370" width="10.140625" style="315" customWidth="1"/>
    <col min="13371" max="13371" width="11.5703125" style="315" bestFit="1" customWidth="1"/>
    <col min="13372" max="13374" width="12.7109375" style="315" bestFit="1" customWidth="1"/>
    <col min="13375" max="13381" width="12.42578125" style="315" customWidth="1"/>
    <col min="13382" max="13382" width="12.7109375" style="315" customWidth="1"/>
    <col min="13383" max="13383" width="12.85546875" style="315" customWidth="1"/>
    <col min="13384" max="13384" width="8.85546875" style="315" customWidth="1"/>
    <col min="13385" max="13385" width="10.42578125" style="315" customWidth="1"/>
    <col min="13386" max="13386" width="9.42578125" style="315" customWidth="1"/>
    <col min="13387" max="13387" width="16.5703125" style="315" bestFit="1" customWidth="1"/>
    <col min="13388" max="13389" width="10.140625" style="315" customWidth="1"/>
    <col min="13390" max="13390" width="15.7109375" style="315" bestFit="1" customWidth="1"/>
    <col min="13391" max="13391" width="10.28515625" style="315" bestFit="1" customWidth="1"/>
    <col min="13392" max="13392" width="3.7109375" style="315" customWidth="1"/>
    <col min="13393" max="13394" width="10.140625" style="315" customWidth="1"/>
    <col min="13395" max="13395" width="14.28515625" style="315" bestFit="1" customWidth="1"/>
    <col min="13396" max="13396" width="10.28515625" style="315" bestFit="1" customWidth="1"/>
    <col min="13397" max="13397" width="11.7109375" style="315" customWidth="1"/>
    <col min="13398" max="13399" width="10.140625" style="315" customWidth="1"/>
    <col min="13400" max="13400" width="15.7109375" style="315" bestFit="1" customWidth="1"/>
    <col min="13401" max="13401" width="10.28515625" style="315" bestFit="1" customWidth="1"/>
    <col min="13402" max="13568" width="11.42578125" style="315"/>
    <col min="13569" max="13569" width="5.85546875" style="315" customWidth="1"/>
    <col min="13570" max="13570" width="0" style="315" hidden="1" customWidth="1"/>
    <col min="13571" max="13571" width="62.140625" style="315" customWidth="1"/>
    <col min="13572" max="13572" width="20.7109375" style="315" customWidth="1"/>
    <col min="13573" max="13573" width="15.7109375" style="315" customWidth="1"/>
    <col min="13574" max="13574" width="15.5703125" style="315" customWidth="1"/>
    <col min="13575" max="13575" width="13.85546875" style="315" bestFit="1" customWidth="1"/>
    <col min="13576" max="13576" width="12.28515625" style="315" bestFit="1" customWidth="1"/>
    <col min="13577" max="13577" width="12.42578125" style="315" bestFit="1" customWidth="1"/>
    <col min="13578" max="13578" width="10.85546875" style="315" customWidth="1"/>
    <col min="13579" max="13579" width="11.28515625" style="315" customWidth="1"/>
    <col min="13580" max="13580" width="16.42578125" style="315" customWidth="1"/>
    <col min="13581" max="13581" width="15.28515625" style="315" bestFit="1" customWidth="1"/>
    <col min="13582" max="13582" width="10" style="315" customWidth="1"/>
    <col min="13583" max="13583" width="14" style="315" customWidth="1"/>
    <col min="13584" max="13584" width="12.7109375" style="315" bestFit="1" customWidth="1"/>
    <col min="13585" max="13585" width="15.7109375" style="315" bestFit="1" customWidth="1"/>
    <col min="13586" max="13588" width="8.7109375" style="315" bestFit="1" customWidth="1"/>
    <col min="13589" max="13589" width="9.7109375" style="315" customWidth="1"/>
    <col min="13590" max="13590" width="15.85546875" style="315" customWidth="1"/>
    <col min="13591" max="13591" width="19.85546875" style="315" bestFit="1" customWidth="1"/>
    <col min="13592" max="13592" width="15.140625" style="315" bestFit="1" customWidth="1"/>
    <col min="13593" max="13593" width="17" style="315" bestFit="1" customWidth="1"/>
    <col min="13594" max="13594" width="12.7109375" style="315" bestFit="1" customWidth="1"/>
    <col min="13595" max="13595" width="7.7109375" style="315" customWidth="1"/>
    <col min="13596" max="13596" width="15.85546875" style="315" customWidth="1"/>
    <col min="13597" max="13597" width="13.85546875" style="315" customWidth="1"/>
    <col min="13598" max="13598" width="11.42578125" style="315" customWidth="1"/>
    <col min="13599" max="13599" width="14" style="315" customWidth="1"/>
    <col min="13600" max="13600" width="8.5703125" style="315" customWidth="1"/>
    <col min="13601" max="13601" width="7.7109375" style="315" customWidth="1"/>
    <col min="13602" max="13602" width="15.85546875" style="315" customWidth="1"/>
    <col min="13603" max="13603" width="13.85546875" style="315" customWidth="1"/>
    <col min="13604" max="13604" width="11.42578125" style="315" customWidth="1"/>
    <col min="13605" max="13605" width="14" style="315" customWidth="1"/>
    <col min="13606" max="13606" width="8.7109375" style="315" customWidth="1"/>
    <col min="13607" max="13607" width="11" style="315" bestFit="1" customWidth="1"/>
    <col min="13608" max="13608" width="20.7109375" style="315" bestFit="1" customWidth="1"/>
    <col min="13609" max="13609" width="17.42578125" style="315" bestFit="1" customWidth="1"/>
    <col min="13610" max="13610" width="12.42578125" style="315" customWidth="1"/>
    <col min="13611" max="13611" width="7.42578125" style="315" customWidth="1"/>
    <col min="13612" max="13617" width="9.140625" style="315" customWidth="1"/>
    <col min="13618" max="13618" width="10.42578125" style="315" customWidth="1"/>
    <col min="13619" max="13619" width="11.28515625" style="315" customWidth="1"/>
    <col min="13620" max="13621" width="9.140625" style="315" customWidth="1"/>
    <col min="13622" max="13622" width="12.85546875" style="315" customWidth="1"/>
    <col min="13623" max="13623" width="10.42578125" style="315" customWidth="1"/>
    <col min="13624" max="13624" width="8.7109375" style="315" customWidth="1"/>
    <col min="13625" max="13625" width="15.7109375" style="315" bestFit="1" customWidth="1"/>
    <col min="13626" max="13626" width="10.140625" style="315" customWidth="1"/>
    <col min="13627" max="13627" width="11.5703125" style="315" bestFit="1" customWidth="1"/>
    <col min="13628" max="13630" width="12.7109375" style="315" bestFit="1" customWidth="1"/>
    <col min="13631" max="13637" width="12.42578125" style="315" customWidth="1"/>
    <col min="13638" max="13638" width="12.7109375" style="315" customWidth="1"/>
    <col min="13639" max="13639" width="12.85546875" style="315" customWidth="1"/>
    <col min="13640" max="13640" width="8.85546875" style="315" customWidth="1"/>
    <col min="13641" max="13641" width="10.42578125" style="315" customWidth="1"/>
    <col min="13642" max="13642" width="9.42578125" style="315" customWidth="1"/>
    <col min="13643" max="13643" width="16.5703125" style="315" bestFit="1" customWidth="1"/>
    <col min="13644" max="13645" width="10.140625" style="315" customWidth="1"/>
    <col min="13646" max="13646" width="15.7109375" style="315" bestFit="1" customWidth="1"/>
    <col min="13647" max="13647" width="10.28515625" style="315" bestFit="1" customWidth="1"/>
    <col min="13648" max="13648" width="3.7109375" style="315" customWidth="1"/>
    <col min="13649" max="13650" width="10.140625" style="315" customWidth="1"/>
    <col min="13651" max="13651" width="14.28515625" style="315" bestFit="1" customWidth="1"/>
    <col min="13652" max="13652" width="10.28515625" style="315" bestFit="1" customWidth="1"/>
    <col min="13653" max="13653" width="11.7109375" style="315" customWidth="1"/>
    <col min="13654" max="13655" width="10.140625" style="315" customWidth="1"/>
    <col min="13656" max="13656" width="15.7109375" style="315" bestFit="1" customWidth="1"/>
    <col min="13657" max="13657" width="10.28515625" style="315" bestFit="1" customWidth="1"/>
    <col min="13658" max="13824" width="11.42578125" style="315"/>
    <col min="13825" max="13825" width="5.85546875" style="315" customWidth="1"/>
    <col min="13826" max="13826" width="0" style="315" hidden="1" customWidth="1"/>
    <col min="13827" max="13827" width="62.140625" style="315" customWidth="1"/>
    <col min="13828" max="13828" width="20.7109375" style="315" customWidth="1"/>
    <col min="13829" max="13829" width="15.7109375" style="315" customWidth="1"/>
    <col min="13830" max="13830" width="15.5703125" style="315" customWidth="1"/>
    <col min="13831" max="13831" width="13.85546875" style="315" bestFit="1" customWidth="1"/>
    <col min="13832" max="13832" width="12.28515625" style="315" bestFit="1" customWidth="1"/>
    <col min="13833" max="13833" width="12.42578125" style="315" bestFit="1" customWidth="1"/>
    <col min="13834" max="13834" width="10.85546875" style="315" customWidth="1"/>
    <col min="13835" max="13835" width="11.28515625" style="315" customWidth="1"/>
    <col min="13836" max="13836" width="16.42578125" style="315" customWidth="1"/>
    <col min="13837" max="13837" width="15.28515625" style="315" bestFit="1" customWidth="1"/>
    <col min="13838" max="13838" width="10" style="315" customWidth="1"/>
    <col min="13839" max="13839" width="14" style="315" customWidth="1"/>
    <col min="13840" max="13840" width="12.7109375" style="315" bestFit="1" customWidth="1"/>
    <col min="13841" max="13841" width="15.7109375" style="315" bestFit="1" customWidth="1"/>
    <col min="13842" max="13844" width="8.7109375" style="315" bestFit="1" customWidth="1"/>
    <col min="13845" max="13845" width="9.7109375" style="315" customWidth="1"/>
    <col min="13846" max="13846" width="15.85546875" style="315" customWidth="1"/>
    <col min="13847" max="13847" width="19.85546875" style="315" bestFit="1" customWidth="1"/>
    <col min="13848" max="13848" width="15.140625" style="315" bestFit="1" customWidth="1"/>
    <col min="13849" max="13849" width="17" style="315" bestFit="1" customWidth="1"/>
    <col min="13850" max="13850" width="12.7109375" style="315" bestFit="1" customWidth="1"/>
    <col min="13851" max="13851" width="7.7109375" style="315" customWidth="1"/>
    <col min="13852" max="13852" width="15.85546875" style="315" customWidth="1"/>
    <col min="13853" max="13853" width="13.85546875" style="315" customWidth="1"/>
    <col min="13854" max="13854" width="11.42578125" style="315" customWidth="1"/>
    <col min="13855" max="13855" width="14" style="315" customWidth="1"/>
    <col min="13856" max="13856" width="8.5703125" style="315" customWidth="1"/>
    <col min="13857" max="13857" width="7.7109375" style="315" customWidth="1"/>
    <col min="13858" max="13858" width="15.85546875" style="315" customWidth="1"/>
    <col min="13859" max="13859" width="13.85546875" style="315" customWidth="1"/>
    <col min="13860" max="13860" width="11.42578125" style="315" customWidth="1"/>
    <col min="13861" max="13861" width="14" style="315" customWidth="1"/>
    <col min="13862" max="13862" width="8.7109375" style="315" customWidth="1"/>
    <col min="13863" max="13863" width="11" style="315" bestFit="1" customWidth="1"/>
    <col min="13864" max="13864" width="20.7109375" style="315" bestFit="1" customWidth="1"/>
    <col min="13865" max="13865" width="17.42578125" style="315" bestFit="1" customWidth="1"/>
    <col min="13866" max="13866" width="12.42578125" style="315" customWidth="1"/>
    <col min="13867" max="13867" width="7.42578125" style="315" customWidth="1"/>
    <col min="13868" max="13873" width="9.140625" style="315" customWidth="1"/>
    <col min="13874" max="13874" width="10.42578125" style="315" customWidth="1"/>
    <col min="13875" max="13875" width="11.28515625" style="315" customWidth="1"/>
    <col min="13876" max="13877" width="9.140625" style="315" customWidth="1"/>
    <col min="13878" max="13878" width="12.85546875" style="315" customWidth="1"/>
    <col min="13879" max="13879" width="10.42578125" style="315" customWidth="1"/>
    <col min="13880" max="13880" width="8.7109375" style="315" customWidth="1"/>
    <col min="13881" max="13881" width="15.7109375" style="315" bestFit="1" customWidth="1"/>
    <col min="13882" max="13882" width="10.140625" style="315" customWidth="1"/>
    <col min="13883" max="13883" width="11.5703125" style="315" bestFit="1" customWidth="1"/>
    <col min="13884" max="13886" width="12.7109375" style="315" bestFit="1" customWidth="1"/>
    <col min="13887" max="13893" width="12.42578125" style="315" customWidth="1"/>
    <col min="13894" max="13894" width="12.7109375" style="315" customWidth="1"/>
    <col min="13895" max="13895" width="12.85546875" style="315" customWidth="1"/>
    <col min="13896" max="13896" width="8.85546875" style="315" customWidth="1"/>
    <col min="13897" max="13897" width="10.42578125" style="315" customWidth="1"/>
    <col min="13898" max="13898" width="9.42578125" style="315" customWidth="1"/>
    <col min="13899" max="13899" width="16.5703125" style="315" bestFit="1" customWidth="1"/>
    <col min="13900" max="13901" width="10.140625" style="315" customWidth="1"/>
    <col min="13902" max="13902" width="15.7109375" style="315" bestFit="1" customWidth="1"/>
    <col min="13903" max="13903" width="10.28515625" style="315" bestFit="1" customWidth="1"/>
    <col min="13904" max="13904" width="3.7109375" style="315" customWidth="1"/>
    <col min="13905" max="13906" width="10.140625" style="315" customWidth="1"/>
    <col min="13907" max="13907" width="14.28515625" style="315" bestFit="1" customWidth="1"/>
    <col min="13908" max="13908" width="10.28515625" style="315" bestFit="1" customWidth="1"/>
    <col min="13909" max="13909" width="11.7109375" style="315" customWidth="1"/>
    <col min="13910" max="13911" width="10.140625" style="315" customWidth="1"/>
    <col min="13912" max="13912" width="15.7109375" style="315" bestFit="1" customWidth="1"/>
    <col min="13913" max="13913" width="10.28515625" style="315" bestFit="1" customWidth="1"/>
    <col min="13914" max="14080" width="11.42578125" style="315"/>
    <col min="14081" max="14081" width="5.85546875" style="315" customWidth="1"/>
    <col min="14082" max="14082" width="0" style="315" hidden="1" customWidth="1"/>
    <col min="14083" max="14083" width="62.140625" style="315" customWidth="1"/>
    <col min="14084" max="14084" width="20.7109375" style="315" customWidth="1"/>
    <col min="14085" max="14085" width="15.7109375" style="315" customWidth="1"/>
    <col min="14086" max="14086" width="15.5703125" style="315" customWidth="1"/>
    <col min="14087" max="14087" width="13.85546875" style="315" bestFit="1" customWidth="1"/>
    <col min="14088" max="14088" width="12.28515625" style="315" bestFit="1" customWidth="1"/>
    <col min="14089" max="14089" width="12.42578125" style="315" bestFit="1" customWidth="1"/>
    <col min="14090" max="14090" width="10.85546875" style="315" customWidth="1"/>
    <col min="14091" max="14091" width="11.28515625" style="315" customWidth="1"/>
    <col min="14092" max="14092" width="16.42578125" style="315" customWidth="1"/>
    <col min="14093" max="14093" width="15.28515625" style="315" bestFit="1" customWidth="1"/>
    <col min="14094" max="14094" width="10" style="315" customWidth="1"/>
    <col min="14095" max="14095" width="14" style="315" customWidth="1"/>
    <col min="14096" max="14096" width="12.7109375" style="315" bestFit="1" customWidth="1"/>
    <col min="14097" max="14097" width="15.7109375" style="315" bestFit="1" customWidth="1"/>
    <col min="14098" max="14100" width="8.7109375" style="315" bestFit="1" customWidth="1"/>
    <col min="14101" max="14101" width="9.7109375" style="315" customWidth="1"/>
    <col min="14102" max="14102" width="15.85546875" style="315" customWidth="1"/>
    <col min="14103" max="14103" width="19.85546875" style="315" bestFit="1" customWidth="1"/>
    <col min="14104" max="14104" width="15.140625" style="315" bestFit="1" customWidth="1"/>
    <col min="14105" max="14105" width="17" style="315" bestFit="1" customWidth="1"/>
    <col min="14106" max="14106" width="12.7109375" style="315" bestFit="1" customWidth="1"/>
    <col min="14107" max="14107" width="7.7109375" style="315" customWidth="1"/>
    <col min="14108" max="14108" width="15.85546875" style="315" customWidth="1"/>
    <col min="14109" max="14109" width="13.85546875" style="315" customWidth="1"/>
    <col min="14110" max="14110" width="11.42578125" style="315" customWidth="1"/>
    <col min="14111" max="14111" width="14" style="315" customWidth="1"/>
    <col min="14112" max="14112" width="8.5703125" style="315" customWidth="1"/>
    <col min="14113" max="14113" width="7.7109375" style="315" customWidth="1"/>
    <col min="14114" max="14114" width="15.85546875" style="315" customWidth="1"/>
    <col min="14115" max="14115" width="13.85546875" style="315" customWidth="1"/>
    <col min="14116" max="14116" width="11.42578125" style="315" customWidth="1"/>
    <col min="14117" max="14117" width="14" style="315" customWidth="1"/>
    <col min="14118" max="14118" width="8.7109375" style="315" customWidth="1"/>
    <col min="14119" max="14119" width="11" style="315" bestFit="1" customWidth="1"/>
    <col min="14120" max="14120" width="20.7109375" style="315" bestFit="1" customWidth="1"/>
    <col min="14121" max="14121" width="17.42578125" style="315" bestFit="1" customWidth="1"/>
    <col min="14122" max="14122" width="12.42578125" style="315" customWidth="1"/>
    <col min="14123" max="14123" width="7.42578125" style="315" customWidth="1"/>
    <col min="14124" max="14129" width="9.140625" style="315" customWidth="1"/>
    <col min="14130" max="14130" width="10.42578125" style="315" customWidth="1"/>
    <col min="14131" max="14131" width="11.28515625" style="315" customWidth="1"/>
    <col min="14132" max="14133" width="9.140625" style="315" customWidth="1"/>
    <col min="14134" max="14134" width="12.85546875" style="315" customWidth="1"/>
    <col min="14135" max="14135" width="10.42578125" style="315" customWidth="1"/>
    <col min="14136" max="14136" width="8.7109375" style="315" customWidth="1"/>
    <col min="14137" max="14137" width="15.7109375" style="315" bestFit="1" customWidth="1"/>
    <col min="14138" max="14138" width="10.140625" style="315" customWidth="1"/>
    <col min="14139" max="14139" width="11.5703125" style="315" bestFit="1" customWidth="1"/>
    <col min="14140" max="14142" width="12.7109375" style="315" bestFit="1" customWidth="1"/>
    <col min="14143" max="14149" width="12.42578125" style="315" customWidth="1"/>
    <col min="14150" max="14150" width="12.7109375" style="315" customWidth="1"/>
    <col min="14151" max="14151" width="12.85546875" style="315" customWidth="1"/>
    <col min="14152" max="14152" width="8.85546875" style="315" customWidth="1"/>
    <col min="14153" max="14153" width="10.42578125" style="315" customWidth="1"/>
    <col min="14154" max="14154" width="9.42578125" style="315" customWidth="1"/>
    <col min="14155" max="14155" width="16.5703125" style="315" bestFit="1" customWidth="1"/>
    <col min="14156" max="14157" width="10.140625" style="315" customWidth="1"/>
    <col min="14158" max="14158" width="15.7109375" style="315" bestFit="1" customWidth="1"/>
    <col min="14159" max="14159" width="10.28515625" style="315" bestFit="1" customWidth="1"/>
    <col min="14160" max="14160" width="3.7109375" style="315" customWidth="1"/>
    <col min="14161" max="14162" width="10.140625" style="315" customWidth="1"/>
    <col min="14163" max="14163" width="14.28515625" style="315" bestFit="1" customWidth="1"/>
    <col min="14164" max="14164" width="10.28515625" style="315" bestFit="1" customWidth="1"/>
    <col min="14165" max="14165" width="11.7109375" style="315" customWidth="1"/>
    <col min="14166" max="14167" width="10.140625" style="315" customWidth="1"/>
    <col min="14168" max="14168" width="15.7109375" style="315" bestFit="1" customWidth="1"/>
    <col min="14169" max="14169" width="10.28515625" style="315" bestFit="1" customWidth="1"/>
    <col min="14170" max="14336" width="11.42578125" style="315"/>
    <col min="14337" max="14337" width="5.85546875" style="315" customWidth="1"/>
    <col min="14338" max="14338" width="0" style="315" hidden="1" customWidth="1"/>
    <col min="14339" max="14339" width="62.140625" style="315" customWidth="1"/>
    <col min="14340" max="14340" width="20.7109375" style="315" customWidth="1"/>
    <col min="14341" max="14341" width="15.7109375" style="315" customWidth="1"/>
    <col min="14342" max="14342" width="15.5703125" style="315" customWidth="1"/>
    <col min="14343" max="14343" width="13.85546875" style="315" bestFit="1" customWidth="1"/>
    <col min="14344" max="14344" width="12.28515625" style="315" bestFit="1" customWidth="1"/>
    <col min="14345" max="14345" width="12.42578125" style="315" bestFit="1" customWidth="1"/>
    <col min="14346" max="14346" width="10.85546875" style="315" customWidth="1"/>
    <col min="14347" max="14347" width="11.28515625" style="315" customWidth="1"/>
    <col min="14348" max="14348" width="16.42578125" style="315" customWidth="1"/>
    <col min="14349" max="14349" width="15.28515625" style="315" bestFit="1" customWidth="1"/>
    <col min="14350" max="14350" width="10" style="315" customWidth="1"/>
    <col min="14351" max="14351" width="14" style="315" customWidth="1"/>
    <col min="14352" max="14352" width="12.7109375" style="315" bestFit="1" customWidth="1"/>
    <col min="14353" max="14353" width="15.7109375" style="315" bestFit="1" customWidth="1"/>
    <col min="14354" max="14356" width="8.7109375" style="315" bestFit="1" customWidth="1"/>
    <col min="14357" max="14357" width="9.7109375" style="315" customWidth="1"/>
    <col min="14358" max="14358" width="15.85546875" style="315" customWidth="1"/>
    <col min="14359" max="14359" width="19.85546875" style="315" bestFit="1" customWidth="1"/>
    <col min="14360" max="14360" width="15.140625" style="315" bestFit="1" customWidth="1"/>
    <col min="14361" max="14361" width="17" style="315" bestFit="1" customWidth="1"/>
    <col min="14362" max="14362" width="12.7109375" style="315" bestFit="1" customWidth="1"/>
    <col min="14363" max="14363" width="7.7109375" style="315" customWidth="1"/>
    <col min="14364" max="14364" width="15.85546875" style="315" customWidth="1"/>
    <col min="14365" max="14365" width="13.85546875" style="315" customWidth="1"/>
    <col min="14366" max="14366" width="11.42578125" style="315" customWidth="1"/>
    <col min="14367" max="14367" width="14" style="315" customWidth="1"/>
    <col min="14368" max="14368" width="8.5703125" style="315" customWidth="1"/>
    <col min="14369" max="14369" width="7.7109375" style="315" customWidth="1"/>
    <col min="14370" max="14370" width="15.85546875" style="315" customWidth="1"/>
    <col min="14371" max="14371" width="13.85546875" style="315" customWidth="1"/>
    <col min="14372" max="14372" width="11.42578125" style="315" customWidth="1"/>
    <col min="14373" max="14373" width="14" style="315" customWidth="1"/>
    <col min="14374" max="14374" width="8.7109375" style="315" customWidth="1"/>
    <col min="14375" max="14375" width="11" style="315" bestFit="1" customWidth="1"/>
    <col min="14376" max="14376" width="20.7109375" style="315" bestFit="1" customWidth="1"/>
    <col min="14377" max="14377" width="17.42578125" style="315" bestFit="1" customWidth="1"/>
    <col min="14378" max="14378" width="12.42578125" style="315" customWidth="1"/>
    <col min="14379" max="14379" width="7.42578125" style="315" customWidth="1"/>
    <col min="14380" max="14385" width="9.140625" style="315" customWidth="1"/>
    <col min="14386" max="14386" width="10.42578125" style="315" customWidth="1"/>
    <col min="14387" max="14387" width="11.28515625" style="315" customWidth="1"/>
    <col min="14388" max="14389" width="9.140625" style="315" customWidth="1"/>
    <col min="14390" max="14390" width="12.85546875" style="315" customWidth="1"/>
    <col min="14391" max="14391" width="10.42578125" style="315" customWidth="1"/>
    <col min="14392" max="14392" width="8.7109375" style="315" customWidth="1"/>
    <col min="14393" max="14393" width="15.7109375" style="315" bestFit="1" customWidth="1"/>
    <col min="14394" max="14394" width="10.140625" style="315" customWidth="1"/>
    <col min="14395" max="14395" width="11.5703125" style="315" bestFit="1" customWidth="1"/>
    <col min="14396" max="14398" width="12.7109375" style="315" bestFit="1" customWidth="1"/>
    <col min="14399" max="14405" width="12.42578125" style="315" customWidth="1"/>
    <col min="14406" max="14406" width="12.7109375" style="315" customWidth="1"/>
    <col min="14407" max="14407" width="12.85546875" style="315" customWidth="1"/>
    <col min="14408" max="14408" width="8.85546875" style="315" customWidth="1"/>
    <col min="14409" max="14409" width="10.42578125" style="315" customWidth="1"/>
    <col min="14410" max="14410" width="9.42578125" style="315" customWidth="1"/>
    <col min="14411" max="14411" width="16.5703125" style="315" bestFit="1" customWidth="1"/>
    <col min="14412" max="14413" width="10.140625" style="315" customWidth="1"/>
    <col min="14414" max="14414" width="15.7109375" style="315" bestFit="1" customWidth="1"/>
    <col min="14415" max="14415" width="10.28515625" style="315" bestFit="1" customWidth="1"/>
    <col min="14416" max="14416" width="3.7109375" style="315" customWidth="1"/>
    <col min="14417" max="14418" width="10.140625" style="315" customWidth="1"/>
    <col min="14419" max="14419" width="14.28515625" style="315" bestFit="1" customWidth="1"/>
    <col min="14420" max="14420" width="10.28515625" style="315" bestFit="1" customWidth="1"/>
    <col min="14421" max="14421" width="11.7109375" style="315" customWidth="1"/>
    <col min="14422" max="14423" width="10.140625" style="315" customWidth="1"/>
    <col min="14424" max="14424" width="15.7109375" style="315" bestFit="1" customWidth="1"/>
    <col min="14425" max="14425" width="10.28515625" style="315" bestFit="1" customWidth="1"/>
    <col min="14426" max="14592" width="11.42578125" style="315"/>
    <col min="14593" max="14593" width="5.85546875" style="315" customWidth="1"/>
    <col min="14594" max="14594" width="0" style="315" hidden="1" customWidth="1"/>
    <col min="14595" max="14595" width="62.140625" style="315" customWidth="1"/>
    <col min="14596" max="14596" width="20.7109375" style="315" customWidth="1"/>
    <col min="14597" max="14597" width="15.7109375" style="315" customWidth="1"/>
    <col min="14598" max="14598" width="15.5703125" style="315" customWidth="1"/>
    <col min="14599" max="14599" width="13.85546875" style="315" bestFit="1" customWidth="1"/>
    <col min="14600" max="14600" width="12.28515625" style="315" bestFit="1" customWidth="1"/>
    <col min="14601" max="14601" width="12.42578125" style="315" bestFit="1" customWidth="1"/>
    <col min="14602" max="14602" width="10.85546875" style="315" customWidth="1"/>
    <col min="14603" max="14603" width="11.28515625" style="315" customWidth="1"/>
    <col min="14604" max="14604" width="16.42578125" style="315" customWidth="1"/>
    <col min="14605" max="14605" width="15.28515625" style="315" bestFit="1" customWidth="1"/>
    <col min="14606" max="14606" width="10" style="315" customWidth="1"/>
    <col min="14607" max="14607" width="14" style="315" customWidth="1"/>
    <col min="14608" max="14608" width="12.7109375" style="315" bestFit="1" customWidth="1"/>
    <col min="14609" max="14609" width="15.7109375" style="315" bestFit="1" customWidth="1"/>
    <col min="14610" max="14612" width="8.7109375" style="315" bestFit="1" customWidth="1"/>
    <col min="14613" max="14613" width="9.7109375" style="315" customWidth="1"/>
    <col min="14614" max="14614" width="15.85546875" style="315" customWidth="1"/>
    <col min="14615" max="14615" width="19.85546875" style="315" bestFit="1" customWidth="1"/>
    <col min="14616" max="14616" width="15.140625" style="315" bestFit="1" customWidth="1"/>
    <col min="14617" max="14617" width="17" style="315" bestFit="1" customWidth="1"/>
    <col min="14618" max="14618" width="12.7109375" style="315" bestFit="1" customWidth="1"/>
    <col min="14619" max="14619" width="7.7109375" style="315" customWidth="1"/>
    <col min="14620" max="14620" width="15.85546875" style="315" customWidth="1"/>
    <col min="14621" max="14621" width="13.85546875" style="315" customWidth="1"/>
    <col min="14622" max="14622" width="11.42578125" style="315" customWidth="1"/>
    <col min="14623" max="14623" width="14" style="315" customWidth="1"/>
    <col min="14624" max="14624" width="8.5703125" style="315" customWidth="1"/>
    <col min="14625" max="14625" width="7.7109375" style="315" customWidth="1"/>
    <col min="14626" max="14626" width="15.85546875" style="315" customWidth="1"/>
    <col min="14627" max="14627" width="13.85546875" style="315" customWidth="1"/>
    <col min="14628" max="14628" width="11.42578125" style="315" customWidth="1"/>
    <col min="14629" max="14629" width="14" style="315" customWidth="1"/>
    <col min="14630" max="14630" width="8.7109375" style="315" customWidth="1"/>
    <col min="14631" max="14631" width="11" style="315" bestFit="1" customWidth="1"/>
    <col min="14632" max="14632" width="20.7109375" style="315" bestFit="1" customWidth="1"/>
    <col min="14633" max="14633" width="17.42578125" style="315" bestFit="1" customWidth="1"/>
    <col min="14634" max="14634" width="12.42578125" style="315" customWidth="1"/>
    <col min="14635" max="14635" width="7.42578125" style="315" customWidth="1"/>
    <col min="14636" max="14641" width="9.140625" style="315" customWidth="1"/>
    <col min="14642" max="14642" width="10.42578125" style="315" customWidth="1"/>
    <col min="14643" max="14643" width="11.28515625" style="315" customWidth="1"/>
    <col min="14644" max="14645" width="9.140625" style="315" customWidth="1"/>
    <col min="14646" max="14646" width="12.85546875" style="315" customWidth="1"/>
    <col min="14647" max="14647" width="10.42578125" style="315" customWidth="1"/>
    <col min="14648" max="14648" width="8.7109375" style="315" customWidth="1"/>
    <col min="14649" max="14649" width="15.7109375" style="315" bestFit="1" customWidth="1"/>
    <col min="14650" max="14650" width="10.140625" style="315" customWidth="1"/>
    <col min="14651" max="14651" width="11.5703125" style="315" bestFit="1" customWidth="1"/>
    <col min="14652" max="14654" width="12.7109375" style="315" bestFit="1" customWidth="1"/>
    <col min="14655" max="14661" width="12.42578125" style="315" customWidth="1"/>
    <col min="14662" max="14662" width="12.7109375" style="315" customWidth="1"/>
    <col min="14663" max="14663" width="12.85546875" style="315" customWidth="1"/>
    <col min="14664" max="14664" width="8.85546875" style="315" customWidth="1"/>
    <col min="14665" max="14665" width="10.42578125" style="315" customWidth="1"/>
    <col min="14666" max="14666" width="9.42578125" style="315" customWidth="1"/>
    <col min="14667" max="14667" width="16.5703125" style="315" bestFit="1" customWidth="1"/>
    <col min="14668" max="14669" width="10.140625" style="315" customWidth="1"/>
    <col min="14670" max="14670" width="15.7109375" style="315" bestFit="1" customWidth="1"/>
    <col min="14671" max="14671" width="10.28515625" style="315" bestFit="1" customWidth="1"/>
    <col min="14672" max="14672" width="3.7109375" style="315" customWidth="1"/>
    <col min="14673" max="14674" width="10.140625" style="315" customWidth="1"/>
    <col min="14675" max="14675" width="14.28515625" style="315" bestFit="1" customWidth="1"/>
    <col min="14676" max="14676" width="10.28515625" style="315" bestFit="1" customWidth="1"/>
    <col min="14677" max="14677" width="11.7109375" style="315" customWidth="1"/>
    <col min="14678" max="14679" width="10.140625" style="315" customWidth="1"/>
    <col min="14680" max="14680" width="15.7109375" style="315" bestFit="1" customWidth="1"/>
    <col min="14681" max="14681" width="10.28515625" style="315" bestFit="1" customWidth="1"/>
    <col min="14682" max="14848" width="11.42578125" style="315"/>
    <col min="14849" max="14849" width="5.85546875" style="315" customWidth="1"/>
    <col min="14850" max="14850" width="0" style="315" hidden="1" customWidth="1"/>
    <col min="14851" max="14851" width="62.140625" style="315" customWidth="1"/>
    <col min="14852" max="14852" width="20.7109375" style="315" customWidth="1"/>
    <col min="14853" max="14853" width="15.7109375" style="315" customWidth="1"/>
    <col min="14854" max="14854" width="15.5703125" style="315" customWidth="1"/>
    <col min="14855" max="14855" width="13.85546875" style="315" bestFit="1" customWidth="1"/>
    <col min="14856" max="14856" width="12.28515625" style="315" bestFit="1" customWidth="1"/>
    <col min="14857" max="14857" width="12.42578125" style="315" bestFit="1" customWidth="1"/>
    <col min="14858" max="14858" width="10.85546875" style="315" customWidth="1"/>
    <col min="14859" max="14859" width="11.28515625" style="315" customWidth="1"/>
    <col min="14860" max="14860" width="16.42578125" style="315" customWidth="1"/>
    <col min="14861" max="14861" width="15.28515625" style="315" bestFit="1" customWidth="1"/>
    <col min="14862" max="14862" width="10" style="315" customWidth="1"/>
    <col min="14863" max="14863" width="14" style="315" customWidth="1"/>
    <col min="14864" max="14864" width="12.7109375" style="315" bestFit="1" customWidth="1"/>
    <col min="14865" max="14865" width="15.7109375" style="315" bestFit="1" customWidth="1"/>
    <col min="14866" max="14868" width="8.7109375" style="315" bestFit="1" customWidth="1"/>
    <col min="14869" max="14869" width="9.7109375" style="315" customWidth="1"/>
    <col min="14870" max="14870" width="15.85546875" style="315" customWidth="1"/>
    <col min="14871" max="14871" width="19.85546875" style="315" bestFit="1" customWidth="1"/>
    <col min="14872" max="14872" width="15.140625" style="315" bestFit="1" customWidth="1"/>
    <col min="14873" max="14873" width="17" style="315" bestFit="1" customWidth="1"/>
    <col min="14874" max="14874" width="12.7109375" style="315" bestFit="1" customWidth="1"/>
    <col min="14875" max="14875" width="7.7109375" style="315" customWidth="1"/>
    <col min="14876" max="14876" width="15.85546875" style="315" customWidth="1"/>
    <col min="14877" max="14877" width="13.85546875" style="315" customWidth="1"/>
    <col min="14878" max="14878" width="11.42578125" style="315" customWidth="1"/>
    <col min="14879" max="14879" width="14" style="315" customWidth="1"/>
    <col min="14880" max="14880" width="8.5703125" style="315" customWidth="1"/>
    <col min="14881" max="14881" width="7.7109375" style="315" customWidth="1"/>
    <col min="14882" max="14882" width="15.85546875" style="315" customWidth="1"/>
    <col min="14883" max="14883" width="13.85546875" style="315" customWidth="1"/>
    <col min="14884" max="14884" width="11.42578125" style="315" customWidth="1"/>
    <col min="14885" max="14885" width="14" style="315" customWidth="1"/>
    <col min="14886" max="14886" width="8.7109375" style="315" customWidth="1"/>
    <col min="14887" max="14887" width="11" style="315" bestFit="1" customWidth="1"/>
    <col min="14888" max="14888" width="20.7109375" style="315" bestFit="1" customWidth="1"/>
    <col min="14889" max="14889" width="17.42578125" style="315" bestFit="1" customWidth="1"/>
    <col min="14890" max="14890" width="12.42578125" style="315" customWidth="1"/>
    <col min="14891" max="14891" width="7.42578125" style="315" customWidth="1"/>
    <col min="14892" max="14897" width="9.140625" style="315" customWidth="1"/>
    <col min="14898" max="14898" width="10.42578125" style="315" customWidth="1"/>
    <col min="14899" max="14899" width="11.28515625" style="315" customWidth="1"/>
    <col min="14900" max="14901" width="9.140625" style="315" customWidth="1"/>
    <col min="14902" max="14902" width="12.85546875" style="315" customWidth="1"/>
    <col min="14903" max="14903" width="10.42578125" style="315" customWidth="1"/>
    <col min="14904" max="14904" width="8.7109375" style="315" customWidth="1"/>
    <col min="14905" max="14905" width="15.7109375" style="315" bestFit="1" customWidth="1"/>
    <col min="14906" max="14906" width="10.140625" style="315" customWidth="1"/>
    <col min="14907" max="14907" width="11.5703125" style="315" bestFit="1" customWidth="1"/>
    <col min="14908" max="14910" width="12.7109375" style="315" bestFit="1" customWidth="1"/>
    <col min="14911" max="14917" width="12.42578125" style="315" customWidth="1"/>
    <col min="14918" max="14918" width="12.7109375" style="315" customWidth="1"/>
    <col min="14919" max="14919" width="12.85546875" style="315" customWidth="1"/>
    <col min="14920" max="14920" width="8.85546875" style="315" customWidth="1"/>
    <col min="14921" max="14921" width="10.42578125" style="315" customWidth="1"/>
    <col min="14922" max="14922" width="9.42578125" style="315" customWidth="1"/>
    <col min="14923" max="14923" width="16.5703125" style="315" bestFit="1" customWidth="1"/>
    <col min="14924" max="14925" width="10.140625" style="315" customWidth="1"/>
    <col min="14926" max="14926" width="15.7109375" style="315" bestFit="1" customWidth="1"/>
    <col min="14927" max="14927" width="10.28515625" style="315" bestFit="1" customWidth="1"/>
    <col min="14928" max="14928" width="3.7109375" style="315" customWidth="1"/>
    <col min="14929" max="14930" width="10.140625" style="315" customWidth="1"/>
    <col min="14931" max="14931" width="14.28515625" style="315" bestFit="1" customWidth="1"/>
    <col min="14932" max="14932" width="10.28515625" style="315" bestFit="1" customWidth="1"/>
    <col min="14933" max="14933" width="11.7109375" style="315" customWidth="1"/>
    <col min="14934" max="14935" width="10.140625" style="315" customWidth="1"/>
    <col min="14936" max="14936" width="15.7109375" style="315" bestFit="1" customWidth="1"/>
    <col min="14937" max="14937" width="10.28515625" style="315" bestFit="1" customWidth="1"/>
    <col min="14938" max="15104" width="11.42578125" style="315"/>
    <col min="15105" max="15105" width="5.85546875" style="315" customWidth="1"/>
    <col min="15106" max="15106" width="0" style="315" hidden="1" customWidth="1"/>
    <col min="15107" max="15107" width="62.140625" style="315" customWidth="1"/>
    <col min="15108" max="15108" width="20.7109375" style="315" customWidth="1"/>
    <col min="15109" max="15109" width="15.7109375" style="315" customWidth="1"/>
    <col min="15110" max="15110" width="15.5703125" style="315" customWidth="1"/>
    <col min="15111" max="15111" width="13.85546875" style="315" bestFit="1" customWidth="1"/>
    <col min="15112" max="15112" width="12.28515625" style="315" bestFit="1" customWidth="1"/>
    <col min="15113" max="15113" width="12.42578125" style="315" bestFit="1" customWidth="1"/>
    <col min="15114" max="15114" width="10.85546875" style="315" customWidth="1"/>
    <col min="15115" max="15115" width="11.28515625" style="315" customWidth="1"/>
    <col min="15116" max="15116" width="16.42578125" style="315" customWidth="1"/>
    <col min="15117" max="15117" width="15.28515625" style="315" bestFit="1" customWidth="1"/>
    <col min="15118" max="15118" width="10" style="315" customWidth="1"/>
    <col min="15119" max="15119" width="14" style="315" customWidth="1"/>
    <col min="15120" max="15120" width="12.7109375" style="315" bestFit="1" customWidth="1"/>
    <col min="15121" max="15121" width="15.7109375" style="315" bestFit="1" customWidth="1"/>
    <col min="15122" max="15124" width="8.7109375" style="315" bestFit="1" customWidth="1"/>
    <col min="15125" max="15125" width="9.7109375" style="315" customWidth="1"/>
    <col min="15126" max="15126" width="15.85546875" style="315" customWidth="1"/>
    <col min="15127" max="15127" width="19.85546875" style="315" bestFit="1" customWidth="1"/>
    <col min="15128" max="15128" width="15.140625" style="315" bestFit="1" customWidth="1"/>
    <col min="15129" max="15129" width="17" style="315" bestFit="1" customWidth="1"/>
    <col min="15130" max="15130" width="12.7109375" style="315" bestFit="1" customWidth="1"/>
    <col min="15131" max="15131" width="7.7109375" style="315" customWidth="1"/>
    <col min="15132" max="15132" width="15.85546875" style="315" customWidth="1"/>
    <col min="15133" max="15133" width="13.85546875" style="315" customWidth="1"/>
    <col min="15134" max="15134" width="11.42578125" style="315" customWidth="1"/>
    <col min="15135" max="15135" width="14" style="315" customWidth="1"/>
    <col min="15136" max="15136" width="8.5703125" style="315" customWidth="1"/>
    <col min="15137" max="15137" width="7.7109375" style="315" customWidth="1"/>
    <col min="15138" max="15138" width="15.85546875" style="315" customWidth="1"/>
    <col min="15139" max="15139" width="13.85546875" style="315" customWidth="1"/>
    <col min="15140" max="15140" width="11.42578125" style="315" customWidth="1"/>
    <col min="15141" max="15141" width="14" style="315" customWidth="1"/>
    <col min="15142" max="15142" width="8.7109375" style="315" customWidth="1"/>
    <col min="15143" max="15143" width="11" style="315" bestFit="1" customWidth="1"/>
    <col min="15144" max="15144" width="20.7109375" style="315" bestFit="1" customWidth="1"/>
    <col min="15145" max="15145" width="17.42578125" style="315" bestFit="1" customWidth="1"/>
    <col min="15146" max="15146" width="12.42578125" style="315" customWidth="1"/>
    <col min="15147" max="15147" width="7.42578125" style="315" customWidth="1"/>
    <col min="15148" max="15153" width="9.140625" style="315" customWidth="1"/>
    <col min="15154" max="15154" width="10.42578125" style="315" customWidth="1"/>
    <col min="15155" max="15155" width="11.28515625" style="315" customWidth="1"/>
    <col min="15156" max="15157" width="9.140625" style="315" customWidth="1"/>
    <col min="15158" max="15158" width="12.85546875" style="315" customWidth="1"/>
    <col min="15159" max="15159" width="10.42578125" style="315" customWidth="1"/>
    <col min="15160" max="15160" width="8.7109375" style="315" customWidth="1"/>
    <col min="15161" max="15161" width="15.7109375" style="315" bestFit="1" customWidth="1"/>
    <col min="15162" max="15162" width="10.140625" style="315" customWidth="1"/>
    <col min="15163" max="15163" width="11.5703125" style="315" bestFit="1" customWidth="1"/>
    <col min="15164" max="15166" width="12.7109375" style="315" bestFit="1" customWidth="1"/>
    <col min="15167" max="15173" width="12.42578125" style="315" customWidth="1"/>
    <col min="15174" max="15174" width="12.7109375" style="315" customWidth="1"/>
    <col min="15175" max="15175" width="12.85546875" style="315" customWidth="1"/>
    <col min="15176" max="15176" width="8.85546875" style="315" customWidth="1"/>
    <col min="15177" max="15177" width="10.42578125" style="315" customWidth="1"/>
    <col min="15178" max="15178" width="9.42578125" style="315" customWidth="1"/>
    <col min="15179" max="15179" width="16.5703125" style="315" bestFit="1" customWidth="1"/>
    <col min="15180" max="15181" width="10.140625" style="315" customWidth="1"/>
    <col min="15182" max="15182" width="15.7109375" style="315" bestFit="1" customWidth="1"/>
    <col min="15183" max="15183" width="10.28515625" style="315" bestFit="1" customWidth="1"/>
    <col min="15184" max="15184" width="3.7109375" style="315" customWidth="1"/>
    <col min="15185" max="15186" width="10.140625" style="315" customWidth="1"/>
    <col min="15187" max="15187" width="14.28515625" style="315" bestFit="1" customWidth="1"/>
    <col min="15188" max="15188" width="10.28515625" style="315" bestFit="1" customWidth="1"/>
    <col min="15189" max="15189" width="11.7109375" style="315" customWidth="1"/>
    <col min="15190" max="15191" width="10.140625" style="315" customWidth="1"/>
    <col min="15192" max="15192" width="15.7109375" style="315" bestFit="1" customWidth="1"/>
    <col min="15193" max="15193" width="10.28515625" style="315" bestFit="1" customWidth="1"/>
    <col min="15194" max="15360" width="11.42578125" style="315"/>
    <col min="15361" max="15361" width="5.85546875" style="315" customWidth="1"/>
    <col min="15362" max="15362" width="0" style="315" hidden="1" customWidth="1"/>
    <col min="15363" max="15363" width="62.140625" style="315" customWidth="1"/>
    <col min="15364" max="15364" width="20.7109375" style="315" customWidth="1"/>
    <col min="15365" max="15365" width="15.7109375" style="315" customWidth="1"/>
    <col min="15366" max="15366" width="15.5703125" style="315" customWidth="1"/>
    <col min="15367" max="15367" width="13.85546875" style="315" bestFit="1" customWidth="1"/>
    <col min="15368" max="15368" width="12.28515625" style="315" bestFit="1" customWidth="1"/>
    <col min="15369" max="15369" width="12.42578125" style="315" bestFit="1" customWidth="1"/>
    <col min="15370" max="15370" width="10.85546875" style="315" customWidth="1"/>
    <col min="15371" max="15371" width="11.28515625" style="315" customWidth="1"/>
    <col min="15372" max="15372" width="16.42578125" style="315" customWidth="1"/>
    <col min="15373" max="15373" width="15.28515625" style="315" bestFit="1" customWidth="1"/>
    <col min="15374" max="15374" width="10" style="315" customWidth="1"/>
    <col min="15375" max="15375" width="14" style="315" customWidth="1"/>
    <col min="15376" max="15376" width="12.7109375" style="315" bestFit="1" customWidth="1"/>
    <col min="15377" max="15377" width="15.7109375" style="315" bestFit="1" customWidth="1"/>
    <col min="15378" max="15380" width="8.7109375" style="315" bestFit="1" customWidth="1"/>
    <col min="15381" max="15381" width="9.7109375" style="315" customWidth="1"/>
    <col min="15382" max="15382" width="15.85546875" style="315" customWidth="1"/>
    <col min="15383" max="15383" width="19.85546875" style="315" bestFit="1" customWidth="1"/>
    <col min="15384" max="15384" width="15.140625" style="315" bestFit="1" customWidth="1"/>
    <col min="15385" max="15385" width="17" style="315" bestFit="1" customWidth="1"/>
    <col min="15386" max="15386" width="12.7109375" style="315" bestFit="1" customWidth="1"/>
    <col min="15387" max="15387" width="7.7109375" style="315" customWidth="1"/>
    <col min="15388" max="15388" width="15.85546875" style="315" customWidth="1"/>
    <col min="15389" max="15389" width="13.85546875" style="315" customWidth="1"/>
    <col min="15390" max="15390" width="11.42578125" style="315" customWidth="1"/>
    <col min="15391" max="15391" width="14" style="315" customWidth="1"/>
    <col min="15392" max="15392" width="8.5703125" style="315" customWidth="1"/>
    <col min="15393" max="15393" width="7.7109375" style="315" customWidth="1"/>
    <col min="15394" max="15394" width="15.85546875" style="315" customWidth="1"/>
    <col min="15395" max="15395" width="13.85546875" style="315" customWidth="1"/>
    <col min="15396" max="15396" width="11.42578125" style="315" customWidth="1"/>
    <col min="15397" max="15397" width="14" style="315" customWidth="1"/>
    <col min="15398" max="15398" width="8.7109375" style="315" customWidth="1"/>
    <col min="15399" max="15399" width="11" style="315" bestFit="1" customWidth="1"/>
    <col min="15400" max="15400" width="20.7109375" style="315" bestFit="1" customWidth="1"/>
    <col min="15401" max="15401" width="17.42578125" style="315" bestFit="1" customWidth="1"/>
    <col min="15402" max="15402" width="12.42578125" style="315" customWidth="1"/>
    <col min="15403" max="15403" width="7.42578125" style="315" customWidth="1"/>
    <col min="15404" max="15409" width="9.140625" style="315" customWidth="1"/>
    <col min="15410" max="15410" width="10.42578125" style="315" customWidth="1"/>
    <col min="15411" max="15411" width="11.28515625" style="315" customWidth="1"/>
    <col min="15412" max="15413" width="9.140625" style="315" customWidth="1"/>
    <col min="15414" max="15414" width="12.85546875" style="315" customWidth="1"/>
    <col min="15415" max="15415" width="10.42578125" style="315" customWidth="1"/>
    <col min="15416" max="15416" width="8.7109375" style="315" customWidth="1"/>
    <col min="15417" max="15417" width="15.7109375" style="315" bestFit="1" customWidth="1"/>
    <col min="15418" max="15418" width="10.140625" style="315" customWidth="1"/>
    <col min="15419" max="15419" width="11.5703125" style="315" bestFit="1" customWidth="1"/>
    <col min="15420" max="15422" width="12.7109375" style="315" bestFit="1" customWidth="1"/>
    <col min="15423" max="15429" width="12.42578125" style="315" customWidth="1"/>
    <col min="15430" max="15430" width="12.7109375" style="315" customWidth="1"/>
    <col min="15431" max="15431" width="12.85546875" style="315" customWidth="1"/>
    <col min="15432" max="15432" width="8.85546875" style="315" customWidth="1"/>
    <col min="15433" max="15433" width="10.42578125" style="315" customWidth="1"/>
    <col min="15434" max="15434" width="9.42578125" style="315" customWidth="1"/>
    <col min="15435" max="15435" width="16.5703125" style="315" bestFit="1" customWidth="1"/>
    <col min="15436" max="15437" width="10.140625" style="315" customWidth="1"/>
    <col min="15438" max="15438" width="15.7109375" style="315" bestFit="1" customWidth="1"/>
    <col min="15439" max="15439" width="10.28515625" style="315" bestFit="1" customWidth="1"/>
    <col min="15440" max="15440" width="3.7109375" style="315" customWidth="1"/>
    <col min="15441" max="15442" width="10.140625" style="315" customWidth="1"/>
    <col min="15443" max="15443" width="14.28515625" style="315" bestFit="1" customWidth="1"/>
    <col min="15444" max="15444" width="10.28515625" style="315" bestFit="1" customWidth="1"/>
    <col min="15445" max="15445" width="11.7109375" style="315" customWidth="1"/>
    <col min="15446" max="15447" width="10.140625" style="315" customWidth="1"/>
    <col min="15448" max="15448" width="15.7109375" style="315" bestFit="1" customWidth="1"/>
    <col min="15449" max="15449" width="10.28515625" style="315" bestFit="1" customWidth="1"/>
    <col min="15450" max="15616" width="11.42578125" style="315"/>
    <col min="15617" max="15617" width="5.85546875" style="315" customWidth="1"/>
    <col min="15618" max="15618" width="0" style="315" hidden="1" customWidth="1"/>
    <col min="15619" max="15619" width="62.140625" style="315" customWidth="1"/>
    <col min="15620" max="15620" width="20.7109375" style="315" customWidth="1"/>
    <col min="15621" max="15621" width="15.7109375" style="315" customWidth="1"/>
    <col min="15622" max="15622" width="15.5703125" style="315" customWidth="1"/>
    <col min="15623" max="15623" width="13.85546875" style="315" bestFit="1" customWidth="1"/>
    <col min="15624" max="15624" width="12.28515625" style="315" bestFit="1" customWidth="1"/>
    <col min="15625" max="15625" width="12.42578125" style="315" bestFit="1" customWidth="1"/>
    <col min="15626" max="15626" width="10.85546875" style="315" customWidth="1"/>
    <col min="15627" max="15627" width="11.28515625" style="315" customWidth="1"/>
    <col min="15628" max="15628" width="16.42578125" style="315" customWidth="1"/>
    <col min="15629" max="15629" width="15.28515625" style="315" bestFit="1" customWidth="1"/>
    <col min="15630" max="15630" width="10" style="315" customWidth="1"/>
    <col min="15631" max="15631" width="14" style="315" customWidth="1"/>
    <col min="15632" max="15632" width="12.7109375" style="315" bestFit="1" customWidth="1"/>
    <col min="15633" max="15633" width="15.7109375" style="315" bestFit="1" customWidth="1"/>
    <col min="15634" max="15636" width="8.7109375" style="315" bestFit="1" customWidth="1"/>
    <col min="15637" max="15637" width="9.7109375" style="315" customWidth="1"/>
    <col min="15638" max="15638" width="15.85546875" style="315" customWidth="1"/>
    <col min="15639" max="15639" width="19.85546875" style="315" bestFit="1" customWidth="1"/>
    <col min="15640" max="15640" width="15.140625" style="315" bestFit="1" customWidth="1"/>
    <col min="15641" max="15641" width="17" style="315" bestFit="1" customWidth="1"/>
    <col min="15642" max="15642" width="12.7109375" style="315" bestFit="1" customWidth="1"/>
    <col min="15643" max="15643" width="7.7109375" style="315" customWidth="1"/>
    <col min="15644" max="15644" width="15.85546875" style="315" customWidth="1"/>
    <col min="15645" max="15645" width="13.85546875" style="315" customWidth="1"/>
    <col min="15646" max="15646" width="11.42578125" style="315" customWidth="1"/>
    <col min="15647" max="15647" width="14" style="315" customWidth="1"/>
    <col min="15648" max="15648" width="8.5703125" style="315" customWidth="1"/>
    <col min="15649" max="15649" width="7.7109375" style="315" customWidth="1"/>
    <col min="15650" max="15650" width="15.85546875" style="315" customWidth="1"/>
    <col min="15651" max="15651" width="13.85546875" style="315" customWidth="1"/>
    <col min="15652" max="15652" width="11.42578125" style="315" customWidth="1"/>
    <col min="15653" max="15653" width="14" style="315" customWidth="1"/>
    <col min="15654" max="15654" width="8.7109375" style="315" customWidth="1"/>
    <col min="15655" max="15655" width="11" style="315" bestFit="1" customWidth="1"/>
    <col min="15656" max="15656" width="20.7109375" style="315" bestFit="1" customWidth="1"/>
    <col min="15657" max="15657" width="17.42578125" style="315" bestFit="1" customWidth="1"/>
    <col min="15658" max="15658" width="12.42578125" style="315" customWidth="1"/>
    <col min="15659" max="15659" width="7.42578125" style="315" customWidth="1"/>
    <col min="15660" max="15665" width="9.140625" style="315" customWidth="1"/>
    <col min="15666" max="15666" width="10.42578125" style="315" customWidth="1"/>
    <col min="15667" max="15667" width="11.28515625" style="315" customWidth="1"/>
    <col min="15668" max="15669" width="9.140625" style="315" customWidth="1"/>
    <col min="15670" max="15670" width="12.85546875" style="315" customWidth="1"/>
    <col min="15671" max="15671" width="10.42578125" style="315" customWidth="1"/>
    <col min="15672" max="15672" width="8.7109375" style="315" customWidth="1"/>
    <col min="15673" max="15673" width="15.7109375" style="315" bestFit="1" customWidth="1"/>
    <col min="15674" max="15674" width="10.140625" style="315" customWidth="1"/>
    <col min="15675" max="15675" width="11.5703125" style="315" bestFit="1" customWidth="1"/>
    <col min="15676" max="15678" width="12.7109375" style="315" bestFit="1" customWidth="1"/>
    <col min="15679" max="15685" width="12.42578125" style="315" customWidth="1"/>
    <col min="15686" max="15686" width="12.7109375" style="315" customWidth="1"/>
    <col min="15687" max="15687" width="12.85546875" style="315" customWidth="1"/>
    <col min="15688" max="15688" width="8.85546875" style="315" customWidth="1"/>
    <col min="15689" max="15689" width="10.42578125" style="315" customWidth="1"/>
    <col min="15690" max="15690" width="9.42578125" style="315" customWidth="1"/>
    <col min="15691" max="15691" width="16.5703125" style="315" bestFit="1" customWidth="1"/>
    <col min="15692" max="15693" width="10.140625" style="315" customWidth="1"/>
    <col min="15694" max="15694" width="15.7109375" style="315" bestFit="1" customWidth="1"/>
    <col min="15695" max="15695" width="10.28515625" style="315" bestFit="1" customWidth="1"/>
    <col min="15696" max="15696" width="3.7109375" style="315" customWidth="1"/>
    <col min="15697" max="15698" width="10.140625" style="315" customWidth="1"/>
    <col min="15699" max="15699" width="14.28515625" style="315" bestFit="1" customWidth="1"/>
    <col min="15700" max="15700" width="10.28515625" style="315" bestFit="1" customWidth="1"/>
    <col min="15701" max="15701" width="11.7109375" style="315" customWidth="1"/>
    <col min="15702" max="15703" width="10.140625" style="315" customWidth="1"/>
    <col min="15704" max="15704" width="15.7109375" style="315" bestFit="1" customWidth="1"/>
    <col min="15705" max="15705" width="10.28515625" style="315" bestFit="1" customWidth="1"/>
    <col min="15706" max="15872" width="11.42578125" style="315"/>
    <col min="15873" max="15873" width="5.85546875" style="315" customWidth="1"/>
    <col min="15874" max="15874" width="0" style="315" hidden="1" customWidth="1"/>
    <col min="15875" max="15875" width="62.140625" style="315" customWidth="1"/>
    <col min="15876" max="15876" width="20.7109375" style="315" customWidth="1"/>
    <col min="15877" max="15877" width="15.7109375" style="315" customWidth="1"/>
    <col min="15878" max="15878" width="15.5703125" style="315" customWidth="1"/>
    <col min="15879" max="15879" width="13.85546875" style="315" bestFit="1" customWidth="1"/>
    <col min="15880" max="15880" width="12.28515625" style="315" bestFit="1" customWidth="1"/>
    <col min="15881" max="15881" width="12.42578125" style="315" bestFit="1" customWidth="1"/>
    <col min="15882" max="15882" width="10.85546875" style="315" customWidth="1"/>
    <col min="15883" max="15883" width="11.28515625" style="315" customWidth="1"/>
    <col min="15884" max="15884" width="16.42578125" style="315" customWidth="1"/>
    <col min="15885" max="15885" width="15.28515625" style="315" bestFit="1" customWidth="1"/>
    <col min="15886" max="15886" width="10" style="315" customWidth="1"/>
    <col min="15887" max="15887" width="14" style="315" customWidth="1"/>
    <col min="15888" max="15888" width="12.7109375" style="315" bestFit="1" customWidth="1"/>
    <col min="15889" max="15889" width="15.7109375" style="315" bestFit="1" customWidth="1"/>
    <col min="15890" max="15892" width="8.7109375" style="315" bestFit="1" customWidth="1"/>
    <col min="15893" max="15893" width="9.7109375" style="315" customWidth="1"/>
    <col min="15894" max="15894" width="15.85546875" style="315" customWidth="1"/>
    <col min="15895" max="15895" width="19.85546875" style="315" bestFit="1" customWidth="1"/>
    <col min="15896" max="15896" width="15.140625" style="315" bestFit="1" customWidth="1"/>
    <col min="15897" max="15897" width="17" style="315" bestFit="1" customWidth="1"/>
    <col min="15898" max="15898" width="12.7109375" style="315" bestFit="1" customWidth="1"/>
    <col min="15899" max="15899" width="7.7109375" style="315" customWidth="1"/>
    <col min="15900" max="15900" width="15.85546875" style="315" customWidth="1"/>
    <col min="15901" max="15901" width="13.85546875" style="315" customWidth="1"/>
    <col min="15902" max="15902" width="11.42578125" style="315" customWidth="1"/>
    <col min="15903" max="15903" width="14" style="315" customWidth="1"/>
    <col min="15904" max="15904" width="8.5703125" style="315" customWidth="1"/>
    <col min="15905" max="15905" width="7.7109375" style="315" customWidth="1"/>
    <col min="15906" max="15906" width="15.85546875" style="315" customWidth="1"/>
    <col min="15907" max="15907" width="13.85546875" style="315" customWidth="1"/>
    <col min="15908" max="15908" width="11.42578125" style="315" customWidth="1"/>
    <col min="15909" max="15909" width="14" style="315" customWidth="1"/>
    <col min="15910" max="15910" width="8.7109375" style="315" customWidth="1"/>
    <col min="15911" max="15911" width="11" style="315" bestFit="1" customWidth="1"/>
    <col min="15912" max="15912" width="20.7109375" style="315" bestFit="1" customWidth="1"/>
    <col min="15913" max="15913" width="17.42578125" style="315" bestFit="1" customWidth="1"/>
    <col min="15914" max="15914" width="12.42578125" style="315" customWidth="1"/>
    <col min="15915" max="15915" width="7.42578125" style="315" customWidth="1"/>
    <col min="15916" max="15921" width="9.140625" style="315" customWidth="1"/>
    <col min="15922" max="15922" width="10.42578125" style="315" customWidth="1"/>
    <col min="15923" max="15923" width="11.28515625" style="315" customWidth="1"/>
    <col min="15924" max="15925" width="9.140625" style="315" customWidth="1"/>
    <col min="15926" max="15926" width="12.85546875" style="315" customWidth="1"/>
    <col min="15927" max="15927" width="10.42578125" style="315" customWidth="1"/>
    <col min="15928" max="15928" width="8.7109375" style="315" customWidth="1"/>
    <col min="15929" max="15929" width="15.7109375" style="315" bestFit="1" customWidth="1"/>
    <col min="15930" max="15930" width="10.140625" style="315" customWidth="1"/>
    <col min="15931" max="15931" width="11.5703125" style="315" bestFit="1" customWidth="1"/>
    <col min="15932" max="15934" width="12.7109375" style="315" bestFit="1" customWidth="1"/>
    <col min="15935" max="15941" width="12.42578125" style="315" customWidth="1"/>
    <col min="15942" max="15942" width="12.7109375" style="315" customWidth="1"/>
    <col min="15943" max="15943" width="12.85546875" style="315" customWidth="1"/>
    <col min="15944" max="15944" width="8.85546875" style="315" customWidth="1"/>
    <col min="15945" max="15945" width="10.42578125" style="315" customWidth="1"/>
    <col min="15946" max="15946" width="9.42578125" style="315" customWidth="1"/>
    <col min="15947" max="15947" width="16.5703125" style="315" bestFit="1" customWidth="1"/>
    <col min="15948" max="15949" width="10.140625" style="315" customWidth="1"/>
    <col min="15950" max="15950" width="15.7109375" style="315" bestFit="1" customWidth="1"/>
    <col min="15951" max="15951" width="10.28515625" style="315" bestFit="1" customWidth="1"/>
    <col min="15952" max="15952" width="3.7109375" style="315" customWidth="1"/>
    <col min="15953" max="15954" width="10.140625" style="315" customWidth="1"/>
    <col min="15955" max="15955" width="14.28515625" style="315" bestFit="1" customWidth="1"/>
    <col min="15956" max="15956" width="10.28515625" style="315" bestFit="1" customWidth="1"/>
    <col min="15957" max="15957" width="11.7109375" style="315" customWidth="1"/>
    <col min="15958" max="15959" width="10.140625" style="315" customWidth="1"/>
    <col min="15960" max="15960" width="15.7109375" style="315" bestFit="1" customWidth="1"/>
    <col min="15961" max="15961" width="10.28515625" style="315" bestFit="1" customWidth="1"/>
    <col min="15962" max="16128" width="11.42578125" style="315"/>
    <col min="16129" max="16129" width="5.85546875" style="315" customWidth="1"/>
    <col min="16130" max="16130" width="0" style="315" hidden="1" customWidth="1"/>
    <col min="16131" max="16131" width="62.140625" style="315" customWidth="1"/>
    <col min="16132" max="16132" width="20.7109375" style="315" customWidth="1"/>
    <col min="16133" max="16133" width="15.7109375" style="315" customWidth="1"/>
    <col min="16134" max="16134" width="15.5703125" style="315" customWidth="1"/>
    <col min="16135" max="16135" width="13.85546875" style="315" bestFit="1" customWidth="1"/>
    <col min="16136" max="16136" width="12.28515625" style="315" bestFit="1" customWidth="1"/>
    <col min="16137" max="16137" width="12.42578125" style="315" bestFit="1" customWidth="1"/>
    <col min="16138" max="16138" width="10.85546875" style="315" customWidth="1"/>
    <col min="16139" max="16139" width="11.28515625" style="315" customWidth="1"/>
    <col min="16140" max="16140" width="16.42578125" style="315" customWidth="1"/>
    <col min="16141" max="16141" width="15.28515625" style="315" bestFit="1" customWidth="1"/>
    <col min="16142" max="16142" width="10" style="315" customWidth="1"/>
    <col min="16143" max="16143" width="14" style="315" customWidth="1"/>
    <col min="16144" max="16144" width="12.7109375" style="315" bestFit="1" customWidth="1"/>
    <col min="16145" max="16145" width="15.7109375" style="315" bestFit="1" customWidth="1"/>
    <col min="16146" max="16148" width="8.7109375" style="315" bestFit="1" customWidth="1"/>
    <col min="16149" max="16149" width="9.7109375" style="315" customWidth="1"/>
    <col min="16150" max="16150" width="15.85546875" style="315" customWidth="1"/>
    <col min="16151" max="16151" width="19.85546875" style="315" bestFit="1" customWidth="1"/>
    <col min="16152" max="16152" width="15.140625" style="315" bestFit="1" customWidth="1"/>
    <col min="16153" max="16153" width="17" style="315" bestFit="1" customWidth="1"/>
    <col min="16154" max="16154" width="12.7109375" style="315" bestFit="1" customWidth="1"/>
    <col min="16155" max="16155" width="7.7109375" style="315" customWidth="1"/>
    <col min="16156" max="16156" width="15.85546875" style="315" customWidth="1"/>
    <col min="16157" max="16157" width="13.85546875" style="315" customWidth="1"/>
    <col min="16158" max="16158" width="11.42578125" style="315" customWidth="1"/>
    <col min="16159" max="16159" width="14" style="315" customWidth="1"/>
    <col min="16160" max="16160" width="8.5703125" style="315" customWidth="1"/>
    <col min="16161" max="16161" width="7.7109375" style="315" customWidth="1"/>
    <col min="16162" max="16162" width="15.85546875" style="315" customWidth="1"/>
    <col min="16163" max="16163" width="13.85546875" style="315" customWidth="1"/>
    <col min="16164" max="16164" width="11.42578125" style="315" customWidth="1"/>
    <col min="16165" max="16165" width="14" style="315" customWidth="1"/>
    <col min="16166" max="16166" width="8.7109375" style="315" customWidth="1"/>
    <col min="16167" max="16167" width="11" style="315" bestFit="1" customWidth="1"/>
    <col min="16168" max="16168" width="20.7109375" style="315" bestFit="1" customWidth="1"/>
    <col min="16169" max="16169" width="17.42578125" style="315" bestFit="1" customWidth="1"/>
    <col min="16170" max="16170" width="12.42578125" style="315" customWidth="1"/>
    <col min="16171" max="16171" width="7.42578125" style="315" customWidth="1"/>
    <col min="16172" max="16177" width="9.140625" style="315" customWidth="1"/>
    <col min="16178" max="16178" width="10.42578125" style="315" customWidth="1"/>
    <col min="16179" max="16179" width="11.28515625" style="315" customWidth="1"/>
    <col min="16180" max="16181" width="9.140625" style="315" customWidth="1"/>
    <col min="16182" max="16182" width="12.85546875" style="315" customWidth="1"/>
    <col min="16183" max="16183" width="10.42578125" style="315" customWidth="1"/>
    <col min="16184" max="16184" width="8.7109375" style="315" customWidth="1"/>
    <col min="16185" max="16185" width="15.7109375" style="315" bestFit="1" customWidth="1"/>
    <col min="16186" max="16186" width="10.140625" style="315" customWidth="1"/>
    <col min="16187" max="16187" width="11.5703125" style="315" bestFit="1" customWidth="1"/>
    <col min="16188" max="16190" width="12.7109375" style="315" bestFit="1" customWidth="1"/>
    <col min="16191" max="16197" width="12.42578125" style="315" customWidth="1"/>
    <col min="16198" max="16198" width="12.7109375" style="315" customWidth="1"/>
    <col min="16199" max="16199" width="12.85546875" style="315" customWidth="1"/>
    <col min="16200" max="16200" width="8.85546875" style="315" customWidth="1"/>
    <col min="16201" max="16201" width="10.42578125" style="315" customWidth="1"/>
    <col min="16202" max="16202" width="9.42578125" style="315" customWidth="1"/>
    <col min="16203" max="16203" width="16.5703125" style="315" bestFit="1" customWidth="1"/>
    <col min="16204" max="16205" width="10.140625" style="315" customWidth="1"/>
    <col min="16206" max="16206" width="15.7109375" style="315" bestFit="1" customWidth="1"/>
    <col min="16207" max="16207" width="10.28515625" style="315" bestFit="1" customWidth="1"/>
    <col min="16208" max="16208" width="3.7109375" style="315" customWidth="1"/>
    <col min="16209" max="16210" width="10.140625" style="315" customWidth="1"/>
    <col min="16211" max="16211" width="14.28515625" style="315" bestFit="1" customWidth="1"/>
    <col min="16212" max="16212" width="10.28515625" style="315" bestFit="1" customWidth="1"/>
    <col min="16213" max="16213" width="11.7109375" style="315" customWidth="1"/>
    <col min="16214" max="16215" width="10.140625" style="315" customWidth="1"/>
    <col min="16216" max="16216" width="15.7109375" style="315" bestFit="1" customWidth="1"/>
    <col min="16217" max="16217" width="10.28515625" style="315" bestFit="1" customWidth="1"/>
    <col min="16218" max="16384" width="11.42578125" style="315"/>
  </cols>
  <sheetData>
    <row r="1" spans="1:89" ht="12.75" customHeight="1">
      <c r="BD1" s="324"/>
    </row>
    <row r="2" spans="1:89" ht="12.75" customHeight="1">
      <c r="AP2" s="330"/>
      <c r="AQ2" s="331"/>
      <c r="AR2" s="330"/>
      <c r="AS2" s="330"/>
      <c r="AT2" s="330"/>
      <c r="AU2" s="330"/>
      <c r="AV2" s="330"/>
      <c r="AW2" s="330"/>
      <c r="AX2" s="331"/>
      <c r="AY2" s="331"/>
      <c r="AZ2" s="331"/>
      <c r="BA2" s="331"/>
      <c r="BB2" s="331"/>
      <c r="BC2" s="331"/>
      <c r="BD2" s="330"/>
      <c r="BE2" s="331"/>
      <c r="BF2" s="331"/>
      <c r="BG2" s="332"/>
      <c r="BH2" s="332"/>
      <c r="BI2" s="332"/>
      <c r="BJ2" s="332"/>
      <c r="BK2" s="332"/>
      <c r="BL2" s="332"/>
      <c r="BM2" s="332"/>
      <c r="BN2" s="332"/>
      <c r="BO2" s="332"/>
      <c r="BP2" s="332"/>
      <c r="BQ2" s="332"/>
      <c r="BR2" s="333"/>
      <c r="BS2" s="333"/>
      <c r="BT2" s="333"/>
      <c r="BU2" s="333"/>
      <c r="BV2" s="333"/>
      <c r="BW2" s="334"/>
      <c r="BX2" s="334"/>
      <c r="BY2" s="334"/>
      <c r="BZ2" s="334"/>
      <c r="CC2" s="334"/>
      <c r="CD2" s="334"/>
      <c r="CE2" s="334"/>
      <c r="CH2" s="334"/>
      <c r="CI2" s="334"/>
      <c r="CJ2" s="334"/>
    </row>
    <row r="3" spans="1:89" ht="15" customHeight="1">
      <c r="A3" s="335" t="s">
        <v>236</v>
      </c>
      <c r="B3" s="335"/>
      <c r="C3" s="336"/>
      <c r="D3" s="337"/>
      <c r="E3" s="337"/>
      <c r="F3" s="335"/>
      <c r="G3" s="338"/>
      <c r="H3" s="339"/>
      <c r="I3" s="339"/>
      <c r="J3" s="335"/>
      <c r="K3" s="335"/>
      <c r="L3" s="335"/>
      <c r="M3" s="335"/>
      <c r="N3" s="340"/>
      <c r="O3" s="341"/>
      <c r="P3" s="341"/>
      <c r="Q3" s="341"/>
      <c r="R3" s="341"/>
      <c r="S3" s="341"/>
      <c r="T3" s="341"/>
      <c r="U3" s="340"/>
      <c r="V3" s="340"/>
      <c r="W3" s="340"/>
      <c r="X3" s="341"/>
      <c r="Y3" s="341"/>
      <c r="Z3" s="341"/>
      <c r="AA3" s="340"/>
      <c r="AB3" s="340"/>
      <c r="AC3" s="340"/>
      <c r="AD3" s="341"/>
      <c r="AE3" s="341"/>
      <c r="AF3" s="341"/>
      <c r="AG3" s="340"/>
      <c r="AH3" s="340"/>
      <c r="AI3" s="340"/>
      <c r="AJ3" s="341"/>
      <c r="AK3" s="341"/>
      <c r="AL3" s="341"/>
      <c r="AM3" s="342"/>
      <c r="AN3" s="342"/>
      <c r="AO3" s="342"/>
      <c r="AP3" s="342"/>
      <c r="AQ3" s="343"/>
      <c r="AR3" s="342"/>
      <c r="AS3" s="342"/>
      <c r="AT3" s="342"/>
      <c r="AU3" s="342"/>
      <c r="AV3" s="342"/>
      <c r="AW3" s="342"/>
      <c r="AX3" s="343"/>
      <c r="AY3" s="343"/>
      <c r="AZ3" s="343"/>
      <c r="BA3" s="343"/>
      <c r="BB3" s="343"/>
      <c r="BC3" s="343"/>
      <c r="BD3" s="342"/>
      <c r="BE3" s="343"/>
      <c r="BF3" s="343"/>
      <c r="BG3" s="335"/>
      <c r="BH3" s="335"/>
      <c r="BI3" s="335"/>
      <c r="BJ3" s="335"/>
      <c r="BK3" s="335"/>
      <c r="BL3" s="335"/>
      <c r="BM3" s="335"/>
      <c r="BN3" s="335"/>
      <c r="BO3" s="335"/>
      <c r="BP3" s="335"/>
      <c r="BQ3" s="335"/>
      <c r="BR3" s="338"/>
      <c r="BS3" s="338"/>
      <c r="BT3" s="338"/>
      <c r="BU3" s="338"/>
      <c r="BV3" s="338"/>
      <c r="BW3" s="344"/>
      <c r="BX3" s="344"/>
      <c r="BY3" s="344"/>
      <c r="BZ3" s="344"/>
      <c r="CA3" s="344"/>
      <c r="CC3" s="344"/>
      <c r="CD3" s="344"/>
      <c r="CE3" s="344"/>
      <c r="CF3" s="344"/>
      <c r="CH3" s="344"/>
      <c r="CI3" s="344"/>
      <c r="CJ3" s="344"/>
      <c r="CK3" s="344"/>
    </row>
    <row r="4" spans="1:89" ht="15" customHeight="1">
      <c r="A4" s="335"/>
      <c r="B4" s="335"/>
      <c r="C4" s="336"/>
      <c r="D4" s="337"/>
      <c r="E4" s="337"/>
      <c r="F4" s="335"/>
      <c r="G4" s="338"/>
      <c r="H4" s="339"/>
      <c r="I4" s="339"/>
      <c r="J4" s="335"/>
      <c r="K4" s="335"/>
      <c r="L4" s="335"/>
      <c r="M4" s="335"/>
      <c r="N4" s="340"/>
      <c r="O4" s="341"/>
      <c r="P4" s="341"/>
      <c r="Q4" s="341"/>
      <c r="R4" s="341"/>
      <c r="S4" s="341"/>
      <c r="T4" s="341"/>
      <c r="U4" s="340"/>
      <c r="V4" s="340"/>
      <c r="W4" s="340"/>
      <c r="X4" s="341"/>
      <c r="Y4" s="341"/>
      <c r="Z4" s="341"/>
      <c r="AA4" s="340"/>
      <c r="AB4" s="340"/>
      <c r="AC4" s="340"/>
      <c r="AD4" s="341"/>
      <c r="AE4" s="341"/>
      <c r="AF4" s="341"/>
      <c r="AG4" s="340"/>
      <c r="AH4" s="340"/>
      <c r="AI4" s="340"/>
      <c r="AJ4" s="341"/>
      <c r="AK4" s="341"/>
      <c r="AL4" s="341"/>
      <c r="AM4" s="342"/>
      <c r="AN4" s="342"/>
      <c r="AO4" s="342"/>
      <c r="AP4" s="342"/>
      <c r="AQ4" s="343"/>
      <c r="AR4" s="342"/>
      <c r="AS4" s="342"/>
      <c r="AT4" s="342"/>
      <c r="AU4" s="342"/>
      <c r="AV4" s="342"/>
      <c r="AW4" s="342"/>
      <c r="AX4" s="343"/>
      <c r="AY4" s="343"/>
      <c r="AZ4" s="343"/>
      <c r="BA4" s="343"/>
      <c r="BB4" s="343"/>
      <c r="BC4" s="343"/>
      <c r="BD4" s="342"/>
      <c r="BE4" s="343"/>
      <c r="BF4" s="343"/>
      <c r="BG4" s="335"/>
      <c r="BH4" s="335"/>
      <c r="BI4" s="335"/>
      <c r="BJ4" s="335"/>
      <c r="BK4" s="335"/>
      <c r="BL4" s="335"/>
      <c r="BM4" s="335"/>
      <c r="BN4" s="335"/>
      <c r="BO4" s="335"/>
      <c r="BP4" s="335"/>
      <c r="BQ4" s="335"/>
      <c r="BR4" s="338"/>
      <c r="BS4" s="338"/>
      <c r="BT4" s="338"/>
      <c r="BU4" s="338"/>
      <c r="BV4" s="338"/>
      <c r="BW4" s="344"/>
      <c r="BX4" s="344"/>
      <c r="BY4" s="344"/>
      <c r="BZ4" s="344"/>
      <c r="CA4" s="344"/>
      <c r="CC4" s="344"/>
      <c r="CD4" s="344"/>
      <c r="CE4" s="344"/>
      <c r="CF4" s="344"/>
      <c r="CH4" s="344"/>
      <c r="CI4" s="344"/>
      <c r="CJ4" s="344"/>
      <c r="CK4" s="344"/>
    </row>
    <row r="5" spans="1:89" ht="33.75" customHeight="1">
      <c r="A5" s="345" t="s">
        <v>163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6" t="s">
        <v>164</v>
      </c>
      <c r="O5" s="347"/>
      <c r="P5" s="347"/>
      <c r="Q5" s="347"/>
      <c r="R5" s="347"/>
      <c r="S5" s="347"/>
      <c r="T5" s="347"/>
      <c r="U5" s="347"/>
      <c r="V5" s="347"/>
      <c r="W5" s="347"/>
      <c r="X5" s="347"/>
      <c r="Y5" s="347"/>
      <c r="Z5" s="347"/>
      <c r="AA5" s="347"/>
      <c r="AB5" s="347"/>
      <c r="AC5" s="347"/>
      <c r="AD5" s="347"/>
      <c r="AE5" s="347"/>
      <c r="AF5" s="347"/>
      <c r="AG5" s="347"/>
      <c r="AH5" s="347"/>
      <c r="AI5" s="347"/>
      <c r="AJ5" s="347"/>
      <c r="AK5" s="347"/>
      <c r="AL5" s="348"/>
      <c r="AM5" s="349" t="s">
        <v>165</v>
      </c>
      <c r="AN5" s="350"/>
      <c r="AO5" s="350"/>
      <c r="AP5" s="350"/>
      <c r="AQ5" s="350"/>
      <c r="AR5" s="350"/>
      <c r="AS5" s="350"/>
      <c r="AT5" s="350"/>
      <c r="AU5" s="350"/>
      <c r="AV5" s="350"/>
      <c r="AW5" s="350"/>
      <c r="AX5" s="350"/>
      <c r="AY5" s="350"/>
      <c r="AZ5" s="350"/>
      <c r="BA5" s="350"/>
      <c r="BB5" s="350"/>
      <c r="BC5" s="350"/>
      <c r="BD5" s="350"/>
      <c r="BE5" s="350"/>
      <c r="BF5" s="351"/>
      <c r="BG5" s="352" t="s">
        <v>166</v>
      </c>
      <c r="BH5" s="353"/>
      <c r="BI5" s="353"/>
      <c r="BJ5" s="353"/>
      <c r="BK5" s="353"/>
      <c r="BL5" s="353"/>
      <c r="BM5" s="353"/>
      <c r="BN5" s="353"/>
      <c r="BO5" s="353"/>
      <c r="BP5" s="353"/>
      <c r="BQ5" s="353"/>
      <c r="BR5" s="353"/>
      <c r="BS5" s="353"/>
      <c r="BT5" s="353"/>
      <c r="BU5" s="353"/>
      <c r="BV5" s="354"/>
      <c r="BW5" s="355"/>
      <c r="BX5" s="356" t="s">
        <v>167</v>
      </c>
      <c r="BY5" s="357"/>
      <c r="BZ5" s="357"/>
      <c r="CA5" s="358"/>
      <c r="CC5" s="359" t="s">
        <v>168</v>
      </c>
      <c r="CD5" s="357"/>
      <c r="CE5" s="357"/>
      <c r="CF5" s="358"/>
      <c r="CG5" s="360" t="s">
        <v>169</v>
      </c>
      <c r="CH5" s="356" t="s">
        <v>170</v>
      </c>
      <c r="CI5" s="357"/>
      <c r="CJ5" s="357"/>
      <c r="CK5" s="358"/>
    </row>
    <row r="6" spans="1:89" s="380" customFormat="1" ht="55.5" customHeight="1">
      <c r="A6" s="361" t="s">
        <v>141</v>
      </c>
      <c r="B6" s="362" t="s">
        <v>171</v>
      </c>
      <c r="C6" s="363" t="s">
        <v>126</v>
      </c>
      <c r="D6" s="364" t="s">
        <v>172</v>
      </c>
      <c r="E6" s="364" t="s">
        <v>173</v>
      </c>
      <c r="F6" s="361" t="s">
        <v>174</v>
      </c>
      <c r="G6" s="365" t="s">
        <v>175</v>
      </c>
      <c r="H6" s="366"/>
      <c r="I6" s="367"/>
      <c r="J6" s="361" t="s">
        <v>176</v>
      </c>
      <c r="K6" s="364" t="s">
        <v>177</v>
      </c>
      <c r="L6" s="364" t="s">
        <v>178</v>
      </c>
      <c r="M6" s="361" t="s">
        <v>179</v>
      </c>
      <c r="N6" s="368" t="s">
        <v>180</v>
      </c>
      <c r="O6" s="369"/>
      <c r="P6" s="369"/>
      <c r="Q6" s="369"/>
      <c r="R6" s="369"/>
      <c r="S6" s="369"/>
      <c r="T6" s="370"/>
      <c r="U6" s="368" t="s">
        <v>181</v>
      </c>
      <c r="V6" s="369"/>
      <c r="W6" s="369"/>
      <c r="X6" s="369"/>
      <c r="Y6" s="369"/>
      <c r="Z6" s="370"/>
      <c r="AA6" s="368" t="s">
        <v>182</v>
      </c>
      <c r="AB6" s="369"/>
      <c r="AC6" s="369"/>
      <c r="AD6" s="369"/>
      <c r="AE6" s="369"/>
      <c r="AF6" s="370"/>
      <c r="AG6" s="368" t="s">
        <v>183</v>
      </c>
      <c r="AH6" s="369"/>
      <c r="AI6" s="369"/>
      <c r="AJ6" s="369"/>
      <c r="AK6" s="369"/>
      <c r="AL6" s="370"/>
      <c r="AM6" s="371" t="s">
        <v>184</v>
      </c>
      <c r="AN6" s="372"/>
      <c r="AO6" s="372"/>
      <c r="AP6" s="372"/>
      <c r="AQ6" s="373"/>
      <c r="AR6" s="374" t="s">
        <v>185</v>
      </c>
      <c r="AS6" s="374"/>
      <c r="AT6" s="374"/>
      <c r="AU6" s="374"/>
      <c r="AV6" s="374"/>
      <c r="AW6" s="374"/>
      <c r="AX6" s="374"/>
      <c r="AY6" s="374"/>
      <c r="AZ6" s="374"/>
      <c r="BA6" s="374"/>
      <c r="BB6" s="375" t="s">
        <v>186</v>
      </c>
      <c r="BC6" s="375" t="s">
        <v>187</v>
      </c>
      <c r="BD6" s="374" t="s">
        <v>26</v>
      </c>
      <c r="BE6" s="375" t="s">
        <v>188</v>
      </c>
      <c r="BF6" s="375" t="s">
        <v>189</v>
      </c>
      <c r="BG6" s="362" t="s">
        <v>190</v>
      </c>
      <c r="BH6" s="362" t="s">
        <v>191</v>
      </c>
      <c r="BI6" s="362" t="s">
        <v>192</v>
      </c>
      <c r="BJ6" s="362" t="s">
        <v>193</v>
      </c>
      <c r="BK6" s="362" t="s">
        <v>194</v>
      </c>
      <c r="BL6" s="362" t="s">
        <v>195</v>
      </c>
      <c r="BM6" s="362" t="s">
        <v>196</v>
      </c>
      <c r="BN6" s="362" t="s">
        <v>197</v>
      </c>
      <c r="BO6" s="362" t="s">
        <v>198</v>
      </c>
      <c r="BP6" s="362" t="s">
        <v>199</v>
      </c>
      <c r="BQ6" s="362" t="s">
        <v>200</v>
      </c>
      <c r="BR6" s="376" t="s">
        <v>201</v>
      </c>
      <c r="BS6" s="377" t="s">
        <v>202</v>
      </c>
      <c r="BT6" s="377" t="s">
        <v>203</v>
      </c>
      <c r="BU6" s="377" t="s">
        <v>204</v>
      </c>
      <c r="BV6" s="377" t="s">
        <v>205</v>
      </c>
      <c r="BW6" s="378" t="s">
        <v>206</v>
      </c>
      <c r="BX6" s="378" t="s">
        <v>207</v>
      </c>
      <c r="BY6" s="378" t="s">
        <v>208</v>
      </c>
      <c r="BZ6" s="379" t="s">
        <v>209</v>
      </c>
      <c r="CA6" s="379" t="s">
        <v>210</v>
      </c>
      <c r="CC6" s="378" t="s">
        <v>207</v>
      </c>
      <c r="CD6" s="378" t="s">
        <v>208</v>
      </c>
      <c r="CE6" s="379" t="s">
        <v>209</v>
      </c>
      <c r="CF6" s="379" t="s">
        <v>210</v>
      </c>
      <c r="CG6" s="381"/>
      <c r="CH6" s="378" t="s">
        <v>207</v>
      </c>
      <c r="CI6" s="378" t="s">
        <v>208</v>
      </c>
      <c r="CJ6" s="379" t="s">
        <v>209</v>
      </c>
      <c r="CK6" s="379" t="s">
        <v>210</v>
      </c>
    </row>
    <row r="7" spans="1:89" s="395" customFormat="1" ht="26.25" customHeight="1">
      <c r="A7" s="361"/>
      <c r="B7" s="382"/>
      <c r="C7" s="363"/>
      <c r="D7" s="364"/>
      <c r="E7" s="364"/>
      <c r="F7" s="361"/>
      <c r="G7" s="383" t="s">
        <v>28</v>
      </c>
      <c r="H7" s="384" t="s">
        <v>211</v>
      </c>
      <c r="I7" s="384" t="s">
        <v>212</v>
      </c>
      <c r="J7" s="361"/>
      <c r="K7" s="364"/>
      <c r="L7" s="364"/>
      <c r="M7" s="361"/>
      <c r="N7" s="385" t="s">
        <v>213</v>
      </c>
      <c r="O7" s="386" t="s">
        <v>122</v>
      </c>
      <c r="P7" s="386" t="s">
        <v>206</v>
      </c>
      <c r="Q7" s="386" t="s">
        <v>214</v>
      </c>
      <c r="R7" s="386" t="s">
        <v>215</v>
      </c>
      <c r="S7" s="386" t="s">
        <v>216</v>
      </c>
      <c r="T7" s="386" t="s">
        <v>189</v>
      </c>
      <c r="U7" s="387" t="s">
        <v>213</v>
      </c>
      <c r="V7" s="387" t="s">
        <v>217</v>
      </c>
      <c r="W7" s="387" t="s">
        <v>122</v>
      </c>
      <c r="X7" s="388" t="s">
        <v>206</v>
      </c>
      <c r="Y7" s="388" t="s">
        <v>29</v>
      </c>
      <c r="Z7" s="388" t="s">
        <v>189</v>
      </c>
      <c r="AA7" s="387" t="s">
        <v>213</v>
      </c>
      <c r="AB7" s="387" t="s">
        <v>217</v>
      </c>
      <c r="AC7" s="385" t="s">
        <v>122</v>
      </c>
      <c r="AD7" s="388" t="s">
        <v>206</v>
      </c>
      <c r="AE7" s="388" t="s">
        <v>29</v>
      </c>
      <c r="AF7" s="388" t="s">
        <v>189</v>
      </c>
      <c r="AG7" s="387" t="s">
        <v>213</v>
      </c>
      <c r="AH7" s="387" t="s">
        <v>217</v>
      </c>
      <c r="AI7" s="387" t="s">
        <v>122</v>
      </c>
      <c r="AJ7" s="388" t="s">
        <v>206</v>
      </c>
      <c r="AK7" s="388" t="s">
        <v>29</v>
      </c>
      <c r="AL7" s="388" t="s">
        <v>189</v>
      </c>
      <c r="AM7" s="389" t="s">
        <v>218</v>
      </c>
      <c r="AN7" s="389" t="s">
        <v>219</v>
      </c>
      <c r="AO7" s="389" t="s">
        <v>220</v>
      </c>
      <c r="AP7" s="390" t="s">
        <v>221</v>
      </c>
      <c r="AQ7" s="391" t="s">
        <v>222</v>
      </c>
      <c r="AR7" s="389" t="s">
        <v>223</v>
      </c>
      <c r="AS7" s="389" t="s">
        <v>224</v>
      </c>
      <c r="AT7" s="389" t="s">
        <v>225</v>
      </c>
      <c r="AU7" s="389" t="s">
        <v>226</v>
      </c>
      <c r="AV7" s="389" t="s">
        <v>227</v>
      </c>
      <c r="AW7" s="389" t="s">
        <v>228</v>
      </c>
      <c r="AX7" s="391" t="s">
        <v>229</v>
      </c>
      <c r="AY7" s="391" t="s">
        <v>230</v>
      </c>
      <c r="AZ7" s="391" t="s">
        <v>231</v>
      </c>
      <c r="BA7" s="392" t="s">
        <v>232</v>
      </c>
      <c r="BB7" s="375"/>
      <c r="BC7" s="375"/>
      <c r="BD7" s="374"/>
      <c r="BE7" s="375"/>
      <c r="BF7" s="375"/>
      <c r="BG7" s="382"/>
      <c r="BH7" s="382"/>
      <c r="BI7" s="382"/>
      <c r="BJ7" s="382"/>
      <c r="BK7" s="382"/>
      <c r="BL7" s="382"/>
      <c r="BM7" s="382"/>
      <c r="BN7" s="382"/>
      <c r="BO7" s="382"/>
      <c r="BP7" s="382"/>
      <c r="BQ7" s="382"/>
      <c r="BR7" s="393"/>
      <c r="BS7" s="377"/>
      <c r="BT7" s="377"/>
      <c r="BU7" s="377"/>
      <c r="BV7" s="377"/>
      <c r="BW7" s="394"/>
      <c r="BX7" s="394"/>
      <c r="BY7" s="394"/>
      <c r="BZ7" s="379"/>
      <c r="CA7" s="379"/>
      <c r="CC7" s="394"/>
      <c r="CD7" s="394"/>
      <c r="CE7" s="379"/>
      <c r="CF7" s="379"/>
      <c r="CG7" s="396"/>
      <c r="CH7" s="394"/>
      <c r="CI7" s="394"/>
      <c r="CJ7" s="379"/>
      <c r="CK7" s="379"/>
    </row>
    <row r="8" spans="1:89" s="410" customFormat="1" ht="23.25" customHeight="1">
      <c r="A8" s="397">
        <v>1</v>
      </c>
      <c r="B8" s="397">
        <v>2</v>
      </c>
      <c r="C8" s="398"/>
      <c r="D8" s="397"/>
      <c r="E8" s="397"/>
      <c r="F8" s="397"/>
      <c r="G8" s="399">
        <f>SUM(G10:G135)</f>
        <v>0</v>
      </c>
      <c r="H8" s="400"/>
      <c r="I8" s="400"/>
      <c r="J8" s="397"/>
      <c r="K8" s="397"/>
      <c r="L8" s="397"/>
      <c r="M8" s="397"/>
      <c r="N8" s="401"/>
      <c r="O8" s="402"/>
      <c r="P8" s="402"/>
      <c r="Q8" s="402"/>
      <c r="R8" s="402"/>
      <c r="S8" s="402"/>
      <c r="T8" s="402"/>
      <c r="U8" s="401"/>
      <c r="V8" s="401"/>
      <c r="W8" s="401"/>
      <c r="X8" s="402"/>
      <c r="Y8" s="402"/>
      <c r="Z8" s="402"/>
      <c r="AA8" s="401"/>
      <c r="AB8" s="401"/>
      <c r="AC8" s="401"/>
      <c r="AD8" s="402"/>
      <c r="AE8" s="402"/>
      <c r="AF8" s="402"/>
      <c r="AG8" s="401"/>
      <c r="AH8" s="401"/>
      <c r="AI8" s="401"/>
      <c r="AJ8" s="402"/>
      <c r="AK8" s="402"/>
      <c r="AL8" s="402"/>
      <c r="AM8" s="403"/>
      <c r="AN8" s="403"/>
      <c r="AO8" s="403"/>
      <c r="AP8" s="403"/>
      <c r="AQ8" s="404"/>
      <c r="AR8" s="403"/>
      <c r="AS8" s="403"/>
      <c r="AT8" s="403"/>
      <c r="AU8" s="403"/>
      <c r="AV8" s="403"/>
      <c r="AW8" s="403"/>
      <c r="AX8" s="404"/>
      <c r="AY8" s="404"/>
      <c r="AZ8" s="404"/>
      <c r="BA8" s="404"/>
      <c r="BB8" s="405"/>
      <c r="BC8" s="405"/>
      <c r="BD8" s="406"/>
      <c r="BE8" s="405"/>
      <c r="BF8" s="405"/>
      <c r="BG8" s="397"/>
      <c r="BH8" s="397"/>
      <c r="BI8" s="397"/>
      <c r="BJ8" s="397"/>
      <c r="BK8" s="397"/>
      <c r="BL8" s="397"/>
      <c r="BM8" s="397"/>
      <c r="BN8" s="397"/>
      <c r="BO8" s="397"/>
      <c r="BP8" s="397"/>
      <c r="BQ8" s="397"/>
      <c r="BR8" s="407"/>
      <c r="BS8" s="408"/>
      <c r="BT8" s="408"/>
      <c r="BU8" s="408"/>
      <c r="BV8" s="408"/>
      <c r="BW8" s="409"/>
      <c r="BX8" s="409"/>
      <c r="BY8" s="409"/>
      <c r="BZ8" s="409"/>
      <c r="CA8" s="409"/>
      <c r="CC8" s="409"/>
      <c r="CD8" s="409"/>
      <c r="CE8" s="409"/>
      <c r="CF8" s="409"/>
      <c r="CG8" s="411"/>
      <c r="CH8" s="409"/>
      <c r="CI8" s="409"/>
      <c r="CJ8" s="409"/>
      <c r="CK8" s="409"/>
    </row>
    <row r="9" spans="1:89" s="450" customFormat="1" ht="18.75" customHeight="1">
      <c r="A9" s="412"/>
      <c r="B9" s="413"/>
      <c r="C9" s="414"/>
      <c r="D9" s="415"/>
      <c r="E9" s="416"/>
      <c r="F9" s="417"/>
      <c r="G9" s="418"/>
      <c r="H9" s="419"/>
      <c r="I9" s="420"/>
      <c r="J9" s="421"/>
      <c r="K9" s="422"/>
      <c r="L9" s="423"/>
      <c r="M9" s="424"/>
      <c r="N9" s="425"/>
      <c r="O9" s="426">
        <f>W9+AC9+AI9</f>
        <v>0</v>
      </c>
      <c r="P9" s="426">
        <f>X9+AD9+AJ9</f>
        <v>0</v>
      </c>
      <c r="Q9" s="426">
        <f>Y9+AE9+AK9</f>
        <v>0</v>
      </c>
      <c r="R9" s="426">
        <f>Q9/BD9</f>
        <v>0</v>
      </c>
      <c r="S9" s="427" t="e">
        <f>T9/BD9*1000</f>
        <v>#DIV/0!</v>
      </c>
      <c r="T9" s="426" t="e">
        <f>Z9+AF9+AL9</f>
        <v>#DIV/0!</v>
      </c>
      <c r="U9" s="428"/>
      <c r="V9" s="428"/>
      <c r="W9" s="429"/>
      <c r="X9" s="427">
        <f>W9*10%</f>
        <v>0</v>
      </c>
      <c r="Y9" s="427">
        <f>X9+W9</f>
        <v>0</v>
      </c>
      <c r="Z9" s="426" t="e">
        <f>W9/G9</f>
        <v>#DIV/0!</v>
      </c>
      <c r="AA9" s="428"/>
      <c r="AB9" s="428"/>
      <c r="AC9" s="430"/>
      <c r="AD9" s="427">
        <f>AC9*10%</f>
        <v>0</v>
      </c>
      <c r="AE9" s="427">
        <f>AD9+AC9</f>
        <v>0</v>
      </c>
      <c r="AF9" s="427" t="e">
        <f>AC9/I9</f>
        <v>#DIV/0!</v>
      </c>
      <c r="AG9" s="428"/>
      <c r="AH9" s="428"/>
      <c r="AI9" s="430"/>
      <c r="AJ9" s="427">
        <f>AI9*10%</f>
        <v>0</v>
      </c>
      <c r="AK9" s="427">
        <f>AJ9+AI9</f>
        <v>0</v>
      </c>
      <c r="AL9" s="427" t="e">
        <f>AI9/I9</f>
        <v>#DIV/0!</v>
      </c>
      <c r="AM9" s="431"/>
      <c r="AN9" s="431"/>
      <c r="AO9" s="432"/>
      <c r="AP9" s="433"/>
      <c r="AQ9" s="434" t="e">
        <f>AP9/I9*1000</f>
        <v>#DIV/0!</v>
      </c>
      <c r="AR9" s="435"/>
      <c r="AS9" s="436"/>
      <c r="AT9" s="436"/>
      <c r="AU9" s="437"/>
      <c r="AV9" s="437"/>
      <c r="AW9" s="438"/>
      <c r="AX9" s="439" t="e">
        <f>AT9/AW9</f>
        <v>#DIV/0!</v>
      </c>
      <c r="AY9" s="440" t="e">
        <f>AU9/AW9</f>
        <v>#DIV/0!</v>
      </c>
      <c r="AZ9" s="440" t="e">
        <f>AV9/AW9</f>
        <v>#DIV/0!</v>
      </c>
      <c r="BA9" s="441" t="e">
        <f>(AZ9+AY9+AT9+AS9+AR9)*10%</f>
        <v>#DIV/0!</v>
      </c>
      <c r="BB9" s="442" t="e">
        <f>AZ9+AY9+AX9+AS9+AR9+AP9</f>
        <v>#DIV/0!</v>
      </c>
      <c r="BC9" s="443" t="e">
        <f>BB9/I9*1000</f>
        <v>#DIV/0!</v>
      </c>
      <c r="BD9" s="444">
        <v>23011</v>
      </c>
      <c r="BE9" s="445" t="e">
        <f>BB9*BD9</f>
        <v>#DIV/0!</v>
      </c>
      <c r="BF9" s="442" t="e">
        <f>BC9*BD9/1000</f>
        <v>#DIV/0!</v>
      </c>
      <c r="BG9" s="446">
        <f>20000*AW9</f>
        <v>0</v>
      </c>
      <c r="BH9" s="446">
        <f>200000*AW9</f>
        <v>0</v>
      </c>
      <c r="BI9" s="446">
        <f>250000*AW9</f>
        <v>0</v>
      </c>
      <c r="BJ9" s="446"/>
      <c r="BK9" s="446"/>
      <c r="BL9" s="446"/>
      <c r="BM9" s="446"/>
      <c r="BN9" s="446"/>
      <c r="BO9" s="446"/>
      <c r="BP9" s="446"/>
      <c r="BQ9" s="446"/>
      <c r="BR9" s="447">
        <f>SUM(BG9:BQ9)*10%</f>
        <v>0</v>
      </c>
      <c r="BS9" s="447">
        <f>SUM(BG9:BR9)</f>
        <v>0</v>
      </c>
      <c r="BT9" s="447">
        <f>(BS9-BR9)/BD9</f>
        <v>0</v>
      </c>
      <c r="BU9" s="448" t="e">
        <f>BT9/I9*1000</f>
        <v>#DIV/0!</v>
      </c>
      <c r="BV9" s="447" t="e">
        <f>(BS9-BR9)/I9</f>
        <v>#DIV/0!</v>
      </c>
      <c r="BW9" s="449" t="e">
        <f>BR9+BA9*BD9+P9</f>
        <v>#DIV/0!</v>
      </c>
      <c r="BX9" s="449" t="e">
        <f t="shared" ref="BX9:BY11" si="0">BT9+BB9+R9</f>
        <v>#DIV/0!</v>
      </c>
      <c r="BY9" s="449" t="e">
        <f t="shared" si="0"/>
        <v>#DIV/0!</v>
      </c>
      <c r="BZ9" s="449" t="e">
        <f>BS9+BE9+Q9</f>
        <v>#DIV/0!</v>
      </c>
      <c r="CA9" s="449" t="e">
        <f>BV9+BF9+T9</f>
        <v>#DIV/0!</v>
      </c>
      <c r="CC9" s="449" t="e">
        <f>BX9-AP9</f>
        <v>#DIV/0!</v>
      </c>
      <c r="CD9" s="449" t="e">
        <f>CC9/#REF!*1000</f>
        <v>#DIV/0!</v>
      </c>
      <c r="CE9" s="449" t="e">
        <f>CC9*BD9</f>
        <v>#DIV/0!</v>
      </c>
      <c r="CF9" s="449" t="e">
        <f>CE9/#REF!</f>
        <v>#DIV/0!</v>
      </c>
      <c r="CG9" s="451"/>
      <c r="CH9" s="449" t="e">
        <f t="shared" ref="CH9:CK24" si="1">BX9-CC9</f>
        <v>#DIV/0!</v>
      </c>
      <c r="CI9" s="449" t="e">
        <f t="shared" si="1"/>
        <v>#DIV/0!</v>
      </c>
      <c r="CJ9" s="449" t="e">
        <f t="shared" si="1"/>
        <v>#DIV/0!</v>
      </c>
      <c r="CK9" s="449" t="e">
        <f t="shared" si="1"/>
        <v>#DIV/0!</v>
      </c>
    </row>
    <row r="10" spans="1:89" s="450" customFormat="1" ht="22.5" customHeight="1">
      <c r="A10" s="452" t="s">
        <v>23</v>
      </c>
      <c r="B10" s="413"/>
      <c r="C10" s="453"/>
      <c r="D10" s="454"/>
      <c r="E10" s="455"/>
      <c r="F10" s="417"/>
      <c r="G10" s="418"/>
      <c r="H10" s="456"/>
      <c r="I10" s="457"/>
      <c r="J10" s="421"/>
      <c r="K10" s="422"/>
      <c r="L10" s="423"/>
      <c r="M10" s="458"/>
      <c r="N10" s="425"/>
      <c r="O10" s="426">
        <f t="shared" ref="O10:Q11" si="2">W10+AC10+AI10</f>
        <v>0</v>
      </c>
      <c r="P10" s="426">
        <f t="shared" si="2"/>
        <v>0</v>
      </c>
      <c r="Q10" s="426">
        <f t="shared" si="2"/>
        <v>0</v>
      </c>
      <c r="R10" s="426">
        <f t="shared" ref="R10:R39" si="3">Q10/BD10</f>
        <v>0</v>
      </c>
      <c r="S10" s="427" t="e">
        <f t="shared" ref="S10:S39" si="4">T10/BD10*1000</f>
        <v>#DIV/0!</v>
      </c>
      <c r="T10" s="426" t="e">
        <f t="shared" ref="T10:T45" si="5">Z10+AF10+AL10</f>
        <v>#DIV/0!</v>
      </c>
      <c r="U10" s="425"/>
      <c r="V10" s="428"/>
      <c r="W10" s="429"/>
      <c r="X10" s="426">
        <f t="shared" ref="X10:X30" si="6">W10*10%</f>
        <v>0</v>
      </c>
      <c r="Y10" s="426">
        <f t="shared" ref="Y10:Y73" si="7">X10+W10</f>
        <v>0</v>
      </c>
      <c r="Z10" s="426" t="e">
        <f>W10/G10</f>
        <v>#DIV/0!</v>
      </c>
      <c r="AA10" s="425"/>
      <c r="AB10" s="428"/>
      <c r="AC10" s="430"/>
      <c r="AD10" s="426">
        <f t="shared" ref="AD10:AD73" si="8">AC10*10%</f>
        <v>0</v>
      </c>
      <c r="AE10" s="426">
        <f t="shared" ref="AE10:AE39" si="9">AD10+AC10</f>
        <v>0</v>
      </c>
      <c r="AF10" s="426" t="e">
        <f t="shared" ref="AF10:AF19" si="10">AC10/I10</f>
        <v>#DIV/0!</v>
      </c>
      <c r="AG10" s="425"/>
      <c r="AH10" s="428"/>
      <c r="AI10" s="430"/>
      <c r="AJ10" s="426">
        <f t="shared" ref="AJ10:AJ73" si="11">AI10*10%</f>
        <v>0</v>
      </c>
      <c r="AK10" s="426">
        <f t="shared" ref="AK10:AK39" si="12">AJ10+AI10</f>
        <v>0</v>
      </c>
      <c r="AL10" s="426" t="e">
        <f t="shared" ref="AL10:AL19" si="13">AI10/I10</f>
        <v>#DIV/0!</v>
      </c>
      <c r="AM10" s="432"/>
      <c r="AN10" s="432"/>
      <c r="AO10" s="432"/>
      <c r="AP10" s="433"/>
      <c r="AQ10" s="434" t="e">
        <f t="shared" ref="AQ10:AQ19" si="14">AP10/I10*1000</f>
        <v>#DIV/0!</v>
      </c>
      <c r="AR10" s="438"/>
      <c r="AS10" s="438"/>
      <c r="AT10" s="438"/>
      <c r="AU10" s="438"/>
      <c r="AV10" s="438"/>
      <c r="AW10" s="438"/>
      <c r="AX10" s="439" t="e">
        <f t="shared" ref="AX10:AX49" si="15">AT10/AW10</f>
        <v>#DIV/0!</v>
      </c>
      <c r="AY10" s="440" t="e">
        <f t="shared" ref="AY10:AY49" si="16">AU10/AW10</f>
        <v>#DIV/0!</v>
      </c>
      <c r="AZ10" s="440" t="e">
        <f t="shared" ref="AZ10:AZ39" si="17">AV10/AW10</f>
        <v>#DIV/0!</v>
      </c>
      <c r="BA10" s="441" t="e">
        <f t="shared" ref="BA10:BA39" si="18">(AZ10+AY10+AX10+AS10+AR10)*10%</f>
        <v>#DIV/0!</v>
      </c>
      <c r="BB10" s="442" t="e">
        <f t="shared" ref="BB10:BB39" si="19">AZ10+AY10+AX10+AS10+AR10+AP10</f>
        <v>#DIV/0!</v>
      </c>
      <c r="BC10" s="443" t="e">
        <f t="shared" ref="BC10:BC19" si="20">BB10/I10*1000</f>
        <v>#DIV/0!</v>
      </c>
      <c r="BD10" s="444">
        <v>23000</v>
      </c>
      <c r="BE10" s="445" t="e">
        <f t="shared" ref="BE10:BE49" si="21">BB10*BD10</f>
        <v>#DIV/0!</v>
      </c>
      <c r="BF10" s="442" t="e">
        <f t="shared" ref="BF10:BF39" si="22">BC10*BD10/1000</f>
        <v>#DIV/0!</v>
      </c>
      <c r="BG10" s="446"/>
      <c r="BH10" s="446"/>
      <c r="BI10" s="446"/>
      <c r="BJ10" s="446"/>
      <c r="BK10" s="446"/>
      <c r="BL10" s="446"/>
      <c r="BM10" s="446"/>
      <c r="BN10" s="446"/>
      <c r="BO10" s="446"/>
      <c r="BP10" s="446"/>
      <c r="BQ10" s="446"/>
      <c r="BR10" s="447">
        <f t="shared" ref="BR10:BR39" si="23">SUM(BG10:BQ10)*10%</f>
        <v>0</v>
      </c>
      <c r="BS10" s="447">
        <f t="shared" ref="BS10:BS39" si="24">SUM(BG10:BR10)</f>
        <v>0</v>
      </c>
      <c r="BT10" s="447">
        <f t="shared" ref="BT10:BT39" si="25">(BS10-BR10)/BD10</f>
        <v>0</v>
      </c>
      <c r="BU10" s="448" t="e">
        <f t="shared" ref="BU10:BU19" si="26">BT10/I10*1000</f>
        <v>#DIV/0!</v>
      </c>
      <c r="BV10" s="447" t="e">
        <f t="shared" ref="BV10:BV19" si="27">(BS10-BR10)/I10</f>
        <v>#DIV/0!</v>
      </c>
      <c r="BW10" s="449" t="e">
        <f t="shared" ref="BW10:BW39" si="28">BR10+BA10*BD10+P10</f>
        <v>#DIV/0!</v>
      </c>
      <c r="BX10" s="449" t="e">
        <f t="shared" si="0"/>
        <v>#DIV/0!</v>
      </c>
      <c r="BY10" s="449" t="e">
        <f t="shared" si="0"/>
        <v>#DIV/0!</v>
      </c>
      <c r="BZ10" s="449" t="e">
        <f t="shared" ref="BZ10:BZ39" si="29">BS10+BE10+Q10</f>
        <v>#DIV/0!</v>
      </c>
      <c r="CA10" s="449" t="e">
        <f t="shared" ref="CA10:CA39" si="30">BV10+BF10+T10</f>
        <v>#DIV/0!</v>
      </c>
      <c r="CC10" s="449" t="e">
        <f>BX10-AP10</f>
        <v>#DIV/0!</v>
      </c>
      <c r="CD10" s="449" t="e">
        <f>CC10/#REF!*1000</f>
        <v>#DIV/0!</v>
      </c>
      <c r="CE10" s="449" t="e">
        <f>CC10*BD10</f>
        <v>#DIV/0!</v>
      </c>
      <c r="CF10" s="449" t="e">
        <f>CE10/#REF!</f>
        <v>#DIV/0!</v>
      </c>
      <c r="CG10" s="451"/>
      <c r="CH10" s="449" t="e">
        <f t="shared" si="1"/>
        <v>#DIV/0!</v>
      </c>
      <c r="CI10" s="449" t="e">
        <f t="shared" si="1"/>
        <v>#DIV/0!</v>
      </c>
      <c r="CJ10" s="449" t="e">
        <f t="shared" si="1"/>
        <v>#DIV/0!</v>
      </c>
      <c r="CK10" s="449" t="e">
        <f t="shared" si="1"/>
        <v>#DIV/0!</v>
      </c>
    </row>
    <row r="11" spans="1:89" s="450" customFormat="1" ht="22.5" customHeight="1">
      <c r="A11" s="459" t="s">
        <v>22</v>
      </c>
      <c r="B11" s="413"/>
      <c r="C11" s="460"/>
      <c r="D11" s="461"/>
      <c r="E11" s="462"/>
      <c r="F11" s="417"/>
      <c r="G11" s="418"/>
      <c r="H11" s="463"/>
      <c r="I11" s="464"/>
      <c r="J11" s="465"/>
      <c r="K11" s="422"/>
      <c r="L11" s="423"/>
      <c r="M11" s="458"/>
      <c r="N11" s="425"/>
      <c r="O11" s="426">
        <f t="shared" si="2"/>
        <v>0</v>
      </c>
      <c r="P11" s="426">
        <f t="shared" si="2"/>
        <v>0</v>
      </c>
      <c r="Q11" s="426">
        <f t="shared" si="2"/>
        <v>0</v>
      </c>
      <c r="R11" s="426">
        <f t="shared" si="3"/>
        <v>0</v>
      </c>
      <c r="S11" s="427" t="e">
        <f t="shared" si="4"/>
        <v>#DIV/0!</v>
      </c>
      <c r="T11" s="426" t="e">
        <f t="shared" si="5"/>
        <v>#DIV/0!</v>
      </c>
      <c r="U11" s="425"/>
      <c r="V11" s="428"/>
      <c r="W11" s="429"/>
      <c r="X11" s="426">
        <f t="shared" si="6"/>
        <v>0</v>
      </c>
      <c r="Y11" s="426">
        <f t="shared" si="7"/>
        <v>0</v>
      </c>
      <c r="Z11" s="426" t="e">
        <f t="shared" ref="Z11:Z98" si="31">W11/G11</f>
        <v>#DIV/0!</v>
      </c>
      <c r="AA11" s="425"/>
      <c r="AB11" s="428"/>
      <c r="AC11" s="430"/>
      <c r="AD11" s="426">
        <f t="shared" si="8"/>
        <v>0</v>
      </c>
      <c r="AE11" s="426">
        <f t="shared" si="9"/>
        <v>0</v>
      </c>
      <c r="AF11" s="426" t="e">
        <f t="shared" si="10"/>
        <v>#DIV/0!</v>
      </c>
      <c r="AG11" s="425"/>
      <c r="AH11" s="428"/>
      <c r="AI11" s="430"/>
      <c r="AJ11" s="426">
        <f t="shared" si="11"/>
        <v>0</v>
      </c>
      <c r="AK11" s="426">
        <f t="shared" si="12"/>
        <v>0</v>
      </c>
      <c r="AL11" s="426" t="e">
        <f t="shared" si="13"/>
        <v>#DIV/0!</v>
      </c>
      <c r="AM11" s="432"/>
      <c r="AN11" s="432"/>
      <c r="AO11" s="432"/>
      <c r="AP11" s="433"/>
      <c r="AQ11" s="434" t="e">
        <f t="shared" si="14"/>
        <v>#DIV/0!</v>
      </c>
      <c r="AR11" s="438"/>
      <c r="AS11" s="438"/>
      <c r="AT11" s="438"/>
      <c r="AU11" s="438"/>
      <c r="AV11" s="438"/>
      <c r="AW11" s="438"/>
      <c r="AX11" s="439" t="e">
        <f t="shared" si="15"/>
        <v>#DIV/0!</v>
      </c>
      <c r="AY11" s="440" t="e">
        <f t="shared" si="16"/>
        <v>#DIV/0!</v>
      </c>
      <c r="AZ11" s="440" t="e">
        <f t="shared" si="17"/>
        <v>#DIV/0!</v>
      </c>
      <c r="BA11" s="441" t="e">
        <f t="shared" si="18"/>
        <v>#DIV/0!</v>
      </c>
      <c r="BB11" s="442" t="e">
        <f t="shared" si="19"/>
        <v>#DIV/0!</v>
      </c>
      <c r="BC11" s="443" t="e">
        <f t="shared" si="20"/>
        <v>#DIV/0!</v>
      </c>
      <c r="BD11" s="444">
        <v>23000</v>
      </c>
      <c r="BE11" s="445" t="e">
        <f t="shared" si="21"/>
        <v>#DIV/0!</v>
      </c>
      <c r="BF11" s="442" t="e">
        <f t="shared" si="22"/>
        <v>#DIV/0!</v>
      </c>
      <c r="BG11" s="446"/>
      <c r="BH11" s="446"/>
      <c r="BI11" s="446"/>
      <c r="BJ11" s="446"/>
      <c r="BK11" s="446"/>
      <c r="BL11" s="446"/>
      <c r="BM11" s="446"/>
      <c r="BN11" s="446"/>
      <c r="BO11" s="446"/>
      <c r="BP11" s="446"/>
      <c r="BQ11" s="446"/>
      <c r="BR11" s="447">
        <f t="shared" si="23"/>
        <v>0</v>
      </c>
      <c r="BS11" s="447">
        <f t="shared" si="24"/>
        <v>0</v>
      </c>
      <c r="BT11" s="447">
        <f t="shared" si="25"/>
        <v>0</v>
      </c>
      <c r="BU11" s="448" t="e">
        <f t="shared" si="26"/>
        <v>#DIV/0!</v>
      </c>
      <c r="BV11" s="447" t="e">
        <f t="shared" si="27"/>
        <v>#DIV/0!</v>
      </c>
      <c r="BW11" s="449" t="e">
        <f t="shared" si="28"/>
        <v>#DIV/0!</v>
      </c>
      <c r="BX11" s="449" t="e">
        <f t="shared" si="0"/>
        <v>#DIV/0!</v>
      </c>
      <c r="BY11" s="449" t="e">
        <f t="shared" si="0"/>
        <v>#DIV/0!</v>
      </c>
      <c r="BZ11" s="449" t="e">
        <f t="shared" si="29"/>
        <v>#DIV/0!</v>
      </c>
      <c r="CA11" s="449" t="e">
        <f t="shared" si="30"/>
        <v>#DIV/0!</v>
      </c>
      <c r="CC11" s="449" t="e">
        <f t="shared" ref="CC11:CC88" si="32">BX11-AP11</f>
        <v>#DIV/0!</v>
      </c>
      <c r="CD11" s="449" t="e">
        <f>CC11/#REF!*1000</f>
        <v>#DIV/0!</v>
      </c>
      <c r="CE11" s="449" t="e">
        <f t="shared" ref="CE11:CE88" si="33">CC11*BD11</f>
        <v>#DIV/0!</v>
      </c>
      <c r="CF11" s="449" t="e">
        <f>CE11/#REF!</f>
        <v>#DIV/0!</v>
      </c>
      <c r="CG11" s="451"/>
      <c r="CH11" s="449" t="e">
        <f t="shared" si="1"/>
        <v>#DIV/0!</v>
      </c>
      <c r="CI11" s="449" t="e">
        <f t="shared" si="1"/>
        <v>#DIV/0!</v>
      </c>
      <c r="CJ11" s="449" t="e">
        <f t="shared" si="1"/>
        <v>#DIV/0!</v>
      </c>
      <c r="CK11" s="449" t="e">
        <f t="shared" si="1"/>
        <v>#DIV/0!</v>
      </c>
    </row>
    <row r="12" spans="1:89" s="450" customFormat="1" ht="22.5" customHeight="1">
      <c r="A12" s="466"/>
      <c r="B12" s="413"/>
      <c r="C12" s="460"/>
      <c r="D12" s="461"/>
      <c r="E12" s="462"/>
      <c r="F12" s="417"/>
      <c r="G12" s="418"/>
      <c r="H12" s="463"/>
      <c r="I12" s="464"/>
      <c r="J12" s="465"/>
      <c r="K12" s="422"/>
      <c r="L12" s="423"/>
      <c r="M12" s="458"/>
      <c r="N12" s="425"/>
      <c r="O12" s="426"/>
      <c r="P12" s="426"/>
      <c r="Q12" s="426"/>
      <c r="R12" s="426"/>
      <c r="S12" s="427"/>
      <c r="T12" s="426"/>
      <c r="U12" s="425"/>
      <c r="V12" s="428"/>
      <c r="W12" s="429"/>
      <c r="X12" s="426"/>
      <c r="Y12" s="426"/>
      <c r="Z12" s="426"/>
      <c r="AA12" s="425"/>
      <c r="AB12" s="428"/>
      <c r="AC12" s="430"/>
      <c r="AD12" s="426"/>
      <c r="AE12" s="426"/>
      <c r="AF12" s="426"/>
      <c r="AG12" s="425"/>
      <c r="AH12" s="428"/>
      <c r="AI12" s="430"/>
      <c r="AJ12" s="426"/>
      <c r="AK12" s="426"/>
      <c r="AL12" s="426"/>
      <c r="AM12" s="432"/>
      <c r="AN12" s="432"/>
      <c r="AO12" s="432"/>
      <c r="AP12" s="433"/>
      <c r="AQ12" s="434"/>
      <c r="AR12" s="438"/>
      <c r="AS12" s="438"/>
      <c r="AT12" s="438"/>
      <c r="AU12" s="438"/>
      <c r="AV12" s="438"/>
      <c r="AW12" s="438"/>
      <c r="AX12" s="439"/>
      <c r="AY12" s="440"/>
      <c r="AZ12" s="440"/>
      <c r="BA12" s="441"/>
      <c r="BB12" s="442"/>
      <c r="BC12" s="443"/>
      <c r="BD12" s="444"/>
      <c r="BE12" s="445"/>
      <c r="BF12" s="442"/>
      <c r="BG12" s="446"/>
      <c r="BH12" s="446"/>
      <c r="BI12" s="446"/>
      <c r="BJ12" s="446"/>
      <c r="BK12" s="446"/>
      <c r="BL12" s="446"/>
      <c r="BM12" s="446"/>
      <c r="BN12" s="446"/>
      <c r="BO12" s="446"/>
      <c r="BP12" s="446"/>
      <c r="BQ12" s="446"/>
      <c r="BR12" s="447"/>
      <c r="BS12" s="447"/>
      <c r="BT12" s="447"/>
      <c r="BU12" s="448"/>
      <c r="BV12" s="447"/>
      <c r="BW12" s="449"/>
      <c r="BX12" s="449"/>
      <c r="BY12" s="449"/>
      <c r="BZ12" s="449"/>
      <c r="CA12" s="449"/>
      <c r="CC12" s="449"/>
      <c r="CD12" s="449"/>
      <c r="CE12" s="449"/>
      <c r="CF12" s="449"/>
      <c r="CG12" s="451"/>
      <c r="CH12" s="449"/>
      <c r="CI12" s="449"/>
      <c r="CJ12" s="449"/>
      <c r="CK12" s="449"/>
    </row>
    <row r="13" spans="1:89" s="450" customFormat="1" ht="22.5" customHeight="1">
      <c r="A13" s="466"/>
      <c r="B13" s="413"/>
      <c r="C13" s="460"/>
      <c r="D13" s="461"/>
      <c r="E13" s="462"/>
      <c r="F13" s="417"/>
      <c r="G13" s="418"/>
      <c r="H13" s="463"/>
      <c r="I13" s="464"/>
      <c r="J13" s="465"/>
      <c r="K13" s="422"/>
      <c r="L13" s="423"/>
      <c r="M13" s="458"/>
      <c r="N13" s="425"/>
      <c r="O13" s="426"/>
      <c r="P13" s="426"/>
      <c r="Q13" s="426"/>
      <c r="R13" s="426"/>
      <c r="S13" s="427"/>
      <c r="T13" s="426"/>
      <c r="U13" s="425"/>
      <c r="V13" s="428"/>
      <c r="W13" s="429"/>
      <c r="X13" s="426"/>
      <c r="Y13" s="426"/>
      <c r="Z13" s="426"/>
      <c r="AA13" s="425"/>
      <c r="AB13" s="428"/>
      <c r="AC13" s="430"/>
      <c r="AD13" s="426"/>
      <c r="AE13" s="426"/>
      <c r="AF13" s="426"/>
      <c r="AG13" s="425"/>
      <c r="AH13" s="428"/>
      <c r="AI13" s="430"/>
      <c r="AJ13" s="426"/>
      <c r="AK13" s="426"/>
      <c r="AL13" s="426"/>
      <c r="AM13" s="432"/>
      <c r="AN13" s="432"/>
      <c r="AO13" s="432"/>
      <c r="AP13" s="433"/>
      <c r="AQ13" s="434"/>
      <c r="AR13" s="438"/>
      <c r="AS13" s="438"/>
      <c r="AT13" s="438"/>
      <c r="AU13" s="438"/>
      <c r="AV13" s="438"/>
      <c r="AW13" s="438"/>
      <c r="AX13" s="439"/>
      <c r="AY13" s="440"/>
      <c r="AZ13" s="440"/>
      <c r="BA13" s="441"/>
      <c r="BB13" s="442"/>
      <c r="BC13" s="443"/>
      <c r="BD13" s="444"/>
      <c r="BE13" s="445"/>
      <c r="BF13" s="442"/>
      <c r="BG13" s="446"/>
      <c r="BH13" s="446"/>
      <c r="BI13" s="446"/>
      <c r="BJ13" s="446"/>
      <c r="BK13" s="446"/>
      <c r="BL13" s="446"/>
      <c r="BM13" s="446"/>
      <c r="BN13" s="446"/>
      <c r="BO13" s="446"/>
      <c r="BP13" s="446"/>
      <c r="BQ13" s="446"/>
      <c r="BR13" s="447"/>
      <c r="BS13" s="447"/>
      <c r="BT13" s="447"/>
      <c r="BU13" s="448"/>
      <c r="BV13" s="447"/>
      <c r="BW13" s="449"/>
      <c r="BX13" s="449"/>
      <c r="BY13" s="449"/>
      <c r="BZ13" s="449"/>
      <c r="CA13" s="449"/>
      <c r="CC13" s="449"/>
      <c r="CD13" s="449"/>
      <c r="CE13" s="449"/>
      <c r="CF13" s="449"/>
      <c r="CG13" s="451"/>
      <c r="CH13" s="449"/>
      <c r="CI13" s="449"/>
      <c r="CJ13" s="449"/>
      <c r="CK13" s="449"/>
    </row>
    <row r="14" spans="1:89" s="450" customFormat="1" ht="18.75" customHeight="1">
      <c r="A14" s="467"/>
      <c r="B14" s="413"/>
      <c r="C14" s="460"/>
      <c r="D14" s="461"/>
      <c r="E14" s="462"/>
      <c r="F14" s="417"/>
      <c r="G14" s="418"/>
      <c r="H14" s="463"/>
      <c r="I14" s="420"/>
      <c r="J14" s="465"/>
      <c r="K14" s="422"/>
      <c r="L14" s="423"/>
      <c r="M14" s="458"/>
      <c r="N14" s="425"/>
      <c r="O14" s="426">
        <f>W14+AC14+AI14</f>
        <v>0</v>
      </c>
      <c r="P14" s="426">
        <f>X14+AD14+AJ14</f>
        <v>0</v>
      </c>
      <c r="Q14" s="426">
        <f>Y14+AE14+AK14</f>
        <v>0</v>
      </c>
      <c r="R14" s="426">
        <f t="shared" si="3"/>
        <v>0</v>
      </c>
      <c r="S14" s="427" t="e">
        <f t="shared" si="4"/>
        <v>#DIV/0!</v>
      </c>
      <c r="T14" s="426" t="e">
        <f t="shared" si="5"/>
        <v>#DIV/0!</v>
      </c>
      <c r="U14" s="425"/>
      <c r="V14" s="428"/>
      <c r="W14" s="429"/>
      <c r="X14" s="426">
        <f t="shared" si="6"/>
        <v>0</v>
      </c>
      <c r="Y14" s="426">
        <f t="shared" si="7"/>
        <v>0</v>
      </c>
      <c r="Z14" s="426" t="e">
        <f t="shared" si="31"/>
        <v>#DIV/0!</v>
      </c>
      <c r="AA14" s="425"/>
      <c r="AB14" s="428"/>
      <c r="AC14" s="430"/>
      <c r="AD14" s="426">
        <f t="shared" si="8"/>
        <v>0</v>
      </c>
      <c r="AE14" s="426">
        <f t="shared" si="9"/>
        <v>0</v>
      </c>
      <c r="AF14" s="426" t="e">
        <f t="shared" si="10"/>
        <v>#DIV/0!</v>
      </c>
      <c r="AG14" s="425"/>
      <c r="AH14" s="428"/>
      <c r="AI14" s="430"/>
      <c r="AJ14" s="426">
        <f t="shared" si="11"/>
        <v>0</v>
      </c>
      <c r="AK14" s="426">
        <f t="shared" si="12"/>
        <v>0</v>
      </c>
      <c r="AL14" s="426" t="e">
        <f t="shared" si="13"/>
        <v>#DIV/0!</v>
      </c>
      <c r="AM14" s="432"/>
      <c r="AN14" s="432"/>
      <c r="AO14" s="432"/>
      <c r="AP14" s="433"/>
      <c r="AQ14" s="434" t="e">
        <f t="shared" si="14"/>
        <v>#DIV/0!</v>
      </c>
      <c r="AR14" s="438"/>
      <c r="AS14" s="438"/>
      <c r="AT14" s="438"/>
      <c r="AU14" s="438"/>
      <c r="AV14" s="438"/>
      <c r="AW14" s="438"/>
      <c r="AX14" s="439" t="e">
        <f t="shared" si="15"/>
        <v>#DIV/0!</v>
      </c>
      <c r="AY14" s="440" t="e">
        <f t="shared" si="16"/>
        <v>#DIV/0!</v>
      </c>
      <c r="AZ14" s="440" t="e">
        <f t="shared" si="17"/>
        <v>#DIV/0!</v>
      </c>
      <c r="BA14" s="441" t="e">
        <f t="shared" si="18"/>
        <v>#DIV/0!</v>
      </c>
      <c r="BB14" s="442" t="e">
        <f t="shared" si="19"/>
        <v>#DIV/0!</v>
      </c>
      <c r="BC14" s="443" t="e">
        <f t="shared" si="20"/>
        <v>#DIV/0!</v>
      </c>
      <c r="BD14" s="444">
        <v>23000</v>
      </c>
      <c r="BE14" s="445" t="e">
        <f t="shared" si="21"/>
        <v>#DIV/0!</v>
      </c>
      <c r="BF14" s="442" t="e">
        <f t="shared" si="22"/>
        <v>#DIV/0!</v>
      </c>
      <c r="BG14" s="446"/>
      <c r="BH14" s="446"/>
      <c r="BI14" s="446"/>
      <c r="BJ14" s="446"/>
      <c r="BK14" s="446"/>
      <c r="BL14" s="446"/>
      <c r="BM14" s="446"/>
      <c r="BN14" s="446"/>
      <c r="BO14" s="446"/>
      <c r="BP14" s="446"/>
      <c r="BQ14" s="446"/>
      <c r="BR14" s="447">
        <f t="shared" si="23"/>
        <v>0</v>
      </c>
      <c r="BS14" s="447">
        <f t="shared" si="24"/>
        <v>0</v>
      </c>
      <c r="BT14" s="447">
        <f t="shared" si="25"/>
        <v>0</v>
      </c>
      <c r="BU14" s="448" t="e">
        <f t="shared" si="26"/>
        <v>#DIV/0!</v>
      </c>
      <c r="BV14" s="447" t="e">
        <f t="shared" si="27"/>
        <v>#DIV/0!</v>
      </c>
      <c r="BW14" s="449" t="e">
        <f t="shared" si="28"/>
        <v>#DIV/0!</v>
      </c>
      <c r="BX14" s="449" t="e">
        <f t="shared" ref="BX14:BY28" si="34">BT14+BB14+R14</f>
        <v>#DIV/0!</v>
      </c>
      <c r="BY14" s="449" t="e">
        <f t="shared" si="34"/>
        <v>#DIV/0!</v>
      </c>
      <c r="BZ14" s="449" t="e">
        <f t="shared" si="29"/>
        <v>#DIV/0!</v>
      </c>
      <c r="CA14" s="449" t="e">
        <f t="shared" si="30"/>
        <v>#DIV/0!</v>
      </c>
      <c r="CC14" s="449" t="e">
        <f t="shared" si="32"/>
        <v>#DIV/0!</v>
      </c>
      <c r="CD14" s="449" t="e">
        <f>CC14/#REF!*1000</f>
        <v>#DIV/0!</v>
      </c>
      <c r="CE14" s="449" t="e">
        <f t="shared" si="33"/>
        <v>#DIV/0!</v>
      </c>
      <c r="CF14" s="449" t="e">
        <f>CE14/#REF!</f>
        <v>#DIV/0!</v>
      </c>
      <c r="CG14" s="451"/>
      <c r="CH14" s="449" t="e">
        <f t="shared" si="1"/>
        <v>#DIV/0!</v>
      </c>
      <c r="CI14" s="449" t="e">
        <f t="shared" si="1"/>
        <v>#DIV/0!</v>
      </c>
      <c r="CJ14" s="449" t="e">
        <f t="shared" si="1"/>
        <v>#DIV/0!</v>
      </c>
      <c r="CK14" s="449" t="e">
        <f t="shared" si="1"/>
        <v>#DIV/0!</v>
      </c>
    </row>
    <row r="15" spans="1:89" s="450" customFormat="1" ht="18.75" customHeight="1">
      <c r="A15" s="412">
        <v>3</v>
      </c>
      <c r="B15" s="413"/>
      <c r="C15" s="460"/>
      <c r="D15" s="461"/>
      <c r="E15" s="462"/>
      <c r="F15" s="417"/>
      <c r="G15" s="418"/>
      <c r="H15" s="464"/>
      <c r="I15" s="420"/>
      <c r="J15" s="465"/>
      <c r="K15" s="422"/>
      <c r="L15" s="423"/>
      <c r="M15" s="458"/>
      <c r="N15" s="425"/>
      <c r="O15" s="426">
        <f t="shared" ref="O15:Q16" si="35">W15+AC15+AI15</f>
        <v>0</v>
      </c>
      <c r="P15" s="426">
        <f t="shared" si="35"/>
        <v>0</v>
      </c>
      <c r="Q15" s="426">
        <f t="shared" si="35"/>
        <v>0</v>
      </c>
      <c r="R15" s="426">
        <f>Q15/BD15</f>
        <v>0</v>
      </c>
      <c r="S15" s="427" t="e">
        <f>T15/BD15*1000</f>
        <v>#DIV/0!</v>
      </c>
      <c r="T15" s="426" t="e">
        <f>Z15+AF15+AL15</f>
        <v>#DIV/0!</v>
      </c>
      <c r="U15" s="425"/>
      <c r="V15" s="428"/>
      <c r="W15" s="429"/>
      <c r="X15" s="426">
        <f>W15*10%</f>
        <v>0</v>
      </c>
      <c r="Y15" s="426">
        <f>X15+W15</f>
        <v>0</v>
      </c>
      <c r="Z15" s="426" t="e">
        <f>W15/G15</f>
        <v>#DIV/0!</v>
      </c>
      <c r="AA15" s="425"/>
      <c r="AB15" s="428"/>
      <c r="AC15" s="430"/>
      <c r="AD15" s="426">
        <f>AC15*10%</f>
        <v>0</v>
      </c>
      <c r="AE15" s="426">
        <f>AD15+AC15</f>
        <v>0</v>
      </c>
      <c r="AF15" s="426" t="e">
        <f>AC15/I15</f>
        <v>#DIV/0!</v>
      </c>
      <c r="AG15" s="425"/>
      <c r="AH15" s="428"/>
      <c r="AI15" s="430"/>
      <c r="AJ15" s="426">
        <f>AI15*10%</f>
        <v>0</v>
      </c>
      <c r="AK15" s="426">
        <f>AJ15+AI15</f>
        <v>0</v>
      </c>
      <c r="AL15" s="426" t="e">
        <f>AI15/I15</f>
        <v>#DIV/0!</v>
      </c>
      <c r="AM15" s="432"/>
      <c r="AN15" s="432"/>
      <c r="AO15" s="432"/>
      <c r="AP15" s="433"/>
      <c r="AQ15" s="434" t="e">
        <f>AP15/I15*1000</f>
        <v>#DIV/0!</v>
      </c>
      <c r="AR15" s="438"/>
      <c r="AS15" s="438"/>
      <c r="AT15" s="438"/>
      <c r="AU15" s="438"/>
      <c r="AV15" s="438"/>
      <c r="AW15" s="438"/>
      <c r="AX15" s="439" t="e">
        <f t="shared" si="15"/>
        <v>#DIV/0!</v>
      </c>
      <c r="AY15" s="440" t="e">
        <f t="shared" si="16"/>
        <v>#DIV/0!</v>
      </c>
      <c r="AZ15" s="440" t="e">
        <f>AV15/AW15</f>
        <v>#DIV/0!</v>
      </c>
      <c r="BA15" s="441" t="e">
        <f>(AZ15+AY15+AX15+AS15+AR15)*10%</f>
        <v>#DIV/0!</v>
      </c>
      <c r="BB15" s="442" t="e">
        <f>AZ15+AY15+AX15+AS15+AR15+AP15</f>
        <v>#DIV/0!</v>
      </c>
      <c r="BC15" s="443" t="e">
        <f>BB15/I15*1000</f>
        <v>#DIV/0!</v>
      </c>
      <c r="BD15" s="444">
        <v>23000</v>
      </c>
      <c r="BE15" s="445" t="e">
        <f t="shared" si="21"/>
        <v>#DIV/0!</v>
      </c>
      <c r="BF15" s="442" t="e">
        <f>BC15*BD15/1000</f>
        <v>#DIV/0!</v>
      </c>
      <c r="BG15" s="446"/>
      <c r="BH15" s="446"/>
      <c r="BI15" s="446"/>
      <c r="BJ15" s="446"/>
      <c r="BK15" s="446"/>
      <c r="BL15" s="446"/>
      <c r="BM15" s="446"/>
      <c r="BN15" s="446"/>
      <c r="BO15" s="446"/>
      <c r="BP15" s="446"/>
      <c r="BQ15" s="446"/>
      <c r="BR15" s="447">
        <f>SUM(BG15:BQ15)*10%</f>
        <v>0</v>
      </c>
      <c r="BS15" s="447">
        <f>SUM(BG15:BR15)</f>
        <v>0</v>
      </c>
      <c r="BT15" s="447">
        <f>(BS15-BR15)/BD15</f>
        <v>0</v>
      </c>
      <c r="BU15" s="448" t="e">
        <f>BT15/I15*1000</f>
        <v>#DIV/0!</v>
      </c>
      <c r="BV15" s="447" t="e">
        <f>(BS15-BR15)/I15</f>
        <v>#DIV/0!</v>
      </c>
      <c r="BW15" s="449" t="e">
        <f>BR15+BA15*BD15+P15</f>
        <v>#DIV/0!</v>
      </c>
      <c r="BX15" s="449" t="e">
        <f t="shared" si="34"/>
        <v>#DIV/0!</v>
      </c>
      <c r="BY15" s="449" t="e">
        <f t="shared" si="34"/>
        <v>#DIV/0!</v>
      </c>
      <c r="BZ15" s="449" t="e">
        <f>BS15+BE15+Q15</f>
        <v>#DIV/0!</v>
      </c>
      <c r="CA15" s="449" t="e">
        <f>BV15+BF15+T15</f>
        <v>#DIV/0!</v>
      </c>
      <c r="CC15" s="449" t="e">
        <f>BX15-AP15</f>
        <v>#DIV/0!</v>
      </c>
      <c r="CD15" s="449" t="e">
        <f>CC15/#REF!*1000</f>
        <v>#DIV/0!</v>
      </c>
      <c r="CE15" s="449" t="e">
        <f>CC15*BD15</f>
        <v>#DIV/0!</v>
      </c>
      <c r="CF15" s="449" t="e">
        <f>CE15/#REF!</f>
        <v>#DIV/0!</v>
      </c>
      <c r="CG15" s="451"/>
      <c r="CH15" s="449" t="e">
        <f t="shared" si="1"/>
        <v>#DIV/0!</v>
      </c>
      <c r="CI15" s="449" t="e">
        <f t="shared" si="1"/>
        <v>#DIV/0!</v>
      </c>
      <c r="CJ15" s="449" t="e">
        <f t="shared" si="1"/>
        <v>#DIV/0!</v>
      </c>
      <c r="CK15" s="449" t="e">
        <f t="shared" si="1"/>
        <v>#DIV/0!</v>
      </c>
    </row>
    <row r="16" spans="1:89" s="450" customFormat="1" ht="18.75" customHeight="1">
      <c r="A16" s="459" t="s">
        <v>20</v>
      </c>
      <c r="B16" s="413"/>
      <c r="C16" s="460"/>
      <c r="D16" s="461"/>
      <c r="E16" s="462"/>
      <c r="F16" s="417"/>
      <c r="G16" s="418"/>
      <c r="H16" s="464"/>
      <c r="I16" s="420"/>
      <c r="J16" s="465"/>
      <c r="K16" s="422"/>
      <c r="L16" s="423"/>
      <c r="M16" s="458"/>
      <c r="N16" s="425"/>
      <c r="O16" s="426">
        <f t="shared" si="35"/>
        <v>0</v>
      </c>
      <c r="P16" s="426">
        <f t="shared" si="35"/>
        <v>0</v>
      </c>
      <c r="Q16" s="426">
        <f t="shared" si="35"/>
        <v>0</v>
      </c>
      <c r="R16" s="426">
        <f>Q16/BD16</f>
        <v>0</v>
      </c>
      <c r="S16" s="427" t="e">
        <f>T16/BD16*1000</f>
        <v>#DIV/0!</v>
      </c>
      <c r="T16" s="426" t="e">
        <f>Z16+AF16+AL16</f>
        <v>#DIV/0!</v>
      </c>
      <c r="U16" s="425"/>
      <c r="V16" s="428"/>
      <c r="W16" s="429"/>
      <c r="X16" s="426">
        <f>W16*10%</f>
        <v>0</v>
      </c>
      <c r="Y16" s="426">
        <f>X16+W16</f>
        <v>0</v>
      </c>
      <c r="Z16" s="426" t="e">
        <f>W16/G16</f>
        <v>#DIV/0!</v>
      </c>
      <c r="AA16" s="425"/>
      <c r="AB16" s="428"/>
      <c r="AC16" s="430"/>
      <c r="AD16" s="426">
        <f>AC16*10%</f>
        <v>0</v>
      </c>
      <c r="AE16" s="426">
        <f>AD16+AC16</f>
        <v>0</v>
      </c>
      <c r="AF16" s="426" t="e">
        <f>AC16/I16</f>
        <v>#DIV/0!</v>
      </c>
      <c r="AG16" s="425"/>
      <c r="AH16" s="428"/>
      <c r="AI16" s="430"/>
      <c r="AJ16" s="426">
        <f>AI16*10%</f>
        <v>0</v>
      </c>
      <c r="AK16" s="426">
        <f>AJ16+AI16</f>
        <v>0</v>
      </c>
      <c r="AL16" s="426" t="e">
        <f>AI16/I16</f>
        <v>#DIV/0!</v>
      </c>
      <c r="AM16" s="432"/>
      <c r="AN16" s="432"/>
      <c r="AO16" s="432"/>
      <c r="AP16" s="433"/>
      <c r="AQ16" s="434" t="e">
        <f>AP16/I16*1000</f>
        <v>#DIV/0!</v>
      </c>
      <c r="AR16" s="438"/>
      <c r="AS16" s="438"/>
      <c r="AT16" s="438"/>
      <c r="AU16" s="438"/>
      <c r="AV16" s="438"/>
      <c r="AW16" s="438"/>
      <c r="AX16" s="439" t="e">
        <f t="shared" si="15"/>
        <v>#DIV/0!</v>
      </c>
      <c r="AY16" s="440" t="e">
        <f t="shared" si="16"/>
        <v>#DIV/0!</v>
      </c>
      <c r="AZ16" s="440" t="e">
        <f>AV16/AW16</f>
        <v>#DIV/0!</v>
      </c>
      <c r="BA16" s="441" t="e">
        <f>(AZ16+AY16+AX16+AS16+AR16)*10%</f>
        <v>#DIV/0!</v>
      </c>
      <c r="BB16" s="442" t="e">
        <f>AZ16+AY16+AX16+AS16+AR16+AP16</f>
        <v>#DIV/0!</v>
      </c>
      <c r="BC16" s="443" t="e">
        <f>BB16/I16*1000</f>
        <v>#DIV/0!</v>
      </c>
      <c r="BD16" s="444">
        <v>23000</v>
      </c>
      <c r="BE16" s="445" t="e">
        <f t="shared" si="21"/>
        <v>#DIV/0!</v>
      </c>
      <c r="BF16" s="442" t="e">
        <f>BC16*BD16/1000</f>
        <v>#DIV/0!</v>
      </c>
      <c r="BG16" s="446"/>
      <c r="BH16" s="446"/>
      <c r="BI16" s="446"/>
      <c r="BJ16" s="446"/>
      <c r="BK16" s="446"/>
      <c r="BL16" s="446"/>
      <c r="BM16" s="446"/>
      <c r="BN16" s="446"/>
      <c r="BO16" s="446"/>
      <c r="BP16" s="446"/>
      <c r="BQ16" s="446"/>
      <c r="BR16" s="447">
        <f>SUM(BG16:BQ16)*10%</f>
        <v>0</v>
      </c>
      <c r="BS16" s="447">
        <f>SUM(BG16:BR16)</f>
        <v>0</v>
      </c>
      <c r="BT16" s="447">
        <f>(BS16-BR16)/BD16</f>
        <v>0</v>
      </c>
      <c r="BU16" s="448" t="e">
        <f>BT16/I16*1000</f>
        <v>#DIV/0!</v>
      </c>
      <c r="BV16" s="447" t="e">
        <f>(BS16-BR16)/I16</f>
        <v>#DIV/0!</v>
      </c>
      <c r="BW16" s="449" t="e">
        <f>BR16+BA16*BD16+P16</f>
        <v>#DIV/0!</v>
      </c>
      <c r="BX16" s="449" t="e">
        <f t="shared" si="34"/>
        <v>#DIV/0!</v>
      </c>
      <c r="BY16" s="449" t="e">
        <f t="shared" si="34"/>
        <v>#DIV/0!</v>
      </c>
      <c r="BZ16" s="449" t="e">
        <f>BS16+BE16+Q16</f>
        <v>#DIV/0!</v>
      </c>
      <c r="CA16" s="449" t="e">
        <f>BV16+BF16+T16</f>
        <v>#DIV/0!</v>
      </c>
      <c r="CC16" s="449" t="e">
        <f>BX16-AP16</f>
        <v>#DIV/0!</v>
      </c>
      <c r="CD16" s="449" t="e">
        <f>CC16/#REF!*1000</f>
        <v>#DIV/0!</v>
      </c>
      <c r="CE16" s="449" t="e">
        <f>CC16*BD16</f>
        <v>#DIV/0!</v>
      </c>
      <c r="CF16" s="449" t="e">
        <f>CE16/#REF!</f>
        <v>#DIV/0!</v>
      </c>
      <c r="CG16" s="451"/>
      <c r="CH16" s="449" t="e">
        <f t="shared" si="1"/>
        <v>#DIV/0!</v>
      </c>
      <c r="CI16" s="449" t="e">
        <f t="shared" si="1"/>
        <v>#DIV/0!</v>
      </c>
      <c r="CJ16" s="449" t="e">
        <f t="shared" si="1"/>
        <v>#DIV/0!</v>
      </c>
      <c r="CK16" s="449" t="e">
        <f t="shared" si="1"/>
        <v>#DIV/0!</v>
      </c>
    </row>
    <row r="17" spans="1:89" s="450" customFormat="1" ht="18.75" customHeight="1">
      <c r="A17" s="468"/>
      <c r="B17" s="413"/>
      <c r="C17" s="469"/>
      <c r="D17" s="470"/>
      <c r="E17" s="471"/>
      <c r="F17" s="417"/>
      <c r="G17" s="418"/>
      <c r="H17" s="464"/>
      <c r="I17" s="420"/>
      <c r="J17" s="465"/>
      <c r="K17" s="422"/>
      <c r="L17" s="423"/>
      <c r="M17" s="458"/>
      <c r="N17" s="425"/>
      <c r="O17" s="426">
        <f>W17+AC17+AI17</f>
        <v>0</v>
      </c>
      <c r="P17" s="426">
        <f>X17+AD17+AJ17</f>
        <v>0</v>
      </c>
      <c r="Q17" s="426">
        <f>Y17+AE17+AK17</f>
        <v>0</v>
      </c>
      <c r="R17" s="426">
        <f t="shared" si="3"/>
        <v>0</v>
      </c>
      <c r="S17" s="427" t="e">
        <f t="shared" si="4"/>
        <v>#DIV/0!</v>
      </c>
      <c r="T17" s="426" t="e">
        <f t="shared" si="5"/>
        <v>#DIV/0!</v>
      </c>
      <c r="U17" s="425"/>
      <c r="V17" s="428"/>
      <c r="W17" s="429"/>
      <c r="X17" s="426">
        <f t="shared" si="6"/>
        <v>0</v>
      </c>
      <c r="Y17" s="426">
        <f t="shared" si="7"/>
        <v>0</v>
      </c>
      <c r="Z17" s="426" t="e">
        <f t="shared" si="31"/>
        <v>#DIV/0!</v>
      </c>
      <c r="AA17" s="425"/>
      <c r="AB17" s="428"/>
      <c r="AC17" s="430"/>
      <c r="AD17" s="426">
        <f t="shared" si="8"/>
        <v>0</v>
      </c>
      <c r="AE17" s="426">
        <f t="shared" si="9"/>
        <v>0</v>
      </c>
      <c r="AF17" s="426" t="e">
        <f t="shared" si="10"/>
        <v>#DIV/0!</v>
      </c>
      <c r="AG17" s="425"/>
      <c r="AH17" s="428"/>
      <c r="AI17" s="430"/>
      <c r="AJ17" s="426">
        <f t="shared" si="11"/>
        <v>0</v>
      </c>
      <c r="AK17" s="426">
        <f t="shared" si="12"/>
        <v>0</v>
      </c>
      <c r="AL17" s="426" t="e">
        <f t="shared" si="13"/>
        <v>#DIV/0!</v>
      </c>
      <c r="AM17" s="432"/>
      <c r="AN17" s="432"/>
      <c r="AO17" s="432"/>
      <c r="AP17" s="433"/>
      <c r="AQ17" s="434" t="e">
        <f t="shared" si="14"/>
        <v>#DIV/0!</v>
      </c>
      <c r="AR17" s="438"/>
      <c r="AS17" s="438"/>
      <c r="AT17" s="438"/>
      <c r="AU17" s="438"/>
      <c r="AV17" s="438"/>
      <c r="AW17" s="438"/>
      <c r="AX17" s="439" t="e">
        <f t="shared" si="15"/>
        <v>#DIV/0!</v>
      </c>
      <c r="AY17" s="440" t="e">
        <f t="shared" si="16"/>
        <v>#DIV/0!</v>
      </c>
      <c r="AZ17" s="440" t="e">
        <f t="shared" si="17"/>
        <v>#DIV/0!</v>
      </c>
      <c r="BA17" s="441" t="e">
        <f t="shared" si="18"/>
        <v>#DIV/0!</v>
      </c>
      <c r="BB17" s="442" t="e">
        <f t="shared" si="19"/>
        <v>#DIV/0!</v>
      </c>
      <c r="BC17" s="443" t="e">
        <f t="shared" si="20"/>
        <v>#DIV/0!</v>
      </c>
      <c r="BD17" s="444">
        <v>23000</v>
      </c>
      <c r="BE17" s="445" t="e">
        <f t="shared" si="21"/>
        <v>#DIV/0!</v>
      </c>
      <c r="BF17" s="442" t="e">
        <f t="shared" si="22"/>
        <v>#DIV/0!</v>
      </c>
      <c r="BG17" s="446"/>
      <c r="BH17" s="446"/>
      <c r="BI17" s="446"/>
      <c r="BJ17" s="446"/>
      <c r="BK17" s="446"/>
      <c r="BL17" s="446"/>
      <c r="BM17" s="446"/>
      <c r="BN17" s="446"/>
      <c r="BO17" s="446"/>
      <c r="BP17" s="446"/>
      <c r="BQ17" s="446"/>
      <c r="BR17" s="447">
        <f t="shared" si="23"/>
        <v>0</v>
      </c>
      <c r="BS17" s="447">
        <f t="shared" si="24"/>
        <v>0</v>
      </c>
      <c r="BT17" s="447">
        <f t="shared" si="25"/>
        <v>0</v>
      </c>
      <c r="BU17" s="448" t="e">
        <f t="shared" si="26"/>
        <v>#DIV/0!</v>
      </c>
      <c r="BV17" s="447" t="e">
        <f t="shared" si="27"/>
        <v>#DIV/0!</v>
      </c>
      <c r="BW17" s="449" t="e">
        <f t="shared" si="28"/>
        <v>#DIV/0!</v>
      </c>
      <c r="BX17" s="449" t="e">
        <f t="shared" si="34"/>
        <v>#DIV/0!</v>
      </c>
      <c r="BY17" s="449" t="e">
        <f t="shared" si="34"/>
        <v>#DIV/0!</v>
      </c>
      <c r="BZ17" s="449" t="e">
        <f t="shared" si="29"/>
        <v>#DIV/0!</v>
      </c>
      <c r="CA17" s="449" t="e">
        <f t="shared" si="30"/>
        <v>#DIV/0!</v>
      </c>
      <c r="CC17" s="449" t="e">
        <f t="shared" si="32"/>
        <v>#DIV/0!</v>
      </c>
      <c r="CD17" s="449" t="e">
        <f>CC17/#REF!*1000</f>
        <v>#DIV/0!</v>
      </c>
      <c r="CE17" s="449" t="e">
        <f t="shared" si="33"/>
        <v>#DIV/0!</v>
      </c>
      <c r="CF17" s="449" t="e">
        <f>CE17/#REF!</f>
        <v>#DIV/0!</v>
      </c>
      <c r="CG17" s="451"/>
      <c r="CH17" s="449" t="e">
        <f t="shared" si="1"/>
        <v>#DIV/0!</v>
      </c>
      <c r="CI17" s="449" t="e">
        <f t="shared" si="1"/>
        <v>#DIV/0!</v>
      </c>
      <c r="CJ17" s="449" t="e">
        <f t="shared" si="1"/>
        <v>#DIV/0!</v>
      </c>
      <c r="CK17" s="449" t="e">
        <f t="shared" si="1"/>
        <v>#DIV/0!</v>
      </c>
    </row>
    <row r="18" spans="1:89" s="450" customFormat="1" ht="15.75" customHeight="1">
      <c r="A18" s="459" t="s">
        <v>19</v>
      </c>
      <c r="B18" s="472"/>
      <c r="C18" s="453"/>
      <c r="D18" s="473"/>
      <c r="E18" s="474"/>
      <c r="F18" s="475"/>
      <c r="G18" s="418"/>
      <c r="H18" s="464"/>
      <c r="I18" s="420"/>
      <c r="J18" s="476"/>
      <c r="K18" s="422"/>
      <c r="L18" s="423"/>
      <c r="M18" s="424"/>
      <c r="N18" s="425"/>
      <c r="O18" s="426">
        <f t="shared" ref="O18:Q56" si="36">W18+AC18+AI18</f>
        <v>0</v>
      </c>
      <c r="P18" s="426">
        <f t="shared" si="36"/>
        <v>0</v>
      </c>
      <c r="Q18" s="426">
        <f t="shared" si="36"/>
        <v>0</v>
      </c>
      <c r="R18" s="426">
        <f t="shared" si="3"/>
        <v>0</v>
      </c>
      <c r="S18" s="427" t="e">
        <f t="shared" si="4"/>
        <v>#DIV/0!</v>
      </c>
      <c r="T18" s="426" t="e">
        <f t="shared" si="5"/>
        <v>#DIV/0!</v>
      </c>
      <c r="U18" s="425"/>
      <c r="V18" s="425"/>
      <c r="W18" s="429"/>
      <c r="X18" s="426">
        <f t="shared" si="6"/>
        <v>0</v>
      </c>
      <c r="Y18" s="426">
        <f t="shared" si="7"/>
        <v>0</v>
      </c>
      <c r="Z18" s="426" t="e">
        <f t="shared" si="31"/>
        <v>#DIV/0!</v>
      </c>
      <c r="AA18" s="425"/>
      <c r="AB18" s="428"/>
      <c r="AC18" s="429"/>
      <c r="AD18" s="426">
        <f t="shared" si="8"/>
        <v>0</v>
      </c>
      <c r="AE18" s="426">
        <f t="shared" si="9"/>
        <v>0</v>
      </c>
      <c r="AF18" s="426" t="e">
        <f t="shared" si="10"/>
        <v>#DIV/0!</v>
      </c>
      <c r="AG18" s="425"/>
      <c r="AH18" s="428"/>
      <c r="AI18" s="430"/>
      <c r="AJ18" s="426">
        <f t="shared" si="11"/>
        <v>0</v>
      </c>
      <c r="AK18" s="426">
        <f t="shared" si="12"/>
        <v>0</v>
      </c>
      <c r="AL18" s="426" t="e">
        <f t="shared" si="13"/>
        <v>#DIV/0!</v>
      </c>
      <c r="AM18" s="431"/>
      <c r="AN18" s="431"/>
      <c r="AO18" s="477"/>
      <c r="AP18" s="433"/>
      <c r="AQ18" s="434" t="e">
        <f t="shared" si="14"/>
        <v>#DIV/0!</v>
      </c>
      <c r="AR18" s="478"/>
      <c r="AS18" s="478"/>
      <c r="AT18" s="478"/>
      <c r="AU18" s="478"/>
      <c r="AV18" s="478"/>
      <c r="AW18" s="438"/>
      <c r="AX18" s="439" t="e">
        <f t="shared" si="15"/>
        <v>#DIV/0!</v>
      </c>
      <c r="AY18" s="440" t="e">
        <f t="shared" si="16"/>
        <v>#DIV/0!</v>
      </c>
      <c r="AZ18" s="440" t="e">
        <f t="shared" si="17"/>
        <v>#DIV/0!</v>
      </c>
      <c r="BA18" s="441" t="e">
        <f t="shared" si="18"/>
        <v>#DIV/0!</v>
      </c>
      <c r="BB18" s="442" t="e">
        <f t="shared" si="19"/>
        <v>#DIV/0!</v>
      </c>
      <c r="BC18" s="443" t="e">
        <f t="shared" si="20"/>
        <v>#DIV/0!</v>
      </c>
      <c r="BD18" s="444">
        <v>23000</v>
      </c>
      <c r="BE18" s="445" t="e">
        <f t="shared" si="21"/>
        <v>#DIV/0!</v>
      </c>
      <c r="BF18" s="442" t="e">
        <f t="shared" si="22"/>
        <v>#DIV/0!</v>
      </c>
      <c r="BG18" s="446"/>
      <c r="BH18" s="446"/>
      <c r="BI18" s="446"/>
      <c r="BJ18" s="446"/>
      <c r="BK18" s="446"/>
      <c r="BL18" s="446"/>
      <c r="BM18" s="446"/>
      <c r="BN18" s="446"/>
      <c r="BO18" s="446"/>
      <c r="BP18" s="446"/>
      <c r="BQ18" s="446"/>
      <c r="BR18" s="447">
        <f t="shared" si="23"/>
        <v>0</v>
      </c>
      <c r="BS18" s="447">
        <f t="shared" si="24"/>
        <v>0</v>
      </c>
      <c r="BT18" s="447">
        <f t="shared" si="25"/>
        <v>0</v>
      </c>
      <c r="BU18" s="448" t="e">
        <f t="shared" si="26"/>
        <v>#DIV/0!</v>
      </c>
      <c r="BV18" s="447" t="e">
        <f t="shared" si="27"/>
        <v>#DIV/0!</v>
      </c>
      <c r="BW18" s="449" t="e">
        <f t="shared" si="28"/>
        <v>#DIV/0!</v>
      </c>
      <c r="BX18" s="449" t="e">
        <f t="shared" si="34"/>
        <v>#DIV/0!</v>
      </c>
      <c r="BY18" s="449" t="e">
        <f t="shared" si="34"/>
        <v>#DIV/0!</v>
      </c>
      <c r="BZ18" s="449" t="e">
        <f t="shared" si="29"/>
        <v>#DIV/0!</v>
      </c>
      <c r="CA18" s="449" t="e">
        <f t="shared" si="30"/>
        <v>#DIV/0!</v>
      </c>
      <c r="CC18" s="449" t="e">
        <f t="shared" si="32"/>
        <v>#DIV/0!</v>
      </c>
      <c r="CD18" s="449" t="e">
        <f>CC18/#REF!*1000</f>
        <v>#DIV/0!</v>
      </c>
      <c r="CE18" s="449" t="e">
        <f t="shared" si="33"/>
        <v>#DIV/0!</v>
      </c>
      <c r="CF18" s="449" t="e">
        <f>CE18/#REF!</f>
        <v>#DIV/0!</v>
      </c>
      <c r="CG18" s="451"/>
      <c r="CH18" s="449" t="e">
        <f t="shared" si="1"/>
        <v>#DIV/0!</v>
      </c>
      <c r="CI18" s="449" t="e">
        <f t="shared" si="1"/>
        <v>#DIV/0!</v>
      </c>
      <c r="CJ18" s="449" t="e">
        <f t="shared" si="1"/>
        <v>#DIV/0!</v>
      </c>
      <c r="CK18" s="449" t="e">
        <f t="shared" si="1"/>
        <v>#DIV/0!</v>
      </c>
    </row>
    <row r="19" spans="1:89" s="450" customFormat="1" ht="18.75" customHeight="1">
      <c r="A19" s="468"/>
      <c r="B19" s="413"/>
      <c r="C19" s="469"/>
      <c r="D19" s="479"/>
      <c r="E19" s="474"/>
      <c r="F19" s="480"/>
      <c r="G19" s="418"/>
      <c r="H19" s="464"/>
      <c r="I19" s="420"/>
      <c r="J19" s="481"/>
      <c r="K19" s="422"/>
      <c r="L19" s="423"/>
      <c r="M19" s="424"/>
      <c r="N19" s="425"/>
      <c r="O19" s="426">
        <f t="shared" si="36"/>
        <v>0</v>
      </c>
      <c r="P19" s="426">
        <f t="shared" si="36"/>
        <v>0</v>
      </c>
      <c r="Q19" s="426">
        <f t="shared" si="36"/>
        <v>0</v>
      </c>
      <c r="R19" s="426">
        <f t="shared" si="3"/>
        <v>0</v>
      </c>
      <c r="S19" s="427" t="e">
        <f t="shared" si="4"/>
        <v>#DIV/0!</v>
      </c>
      <c r="T19" s="426" t="e">
        <f t="shared" si="5"/>
        <v>#DIV/0!</v>
      </c>
      <c r="U19" s="425"/>
      <c r="V19" s="425"/>
      <c r="W19" s="429"/>
      <c r="X19" s="426">
        <f t="shared" si="6"/>
        <v>0</v>
      </c>
      <c r="Y19" s="426">
        <f t="shared" si="7"/>
        <v>0</v>
      </c>
      <c r="Z19" s="426" t="e">
        <f t="shared" si="31"/>
        <v>#DIV/0!</v>
      </c>
      <c r="AA19" s="425"/>
      <c r="AB19" s="428"/>
      <c r="AC19" s="429"/>
      <c r="AD19" s="426">
        <f t="shared" si="8"/>
        <v>0</v>
      </c>
      <c r="AE19" s="426">
        <f t="shared" si="9"/>
        <v>0</v>
      </c>
      <c r="AF19" s="426" t="e">
        <f t="shared" si="10"/>
        <v>#DIV/0!</v>
      </c>
      <c r="AG19" s="425"/>
      <c r="AH19" s="428"/>
      <c r="AI19" s="430"/>
      <c r="AJ19" s="426">
        <f t="shared" si="11"/>
        <v>0</v>
      </c>
      <c r="AK19" s="426">
        <f t="shared" si="12"/>
        <v>0</v>
      </c>
      <c r="AL19" s="426" t="e">
        <f t="shared" si="13"/>
        <v>#DIV/0!</v>
      </c>
      <c r="AM19" s="431"/>
      <c r="AN19" s="431"/>
      <c r="AO19" s="477"/>
      <c r="AP19" s="433"/>
      <c r="AQ19" s="434" t="e">
        <f t="shared" si="14"/>
        <v>#DIV/0!</v>
      </c>
      <c r="AR19" s="478"/>
      <c r="AS19" s="478"/>
      <c r="AT19" s="478"/>
      <c r="AU19" s="478"/>
      <c r="AV19" s="478"/>
      <c r="AW19" s="438"/>
      <c r="AX19" s="439" t="e">
        <f t="shared" si="15"/>
        <v>#DIV/0!</v>
      </c>
      <c r="AY19" s="440" t="e">
        <f t="shared" si="16"/>
        <v>#DIV/0!</v>
      </c>
      <c r="AZ19" s="440" t="e">
        <f t="shared" si="17"/>
        <v>#DIV/0!</v>
      </c>
      <c r="BA19" s="441" t="e">
        <f t="shared" si="18"/>
        <v>#DIV/0!</v>
      </c>
      <c r="BB19" s="442" t="e">
        <f t="shared" si="19"/>
        <v>#DIV/0!</v>
      </c>
      <c r="BC19" s="443" t="e">
        <f t="shared" si="20"/>
        <v>#DIV/0!</v>
      </c>
      <c r="BD19" s="444">
        <v>23000</v>
      </c>
      <c r="BE19" s="445" t="e">
        <f t="shared" si="21"/>
        <v>#DIV/0!</v>
      </c>
      <c r="BF19" s="442" t="e">
        <f t="shared" si="22"/>
        <v>#DIV/0!</v>
      </c>
      <c r="BG19" s="446"/>
      <c r="BH19" s="446"/>
      <c r="BI19" s="446"/>
      <c r="BJ19" s="446"/>
      <c r="BK19" s="446"/>
      <c r="BL19" s="446"/>
      <c r="BM19" s="446"/>
      <c r="BN19" s="446"/>
      <c r="BO19" s="446"/>
      <c r="BP19" s="446"/>
      <c r="BQ19" s="446"/>
      <c r="BR19" s="447">
        <f t="shared" si="23"/>
        <v>0</v>
      </c>
      <c r="BS19" s="447">
        <f t="shared" si="24"/>
        <v>0</v>
      </c>
      <c r="BT19" s="447">
        <f t="shared" si="25"/>
        <v>0</v>
      </c>
      <c r="BU19" s="448" t="e">
        <f t="shared" si="26"/>
        <v>#DIV/0!</v>
      </c>
      <c r="BV19" s="447" t="e">
        <f t="shared" si="27"/>
        <v>#DIV/0!</v>
      </c>
      <c r="BW19" s="449" t="e">
        <f t="shared" si="28"/>
        <v>#DIV/0!</v>
      </c>
      <c r="BX19" s="449" t="e">
        <f t="shared" si="34"/>
        <v>#DIV/0!</v>
      </c>
      <c r="BY19" s="449" t="e">
        <f t="shared" si="34"/>
        <v>#DIV/0!</v>
      </c>
      <c r="BZ19" s="449" t="e">
        <f t="shared" si="29"/>
        <v>#DIV/0!</v>
      </c>
      <c r="CA19" s="449" t="e">
        <f t="shared" si="30"/>
        <v>#DIV/0!</v>
      </c>
      <c r="CC19" s="449" t="e">
        <f t="shared" si="32"/>
        <v>#DIV/0!</v>
      </c>
      <c r="CD19" s="449" t="e">
        <f>CC19/#REF!*1000</f>
        <v>#DIV/0!</v>
      </c>
      <c r="CE19" s="449" t="e">
        <f t="shared" si="33"/>
        <v>#DIV/0!</v>
      </c>
      <c r="CF19" s="449" t="e">
        <f>CE19/#REF!</f>
        <v>#DIV/0!</v>
      </c>
      <c r="CG19" s="451"/>
      <c r="CH19" s="449" t="e">
        <f t="shared" si="1"/>
        <v>#DIV/0!</v>
      </c>
      <c r="CI19" s="449" t="e">
        <f t="shared" si="1"/>
        <v>#DIV/0!</v>
      </c>
      <c r="CJ19" s="449" t="e">
        <f t="shared" si="1"/>
        <v>#DIV/0!</v>
      </c>
      <c r="CK19" s="449" t="e">
        <f t="shared" si="1"/>
        <v>#DIV/0!</v>
      </c>
    </row>
    <row r="20" spans="1:89" s="450" customFormat="1" ht="18.75" customHeight="1">
      <c r="A20" s="452" t="s">
        <v>18</v>
      </c>
      <c r="B20" s="413"/>
      <c r="C20" s="482"/>
      <c r="D20" s="483"/>
      <c r="E20" s="474"/>
      <c r="F20" s="417"/>
      <c r="G20" s="418"/>
      <c r="H20" s="420"/>
      <c r="I20" s="484"/>
      <c r="J20" s="421"/>
      <c r="K20" s="422"/>
      <c r="L20" s="423"/>
      <c r="M20" s="424"/>
      <c r="N20" s="425"/>
      <c r="O20" s="426">
        <f t="shared" si="36"/>
        <v>0</v>
      </c>
      <c r="P20" s="426">
        <f t="shared" si="36"/>
        <v>0</v>
      </c>
      <c r="Q20" s="426">
        <f t="shared" si="36"/>
        <v>0</v>
      </c>
      <c r="R20" s="426">
        <f t="shared" si="3"/>
        <v>0</v>
      </c>
      <c r="S20" s="427" t="e">
        <f t="shared" si="4"/>
        <v>#DIV/0!</v>
      </c>
      <c r="T20" s="426" t="e">
        <f t="shared" si="5"/>
        <v>#DIV/0!</v>
      </c>
      <c r="U20" s="425"/>
      <c r="V20" s="428"/>
      <c r="W20" s="429"/>
      <c r="X20" s="426">
        <f t="shared" si="6"/>
        <v>0</v>
      </c>
      <c r="Y20" s="426">
        <f t="shared" si="7"/>
        <v>0</v>
      </c>
      <c r="Z20" s="426" t="e">
        <f t="shared" si="31"/>
        <v>#DIV/0!</v>
      </c>
      <c r="AA20" s="425"/>
      <c r="AB20" s="428"/>
      <c r="AC20" s="429"/>
      <c r="AD20" s="426">
        <f t="shared" si="8"/>
        <v>0</v>
      </c>
      <c r="AE20" s="426">
        <f t="shared" si="9"/>
        <v>0</v>
      </c>
      <c r="AF20" s="426" t="e">
        <f t="shared" ref="AF20:AF38" si="37">AC20/H20</f>
        <v>#DIV/0!</v>
      </c>
      <c r="AG20" s="425"/>
      <c r="AH20" s="428"/>
      <c r="AI20" s="430"/>
      <c r="AJ20" s="426">
        <f t="shared" si="11"/>
        <v>0</v>
      </c>
      <c r="AK20" s="426">
        <f t="shared" si="12"/>
        <v>0</v>
      </c>
      <c r="AL20" s="426" t="e">
        <f t="shared" ref="AL20:AL38" si="38">AI20/H20</f>
        <v>#DIV/0!</v>
      </c>
      <c r="AM20" s="431"/>
      <c r="AN20" s="431"/>
      <c r="AO20" s="477"/>
      <c r="AP20" s="433"/>
      <c r="AQ20" s="434" t="e">
        <f t="shared" ref="AQ20:AQ38" si="39">AP20/H20*1000</f>
        <v>#DIV/0!</v>
      </c>
      <c r="AR20" s="478"/>
      <c r="AS20" s="478"/>
      <c r="AT20" s="478"/>
      <c r="AU20" s="478"/>
      <c r="AV20" s="478"/>
      <c r="AW20" s="438"/>
      <c r="AX20" s="439" t="e">
        <f t="shared" si="15"/>
        <v>#DIV/0!</v>
      </c>
      <c r="AY20" s="440" t="e">
        <f t="shared" si="16"/>
        <v>#DIV/0!</v>
      </c>
      <c r="AZ20" s="440" t="e">
        <f t="shared" si="17"/>
        <v>#DIV/0!</v>
      </c>
      <c r="BA20" s="441" t="e">
        <f t="shared" si="18"/>
        <v>#DIV/0!</v>
      </c>
      <c r="BB20" s="442" t="e">
        <f t="shared" si="19"/>
        <v>#DIV/0!</v>
      </c>
      <c r="BC20" s="443" t="e">
        <f t="shared" ref="BC20:BC38" si="40">BB20/H20*1000</f>
        <v>#DIV/0!</v>
      </c>
      <c r="BD20" s="444">
        <v>23000</v>
      </c>
      <c r="BE20" s="445" t="e">
        <f t="shared" si="21"/>
        <v>#DIV/0!</v>
      </c>
      <c r="BF20" s="442" t="e">
        <f t="shared" si="22"/>
        <v>#DIV/0!</v>
      </c>
      <c r="BG20" s="446"/>
      <c r="BH20" s="446"/>
      <c r="BI20" s="446"/>
      <c r="BJ20" s="446"/>
      <c r="BK20" s="446"/>
      <c r="BL20" s="446"/>
      <c r="BM20" s="446"/>
      <c r="BN20" s="446"/>
      <c r="BO20" s="446"/>
      <c r="BP20" s="446"/>
      <c r="BQ20" s="446"/>
      <c r="BR20" s="447">
        <f t="shared" si="23"/>
        <v>0</v>
      </c>
      <c r="BS20" s="447">
        <f t="shared" si="24"/>
        <v>0</v>
      </c>
      <c r="BT20" s="447">
        <f t="shared" si="25"/>
        <v>0</v>
      </c>
      <c r="BU20" s="448" t="e">
        <f t="shared" ref="BU20:BU38" si="41">BT20/H20*1000</f>
        <v>#DIV/0!</v>
      </c>
      <c r="BV20" s="447" t="e">
        <f t="shared" ref="BV20:BV38" si="42">(BS20-BR20)/H20</f>
        <v>#DIV/0!</v>
      </c>
      <c r="BW20" s="449" t="e">
        <f t="shared" si="28"/>
        <v>#DIV/0!</v>
      </c>
      <c r="BX20" s="449" t="e">
        <f t="shared" si="34"/>
        <v>#DIV/0!</v>
      </c>
      <c r="BY20" s="449" t="e">
        <f t="shared" si="34"/>
        <v>#DIV/0!</v>
      </c>
      <c r="BZ20" s="449" t="e">
        <f t="shared" si="29"/>
        <v>#DIV/0!</v>
      </c>
      <c r="CA20" s="449" t="e">
        <f t="shared" si="30"/>
        <v>#DIV/0!</v>
      </c>
      <c r="CC20" s="449" t="e">
        <f t="shared" si="32"/>
        <v>#DIV/0!</v>
      </c>
      <c r="CD20" s="449" t="e">
        <f>CC20/#REF!*1000</f>
        <v>#DIV/0!</v>
      </c>
      <c r="CE20" s="449" t="e">
        <f t="shared" si="33"/>
        <v>#DIV/0!</v>
      </c>
      <c r="CF20" s="449" t="e">
        <f>CE20/#REF!</f>
        <v>#DIV/0!</v>
      </c>
      <c r="CG20" s="451"/>
      <c r="CH20" s="449" t="e">
        <f t="shared" si="1"/>
        <v>#DIV/0!</v>
      </c>
      <c r="CI20" s="449" t="e">
        <f t="shared" si="1"/>
        <v>#DIV/0!</v>
      </c>
      <c r="CJ20" s="449" t="e">
        <f t="shared" si="1"/>
        <v>#DIV/0!</v>
      </c>
      <c r="CK20" s="449" t="e">
        <f t="shared" si="1"/>
        <v>#DIV/0!</v>
      </c>
    </row>
    <row r="21" spans="1:89" s="450" customFormat="1" ht="18.75" customHeight="1">
      <c r="A21" s="452" t="s">
        <v>17</v>
      </c>
      <c r="B21" s="413"/>
      <c r="C21" s="482"/>
      <c r="D21" s="483"/>
      <c r="E21" s="474"/>
      <c r="F21" s="417"/>
      <c r="G21" s="418"/>
      <c r="H21" s="420"/>
      <c r="I21" s="484"/>
      <c r="J21" s="465"/>
      <c r="K21" s="422"/>
      <c r="L21" s="423"/>
      <c r="M21" s="424"/>
      <c r="N21" s="425"/>
      <c r="O21" s="426">
        <f>W21+AC21+AI21</f>
        <v>0</v>
      </c>
      <c r="P21" s="426">
        <f>X21+AD21+AJ21</f>
        <v>0</v>
      </c>
      <c r="Q21" s="426">
        <f>Y21+AE21+AK21</f>
        <v>0</v>
      </c>
      <c r="R21" s="426">
        <f>Q21/BD21</f>
        <v>0</v>
      </c>
      <c r="S21" s="427" t="e">
        <f>T21/BD21*1000</f>
        <v>#DIV/0!</v>
      </c>
      <c r="T21" s="426" t="e">
        <f>Z21+AF21+AL21</f>
        <v>#DIV/0!</v>
      </c>
      <c r="U21" s="425"/>
      <c r="V21" s="428"/>
      <c r="W21" s="429"/>
      <c r="X21" s="426">
        <f>W21*10%</f>
        <v>0</v>
      </c>
      <c r="Y21" s="426">
        <f>X21+W21</f>
        <v>0</v>
      </c>
      <c r="Z21" s="426" t="e">
        <f>W21/G21</f>
        <v>#DIV/0!</v>
      </c>
      <c r="AA21" s="425"/>
      <c r="AB21" s="428"/>
      <c r="AC21" s="429"/>
      <c r="AD21" s="426">
        <f>AC21*10%</f>
        <v>0</v>
      </c>
      <c r="AE21" s="426">
        <f>AD21+AC21</f>
        <v>0</v>
      </c>
      <c r="AF21" s="426" t="e">
        <f>AC21/H21</f>
        <v>#DIV/0!</v>
      </c>
      <c r="AG21" s="425"/>
      <c r="AH21" s="428"/>
      <c r="AI21" s="430"/>
      <c r="AJ21" s="426">
        <f>AI21*10%</f>
        <v>0</v>
      </c>
      <c r="AK21" s="426">
        <f>AJ21+AI21</f>
        <v>0</v>
      </c>
      <c r="AL21" s="426" t="e">
        <f>AI21/H21</f>
        <v>#DIV/0!</v>
      </c>
      <c r="AM21" s="431"/>
      <c r="AN21" s="431"/>
      <c r="AO21" s="477"/>
      <c r="AP21" s="433"/>
      <c r="AQ21" s="434" t="e">
        <f>AP21/H21*1000</f>
        <v>#DIV/0!</v>
      </c>
      <c r="AR21" s="478"/>
      <c r="AS21" s="478"/>
      <c r="AT21" s="478"/>
      <c r="AU21" s="478"/>
      <c r="AV21" s="478"/>
      <c r="AW21" s="438"/>
      <c r="AX21" s="439" t="e">
        <f>AT21/AW21</f>
        <v>#DIV/0!</v>
      </c>
      <c r="AY21" s="440" t="e">
        <f>AU21/AW21</f>
        <v>#DIV/0!</v>
      </c>
      <c r="AZ21" s="440" t="e">
        <f>AV21/AW21</f>
        <v>#DIV/0!</v>
      </c>
      <c r="BA21" s="441" t="e">
        <f>(AZ21+AY21+AX21+AS21+AR21)*10%</f>
        <v>#DIV/0!</v>
      </c>
      <c r="BB21" s="442" t="e">
        <f>AZ21+AY21+AX21+AS21+AR21+AP21</f>
        <v>#DIV/0!</v>
      </c>
      <c r="BC21" s="443" t="e">
        <f>BB21/H21*1000</f>
        <v>#DIV/0!</v>
      </c>
      <c r="BD21" s="444">
        <v>23000</v>
      </c>
      <c r="BE21" s="445" t="e">
        <f>BB21*BD21</f>
        <v>#DIV/0!</v>
      </c>
      <c r="BF21" s="442" t="e">
        <f>BC21*BD21/1000</f>
        <v>#DIV/0!</v>
      </c>
      <c r="BG21" s="446"/>
      <c r="BH21" s="446"/>
      <c r="BI21" s="446"/>
      <c r="BJ21" s="446"/>
      <c r="BK21" s="446"/>
      <c r="BL21" s="446"/>
      <c r="BM21" s="446"/>
      <c r="BN21" s="446"/>
      <c r="BO21" s="446"/>
      <c r="BP21" s="446"/>
      <c r="BQ21" s="446"/>
      <c r="BR21" s="447">
        <f>SUM(BG21:BQ21)*10%</f>
        <v>0</v>
      </c>
      <c r="BS21" s="447">
        <f>SUM(BG21:BR21)</f>
        <v>0</v>
      </c>
      <c r="BT21" s="447">
        <f>(BS21-BR21)/BD21</f>
        <v>0</v>
      </c>
      <c r="BU21" s="448" t="e">
        <f>BT21/H21*1000</f>
        <v>#DIV/0!</v>
      </c>
      <c r="BV21" s="447" t="e">
        <f>(BS21-BR21)/H21</f>
        <v>#DIV/0!</v>
      </c>
      <c r="BW21" s="449" t="e">
        <f>BR21+BA21*BD21+P21</f>
        <v>#DIV/0!</v>
      </c>
      <c r="BX21" s="449" t="e">
        <f>BT21+BB21+R21</f>
        <v>#DIV/0!</v>
      </c>
      <c r="BY21" s="449" t="e">
        <f>BU21+BC21+S21</f>
        <v>#DIV/0!</v>
      </c>
      <c r="BZ21" s="449" t="e">
        <f>BS21+BE21+Q21</f>
        <v>#DIV/0!</v>
      </c>
      <c r="CA21" s="449" t="e">
        <f>BV21+BF21+T21</f>
        <v>#DIV/0!</v>
      </c>
      <c r="CC21" s="449" t="e">
        <f>BX21-AP21</f>
        <v>#DIV/0!</v>
      </c>
      <c r="CD21" s="449" t="e">
        <f>CC21/#REF!*1000</f>
        <v>#DIV/0!</v>
      </c>
      <c r="CE21" s="449" t="e">
        <f>CC21*BD21</f>
        <v>#DIV/0!</v>
      </c>
      <c r="CF21" s="449" t="e">
        <f>CE21/#REF!</f>
        <v>#DIV/0!</v>
      </c>
      <c r="CG21" s="451"/>
      <c r="CH21" s="449" t="e">
        <f>BX21-CC21</f>
        <v>#DIV/0!</v>
      </c>
      <c r="CI21" s="449" t="e">
        <f>BY21-CD21</f>
        <v>#DIV/0!</v>
      </c>
      <c r="CJ21" s="449" t="e">
        <f>BZ21-CE21</f>
        <v>#DIV/0!</v>
      </c>
      <c r="CK21" s="449" t="e">
        <f>CA21-CF21</f>
        <v>#DIV/0!</v>
      </c>
    </row>
    <row r="22" spans="1:89" s="450" customFormat="1" ht="21" customHeight="1">
      <c r="A22" s="452" t="s">
        <v>16</v>
      </c>
      <c r="B22" s="413"/>
      <c r="C22" s="485"/>
      <c r="D22" s="483"/>
      <c r="E22" s="474"/>
      <c r="F22" s="417"/>
      <c r="G22" s="418"/>
      <c r="H22" s="420"/>
      <c r="I22" s="484"/>
      <c r="J22" s="421"/>
      <c r="K22" s="422"/>
      <c r="L22" s="423"/>
      <c r="M22" s="424"/>
      <c r="N22" s="425"/>
      <c r="O22" s="426">
        <f t="shared" si="36"/>
        <v>0</v>
      </c>
      <c r="P22" s="426">
        <f t="shared" si="36"/>
        <v>0</v>
      </c>
      <c r="Q22" s="426">
        <f t="shared" si="36"/>
        <v>0</v>
      </c>
      <c r="R22" s="426">
        <f t="shared" si="3"/>
        <v>0</v>
      </c>
      <c r="S22" s="427" t="e">
        <f t="shared" si="4"/>
        <v>#DIV/0!</v>
      </c>
      <c r="T22" s="426" t="e">
        <f t="shared" si="5"/>
        <v>#DIV/0!</v>
      </c>
      <c r="U22" s="425"/>
      <c r="V22" s="428"/>
      <c r="W22" s="429"/>
      <c r="X22" s="426">
        <f t="shared" si="6"/>
        <v>0</v>
      </c>
      <c r="Y22" s="426">
        <f t="shared" si="7"/>
        <v>0</v>
      </c>
      <c r="Z22" s="426" t="e">
        <f t="shared" si="31"/>
        <v>#DIV/0!</v>
      </c>
      <c r="AA22" s="425"/>
      <c r="AB22" s="428"/>
      <c r="AC22" s="429"/>
      <c r="AD22" s="426">
        <f t="shared" si="8"/>
        <v>0</v>
      </c>
      <c r="AE22" s="426">
        <f t="shared" si="9"/>
        <v>0</v>
      </c>
      <c r="AF22" s="426" t="e">
        <f t="shared" si="37"/>
        <v>#DIV/0!</v>
      </c>
      <c r="AG22" s="425"/>
      <c r="AH22" s="428"/>
      <c r="AI22" s="430"/>
      <c r="AJ22" s="426">
        <f t="shared" si="11"/>
        <v>0</v>
      </c>
      <c r="AK22" s="426">
        <f t="shared" si="12"/>
        <v>0</v>
      </c>
      <c r="AL22" s="426" t="e">
        <f t="shared" si="38"/>
        <v>#DIV/0!</v>
      </c>
      <c r="AM22" s="431"/>
      <c r="AN22" s="431"/>
      <c r="AO22" s="477"/>
      <c r="AP22" s="433"/>
      <c r="AQ22" s="434" t="e">
        <f t="shared" si="39"/>
        <v>#DIV/0!</v>
      </c>
      <c r="AR22" s="478"/>
      <c r="AS22" s="478"/>
      <c r="AT22" s="478"/>
      <c r="AU22" s="478"/>
      <c r="AV22" s="478"/>
      <c r="AW22" s="438"/>
      <c r="AX22" s="439" t="e">
        <f t="shared" si="15"/>
        <v>#DIV/0!</v>
      </c>
      <c r="AY22" s="440" t="e">
        <f t="shared" si="16"/>
        <v>#DIV/0!</v>
      </c>
      <c r="AZ22" s="440" t="e">
        <f t="shared" si="17"/>
        <v>#DIV/0!</v>
      </c>
      <c r="BA22" s="441" t="e">
        <f t="shared" si="18"/>
        <v>#DIV/0!</v>
      </c>
      <c r="BB22" s="442" t="e">
        <f t="shared" si="19"/>
        <v>#DIV/0!</v>
      </c>
      <c r="BC22" s="443" t="e">
        <f t="shared" si="40"/>
        <v>#DIV/0!</v>
      </c>
      <c r="BD22" s="444">
        <v>23000</v>
      </c>
      <c r="BE22" s="445" t="e">
        <f t="shared" si="21"/>
        <v>#DIV/0!</v>
      </c>
      <c r="BF22" s="442" t="e">
        <f t="shared" si="22"/>
        <v>#DIV/0!</v>
      </c>
      <c r="BG22" s="446"/>
      <c r="BH22" s="446"/>
      <c r="BI22" s="446"/>
      <c r="BJ22" s="446"/>
      <c r="BK22" s="446"/>
      <c r="BL22" s="446"/>
      <c r="BM22" s="446"/>
      <c r="BN22" s="446"/>
      <c r="BO22" s="446"/>
      <c r="BP22" s="446"/>
      <c r="BQ22" s="446"/>
      <c r="BR22" s="447">
        <f t="shared" si="23"/>
        <v>0</v>
      </c>
      <c r="BS22" s="447">
        <f t="shared" si="24"/>
        <v>0</v>
      </c>
      <c r="BT22" s="447">
        <f t="shared" si="25"/>
        <v>0</v>
      </c>
      <c r="BU22" s="448" t="e">
        <f t="shared" si="41"/>
        <v>#DIV/0!</v>
      </c>
      <c r="BV22" s="447" t="e">
        <f t="shared" si="42"/>
        <v>#DIV/0!</v>
      </c>
      <c r="BW22" s="449" t="e">
        <f t="shared" si="28"/>
        <v>#DIV/0!</v>
      </c>
      <c r="BX22" s="449" t="e">
        <f t="shared" si="34"/>
        <v>#DIV/0!</v>
      </c>
      <c r="BY22" s="449" t="e">
        <f t="shared" si="34"/>
        <v>#DIV/0!</v>
      </c>
      <c r="BZ22" s="449" t="e">
        <f t="shared" si="29"/>
        <v>#DIV/0!</v>
      </c>
      <c r="CA22" s="449" t="e">
        <f t="shared" si="30"/>
        <v>#DIV/0!</v>
      </c>
      <c r="CC22" s="449" t="e">
        <f t="shared" si="32"/>
        <v>#DIV/0!</v>
      </c>
      <c r="CD22" s="449" t="e">
        <f>CC22/#REF!*1000</f>
        <v>#DIV/0!</v>
      </c>
      <c r="CE22" s="449" t="e">
        <f t="shared" si="33"/>
        <v>#DIV/0!</v>
      </c>
      <c r="CF22" s="449" t="e">
        <f>CE22/#REF!</f>
        <v>#DIV/0!</v>
      </c>
      <c r="CG22" s="451"/>
      <c r="CH22" s="449" t="e">
        <f t="shared" si="1"/>
        <v>#DIV/0!</v>
      </c>
      <c r="CI22" s="449" t="e">
        <f t="shared" si="1"/>
        <v>#DIV/0!</v>
      </c>
      <c r="CJ22" s="449" t="e">
        <f t="shared" si="1"/>
        <v>#DIV/0!</v>
      </c>
      <c r="CK22" s="449" t="e">
        <f t="shared" si="1"/>
        <v>#DIV/0!</v>
      </c>
    </row>
    <row r="23" spans="1:89" s="450" customFormat="1" ht="18.75" customHeight="1">
      <c r="A23" s="452" t="s">
        <v>15</v>
      </c>
      <c r="B23" s="413"/>
      <c r="C23" s="482"/>
      <c r="D23" s="483"/>
      <c r="E23" s="474"/>
      <c r="F23" s="417"/>
      <c r="G23" s="418"/>
      <c r="H23" s="420"/>
      <c r="I23" s="484"/>
      <c r="J23" s="465"/>
      <c r="K23" s="422"/>
      <c r="L23" s="423"/>
      <c r="M23" s="424"/>
      <c r="N23" s="425"/>
      <c r="O23" s="426">
        <f>W23+AC23+AI23</f>
        <v>0</v>
      </c>
      <c r="P23" s="426">
        <f>X23+AD23+AJ23</f>
        <v>0</v>
      </c>
      <c r="Q23" s="426">
        <f>Y23+AE23+AK23</f>
        <v>0</v>
      </c>
      <c r="R23" s="426">
        <f t="shared" si="3"/>
        <v>0</v>
      </c>
      <c r="S23" s="427" t="e">
        <f t="shared" si="4"/>
        <v>#DIV/0!</v>
      </c>
      <c r="T23" s="426" t="e">
        <f t="shared" si="5"/>
        <v>#DIV/0!</v>
      </c>
      <c r="U23" s="425"/>
      <c r="V23" s="428"/>
      <c r="W23" s="429"/>
      <c r="X23" s="426">
        <f t="shared" si="6"/>
        <v>0</v>
      </c>
      <c r="Y23" s="426">
        <f t="shared" si="7"/>
        <v>0</v>
      </c>
      <c r="Z23" s="426" t="e">
        <f>W23/G23</f>
        <v>#DIV/0!</v>
      </c>
      <c r="AA23" s="425"/>
      <c r="AB23" s="428"/>
      <c r="AC23" s="429"/>
      <c r="AD23" s="426">
        <f>AC23*10%</f>
        <v>0</v>
      </c>
      <c r="AE23" s="426">
        <f t="shared" si="9"/>
        <v>0</v>
      </c>
      <c r="AF23" s="426" t="e">
        <f t="shared" si="37"/>
        <v>#DIV/0!</v>
      </c>
      <c r="AG23" s="425"/>
      <c r="AH23" s="428"/>
      <c r="AI23" s="430"/>
      <c r="AJ23" s="426">
        <f>AI23*10%</f>
        <v>0</v>
      </c>
      <c r="AK23" s="426">
        <f t="shared" si="12"/>
        <v>0</v>
      </c>
      <c r="AL23" s="426" t="e">
        <f t="shared" si="38"/>
        <v>#DIV/0!</v>
      </c>
      <c r="AM23" s="431"/>
      <c r="AN23" s="431"/>
      <c r="AO23" s="477"/>
      <c r="AP23" s="433"/>
      <c r="AQ23" s="434" t="e">
        <f t="shared" si="39"/>
        <v>#DIV/0!</v>
      </c>
      <c r="AR23" s="478"/>
      <c r="AS23" s="478"/>
      <c r="AT23" s="478"/>
      <c r="AU23" s="478"/>
      <c r="AV23" s="478"/>
      <c r="AW23" s="438"/>
      <c r="AX23" s="439" t="e">
        <f t="shared" si="15"/>
        <v>#DIV/0!</v>
      </c>
      <c r="AY23" s="440" t="e">
        <f t="shared" si="16"/>
        <v>#DIV/0!</v>
      </c>
      <c r="AZ23" s="440" t="e">
        <f t="shared" si="17"/>
        <v>#DIV/0!</v>
      </c>
      <c r="BA23" s="441" t="e">
        <f t="shared" si="18"/>
        <v>#DIV/0!</v>
      </c>
      <c r="BB23" s="442" t="e">
        <f t="shared" si="19"/>
        <v>#DIV/0!</v>
      </c>
      <c r="BC23" s="443" t="e">
        <f t="shared" si="40"/>
        <v>#DIV/0!</v>
      </c>
      <c r="BD23" s="444">
        <v>23000</v>
      </c>
      <c r="BE23" s="445" t="e">
        <f t="shared" si="21"/>
        <v>#DIV/0!</v>
      </c>
      <c r="BF23" s="442" t="e">
        <f t="shared" si="22"/>
        <v>#DIV/0!</v>
      </c>
      <c r="BG23" s="446"/>
      <c r="BH23" s="446"/>
      <c r="BI23" s="446"/>
      <c r="BJ23" s="446"/>
      <c r="BK23" s="446"/>
      <c r="BL23" s="446"/>
      <c r="BM23" s="446"/>
      <c r="BN23" s="446"/>
      <c r="BO23" s="446"/>
      <c r="BP23" s="446"/>
      <c r="BQ23" s="446"/>
      <c r="BR23" s="447">
        <f t="shared" si="23"/>
        <v>0</v>
      </c>
      <c r="BS23" s="447">
        <f t="shared" si="24"/>
        <v>0</v>
      </c>
      <c r="BT23" s="447">
        <f t="shared" si="25"/>
        <v>0</v>
      </c>
      <c r="BU23" s="448" t="e">
        <f t="shared" si="41"/>
        <v>#DIV/0!</v>
      </c>
      <c r="BV23" s="447" t="e">
        <f t="shared" si="42"/>
        <v>#DIV/0!</v>
      </c>
      <c r="BW23" s="449" t="e">
        <f t="shared" si="28"/>
        <v>#DIV/0!</v>
      </c>
      <c r="BX23" s="449" t="e">
        <f>BT23+BB23+R23</f>
        <v>#DIV/0!</v>
      </c>
      <c r="BY23" s="449" t="e">
        <f>BU23+BC23+S23</f>
        <v>#DIV/0!</v>
      </c>
      <c r="BZ23" s="449" t="e">
        <f t="shared" si="29"/>
        <v>#DIV/0!</v>
      </c>
      <c r="CA23" s="449" t="e">
        <f t="shared" si="30"/>
        <v>#DIV/0!</v>
      </c>
      <c r="CC23" s="449" t="e">
        <f>BX23-AP23</f>
        <v>#DIV/0!</v>
      </c>
      <c r="CD23" s="449" t="e">
        <f>CC23/#REF!*1000</f>
        <v>#DIV/0!</v>
      </c>
      <c r="CE23" s="449" t="e">
        <f>CC23*BD23</f>
        <v>#DIV/0!</v>
      </c>
      <c r="CF23" s="449" t="e">
        <f>CE23/#REF!</f>
        <v>#DIV/0!</v>
      </c>
      <c r="CG23" s="451"/>
      <c r="CH23" s="449" t="e">
        <f>BX23-CC23</f>
        <v>#DIV/0!</v>
      </c>
      <c r="CI23" s="449" t="e">
        <f>BY23-CD23</f>
        <v>#DIV/0!</v>
      </c>
      <c r="CJ23" s="449" t="e">
        <f>BZ23-CE23</f>
        <v>#DIV/0!</v>
      </c>
      <c r="CK23" s="449" t="e">
        <f>CA23-CF23</f>
        <v>#DIV/0!</v>
      </c>
    </row>
    <row r="24" spans="1:89" s="450" customFormat="1" ht="18.75" customHeight="1">
      <c r="A24" s="452" t="s">
        <v>14</v>
      </c>
      <c r="B24" s="413"/>
      <c r="C24" s="482"/>
      <c r="D24" s="483"/>
      <c r="E24" s="474"/>
      <c r="F24" s="417"/>
      <c r="G24" s="418"/>
      <c r="H24" s="420"/>
      <c r="I24" s="484"/>
      <c r="J24" s="465"/>
      <c r="K24" s="422"/>
      <c r="L24" s="423"/>
      <c r="M24" s="424"/>
      <c r="N24" s="425"/>
      <c r="O24" s="426">
        <f t="shared" si="36"/>
        <v>0</v>
      </c>
      <c r="P24" s="426">
        <f t="shared" si="36"/>
        <v>0</v>
      </c>
      <c r="Q24" s="426">
        <f t="shared" si="36"/>
        <v>0</v>
      </c>
      <c r="R24" s="426">
        <f t="shared" si="3"/>
        <v>0</v>
      </c>
      <c r="S24" s="427" t="e">
        <f t="shared" si="4"/>
        <v>#DIV/0!</v>
      </c>
      <c r="T24" s="426" t="e">
        <f t="shared" si="5"/>
        <v>#DIV/0!</v>
      </c>
      <c r="U24" s="425"/>
      <c r="V24" s="428"/>
      <c r="W24" s="429"/>
      <c r="X24" s="426">
        <f t="shared" si="6"/>
        <v>0</v>
      </c>
      <c r="Y24" s="426">
        <f t="shared" si="7"/>
        <v>0</v>
      </c>
      <c r="Z24" s="426" t="e">
        <f t="shared" si="31"/>
        <v>#DIV/0!</v>
      </c>
      <c r="AA24" s="425"/>
      <c r="AB24" s="428"/>
      <c r="AC24" s="429"/>
      <c r="AD24" s="426">
        <f t="shared" si="8"/>
        <v>0</v>
      </c>
      <c r="AE24" s="426">
        <f t="shared" si="9"/>
        <v>0</v>
      </c>
      <c r="AF24" s="426" t="e">
        <f t="shared" si="37"/>
        <v>#DIV/0!</v>
      </c>
      <c r="AG24" s="425"/>
      <c r="AH24" s="428"/>
      <c r="AI24" s="430"/>
      <c r="AJ24" s="426">
        <f t="shared" si="11"/>
        <v>0</v>
      </c>
      <c r="AK24" s="426">
        <f t="shared" si="12"/>
        <v>0</v>
      </c>
      <c r="AL24" s="426" t="e">
        <f t="shared" si="38"/>
        <v>#DIV/0!</v>
      </c>
      <c r="AM24" s="431"/>
      <c r="AN24" s="431"/>
      <c r="AO24" s="477"/>
      <c r="AP24" s="433"/>
      <c r="AQ24" s="434" t="e">
        <f t="shared" si="39"/>
        <v>#DIV/0!</v>
      </c>
      <c r="AR24" s="478"/>
      <c r="AS24" s="478"/>
      <c r="AT24" s="478"/>
      <c r="AU24" s="478"/>
      <c r="AV24" s="478"/>
      <c r="AW24" s="438"/>
      <c r="AX24" s="439" t="e">
        <f t="shared" si="15"/>
        <v>#DIV/0!</v>
      </c>
      <c r="AY24" s="440" t="e">
        <f t="shared" si="16"/>
        <v>#DIV/0!</v>
      </c>
      <c r="AZ24" s="440" t="e">
        <f t="shared" si="17"/>
        <v>#DIV/0!</v>
      </c>
      <c r="BA24" s="441" t="e">
        <f t="shared" si="18"/>
        <v>#DIV/0!</v>
      </c>
      <c r="BB24" s="442" t="e">
        <f t="shared" si="19"/>
        <v>#DIV/0!</v>
      </c>
      <c r="BC24" s="443" t="e">
        <f t="shared" si="40"/>
        <v>#DIV/0!</v>
      </c>
      <c r="BD24" s="444">
        <v>23000</v>
      </c>
      <c r="BE24" s="445" t="e">
        <f t="shared" si="21"/>
        <v>#DIV/0!</v>
      </c>
      <c r="BF24" s="442" t="e">
        <f t="shared" si="22"/>
        <v>#DIV/0!</v>
      </c>
      <c r="BG24" s="446"/>
      <c r="BH24" s="446"/>
      <c r="BI24" s="446"/>
      <c r="BJ24" s="446"/>
      <c r="BK24" s="446"/>
      <c r="BL24" s="446"/>
      <c r="BM24" s="446"/>
      <c r="BN24" s="446"/>
      <c r="BO24" s="446"/>
      <c r="BP24" s="446"/>
      <c r="BQ24" s="446"/>
      <c r="BR24" s="447">
        <f t="shared" si="23"/>
        <v>0</v>
      </c>
      <c r="BS24" s="447">
        <f t="shared" si="24"/>
        <v>0</v>
      </c>
      <c r="BT24" s="447">
        <f t="shared" si="25"/>
        <v>0</v>
      </c>
      <c r="BU24" s="448" t="e">
        <f t="shared" si="41"/>
        <v>#DIV/0!</v>
      </c>
      <c r="BV24" s="447" t="e">
        <f t="shared" si="42"/>
        <v>#DIV/0!</v>
      </c>
      <c r="BW24" s="449" t="e">
        <f t="shared" si="28"/>
        <v>#DIV/0!</v>
      </c>
      <c r="BX24" s="449" t="e">
        <f t="shared" si="34"/>
        <v>#DIV/0!</v>
      </c>
      <c r="BY24" s="449" t="e">
        <f t="shared" si="34"/>
        <v>#DIV/0!</v>
      </c>
      <c r="BZ24" s="449" t="e">
        <f t="shared" si="29"/>
        <v>#DIV/0!</v>
      </c>
      <c r="CA24" s="449" t="e">
        <f t="shared" si="30"/>
        <v>#DIV/0!</v>
      </c>
      <c r="CC24" s="449" t="e">
        <f t="shared" si="32"/>
        <v>#DIV/0!</v>
      </c>
      <c r="CD24" s="449" t="e">
        <f>CC24/#REF!*1000</f>
        <v>#DIV/0!</v>
      </c>
      <c r="CE24" s="449" t="e">
        <f t="shared" si="33"/>
        <v>#DIV/0!</v>
      </c>
      <c r="CF24" s="449" t="e">
        <f>CE24/#REF!</f>
        <v>#DIV/0!</v>
      </c>
      <c r="CG24" s="451"/>
      <c r="CH24" s="449" t="e">
        <f t="shared" si="1"/>
        <v>#DIV/0!</v>
      </c>
      <c r="CI24" s="449" t="e">
        <f t="shared" si="1"/>
        <v>#DIV/0!</v>
      </c>
      <c r="CJ24" s="449" t="e">
        <f t="shared" si="1"/>
        <v>#DIV/0!</v>
      </c>
      <c r="CK24" s="449" t="e">
        <f t="shared" si="1"/>
        <v>#DIV/0!</v>
      </c>
    </row>
    <row r="25" spans="1:89" s="450" customFormat="1" ht="18.75" customHeight="1">
      <c r="A25" s="452" t="s">
        <v>13</v>
      </c>
      <c r="B25" s="413"/>
      <c r="C25" s="482"/>
      <c r="D25" s="483"/>
      <c r="E25" s="474"/>
      <c r="F25" s="417"/>
      <c r="G25" s="418"/>
      <c r="H25" s="420"/>
      <c r="I25" s="484"/>
      <c r="J25" s="465"/>
      <c r="K25" s="422"/>
      <c r="L25" s="423"/>
      <c r="M25" s="424"/>
      <c r="N25" s="425"/>
      <c r="O25" s="426">
        <f>W25+AC25+AI25</f>
        <v>0</v>
      </c>
      <c r="P25" s="426">
        <f>X25+AD25+AJ25</f>
        <v>0</v>
      </c>
      <c r="Q25" s="426">
        <f>Y25+AE25+AK25</f>
        <v>0</v>
      </c>
      <c r="R25" s="426">
        <f t="shared" si="3"/>
        <v>0</v>
      </c>
      <c r="S25" s="427" t="e">
        <f t="shared" si="4"/>
        <v>#DIV/0!</v>
      </c>
      <c r="T25" s="426" t="e">
        <f t="shared" si="5"/>
        <v>#DIV/0!</v>
      </c>
      <c r="U25" s="425"/>
      <c r="V25" s="428"/>
      <c r="W25" s="429"/>
      <c r="X25" s="426">
        <f t="shared" si="6"/>
        <v>0</v>
      </c>
      <c r="Y25" s="426">
        <f t="shared" si="7"/>
        <v>0</v>
      </c>
      <c r="Z25" s="426" t="e">
        <f>W25/G25</f>
        <v>#DIV/0!</v>
      </c>
      <c r="AA25" s="425"/>
      <c r="AB25" s="428"/>
      <c r="AC25" s="429"/>
      <c r="AD25" s="426">
        <f>AC25*10%</f>
        <v>0</v>
      </c>
      <c r="AE25" s="426">
        <f t="shared" si="9"/>
        <v>0</v>
      </c>
      <c r="AF25" s="426" t="e">
        <f t="shared" si="37"/>
        <v>#DIV/0!</v>
      </c>
      <c r="AG25" s="425"/>
      <c r="AH25" s="428"/>
      <c r="AI25" s="430"/>
      <c r="AJ25" s="426">
        <f>AI25*10%</f>
        <v>0</v>
      </c>
      <c r="AK25" s="426">
        <f t="shared" si="12"/>
        <v>0</v>
      </c>
      <c r="AL25" s="426" t="e">
        <f t="shared" si="38"/>
        <v>#DIV/0!</v>
      </c>
      <c r="AM25" s="431"/>
      <c r="AN25" s="431"/>
      <c r="AO25" s="477"/>
      <c r="AP25" s="433"/>
      <c r="AQ25" s="434" t="e">
        <f t="shared" si="39"/>
        <v>#DIV/0!</v>
      </c>
      <c r="AR25" s="478"/>
      <c r="AS25" s="478"/>
      <c r="AT25" s="478"/>
      <c r="AU25" s="478"/>
      <c r="AV25" s="478"/>
      <c r="AW25" s="438"/>
      <c r="AX25" s="439" t="e">
        <f t="shared" si="15"/>
        <v>#DIV/0!</v>
      </c>
      <c r="AY25" s="440" t="e">
        <f t="shared" si="16"/>
        <v>#DIV/0!</v>
      </c>
      <c r="AZ25" s="440" t="e">
        <f t="shared" si="17"/>
        <v>#DIV/0!</v>
      </c>
      <c r="BA25" s="441" t="e">
        <f t="shared" si="18"/>
        <v>#DIV/0!</v>
      </c>
      <c r="BB25" s="442" t="e">
        <f t="shared" si="19"/>
        <v>#DIV/0!</v>
      </c>
      <c r="BC25" s="443" t="e">
        <f t="shared" si="40"/>
        <v>#DIV/0!</v>
      </c>
      <c r="BD25" s="444">
        <v>23000</v>
      </c>
      <c r="BE25" s="445" t="e">
        <f t="shared" si="21"/>
        <v>#DIV/0!</v>
      </c>
      <c r="BF25" s="442" t="e">
        <f t="shared" si="22"/>
        <v>#DIV/0!</v>
      </c>
      <c r="BG25" s="446"/>
      <c r="BH25" s="446"/>
      <c r="BI25" s="446"/>
      <c r="BJ25" s="446"/>
      <c r="BK25" s="446"/>
      <c r="BL25" s="446"/>
      <c r="BM25" s="446"/>
      <c r="BN25" s="446"/>
      <c r="BO25" s="446"/>
      <c r="BP25" s="446"/>
      <c r="BQ25" s="446"/>
      <c r="BR25" s="447">
        <f t="shared" si="23"/>
        <v>0</v>
      </c>
      <c r="BS25" s="447">
        <f t="shared" si="24"/>
        <v>0</v>
      </c>
      <c r="BT25" s="447">
        <f t="shared" si="25"/>
        <v>0</v>
      </c>
      <c r="BU25" s="448" t="e">
        <f t="shared" si="41"/>
        <v>#DIV/0!</v>
      </c>
      <c r="BV25" s="447" t="e">
        <f t="shared" si="42"/>
        <v>#DIV/0!</v>
      </c>
      <c r="BW25" s="449" t="e">
        <f t="shared" si="28"/>
        <v>#DIV/0!</v>
      </c>
      <c r="BX25" s="449" t="e">
        <f>BT25+BB25+R25</f>
        <v>#DIV/0!</v>
      </c>
      <c r="BY25" s="449" t="e">
        <f>BU25+BC25+S25</f>
        <v>#DIV/0!</v>
      </c>
      <c r="BZ25" s="449" t="e">
        <f t="shared" si="29"/>
        <v>#DIV/0!</v>
      </c>
      <c r="CA25" s="449" t="e">
        <f t="shared" si="30"/>
        <v>#DIV/0!</v>
      </c>
      <c r="CC25" s="449" t="e">
        <f>BX25-AP25</f>
        <v>#DIV/0!</v>
      </c>
      <c r="CD25" s="449" t="e">
        <f>CC25/#REF!*1000</f>
        <v>#DIV/0!</v>
      </c>
      <c r="CE25" s="449" t="e">
        <f>CC25*BD25</f>
        <v>#DIV/0!</v>
      </c>
      <c r="CF25" s="449" t="e">
        <f>CE25/#REF!</f>
        <v>#DIV/0!</v>
      </c>
      <c r="CG25" s="451"/>
      <c r="CH25" s="449" t="e">
        <f>BX25-CC25</f>
        <v>#DIV/0!</v>
      </c>
      <c r="CI25" s="449" t="e">
        <f>BY25-CD25</f>
        <v>#DIV/0!</v>
      </c>
      <c r="CJ25" s="449" t="e">
        <f>BZ25-CE25</f>
        <v>#DIV/0!</v>
      </c>
      <c r="CK25" s="449" t="e">
        <f>CA25-CF25</f>
        <v>#DIV/0!</v>
      </c>
    </row>
    <row r="26" spans="1:89" s="450" customFormat="1" ht="18.75" customHeight="1">
      <c r="A26" s="452" t="s">
        <v>12</v>
      </c>
      <c r="B26" s="413"/>
      <c r="C26" s="482"/>
      <c r="D26" s="483"/>
      <c r="E26" s="474"/>
      <c r="F26" s="417"/>
      <c r="G26" s="418"/>
      <c r="H26" s="420"/>
      <c r="I26" s="484"/>
      <c r="J26" s="465"/>
      <c r="K26" s="422"/>
      <c r="L26" s="423"/>
      <c r="M26" s="424"/>
      <c r="N26" s="425"/>
      <c r="O26" s="426">
        <f t="shared" si="36"/>
        <v>0</v>
      </c>
      <c r="P26" s="426">
        <f t="shared" si="36"/>
        <v>0</v>
      </c>
      <c r="Q26" s="426">
        <f t="shared" si="36"/>
        <v>0</v>
      </c>
      <c r="R26" s="426">
        <f t="shared" si="3"/>
        <v>0</v>
      </c>
      <c r="S26" s="427" t="e">
        <f t="shared" si="4"/>
        <v>#DIV/0!</v>
      </c>
      <c r="T26" s="426" t="e">
        <f t="shared" si="5"/>
        <v>#DIV/0!</v>
      </c>
      <c r="U26" s="425"/>
      <c r="V26" s="428"/>
      <c r="W26" s="429"/>
      <c r="X26" s="426">
        <f t="shared" si="6"/>
        <v>0</v>
      </c>
      <c r="Y26" s="426">
        <f t="shared" si="7"/>
        <v>0</v>
      </c>
      <c r="Z26" s="426" t="e">
        <f t="shared" si="31"/>
        <v>#DIV/0!</v>
      </c>
      <c r="AA26" s="425"/>
      <c r="AB26" s="428"/>
      <c r="AC26" s="429"/>
      <c r="AD26" s="426">
        <f t="shared" si="8"/>
        <v>0</v>
      </c>
      <c r="AE26" s="426">
        <f t="shared" si="9"/>
        <v>0</v>
      </c>
      <c r="AF26" s="426" t="e">
        <f t="shared" si="37"/>
        <v>#DIV/0!</v>
      </c>
      <c r="AG26" s="425"/>
      <c r="AH26" s="428"/>
      <c r="AI26" s="430"/>
      <c r="AJ26" s="426">
        <f t="shared" si="11"/>
        <v>0</v>
      </c>
      <c r="AK26" s="426">
        <f t="shared" si="12"/>
        <v>0</v>
      </c>
      <c r="AL26" s="426" t="e">
        <f t="shared" si="38"/>
        <v>#DIV/0!</v>
      </c>
      <c r="AM26" s="431"/>
      <c r="AN26" s="431"/>
      <c r="AO26" s="477"/>
      <c r="AP26" s="433"/>
      <c r="AQ26" s="434" t="e">
        <f t="shared" si="39"/>
        <v>#DIV/0!</v>
      </c>
      <c r="AR26" s="478"/>
      <c r="AS26" s="478"/>
      <c r="AT26" s="478"/>
      <c r="AU26" s="478"/>
      <c r="AV26" s="478"/>
      <c r="AW26" s="438"/>
      <c r="AX26" s="439" t="e">
        <f t="shared" si="15"/>
        <v>#DIV/0!</v>
      </c>
      <c r="AY26" s="440" t="e">
        <f t="shared" si="16"/>
        <v>#DIV/0!</v>
      </c>
      <c r="AZ26" s="440" t="e">
        <f t="shared" si="17"/>
        <v>#DIV/0!</v>
      </c>
      <c r="BA26" s="441" t="e">
        <f t="shared" si="18"/>
        <v>#DIV/0!</v>
      </c>
      <c r="BB26" s="442" t="e">
        <f t="shared" si="19"/>
        <v>#DIV/0!</v>
      </c>
      <c r="BC26" s="443" t="e">
        <f t="shared" si="40"/>
        <v>#DIV/0!</v>
      </c>
      <c r="BD26" s="444">
        <v>23000</v>
      </c>
      <c r="BE26" s="445" t="e">
        <f t="shared" si="21"/>
        <v>#DIV/0!</v>
      </c>
      <c r="BF26" s="442" t="e">
        <f t="shared" si="22"/>
        <v>#DIV/0!</v>
      </c>
      <c r="BG26" s="446"/>
      <c r="BH26" s="446"/>
      <c r="BI26" s="446"/>
      <c r="BJ26" s="446"/>
      <c r="BK26" s="446"/>
      <c r="BL26" s="446"/>
      <c r="BM26" s="446"/>
      <c r="BN26" s="446"/>
      <c r="BO26" s="446"/>
      <c r="BP26" s="446"/>
      <c r="BQ26" s="446"/>
      <c r="BR26" s="447">
        <f t="shared" si="23"/>
        <v>0</v>
      </c>
      <c r="BS26" s="447">
        <f t="shared" si="24"/>
        <v>0</v>
      </c>
      <c r="BT26" s="447">
        <f t="shared" si="25"/>
        <v>0</v>
      </c>
      <c r="BU26" s="448" t="e">
        <f t="shared" si="41"/>
        <v>#DIV/0!</v>
      </c>
      <c r="BV26" s="447" t="e">
        <f t="shared" si="42"/>
        <v>#DIV/0!</v>
      </c>
      <c r="BW26" s="449" t="e">
        <f t="shared" si="28"/>
        <v>#DIV/0!</v>
      </c>
      <c r="BX26" s="449" t="e">
        <f t="shared" si="34"/>
        <v>#DIV/0!</v>
      </c>
      <c r="BY26" s="449" t="e">
        <f t="shared" si="34"/>
        <v>#DIV/0!</v>
      </c>
      <c r="BZ26" s="449" t="e">
        <f t="shared" si="29"/>
        <v>#DIV/0!</v>
      </c>
      <c r="CA26" s="449" t="e">
        <f t="shared" si="30"/>
        <v>#DIV/0!</v>
      </c>
      <c r="CC26" s="449" t="e">
        <f t="shared" si="32"/>
        <v>#DIV/0!</v>
      </c>
      <c r="CD26" s="449" t="e">
        <f>CC26/#REF!*1000</f>
        <v>#DIV/0!</v>
      </c>
      <c r="CE26" s="449" t="e">
        <f t="shared" si="33"/>
        <v>#DIV/0!</v>
      </c>
      <c r="CF26" s="449" t="e">
        <f>CE26/#REF!</f>
        <v>#DIV/0!</v>
      </c>
      <c r="CG26" s="451"/>
      <c r="CH26" s="449" t="e">
        <f t="shared" ref="CH26:CK103" si="43">BX26-CC26</f>
        <v>#DIV/0!</v>
      </c>
      <c r="CI26" s="449" t="e">
        <f t="shared" si="43"/>
        <v>#DIV/0!</v>
      </c>
      <c r="CJ26" s="449" t="e">
        <f t="shared" si="43"/>
        <v>#DIV/0!</v>
      </c>
      <c r="CK26" s="449" t="e">
        <f t="shared" si="43"/>
        <v>#DIV/0!</v>
      </c>
    </row>
    <row r="27" spans="1:89" s="450" customFormat="1" ht="18.75" customHeight="1">
      <c r="A27" s="452" t="s">
        <v>11</v>
      </c>
      <c r="B27" s="413"/>
      <c r="C27" s="482"/>
      <c r="D27" s="486"/>
      <c r="E27" s="487"/>
      <c r="F27" s="417"/>
      <c r="G27" s="418"/>
      <c r="H27" s="420"/>
      <c r="I27" s="484"/>
      <c r="J27" s="465"/>
      <c r="K27" s="422"/>
      <c r="L27" s="423"/>
      <c r="M27" s="424"/>
      <c r="N27" s="425"/>
      <c r="O27" s="426">
        <f>W27+AC27+AI27</f>
        <v>0</v>
      </c>
      <c r="P27" s="426">
        <f>X27+AD27+AJ27</f>
        <v>0</v>
      </c>
      <c r="Q27" s="426">
        <f>Y27+AE27+AK27</f>
        <v>0</v>
      </c>
      <c r="R27" s="426">
        <f t="shared" si="3"/>
        <v>0</v>
      </c>
      <c r="S27" s="427" t="e">
        <f t="shared" si="4"/>
        <v>#DIV/0!</v>
      </c>
      <c r="T27" s="426" t="e">
        <f t="shared" si="5"/>
        <v>#DIV/0!</v>
      </c>
      <c r="U27" s="425"/>
      <c r="V27" s="428"/>
      <c r="W27" s="429"/>
      <c r="X27" s="426">
        <f t="shared" si="6"/>
        <v>0</v>
      </c>
      <c r="Y27" s="426">
        <f t="shared" si="7"/>
        <v>0</v>
      </c>
      <c r="Z27" s="426" t="e">
        <f>W27/G27</f>
        <v>#DIV/0!</v>
      </c>
      <c r="AA27" s="425"/>
      <c r="AB27" s="428"/>
      <c r="AC27" s="429"/>
      <c r="AD27" s="426">
        <f>AC27*10%</f>
        <v>0</v>
      </c>
      <c r="AE27" s="426">
        <f t="shared" si="9"/>
        <v>0</v>
      </c>
      <c r="AF27" s="426" t="e">
        <f t="shared" si="37"/>
        <v>#DIV/0!</v>
      </c>
      <c r="AG27" s="425"/>
      <c r="AH27" s="428"/>
      <c r="AI27" s="430"/>
      <c r="AJ27" s="426">
        <f>AI27*10%</f>
        <v>0</v>
      </c>
      <c r="AK27" s="426">
        <f t="shared" si="12"/>
        <v>0</v>
      </c>
      <c r="AL27" s="426" t="e">
        <f t="shared" si="38"/>
        <v>#DIV/0!</v>
      </c>
      <c r="AM27" s="431"/>
      <c r="AN27" s="431"/>
      <c r="AO27" s="477"/>
      <c r="AP27" s="433"/>
      <c r="AQ27" s="434" t="e">
        <f t="shared" si="39"/>
        <v>#DIV/0!</v>
      </c>
      <c r="AR27" s="478"/>
      <c r="AS27" s="478"/>
      <c r="AT27" s="478"/>
      <c r="AU27" s="478"/>
      <c r="AV27" s="478"/>
      <c r="AW27" s="438"/>
      <c r="AX27" s="439" t="e">
        <f t="shared" si="15"/>
        <v>#DIV/0!</v>
      </c>
      <c r="AY27" s="440" t="e">
        <f t="shared" si="16"/>
        <v>#DIV/0!</v>
      </c>
      <c r="AZ27" s="440" t="e">
        <f t="shared" si="17"/>
        <v>#DIV/0!</v>
      </c>
      <c r="BA27" s="441" t="e">
        <f t="shared" si="18"/>
        <v>#DIV/0!</v>
      </c>
      <c r="BB27" s="442" t="e">
        <f t="shared" si="19"/>
        <v>#DIV/0!</v>
      </c>
      <c r="BC27" s="443" t="e">
        <f t="shared" si="40"/>
        <v>#DIV/0!</v>
      </c>
      <c r="BD27" s="444">
        <v>23000</v>
      </c>
      <c r="BE27" s="445" t="e">
        <f t="shared" si="21"/>
        <v>#DIV/0!</v>
      </c>
      <c r="BF27" s="442" t="e">
        <f t="shared" si="22"/>
        <v>#DIV/0!</v>
      </c>
      <c r="BG27" s="446"/>
      <c r="BH27" s="446"/>
      <c r="BI27" s="446"/>
      <c r="BJ27" s="446"/>
      <c r="BK27" s="446"/>
      <c r="BL27" s="446"/>
      <c r="BM27" s="446"/>
      <c r="BN27" s="446"/>
      <c r="BO27" s="446"/>
      <c r="BP27" s="446"/>
      <c r="BQ27" s="446"/>
      <c r="BR27" s="447">
        <f t="shared" si="23"/>
        <v>0</v>
      </c>
      <c r="BS27" s="447">
        <f t="shared" si="24"/>
        <v>0</v>
      </c>
      <c r="BT27" s="447">
        <f t="shared" si="25"/>
        <v>0</v>
      </c>
      <c r="BU27" s="448" t="e">
        <f t="shared" si="41"/>
        <v>#DIV/0!</v>
      </c>
      <c r="BV27" s="447" t="e">
        <f t="shared" si="42"/>
        <v>#DIV/0!</v>
      </c>
      <c r="BW27" s="449" t="e">
        <f t="shared" si="28"/>
        <v>#DIV/0!</v>
      </c>
      <c r="BX27" s="449" t="e">
        <f>BT27+BB27+R27</f>
        <v>#DIV/0!</v>
      </c>
      <c r="BY27" s="449" t="e">
        <f>BU27+BC27+S27</f>
        <v>#DIV/0!</v>
      </c>
      <c r="BZ27" s="449" t="e">
        <f t="shared" si="29"/>
        <v>#DIV/0!</v>
      </c>
      <c r="CA27" s="449" t="e">
        <f t="shared" si="30"/>
        <v>#DIV/0!</v>
      </c>
      <c r="CC27" s="449" t="e">
        <f>BX27-AP27</f>
        <v>#DIV/0!</v>
      </c>
      <c r="CD27" s="449" t="e">
        <f>CC27/#REF!*1000</f>
        <v>#DIV/0!</v>
      </c>
      <c r="CE27" s="449" t="e">
        <f>CC27*BD27</f>
        <v>#DIV/0!</v>
      </c>
      <c r="CF27" s="449" t="e">
        <f>CE27/#REF!</f>
        <v>#DIV/0!</v>
      </c>
      <c r="CG27" s="451"/>
      <c r="CH27" s="449" t="e">
        <f>BX27-CC27</f>
        <v>#DIV/0!</v>
      </c>
      <c r="CI27" s="449" t="e">
        <f>BY27-CD27</f>
        <v>#DIV/0!</v>
      </c>
      <c r="CJ27" s="449" t="e">
        <f>BZ27-CE27</f>
        <v>#DIV/0!</v>
      </c>
      <c r="CK27" s="449" t="e">
        <f>CA27-CF27</f>
        <v>#DIV/0!</v>
      </c>
    </row>
    <row r="28" spans="1:89" s="450" customFormat="1" ht="18.75" customHeight="1">
      <c r="A28" s="452" t="s">
        <v>10</v>
      </c>
      <c r="B28" s="413"/>
      <c r="C28" s="485"/>
      <c r="D28" s="488"/>
      <c r="E28" s="474"/>
      <c r="F28" s="417"/>
      <c r="G28" s="418"/>
      <c r="H28" s="420"/>
      <c r="I28" s="484"/>
      <c r="J28" s="465"/>
      <c r="K28" s="422"/>
      <c r="L28" s="423"/>
      <c r="M28" s="424"/>
      <c r="N28" s="425"/>
      <c r="O28" s="426">
        <f t="shared" si="36"/>
        <v>0</v>
      </c>
      <c r="P28" s="426">
        <f t="shared" si="36"/>
        <v>0</v>
      </c>
      <c r="Q28" s="426">
        <f t="shared" si="36"/>
        <v>0</v>
      </c>
      <c r="R28" s="426">
        <f t="shared" si="3"/>
        <v>0</v>
      </c>
      <c r="S28" s="427" t="e">
        <f t="shared" si="4"/>
        <v>#DIV/0!</v>
      </c>
      <c r="T28" s="426" t="e">
        <f t="shared" si="5"/>
        <v>#DIV/0!</v>
      </c>
      <c r="U28" s="425"/>
      <c r="V28" s="428"/>
      <c r="W28" s="429"/>
      <c r="X28" s="426">
        <f t="shared" si="6"/>
        <v>0</v>
      </c>
      <c r="Y28" s="426">
        <f t="shared" si="7"/>
        <v>0</v>
      </c>
      <c r="Z28" s="426" t="e">
        <f t="shared" si="31"/>
        <v>#DIV/0!</v>
      </c>
      <c r="AA28" s="425"/>
      <c r="AB28" s="428"/>
      <c r="AC28" s="429"/>
      <c r="AD28" s="426">
        <f t="shared" si="8"/>
        <v>0</v>
      </c>
      <c r="AE28" s="426">
        <f t="shared" si="9"/>
        <v>0</v>
      </c>
      <c r="AF28" s="426" t="e">
        <f t="shared" si="37"/>
        <v>#DIV/0!</v>
      </c>
      <c r="AG28" s="425"/>
      <c r="AH28" s="428"/>
      <c r="AI28" s="430"/>
      <c r="AJ28" s="426">
        <f t="shared" si="11"/>
        <v>0</v>
      </c>
      <c r="AK28" s="426">
        <f t="shared" si="12"/>
        <v>0</v>
      </c>
      <c r="AL28" s="426" t="e">
        <f t="shared" si="38"/>
        <v>#DIV/0!</v>
      </c>
      <c r="AM28" s="431"/>
      <c r="AN28" s="431"/>
      <c r="AO28" s="477"/>
      <c r="AP28" s="433"/>
      <c r="AQ28" s="434" t="e">
        <f t="shared" si="39"/>
        <v>#DIV/0!</v>
      </c>
      <c r="AR28" s="478"/>
      <c r="AS28" s="478"/>
      <c r="AT28" s="478"/>
      <c r="AU28" s="478"/>
      <c r="AV28" s="478"/>
      <c r="AW28" s="438"/>
      <c r="AX28" s="439" t="e">
        <f t="shared" si="15"/>
        <v>#DIV/0!</v>
      </c>
      <c r="AY28" s="440" t="e">
        <f t="shared" si="16"/>
        <v>#DIV/0!</v>
      </c>
      <c r="AZ28" s="440" t="e">
        <f t="shared" si="17"/>
        <v>#DIV/0!</v>
      </c>
      <c r="BA28" s="441" t="e">
        <f t="shared" si="18"/>
        <v>#DIV/0!</v>
      </c>
      <c r="BB28" s="442" t="e">
        <f t="shared" si="19"/>
        <v>#DIV/0!</v>
      </c>
      <c r="BC28" s="443" t="e">
        <f t="shared" si="40"/>
        <v>#DIV/0!</v>
      </c>
      <c r="BD28" s="444">
        <v>23000</v>
      </c>
      <c r="BE28" s="445" t="e">
        <f t="shared" si="21"/>
        <v>#DIV/0!</v>
      </c>
      <c r="BF28" s="442" t="e">
        <f t="shared" si="22"/>
        <v>#DIV/0!</v>
      </c>
      <c r="BG28" s="446"/>
      <c r="BH28" s="446"/>
      <c r="BI28" s="446"/>
      <c r="BJ28" s="446"/>
      <c r="BK28" s="446"/>
      <c r="BL28" s="446"/>
      <c r="BM28" s="446"/>
      <c r="BN28" s="446"/>
      <c r="BO28" s="446"/>
      <c r="BP28" s="446"/>
      <c r="BQ28" s="446"/>
      <c r="BR28" s="447">
        <f t="shared" si="23"/>
        <v>0</v>
      </c>
      <c r="BS28" s="447">
        <f t="shared" si="24"/>
        <v>0</v>
      </c>
      <c r="BT28" s="447">
        <f t="shared" si="25"/>
        <v>0</v>
      </c>
      <c r="BU28" s="448" t="e">
        <f t="shared" si="41"/>
        <v>#DIV/0!</v>
      </c>
      <c r="BV28" s="447" t="e">
        <f t="shared" si="42"/>
        <v>#DIV/0!</v>
      </c>
      <c r="BW28" s="449" t="e">
        <f t="shared" si="28"/>
        <v>#DIV/0!</v>
      </c>
      <c r="BX28" s="449" t="e">
        <f t="shared" si="34"/>
        <v>#DIV/0!</v>
      </c>
      <c r="BY28" s="449" t="e">
        <f t="shared" si="34"/>
        <v>#DIV/0!</v>
      </c>
      <c r="BZ28" s="449" t="e">
        <f t="shared" si="29"/>
        <v>#DIV/0!</v>
      </c>
      <c r="CA28" s="449" t="e">
        <f t="shared" si="30"/>
        <v>#DIV/0!</v>
      </c>
      <c r="CC28" s="449" t="e">
        <f t="shared" si="32"/>
        <v>#DIV/0!</v>
      </c>
      <c r="CD28" s="449" t="e">
        <f>CC28/#REF!*1000</f>
        <v>#DIV/0!</v>
      </c>
      <c r="CE28" s="449" t="e">
        <f t="shared" si="33"/>
        <v>#DIV/0!</v>
      </c>
      <c r="CF28" s="449" t="e">
        <f>CE28/#REF!</f>
        <v>#DIV/0!</v>
      </c>
      <c r="CG28" s="451"/>
      <c r="CH28" s="449" t="e">
        <f t="shared" si="43"/>
        <v>#DIV/0!</v>
      </c>
      <c r="CI28" s="449" t="e">
        <f t="shared" si="43"/>
        <v>#DIV/0!</v>
      </c>
      <c r="CJ28" s="449" t="e">
        <f t="shared" si="43"/>
        <v>#DIV/0!</v>
      </c>
      <c r="CK28" s="449" t="e">
        <f t="shared" si="43"/>
        <v>#DIV/0!</v>
      </c>
    </row>
    <row r="29" spans="1:89" s="450" customFormat="1" ht="18.75" customHeight="1">
      <c r="A29" s="452" t="s">
        <v>9</v>
      </c>
      <c r="B29" s="413"/>
      <c r="C29" s="485"/>
      <c r="D29" s="483"/>
      <c r="E29" s="474"/>
      <c r="F29" s="417"/>
      <c r="G29" s="418"/>
      <c r="H29" s="420"/>
      <c r="I29" s="484"/>
      <c r="J29" s="421"/>
      <c r="K29" s="422"/>
      <c r="L29" s="423"/>
      <c r="M29" s="424"/>
      <c r="N29" s="425"/>
      <c r="O29" s="426">
        <f>W29+AC29+AI29</f>
        <v>0</v>
      </c>
      <c r="P29" s="426">
        <f>X29+AD29+AJ29</f>
        <v>0</v>
      </c>
      <c r="Q29" s="426">
        <f>Y29+AE29+AK29</f>
        <v>0</v>
      </c>
      <c r="R29" s="426">
        <f t="shared" si="3"/>
        <v>0</v>
      </c>
      <c r="S29" s="427" t="e">
        <f t="shared" si="4"/>
        <v>#DIV/0!</v>
      </c>
      <c r="T29" s="426" t="e">
        <f t="shared" si="5"/>
        <v>#DIV/0!</v>
      </c>
      <c r="U29" s="425"/>
      <c r="V29" s="428"/>
      <c r="W29" s="429"/>
      <c r="X29" s="426">
        <f t="shared" si="6"/>
        <v>0</v>
      </c>
      <c r="Y29" s="426">
        <f t="shared" si="7"/>
        <v>0</v>
      </c>
      <c r="Z29" s="426" t="e">
        <f>W29/G29</f>
        <v>#DIV/0!</v>
      </c>
      <c r="AA29" s="425"/>
      <c r="AB29" s="428"/>
      <c r="AC29" s="429"/>
      <c r="AD29" s="426">
        <f>AC29*10%</f>
        <v>0</v>
      </c>
      <c r="AE29" s="426">
        <f t="shared" si="9"/>
        <v>0</v>
      </c>
      <c r="AF29" s="426" t="e">
        <f t="shared" si="37"/>
        <v>#DIV/0!</v>
      </c>
      <c r="AG29" s="425"/>
      <c r="AH29" s="428"/>
      <c r="AI29" s="430"/>
      <c r="AJ29" s="426">
        <f>AI29*10%</f>
        <v>0</v>
      </c>
      <c r="AK29" s="426">
        <f t="shared" si="12"/>
        <v>0</v>
      </c>
      <c r="AL29" s="426" t="e">
        <f t="shared" si="38"/>
        <v>#DIV/0!</v>
      </c>
      <c r="AM29" s="431"/>
      <c r="AN29" s="431"/>
      <c r="AO29" s="477"/>
      <c r="AP29" s="433"/>
      <c r="AQ29" s="434" t="e">
        <f t="shared" si="39"/>
        <v>#DIV/0!</v>
      </c>
      <c r="AR29" s="478"/>
      <c r="AS29" s="478"/>
      <c r="AT29" s="478"/>
      <c r="AU29" s="478"/>
      <c r="AV29" s="478"/>
      <c r="AW29" s="438"/>
      <c r="AX29" s="439" t="e">
        <f t="shared" si="15"/>
        <v>#DIV/0!</v>
      </c>
      <c r="AY29" s="440" t="e">
        <f t="shared" si="16"/>
        <v>#DIV/0!</v>
      </c>
      <c r="AZ29" s="440" t="e">
        <f t="shared" si="17"/>
        <v>#DIV/0!</v>
      </c>
      <c r="BA29" s="441" t="e">
        <f t="shared" si="18"/>
        <v>#DIV/0!</v>
      </c>
      <c r="BB29" s="442" t="e">
        <f t="shared" si="19"/>
        <v>#DIV/0!</v>
      </c>
      <c r="BC29" s="443" t="e">
        <f t="shared" si="40"/>
        <v>#DIV/0!</v>
      </c>
      <c r="BD29" s="444">
        <v>23000</v>
      </c>
      <c r="BE29" s="445" t="e">
        <f t="shared" si="21"/>
        <v>#DIV/0!</v>
      </c>
      <c r="BF29" s="442" t="e">
        <f t="shared" si="22"/>
        <v>#DIV/0!</v>
      </c>
      <c r="BG29" s="446"/>
      <c r="BH29" s="446"/>
      <c r="BI29" s="446"/>
      <c r="BJ29" s="446"/>
      <c r="BK29" s="446"/>
      <c r="BL29" s="446"/>
      <c r="BM29" s="446"/>
      <c r="BN29" s="446"/>
      <c r="BO29" s="446"/>
      <c r="BP29" s="446"/>
      <c r="BQ29" s="446"/>
      <c r="BR29" s="447">
        <f t="shared" si="23"/>
        <v>0</v>
      </c>
      <c r="BS29" s="447">
        <f t="shared" si="24"/>
        <v>0</v>
      </c>
      <c r="BT29" s="447">
        <f t="shared" si="25"/>
        <v>0</v>
      </c>
      <c r="BU29" s="448" t="e">
        <f t="shared" si="41"/>
        <v>#DIV/0!</v>
      </c>
      <c r="BV29" s="447" t="e">
        <f t="shared" si="42"/>
        <v>#DIV/0!</v>
      </c>
      <c r="BW29" s="449" t="e">
        <f t="shared" si="28"/>
        <v>#DIV/0!</v>
      </c>
      <c r="BX29" s="449" t="e">
        <f>BT29+BB29+R29</f>
        <v>#DIV/0!</v>
      </c>
      <c r="BY29" s="449" t="e">
        <f>BU29+BC29+S29</f>
        <v>#DIV/0!</v>
      </c>
      <c r="BZ29" s="449" t="e">
        <f t="shared" si="29"/>
        <v>#DIV/0!</v>
      </c>
      <c r="CA29" s="449" t="e">
        <f t="shared" si="30"/>
        <v>#DIV/0!</v>
      </c>
      <c r="CC29" s="449" t="e">
        <f>BX29-AP29</f>
        <v>#DIV/0!</v>
      </c>
      <c r="CD29" s="449" t="e">
        <f>CC29/#REF!*1000</f>
        <v>#DIV/0!</v>
      </c>
      <c r="CE29" s="449" t="e">
        <f>CC29*BD29</f>
        <v>#DIV/0!</v>
      </c>
      <c r="CF29" s="449" t="e">
        <f>CE29/#REF!</f>
        <v>#DIV/0!</v>
      </c>
      <c r="CG29" s="451"/>
      <c r="CH29" s="449" t="e">
        <f>BX29-CC29</f>
        <v>#DIV/0!</v>
      </c>
      <c r="CI29" s="449" t="e">
        <f>BY29-CD29</f>
        <v>#DIV/0!</v>
      </c>
      <c r="CJ29" s="449" t="e">
        <f>BZ29-CE29</f>
        <v>#DIV/0!</v>
      </c>
      <c r="CK29" s="449" t="e">
        <f>CA29-CF29</f>
        <v>#DIV/0!</v>
      </c>
    </row>
    <row r="30" spans="1:89" s="450" customFormat="1" ht="18.75" customHeight="1">
      <c r="A30" s="452" t="s">
        <v>8</v>
      </c>
      <c r="B30" s="413"/>
      <c r="C30" s="482"/>
      <c r="D30" s="488"/>
      <c r="E30" s="474"/>
      <c r="F30" s="417"/>
      <c r="G30" s="418"/>
      <c r="H30" s="420"/>
      <c r="I30" s="484"/>
      <c r="J30" s="421"/>
      <c r="K30" s="422"/>
      <c r="L30" s="423"/>
      <c r="M30" s="424"/>
      <c r="N30" s="425"/>
      <c r="O30" s="426">
        <f t="shared" si="36"/>
        <v>0</v>
      </c>
      <c r="P30" s="426">
        <f t="shared" si="36"/>
        <v>0</v>
      </c>
      <c r="Q30" s="426">
        <f t="shared" si="36"/>
        <v>0</v>
      </c>
      <c r="R30" s="426">
        <f t="shared" si="3"/>
        <v>0</v>
      </c>
      <c r="S30" s="427" t="e">
        <f t="shared" si="4"/>
        <v>#DIV/0!</v>
      </c>
      <c r="T30" s="426" t="e">
        <f t="shared" si="5"/>
        <v>#DIV/0!</v>
      </c>
      <c r="U30" s="425"/>
      <c r="V30" s="428"/>
      <c r="W30" s="429"/>
      <c r="X30" s="426">
        <f t="shared" si="6"/>
        <v>0</v>
      </c>
      <c r="Y30" s="426">
        <f t="shared" si="7"/>
        <v>0</v>
      </c>
      <c r="Z30" s="426" t="e">
        <f t="shared" si="31"/>
        <v>#DIV/0!</v>
      </c>
      <c r="AA30" s="425"/>
      <c r="AB30" s="428"/>
      <c r="AC30" s="429"/>
      <c r="AD30" s="426">
        <f t="shared" si="8"/>
        <v>0</v>
      </c>
      <c r="AE30" s="426">
        <f t="shared" si="9"/>
        <v>0</v>
      </c>
      <c r="AF30" s="426" t="e">
        <f t="shared" si="37"/>
        <v>#DIV/0!</v>
      </c>
      <c r="AG30" s="425"/>
      <c r="AH30" s="428"/>
      <c r="AI30" s="430"/>
      <c r="AJ30" s="426">
        <f t="shared" si="11"/>
        <v>0</v>
      </c>
      <c r="AK30" s="426">
        <f t="shared" si="12"/>
        <v>0</v>
      </c>
      <c r="AL30" s="426" t="e">
        <f t="shared" si="38"/>
        <v>#DIV/0!</v>
      </c>
      <c r="AM30" s="431"/>
      <c r="AN30" s="431"/>
      <c r="AO30" s="477"/>
      <c r="AP30" s="433"/>
      <c r="AQ30" s="434" t="e">
        <f t="shared" si="39"/>
        <v>#DIV/0!</v>
      </c>
      <c r="AR30" s="478"/>
      <c r="AS30" s="478"/>
      <c r="AT30" s="478"/>
      <c r="AU30" s="478"/>
      <c r="AV30" s="478"/>
      <c r="AW30" s="438"/>
      <c r="AX30" s="439" t="e">
        <f t="shared" si="15"/>
        <v>#DIV/0!</v>
      </c>
      <c r="AY30" s="440" t="e">
        <f t="shared" si="16"/>
        <v>#DIV/0!</v>
      </c>
      <c r="AZ30" s="440" t="e">
        <f t="shared" si="17"/>
        <v>#DIV/0!</v>
      </c>
      <c r="BA30" s="441" t="e">
        <f t="shared" si="18"/>
        <v>#DIV/0!</v>
      </c>
      <c r="BB30" s="442" t="e">
        <f t="shared" si="19"/>
        <v>#DIV/0!</v>
      </c>
      <c r="BC30" s="443" t="e">
        <f t="shared" si="40"/>
        <v>#DIV/0!</v>
      </c>
      <c r="BD30" s="444">
        <v>23000</v>
      </c>
      <c r="BE30" s="445" t="e">
        <f t="shared" si="21"/>
        <v>#DIV/0!</v>
      </c>
      <c r="BF30" s="442" t="e">
        <f t="shared" si="22"/>
        <v>#DIV/0!</v>
      </c>
      <c r="BG30" s="446"/>
      <c r="BH30" s="446"/>
      <c r="BI30" s="446"/>
      <c r="BJ30" s="446"/>
      <c r="BK30" s="446"/>
      <c r="BL30" s="446"/>
      <c r="BM30" s="446"/>
      <c r="BN30" s="446"/>
      <c r="BO30" s="446"/>
      <c r="BP30" s="446"/>
      <c r="BQ30" s="446"/>
      <c r="BR30" s="447">
        <f t="shared" si="23"/>
        <v>0</v>
      </c>
      <c r="BS30" s="447">
        <f t="shared" si="24"/>
        <v>0</v>
      </c>
      <c r="BT30" s="447">
        <f t="shared" si="25"/>
        <v>0</v>
      </c>
      <c r="BU30" s="448" t="e">
        <f t="shared" si="41"/>
        <v>#DIV/0!</v>
      </c>
      <c r="BV30" s="447" t="e">
        <f t="shared" si="42"/>
        <v>#DIV/0!</v>
      </c>
      <c r="BW30" s="449" t="e">
        <f t="shared" si="28"/>
        <v>#DIV/0!</v>
      </c>
      <c r="BX30" s="449" t="e">
        <f t="shared" ref="BX30:BY78" si="44">BT30+BB30+R30</f>
        <v>#DIV/0!</v>
      </c>
      <c r="BY30" s="449" t="e">
        <f t="shared" si="44"/>
        <v>#DIV/0!</v>
      </c>
      <c r="BZ30" s="449" t="e">
        <f t="shared" si="29"/>
        <v>#DIV/0!</v>
      </c>
      <c r="CA30" s="449" t="e">
        <f t="shared" si="30"/>
        <v>#DIV/0!</v>
      </c>
      <c r="CC30" s="449" t="e">
        <f t="shared" si="32"/>
        <v>#DIV/0!</v>
      </c>
      <c r="CD30" s="449" t="e">
        <f>CC30/#REF!*1000</f>
        <v>#DIV/0!</v>
      </c>
      <c r="CE30" s="449" t="e">
        <f t="shared" si="33"/>
        <v>#DIV/0!</v>
      </c>
      <c r="CF30" s="449" t="e">
        <f>CE30/#REF!</f>
        <v>#DIV/0!</v>
      </c>
      <c r="CG30" s="451"/>
      <c r="CH30" s="449" t="e">
        <f t="shared" si="43"/>
        <v>#DIV/0!</v>
      </c>
      <c r="CI30" s="449" t="e">
        <f t="shared" si="43"/>
        <v>#DIV/0!</v>
      </c>
      <c r="CJ30" s="449" t="e">
        <f t="shared" si="43"/>
        <v>#DIV/0!</v>
      </c>
      <c r="CK30" s="449" t="e">
        <f t="shared" si="43"/>
        <v>#DIV/0!</v>
      </c>
    </row>
    <row r="31" spans="1:89" s="450" customFormat="1" ht="18.75" customHeight="1">
      <c r="A31" s="452" t="s">
        <v>7</v>
      </c>
      <c r="B31" s="413"/>
      <c r="C31" s="485"/>
      <c r="D31" s="488"/>
      <c r="E31" s="474"/>
      <c r="F31" s="417"/>
      <c r="G31" s="418"/>
      <c r="H31" s="420"/>
      <c r="I31" s="484"/>
      <c r="J31" s="421"/>
      <c r="K31" s="422"/>
      <c r="L31" s="423"/>
      <c r="M31" s="424"/>
      <c r="N31" s="425"/>
      <c r="O31" s="426"/>
      <c r="P31" s="426"/>
      <c r="Q31" s="426"/>
      <c r="R31" s="426"/>
      <c r="S31" s="427"/>
      <c r="T31" s="426"/>
      <c r="U31" s="425"/>
      <c r="V31" s="428"/>
      <c r="W31" s="429"/>
      <c r="X31" s="426"/>
      <c r="Y31" s="426"/>
      <c r="Z31" s="426"/>
      <c r="AA31" s="425"/>
      <c r="AB31" s="428"/>
      <c r="AC31" s="429"/>
      <c r="AD31" s="426"/>
      <c r="AE31" s="426"/>
      <c r="AF31" s="426"/>
      <c r="AG31" s="425"/>
      <c r="AH31" s="428"/>
      <c r="AI31" s="430"/>
      <c r="AJ31" s="426"/>
      <c r="AK31" s="426"/>
      <c r="AL31" s="426"/>
      <c r="AM31" s="431"/>
      <c r="AN31" s="431"/>
      <c r="AO31" s="477"/>
      <c r="AP31" s="433"/>
      <c r="AQ31" s="434"/>
      <c r="AR31" s="478"/>
      <c r="AS31" s="478"/>
      <c r="AT31" s="478"/>
      <c r="AU31" s="478"/>
      <c r="AV31" s="478"/>
      <c r="AW31" s="438"/>
      <c r="AX31" s="439"/>
      <c r="AY31" s="440"/>
      <c r="AZ31" s="440"/>
      <c r="BA31" s="441"/>
      <c r="BB31" s="442"/>
      <c r="BC31" s="443"/>
      <c r="BD31" s="444"/>
      <c r="BE31" s="445"/>
      <c r="BF31" s="442"/>
      <c r="BG31" s="446"/>
      <c r="BH31" s="446"/>
      <c r="BI31" s="446"/>
      <c r="BJ31" s="446"/>
      <c r="BK31" s="446"/>
      <c r="BL31" s="446"/>
      <c r="BM31" s="446"/>
      <c r="BN31" s="446"/>
      <c r="BO31" s="446"/>
      <c r="BP31" s="446"/>
      <c r="BQ31" s="446"/>
      <c r="BR31" s="447"/>
      <c r="BS31" s="447"/>
      <c r="BT31" s="447"/>
      <c r="BU31" s="448"/>
      <c r="BV31" s="447"/>
      <c r="BW31" s="449"/>
      <c r="BX31" s="449"/>
      <c r="BY31" s="449"/>
      <c r="BZ31" s="449"/>
      <c r="CA31" s="449"/>
      <c r="CC31" s="449"/>
      <c r="CD31" s="449"/>
      <c r="CE31" s="449"/>
      <c r="CF31" s="449"/>
      <c r="CG31" s="451"/>
      <c r="CH31" s="449"/>
      <c r="CI31" s="449"/>
      <c r="CJ31" s="449"/>
      <c r="CK31" s="449"/>
    </row>
    <row r="32" spans="1:89" s="450" customFormat="1" ht="18.75" customHeight="1">
      <c r="A32" s="452" t="s">
        <v>6</v>
      </c>
      <c r="B32" s="413"/>
      <c r="C32" s="482"/>
      <c r="D32" s="483"/>
      <c r="E32" s="474"/>
      <c r="F32" s="417"/>
      <c r="G32" s="418"/>
      <c r="H32" s="420"/>
      <c r="I32" s="484"/>
      <c r="J32" s="421"/>
      <c r="K32" s="422"/>
      <c r="L32" s="423"/>
      <c r="M32" s="424"/>
      <c r="N32" s="425"/>
      <c r="O32" s="426">
        <f>W32+AC32+AI32</f>
        <v>0</v>
      </c>
      <c r="P32" s="426">
        <f>X32+AD32+AJ32</f>
        <v>0</v>
      </c>
      <c r="Q32" s="426">
        <f>Y32+AE32+AK32</f>
        <v>0</v>
      </c>
      <c r="R32" s="426">
        <f t="shared" si="3"/>
        <v>0</v>
      </c>
      <c r="S32" s="427" t="e">
        <f t="shared" si="4"/>
        <v>#DIV/0!</v>
      </c>
      <c r="T32" s="426" t="e">
        <f t="shared" si="5"/>
        <v>#DIV/0!</v>
      </c>
      <c r="U32" s="425"/>
      <c r="V32" s="428"/>
      <c r="W32" s="429"/>
      <c r="X32" s="426">
        <f>W32*10%</f>
        <v>0</v>
      </c>
      <c r="Y32" s="426">
        <f t="shared" si="7"/>
        <v>0</v>
      </c>
      <c r="Z32" s="426" t="e">
        <f>W32/G32</f>
        <v>#DIV/0!</v>
      </c>
      <c r="AA32" s="425"/>
      <c r="AB32" s="428"/>
      <c r="AC32" s="429"/>
      <c r="AD32" s="426">
        <f>AC32*10%</f>
        <v>0</v>
      </c>
      <c r="AE32" s="426">
        <f t="shared" si="9"/>
        <v>0</v>
      </c>
      <c r="AF32" s="426" t="e">
        <f t="shared" si="37"/>
        <v>#DIV/0!</v>
      </c>
      <c r="AG32" s="425"/>
      <c r="AH32" s="428"/>
      <c r="AI32" s="430"/>
      <c r="AJ32" s="426">
        <f>AI32*10%</f>
        <v>0</v>
      </c>
      <c r="AK32" s="426">
        <f t="shared" si="12"/>
        <v>0</v>
      </c>
      <c r="AL32" s="426" t="e">
        <f t="shared" si="38"/>
        <v>#DIV/0!</v>
      </c>
      <c r="AM32" s="431"/>
      <c r="AN32" s="431"/>
      <c r="AO32" s="477"/>
      <c r="AP32" s="433"/>
      <c r="AQ32" s="434" t="e">
        <f t="shared" si="39"/>
        <v>#DIV/0!</v>
      </c>
      <c r="AR32" s="478"/>
      <c r="AS32" s="478"/>
      <c r="AT32" s="478"/>
      <c r="AU32" s="478"/>
      <c r="AV32" s="478"/>
      <c r="AW32" s="438"/>
      <c r="AX32" s="439" t="e">
        <f t="shared" si="15"/>
        <v>#DIV/0!</v>
      </c>
      <c r="AY32" s="440" t="e">
        <f t="shared" si="16"/>
        <v>#DIV/0!</v>
      </c>
      <c r="AZ32" s="440" t="e">
        <f t="shared" si="17"/>
        <v>#DIV/0!</v>
      </c>
      <c r="BA32" s="441" t="e">
        <f t="shared" si="18"/>
        <v>#DIV/0!</v>
      </c>
      <c r="BB32" s="442" t="e">
        <f t="shared" si="19"/>
        <v>#DIV/0!</v>
      </c>
      <c r="BC32" s="443" t="e">
        <f t="shared" si="40"/>
        <v>#DIV/0!</v>
      </c>
      <c r="BD32" s="444">
        <v>23000</v>
      </c>
      <c r="BE32" s="445" t="e">
        <f t="shared" si="21"/>
        <v>#DIV/0!</v>
      </c>
      <c r="BF32" s="442" t="e">
        <f t="shared" si="22"/>
        <v>#DIV/0!</v>
      </c>
      <c r="BG32" s="446"/>
      <c r="BH32" s="446"/>
      <c r="BI32" s="446"/>
      <c r="BJ32" s="446"/>
      <c r="BK32" s="446"/>
      <c r="BL32" s="446"/>
      <c r="BM32" s="446"/>
      <c r="BN32" s="446"/>
      <c r="BO32" s="446"/>
      <c r="BP32" s="446"/>
      <c r="BQ32" s="446"/>
      <c r="BR32" s="447">
        <f t="shared" si="23"/>
        <v>0</v>
      </c>
      <c r="BS32" s="447">
        <f t="shared" si="24"/>
        <v>0</v>
      </c>
      <c r="BT32" s="447">
        <f t="shared" si="25"/>
        <v>0</v>
      </c>
      <c r="BU32" s="448" t="e">
        <f t="shared" si="41"/>
        <v>#DIV/0!</v>
      </c>
      <c r="BV32" s="447" t="e">
        <f t="shared" si="42"/>
        <v>#DIV/0!</v>
      </c>
      <c r="BW32" s="449" t="e">
        <f t="shared" si="28"/>
        <v>#DIV/0!</v>
      </c>
      <c r="BX32" s="449" t="e">
        <f>BT32+BB32+R32</f>
        <v>#DIV/0!</v>
      </c>
      <c r="BY32" s="449" t="e">
        <f>BU32+BC32+S32</f>
        <v>#DIV/0!</v>
      </c>
      <c r="BZ32" s="449" t="e">
        <f t="shared" si="29"/>
        <v>#DIV/0!</v>
      </c>
      <c r="CA32" s="449" t="e">
        <f t="shared" si="30"/>
        <v>#DIV/0!</v>
      </c>
      <c r="CC32" s="449" t="e">
        <f>BX32-AP32</f>
        <v>#DIV/0!</v>
      </c>
      <c r="CD32" s="449" t="e">
        <f>CC32/#REF!*1000</f>
        <v>#DIV/0!</v>
      </c>
      <c r="CE32" s="449" t="e">
        <f>CC32*BD32</f>
        <v>#DIV/0!</v>
      </c>
      <c r="CF32" s="449" t="e">
        <f>CE32/#REF!</f>
        <v>#DIV/0!</v>
      </c>
      <c r="CG32" s="451"/>
      <c r="CH32" s="449" t="e">
        <f>BX32-CC32</f>
        <v>#DIV/0!</v>
      </c>
      <c r="CI32" s="449" t="e">
        <f>BY32-CD32</f>
        <v>#DIV/0!</v>
      </c>
      <c r="CJ32" s="449" t="e">
        <f>BZ32-CE32</f>
        <v>#DIV/0!</v>
      </c>
      <c r="CK32" s="449" t="e">
        <f>CA32-CF32</f>
        <v>#DIV/0!</v>
      </c>
    </row>
    <row r="33" spans="1:89" s="450" customFormat="1" ht="18.75" customHeight="1">
      <c r="A33" s="459" t="s">
        <v>5</v>
      </c>
      <c r="B33" s="413"/>
      <c r="C33" s="453"/>
      <c r="D33" s="473"/>
      <c r="E33" s="489"/>
      <c r="F33" s="417"/>
      <c r="G33" s="418"/>
      <c r="H33" s="420"/>
      <c r="I33" s="464"/>
      <c r="J33" s="421"/>
      <c r="K33" s="422"/>
      <c r="L33" s="423"/>
      <c r="M33" s="424"/>
      <c r="N33" s="425"/>
      <c r="O33" s="426"/>
      <c r="P33" s="426"/>
      <c r="Q33" s="426"/>
      <c r="R33" s="426"/>
      <c r="S33" s="427"/>
      <c r="T33" s="426"/>
      <c r="U33" s="425"/>
      <c r="V33" s="428"/>
      <c r="W33" s="429"/>
      <c r="X33" s="426"/>
      <c r="Y33" s="426"/>
      <c r="Z33" s="426"/>
      <c r="AA33" s="425"/>
      <c r="AB33" s="428"/>
      <c r="AC33" s="429"/>
      <c r="AD33" s="426"/>
      <c r="AE33" s="426"/>
      <c r="AF33" s="426"/>
      <c r="AG33" s="425"/>
      <c r="AH33" s="428"/>
      <c r="AI33" s="430"/>
      <c r="AJ33" s="426"/>
      <c r="AK33" s="426"/>
      <c r="AL33" s="426"/>
      <c r="AM33" s="431"/>
      <c r="AN33" s="431"/>
      <c r="AO33" s="477"/>
      <c r="AP33" s="433"/>
      <c r="AQ33" s="434"/>
      <c r="AR33" s="478"/>
      <c r="AS33" s="478"/>
      <c r="AT33" s="478"/>
      <c r="AU33" s="478"/>
      <c r="AV33" s="478"/>
      <c r="AW33" s="438"/>
      <c r="AX33" s="439"/>
      <c r="AY33" s="440"/>
      <c r="AZ33" s="440"/>
      <c r="BA33" s="441"/>
      <c r="BB33" s="442"/>
      <c r="BC33" s="443"/>
      <c r="BD33" s="444"/>
      <c r="BE33" s="445"/>
      <c r="BF33" s="442"/>
      <c r="BG33" s="446"/>
      <c r="BH33" s="446"/>
      <c r="BI33" s="446"/>
      <c r="BJ33" s="446"/>
      <c r="BK33" s="446"/>
      <c r="BL33" s="446"/>
      <c r="BM33" s="446"/>
      <c r="BN33" s="446"/>
      <c r="BO33" s="446"/>
      <c r="BP33" s="446"/>
      <c r="BQ33" s="446"/>
      <c r="BR33" s="447"/>
      <c r="BS33" s="447"/>
      <c r="BT33" s="447"/>
      <c r="BU33" s="448"/>
      <c r="BV33" s="447"/>
      <c r="BW33" s="449"/>
      <c r="BX33" s="449"/>
      <c r="BY33" s="449"/>
      <c r="BZ33" s="449"/>
      <c r="CA33" s="449"/>
      <c r="CC33" s="449"/>
      <c r="CD33" s="449"/>
      <c r="CE33" s="449"/>
      <c r="CF33" s="449"/>
      <c r="CG33" s="451"/>
      <c r="CH33" s="449"/>
      <c r="CI33" s="449"/>
      <c r="CJ33" s="449"/>
      <c r="CK33" s="449"/>
    </row>
    <row r="34" spans="1:89" s="450" customFormat="1" ht="18.75" customHeight="1">
      <c r="A34" s="468"/>
      <c r="B34" s="413"/>
      <c r="C34" s="460"/>
      <c r="D34" s="479"/>
      <c r="E34" s="489"/>
      <c r="F34" s="417"/>
      <c r="G34" s="418"/>
      <c r="H34" s="420"/>
      <c r="I34" s="464"/>
      <c r="J34" s="421"/>
      <c r="K34" s="422"/>
      <c r="L34" s="423"/>
      <c r="M34" s="424"/>
      <c r="N34" s="425"/>
      <c r="O34" s="426"/>
      <c r="P34" s="426"/>
      <c r="Q34" s="426"/>
      <c r="R34" s="426"/>
      <c r="S34" s="427"/>
      <c r="T34" s="426"/>
      <c r="U34" s="425"/>
      <c r="V34" s="428"/>
      <c r="W34" s="429"/>
      <c r="X34" s="426"/>
      <c r="Y34" s="426"/>
      <c r="Z34" s="426"/>
      <c r="AA34" s="425"/>
      <c r="AB34" s="428"/>
      <c r="AC34" s="429"/>
      <c r="AD34" s="426"/>
      <c r="AE34" s="426"/>
      <c r="AF34" s="426"/>
      <c r="AG34" s="425"/>
      <c r="AH34" s="428"/>
      <c r="AI34" s="430"/>
      <c r="AJ34" s="426"/>
      <c r="AK34" s="426"/>
      <c r="AL34" s="426"/>
      <c r="AM34" s="431"/>
      <c r="AN34" s="431"/>
      <c r="AO34" s="477"/>
      <c r="AP34" s="433"/>
      <c r="AQ34" s="434"/>
      <c r="AR34" s="478"/>
      <c r="AS34" s="478"/>
      <c r="AT34" s="478"/>
      <c r="AU34" s="478"/>
      <c r="AV34" s="478"/>
      <c r="AW34" s="438"/>
      <c r="AX34" s="439"/>
      <c r="AY34" s="440"/>
      <c r="AZ34" s="440"/>
      <c r="BA34" s="441"/>
      <c r="BB34" s="442"/>
      <c r="BC34" s="443"/>
      <c r="BD34" s="444"/>
      <c r="BE34" s="445"/>
      <c r="BF34" s="442"/>
      <c r="BG34" s="446"/>
      <c r="BH34" s="446"/>
      <c r="BI34" s="446"/>
      <c r="BJ34" s="446"/>
      <c r="BK34" s="446"/>
      <c r="BL34" s="446"/>
      <c r="BM34" s="446"/>
      <c r="BN34" s="446"/>
      <c r="BO34" s="446"/>
      <c r="BP34" s="446"/>
      <c r="BQ34" s="446"/>
      <c r="BR34" s="447"/>
      <c r="BS34" s="447"/>
      <c r="BT34" s="447"/>
      <c r="BU34" s="448"/>
      <c r="BV34" s="447"/>
      <c r="BW34" s="449"/>
      <c r="BX34" s="449"/>
      <c r="BY34" s="449"/>
      <c r="BZ34" s="449"/>
      <c r="CA34" s="449"/>
      <c r="CC34" s="449"/>
      <c r="CD34" s="449"/>
      <c r="CE34" s="449"/>
      <c r="CF34" s="449"/>
      <c r="CG34" s="451"/>
      <c r="CH34" s="449"/>
      <c r="CI34" s="449"/>
      <c r="CJ34" s="449"/>
      <c r="CK34" s="449"/>
    </row>
    <row r="35" spans="1:89" s="450" customFormat="1" ht="18.75" customHeight="1">
      <c r="A35" s="412">
        <v>20</v>
      </c>
      <c r="B35" s="490"/>
      <c r="C35" s="482"/>
      <c r="D35" s="483"/>
      <c r="E35" s="474"/>
      <c r="F35" s="491"/>
      <c r="G35" s="418"/>
      <c r="H35" s="420"/>
      <c r="I35" s="484"/>
      <c r="J35" s="465"/>
      <c r="K35" s="422"/>
      <c r="L35" s="423"/>
      <c r="M35" s="424"/>
      <c r="N35" s="425"/>
      <c r="O35" s="426">
        <f t="shared" si="36"/>
        <v>0</v>
      </c>
      <c r="P35" s="426">
        <f t="shared" si="36"/>
        <v>0</v>
      </c>
      <c r="Q35" s="426">
        <f t="shared" si="36"/>
        <v>0</v>
      </c>
      <c r="R35" s="426">
        <f t="shared" si="3"/>
        <v>0</v>
      </c>
      <c r="S35" s="427" t="e">
        <f t="shared" si="4"/>
        <v>#DIV/0!</v>
      </c>
      <c r="T35" s="426" t="e">
        <f t="shared" si="5"/>
        <v>#DIV/0!</v>
      </c>
      <c r="U35" s="425"/>
      <c r="V35" s="428"/>
      <c r="W35" s="429"/>
      <c r="X35" s="426">
        <f>W35*10%</f>
        <v>0</v>
      </c>
      <c r="Y35" s="426">
        <f t="shared" si="7"/>
        <v>0</v>
      </c>
      <c r="Z35" s="426" t="e">
        <f t="shared" si="31"/>
        <v>#DIV/0!</v>
      </c>
      <c r="AA35" s="425"/>
      <c r="AB35" s="428"/>
      <c r="AC35" s="429"/>
      <c r="AD35" s="426">
        <f t="shared" si="8"/>
        <v>0</v>
      </c>
      <c r="AE35" s="426">
        <f t="shared" si="9"/>
        <v>0</v>
      </c>
      <c r="AF35" s="426" t="e">
        <f t="shared" si="37"/>
        <v>#DIV/0!</v>
      </c>
      <c r="AG35" s="425"/>
      <c r="AH35" s="428"/>
      <c r="AI35" s="430"/>
      <c r="AJ35" s="426">
        <f t="shared" si="11"/>
        <v>0</v>
      </c>
      <c r="AK35" s="426">
        <f t="shared" si="12"/>
        <v>0</v>
      </c>
      <c r="AL35" s="426" t="e">
        <f t="shared" si="38"/>
        <v>#DIV/0!</v>
      </c>
      <c r="AM35" s="431"/>
      <c r="AN35" s="431"/>
      <c r="AO35" s="477"/>
      <c r="AP35" s="433"/>
      <c r="AQ35" s="434" t="e">
        <f t="shared" si="39"/>
        <v>#DIV/0!</v>
      </c>
      <c r="AR35" s="478"/>
      <c r="AS35" s="478"/>
      <c r="AT35" s="478"/>
      <c r="AU35" s="478"/>
      <c r="AV35" s="478"/>
      <c r="AW35" s="438"/>
      <c r="AX35" s="439" t="e">
        <f t="shared" si="15"/>
        <v>#DIV/0!</v>
      </c>
      <c r="AY35" s="440" t="e">
        <f t="shared" si="16"/>
        <v>#DIV/0!</v>
      </c>
      <c r="AZ35" s="440" t="e">
        <f t="shared" si="17"/>
        <v>#DIV/0!</v>
      </c>
      <c r="BA35" s="441" t="e">
        <f t="shared" si="18"/>
        <v>#DIV/0!</v>
      </c>
      <c r="BB35" s="442" t="e">
        <f t="shared" si="19"/>
        <v>#DIV/0!</v>
      </c>
      <c r="BC35" s="443" t="e">
        <f t="shared" si="40"/>
        <v>#DIV/0!</v>
      </c>
      <c r="BD35" s="444">
        <v>23000</v>
      </c>
      <c r="BE35" s="445" t="e">
        <f t="shared" si="21"/>
        <v>#DIV/0!</v>
      </c>
      <c r="BF35" s="442" t="e">
        <f t="shared" si="22"/>
        <v>#DIV/0!</v>
      </c>
      <c r="BG35" s="446"/>
      <c r="BH35" s="446"/>
      <c r="BI35" s="446"/>
      <c r="BJ35" s="446"/>
      <c r="BK35" s="446"/>
      <c r="BL35" s="446"/>
      <c r="BM35" s="446"/>
      <c r="BN35" s="446"/>
      <c r="BO35" s="446"/>
      <c r="BP35" s="446"/>
      <c r="BQ35" s="446"/>
      <c r="BR35" s="447">
        <f t="shared" si="23"/>
        <v>0</v>
      </c>
      <c r="BS35" s="447">
        <f t="shared" si="24"/>
        <v>0</v>
      </c>
      <c r="BT35" s="447">
        <f t="shared" si="25"/>
        <v>0</v>
      </c>
      <c r="BU35" s="448" t="e">
        <f t="shared" si="41"/>
        <v>#DIV/0!</v>
      </c>
      <c r="BV35" s="447" t="e">
        <f t="shared" si="42"/>
        <v>#DIV/0!</v>
      </c>
      <c r="BW35" s="449" t="e">
        <f t="shared" si="28"/>
        <v>#DIV/0!</v>
      </c>
      <c r="BX35" s="449" t="e">
        <f t="shared" si="44"/>
        <v>#DIV/0!</v>
      </c>
      <c r="BY35" s="449" t="e">
        <f t="shared" si="44"/>
        <v>#DIV/0!</v>
      </c>
      <c r="BZ35" s="449" t="e">
        <f t="shared" si="29"/>
        <v>#DIV/0!</v>
      </c>
      <c r="CA35" s="449" t="e">
        <f t="shared" si="30"/>
        <v>#DIV/0!</v>
      </c>
      <c r="CC35" s="449" t="e">
        <f t="shared" si="32"/>
        <v>#DIV/0!</v>
      </c>
      <c r="CD35" s="449" t="e">
        <f>CC35/#REF!*1000</f>
        <v>#DIV/0!</v>
      </c>
      <c r="CE35" s="449" t="e">
        <f t="shared" si="33"/>
        <v>#DIV/0!</v>
      </c>
      <c r="CF35" s="449" t="e">
        <f>CE35/#REF!</f>
        <v>#DIV/0!</v>
      </c>
      <c r="CG35" s="451"/>
      <c r="CH35" s="449" t="e">
        <f t="shared" si="43"/>
        <v>#DIV/0!</v>
      </c>
      <c r="CI35" s="449" t="e">
        <f t="shared" si="43"/>
        <v>#DIV/0!</v>
      </c>
      <c r="CJ35" s="449" t="e">
        <f t="shared" si="43"/>
        <v>#DIV/0!</v>
      </c>
      <c r="CK35" s="449" t="e">
        <f t="shared" si="43"/>
        <v>#DIV/0!</v>
      </c>
    </row>
    <row r="36" spans="1:89" s="450" customFormat="1" ht="18.75" customHeight="1">
      <c r="A36" s="459" t="s">
        <v>3</v>
      </c>
      <c r="B36" s="490"/>
      <c r="C36" s="453"/>
      <c r="D36" s="473"/>
      <c r="E36" s="455"/>
      <c r="F36" s="491"/>
      <c r="G36" s="418"/>
      <c r="H36" s="420"/>
      <c r="I36" s="484"/>
      <c r="J36" s="465"/>
      <c r="K36" s="422"/>
      <c r="L36" s="423"/>
      <c r="M36" s="424"/>
      <c r="N36" s="425"/>
      <c r="O36" s="426"/>
      <c r="P36" s="426"/>
      <c r="Q36" s="426"/>
      <c r="R36" s="426"/>
      <c r="S36" s="427"/>
      <c r="T36" s="426"/>
      <c r="U36" s="425"/>
      <c r="V36" s="428"/>
      <c r="W36" s="429"/>
      <c r="X36" s="426"/>
      <c r="Y36" s="426"/>
      <c r="Z36" s="426"/>
      <c r="AA36" s="425"/>
      <c r="AB36" s="428"/>
      <c r="AC36" s="429"/>
      <c r="AD36" s="426"/>
      <c r="AE36" s="426"/>
      <c r="AF36" s="426"/>
      <c r="AG36" s="425"/>
      <c r="AH36" s="428"/>
      <c r="AI36" s="430"/>
      <c r="AJ36" s="426"/>
      <c r="AK36" s="426"/>
      <c r="AL36" s="426"/>
      <c r="AM36" s="431"/>
      <c r="AN36" s="431"/>
      <c r="AO36" s="477"/>
      <c r="AP36" s="433"/>
      <c r="AQ36" s="434"/>
      <c r="AR36" s="478"/>
      <c r="AS36" s="478"/>
      <c r="AT36" s="478"/>
      <c r="AU36" s="478"/>
      <c r="AV36" s="478"/>
      <c r="AW36" s="438"/>
      <c r="AX36" s="439"/>
      <c r="AY36" s="440"/>
      <c r="AZ36" s="440"/>
      <c r="BA36" s="441"/>
      <c r="BB36" s="442"/>
      <c r="BC36" s="443"/>
      <c r="BD36" s="444"/>
      <c r="BE36" s="445"/>
      <c r="BF36" s="442"/>
      <c r="BG36" s="446"/>
      <c r="BH36" s="446"/>
      <c r="BI36" s="446"/>
      <c r="BJ36" s="446"/>
      <c r="BK36" s="446"/>
      <c r="BL36" s="446"/>
      <c r="BM36" s="446"/>
      <c r="BN36" s="446"/>
      <c r="BO36" s="446"/>
      <c r="BP36" s="446"/>
      <c r="BQ36" s="446"/>
      <c r="BR36" s="447"/>
      <c r="BS36" s="447"/>
      <c r="BT36" s="447"/>
      <c r="BU36" s="448"/>
      <c r="BV36" s="447"/>
      <c r="BW36" s="449"/>
      <c r="BX36" s="449"/>
      <c r="BY36" s="449"/>
      <c r="BZ36" s="449"/>
      <c r="CA36" s="449"/>
      <c r="CC36" s="449"/>
      <c r="CD36" s="449"/>
      <c r="CE36" s="449"/>
      <c r="CF36" s="449"/>
      <c r="CG36" s="451"/>
      <c r="CH36" s="449"/>
      <c r="CI36" s="449"/>
      <c r="CJ36" s="449"/>
      <c r="CK36" s="449"/>
    </row>
    <row r="37" spans="1:89" s="450" customFormat="1" ht="21.75" customHeight="1">
      <c r="A37" s="468"/>
      <c r="B37" s="490"/>
      <c r="C37" s="469"/>
      <c r="D37" s="479"/>
      <c r="E37" s="471"/>
      <c r="F37" s="491"/>
      <c r="G37" s="418"/>
      <c r="H37" s="420"/>
      <c r="I37" s="484"/>
      <c r="J37" s="465"/>
      <c r="K37" s="422"/>
      <c r="L37" s="423"/>
      <c r="M37" s="424"/>
      <c r="N37" s="425"/>
      <c r="O37" s="426">
        <f>W37+AC37+AI37</f>
        <v>0</v>
      </c>
      <c r="P37" s="426">
        <f>X37+AD37+AJ37</f>
        <v>0</v>
      </c>
      <c r="Q37" s="426">
        <f>Y37+AE37+AK37</f>
        <v>0</v>
      </c>
      <c r="R37" s="426">
        <f t="shared" si="3"/>
        <v>0</v>
      </c>
      <c r="S37" s="427" t="e">
        <f t="shared" si="4"/>
        <v>#DIV/0!</v>
      </c>
      <c r="T37" s="426" t="e">
        <f t="shared" si="5"/>
        <v>#DIV/0!</v>
      </c>
      <c r="U37" s="425"/>
      <c r="V37" s="428"/>
      <c r="W37" s="429"/>
      <c r="X37" s="426">
        <f t="shared" ref="X37:X43" si="45">W37*10%</f>
        <v>0</v>
      </c>
      <c r="Y37" s="426">
        <f t="shared" si="7"/>
        <v>0</v>
      </c>
      <c r="Z37" s="426" t="e">
        <f>W37/G37</f>
        <v>#DIV/0!</v>
      </c>
      <c r="AA37" s="425"/>
      <c r="AB37" s="428"/>
      <c r="AC37" s="429"/>
      <c r="AD37" s="426">
        <f>AC37*10%</f>
        <v>0</v>
      </c>
      <c r="AE37" s="426">
        <f t="shared" si="9"/>
        <v>0</v>
      </c>
      <c r="AF37" s="426" t="e">
        <f t="shared" si="37"/>
        <v>#DIV/0!</v>
      </c>
      <c r="AG37" s="425"/>
      <c r="AH37" s="428"/>
      <c r="AI37" s="430"/>
      <c r="AJ37" s="426">
        <f>AI37*10%</f>
        <v>0</v>
      </c>
      <c r="AK37" s="426">
        <f t="shared" si="12"/>
        <v>0</v>
      </c>
      <c r="AL37" s="426" t="e">
        <f t="shared" si="38"/>
        <v>#DIV/0!</v>
      </c>
      <c r="AM37" s="431"/>
      <c r="AN37" s="431"/>
      <c r="AO37" s="477"/>
      <c r="AP37" s="433"/>
      <c r="AQ37" s="434" t="e">
        <f t="shared" si="39"/>
        <v>#DIV/0!</v>
      </c>
      <c r="AR37" s="478"/>
      <c r="AS37" s="478"/>
      <c r="AT37" s="478"/>
      <c r="AU37" s="478"/>
      <c r="AV37" s="478"/>
      <c r="AW37" s="438"/>
      <c r="AX37" s="439" t="e">
        <f t="shared" si="15"/>
        <v>#DIV/0!</v>
      </c>
      <c r="AY37" s="440" t="e">
        <f t="shared" si="16"/>
        <v>#DIV/0!</v>
      </c>
      <c r="AZ37" s="440" t="e">
        <f t="shared" si="17"/>
        <v>#DIV/0!</v>
      </c>
      <c r="BA37" s="441" t="e">
        <f t="shared" si="18"/>
        <v>#DIV/0!</v>
      </c>
      <c r="BB37" s="442" t="e">
        <f t="shared" si="19"/>
        <v>#DIV/0!</v>
      </c>
      <c r="BC37" s="443" t="e">
        <f t="shared" si="40"/>
        <v>#DIV/0!</v>
      </c>
      <c r="BD37" s="444">
        <v>23000</v>
      </c>
      <c r="BE37" s="445" t="e">
        <f t="shared" si="21"/>
        <v>#DIV/0!</v>
      </c>
      <c r="BF37" s="442" t="e">
        <f t="shared" si="22"/>
        <v>#DIV/0!</v>
      </c>
      <c r="BG37" s="446"/>
      <c r="BH37" s="446"/>
      <c r="BI37" s="446"/>
      <c r="BJ37" s="446"/>
      <c r="BK37" s="446"/>
      <c r="BL37" s="446"/>
      <c r="BM37" s="446"/>
      <c r="BN37" s="446"/>
      <c r="BO37" s="446"/>
      <c r="BP37" s="446"/>
      <c r="BQ37" s="446"/>
      <c r="BR37" s="447">
        <f t="shared" si="23"/>
        <v>0</v>
      </c>
      <c r="BS37" s="447">
        <f t="shared" si="24"/>
        <v>0</v>
      </c>
      <c r="BT37" s="447">
        <f t="shared" si="25"/>
        <v>0</v>
      </c>
      <c r="BU37" s="448" t="e">
        <f t="shared" si="41"/>
        <v>#DIV/0!</v>
      </c>
      <c r="BV37" s="447" t="e">
        <f t="shared" si="42"/>
        <v>#DIV/0!</v>
      </c>
      <c r="BW37" s="449" t="e">
        <f t="shared" si="28"/>
        <v>#DIV/0!</v>
      </c>
      <c r="BX37" s="449" t="e">
        <f>BT37+BB37+R37</f>
        <v>#DIV/0!</v>
      </c>
      <c r="BY37" s="449" t="e">
        <f>BU37+BC37+S37</f>
        <v>#DIV/0!</v>
      </c>
      <c r="BZ37" s="449" t="e">
        <f t="shared" si="29"/>
        <v>#DIV/0!</v>
      </c>
      <c r="CA37" s="449" t="e">
        <f t="shared" si="30"/>
        <v>#DIV/0!</v>
      </c>
      <c r="CC37" s="449" t="e">
        <f>BX37-AP37</f>
        <v>#DIV/0!</v>
      </c>
      <c r="CD37" s="449" t="e">
        <f>CC37/#REF!*1000</f>
        <v>#DIV/0!</v>
      </c>
      <c r="CE37" s="449" t="e">
        <f>CC37*BD37</f>
        <v>#DIV/0!</v>
      </c>
      <c r="CF37" s="449" t="e">
        <f>CE37/#REF!</f>
        <v>#DIV/0!</v>
      </c>
      <c r="CG37" s="451"/>
      <c r="CH37" s="449" t="e">
        <f>BX37-CC37</f>
        <v>#DIV/0!</v>
      </c>
      <c r="CI37" s="449" t="e">
        <f>BY37-CD37</f>
        <v>#DIV/0!</v>
      </c>
      <c r="CJ37" s="449" t="e">
        <f>BZ37-CE37</f>
        <v>#DIV/0!</v>
      </c>
      <c r="CK37" s="449" t="e">
        <f>CA37-CF37</f>
        <v>#DIV/0!</v>
      </c>
    </row>
    <row r="38" spans="1:89" s="450" customFormat="1" ht="18.75" customHeight="1">
      <c r="A38" s="412">
        <v>22</v>
      </c>
      <c r="B38" s="490"/>
      <c r="C38" s="482"/>
      <c r="D38" s="492"/>
      <c r="E38" s="483"/>
      <c r="F38" s="491"/>
      <c r="G38" s="418"/>
      <c r="H38" s="420"/>
      <c r="I38" s="464"/>
      <c r="J38" s="465"/>
      <c r="K38" s="422"/>
      <c r="L38" s="423"/>
      <c r="M38" s="424"/>
      <c r="N38" s="425"/>
      <c r="O38" s="426">
        <f t="shared" si="36"/>
        <v>0</v>
      </c>
      <c r="P38" s="426">
        <f t="shared" si="36"/>
        <v>0</v>
      </c>
      <c r="Q38" s="426">
        <f t="shared" si="36"/>
        <v>0</v>
      </c>
      <c r="R38" s="426">
        <f t="shared" si="3"/>
        <v>0</v>
      </c>
      <c r="S38" s="427" t="e">
        <f t="shared" si="4"/>
        <v>#DIV/0!</v>
      </c>
      <c r="T38" s="426" t="e">
        <f t="shared" si="5"/>
        <v>#DIV/0!</v>
      </c>
      <c r="U38" s="425"/>
      <c r="V38" s="428"/>
      <c r="W38" s="429"/>
      <c r="X38" s="426">
        <f t="shared" si="45"/>
        <v>0</v>
      </c>
      <c r="Y38" s="426">
        <f t="shared" si="7"/>
        <v>0</v>
      </c>
      <c r="Z38" s="426" t="e">
        <f t="shared" si="31"/>
        <v>#DIV/0!</v>
      </c>
      <c r="AA38" s="425"/>
      <c r="AB38" s="428"/>
      <c r="AC38" s="429"/>
      <c r="AD38" s="426">
        <f t="shared" si="8"/>
        <v>0</v>
      </c>
      <c r="AE38" s="426">
        <f t="shared" si="9"/>
        <v>0</v>
      </c>
      <c r="AF38" s="426" t="e">
        <f t="shared" si="37"/>
        <v>#DIV/0!</v>
      </c>
      <c r="AG38" s="425"/>
      <c r="AH38" s="428"/>
      <c r="AI38" s="430"/>
      <c r="AJ38" s="426">
        <f t="shared" si="11"/>
        <v>0</v>
      </c>
      <c r="AK38" s="426">
        <f t="shared" si="12"/>
        <v>0</v>
      </c>
      <c r="AL38" s="426" t="e">
        <f t="shared" si="38"/>
        <v>#DIV/0!</v>
      </c>
      <c r="AM38" s="431"/>
      <c r="AN38" s="431"/>
      <c r="AO38" s="477"/>
      <c r="AP38" s="433"/>
      <c r="AQ38" s="434" t="e">
        <f t="shared" si="39"/>
        <v>#DIV/0!</v>
      </c>
      <c r="AR38" s="478"/>
      <c r="AS38" s="478"/>
      <c r="AT38" s="478"/>
      <c r="AU38" s="478"/>
      <c r="AV38" s="478"/>
      <c r="AW38" s="438"/>
      <c r="AX38" s="439" t="e">
        <f t="shared" si="15"/>
        <v>#DIV/0!</v>
      </c>
      <c r="AY38" s="440" t="e">
        <f t="shared" si="16"/>
        <v>#DIV/0!</v>
      </c>
      <c r="AZ38" s="440" t="e">
        <f t="shared" si="17"/>
        <v>#DIV/0!</v>
      </c>
      <c r="BA38" s="441" t="e">
        <f t="shared" si="18"/>
        <v>#DIV/0!</v>
      </c>
      <c r="BB38" s="442" t="e">
        <f t="shared" si="19"/>
        <v>#DIV/0!</v>
      </c>
      <c r="BC38" s="443" t="e">
        <f t="shared" si="40"/>
        <v>#DIV/0!</v>
      </c>
      <c r="BD38" s="444">
        <v>23000</v>
      </c>
      <c r="BE38" s="445" t="e">
        <f t="shared" si="21"/>
        <v>#DIV/0!</v>
      </c>
      <c r="BF38" s="442" t="e">
        <f t="shared" si="22"/>
        <v>#DIV/0!</v>
      </c>
      <c r="BG38" s="446"/>
      <c r="BH38" s="446"/>
      <c r="BI38" s="446"/>
      <c r="BJ38" s="446"/>
      <c r="BK38" s="446"/>
      <c r="BL38" s="446"/>
      <c r="BM38" s="446"/>
      <c r="BN38" s="446"/>
      <c r="BO38" s="446"/>
      <c r="BP38" s="446"/>
      <c r="BQ38" s="446"/>
      <c r="BR38" s="447">
        <f t="shared" si="23"/>
        <v>0</v>
      </c>
      <c r="BS38" s="447">
        <f t="shared" si="24"/>
        <v>0</v>
      </c>
      <c r="BT38" s="447">
        <f t="shared" si="25"/>
        <v>0</v>
      </c>
      <c r="BU38" s="448" t="e">
        <f t="shared" si="41"/>
        <v>#DIV/0!</v>
      </c>
      <c r="BV38" s="447" t="e">
        <f t="shared" si="42"/>
        <v>#DIV/0!</v>
      </c>
      <c r="BW38" s="449" t="e">
        <f t="shared" si="28"/>
        <v>#DIV/0!</v>
      </c>
      <c r="BX38" s="449" t="e">
        <f t="shared" si="44"/>
        <v>#DIV/0!</v>
      </c>
      <c r="BY38" s="449" t="e">
        <f t="shared" si="44"/>
        <v>#DIV/0!</v>
      </c>
      <c r="BZ38" s="449" t="e">
        <f t="shared" si="29"/>
        <v>#DIV/0!</v>
      </c>
      <c r="CA38" s="449" t="e">
        <f t="shared" si="30"/>
        <v>#DIV/0!</v>
      </c>
      <c r="CC38" s="449" t="e">
        <f t="shared" si="32"/>
        <v>#DIV/0!</v>
      </c>
      <c r="CD38" s="449" t="e">
        <f>CC38/#REF!*1000</f>
        <v>#DIV/0!</v>
      </c>
      <c r="CE38" s="449" t="e">
        <f t="shared" si="33"/>
        <v>#DIV/0!</v>
      </c>
      <c r="CF38" s="449" t="e">
        <f>CE38/#REF!</f>
        <v>#DIV/0!</v>
      </c>
      <c r="CG38" s="451"/>
      <c r="CH38" s="449" t="e">
        <f t="shared" si="43"/>
        <v>#DIV/0!</v>
      </c>
      <c r="CI38" s="449" t="e">
        <f t="shared" si="43"/>
        <v>#DIV/0!</v>
      </c>
      <c r="CJ38" s="449" t="e">
        <f t="shared" si="43"/>
        <v>#DIV/0!</v>
      </c>
      <c r="CK38" s="449" t="e">
        <f t="shared" si="43"/>
        <v>#DIV/0!</v>
      </c>
    </row>
    <row r="39" spans="1:89" s="450" customFormat="1" ht="18.75" customHeight="1">
      <c r="A39" s="452" t="s">
        <v>1</v>
      </c>
      <c r="B39" s="490"/>
      <c r="C39" s="482"/>
      <c r="D39" s="483"/>
      <c r="E39" s="474"/>
      <c r="F39" s="491"/>
      <c r="G39" s="418"/>
      <c r="H39" s="420"/>
      <c r="I39" s="484"/>
      <c r="J39" s="465"/>
      <c r="K39" s="422"/>
      <c r="L39" s="423"/>
      <c r="M39" s="424"/>
      <c r="N39" s="425"/>
      <c r="O39" s="426">
        <f t="shared" si="36"/>
        <v>0</v>
      </c>
      <c r="P39" s="426">
        <f t="shared" si="36"/>
        <v>0</v>
      </c>
      <c r="Q39" s="426">
        <f t="shared" si="36"/>
        <v>0</v>
      </c>
      <c r="R39" s="426">
        <f t="shared" si="3"/>
        <v>0</v>
      </c>
      <c r="S39" s="427" t="e">
        <f t="shared" si="4"/>
        <v>#DIV/0!</v>
      </c>
      <c r="T39" s="426" t="e">
        <f t="shared" si="5"/>
        <v>#DIV/0!</v>
      </c>
      <c r="U39" s="425"/>
      <c r="V39" s="428"/>
      <c r="W39" s="429"/>
      <c r="X39" s="426">
        <f t="shared" si="45"/>
        <v>0</v>
      </c>
      <c r="Y39" s="426">
        <f t="shared" si="7"/>
        <v>0</v>
      </c>
      <c r="Z39" s="426" t="e">
        <f t="shared" si="31"/>
        <v>#DIV/0!</v>
      </c>
      <c r="AA39" s="425"/>
      <c r="AB39" s="428"/>
      <c r="AC39" s="429"/>
      <c r="AD39" s="426">
        <f t="shared" si="8"/>
        <v>0</v>
      </c>
      <c r="AE39" s="426">
        <f t="shared" si="9"/>
        <v>0</v>
      </c>
      <c r="AF39" s="426" t="e">
        <f>AC39/I39</f>
        <v>#DIV/0!</v>
      </c>
      <c r="AG39" s="425"/>
      <c r="AH39" s="428"/>
      <c r="AI39" s="430"/>
      <c r="AJ39" s="426">
        <f t="shared" si="11"/>
        <v>0</v>
      </c>
      <c r="AK39" s="426">
        <f t="shared" si="12"/>
        <v>0</v>
      </c>
      <c r="AL39" s="426" t="e">
        <f>AI39/I39</f>
        <v>#DIV/0!</v>
      </c>
      <c r="AM39" s="431"/>
      <c r="AN39" s="431"/>
      <c r="AO39" s="477"/>
      <c r="AP39" s="433"/>
      <c r="AQ39" s="434" t="e">
        <f>AP39/I39*1000</f>
        <v>#DIV/0!</v>
      </c>
      <c r="AR39" s="478"/>
      <c r="AS39" s="478"/>
      <c r="AT39" s="478"/>
      <c r="AU39" s="478"/>
      <c r="AV39" s="478"/>
      <c r="AW39" s="438"/>
      <c r="AX39" s="439" t="e">
        <f t="shared" si="15"/>
        <v>#DIV/0!</v>
      </c>
      <c r="AY39" s="440" t="e">
        <f t="shared" si="16"/>
        <v>#DIV/0!</v>
      </c>
      <c r="AZ39" s="440" t="e">
        <f t="shared" si="17"/>
        <v>#DIV/0!</v>
      </c>
      <c r="BA39" s="441" t="e">
        <f t="shared" si="18"/>
        <v>#DIV/0!</v>
      </c>
      <c r="BB39" s="442" t="e">
        <f t="shared" si="19"/>
        <v>#DIV/0!</v>
      </c>
      <c r="BC39" s="443" t="e">
        <f>BB39/I39*1000</f>
        <v>#DIV/0!</v>
      </c>
      <c r="BD39" s="444">
        <v>23000</v>
      </c>
      <c r="BE39" s="445" t="e">
        <f t="shared" si="21"/>
        <v>#DIV/0!</v>
      </c>
      <c r="BF39" s="442" t="e">
        <f t="shared" si="22"/>
        <v>#DIV/0!</v>
      </c>
      <c r="BG39" s="446"/>
      <c r="BH39" s="446"/>
      <c r="BI39" s="446"/>
      <c r="BJ39" s="446"/>
      <c r="BK39" s="446"/>
      <c r="BL39" s="446"/>
      <c r="BM39" s="446"/>
      <c r="BN39" s="446"/>
      <c r="BO39" s="446"/>
      <c r="BP39" s="446"/>
      <c r="BQ39" s="446"/>
      <c r="BR39" s="447">
        <f t="shared" si="23"/>
        <v>0</v>
      </c>
      <c r="BS39" s="447">
        <f t="shared" si="24"/>
        <v>0</v>
      </c>
      <c r="BT39" s="447">
        <f t="shared" si="25"/>
        <v>0</v>
      </c>
      <c r="BU39" s="448" t="e">
        <f>BT39/I39*1000</f>
        <v>#DIV/0!</v>
      </c>
      <c r="BV39" s="447" t="e">
        <f>(BS39-BR39)/I39</f>
        <v>#DIV/0!</v>
      </c>
      <c r="BW39" s="449" t="e">
        <f t="shared" si="28"/>
        <v>#DIV/0!</v>
      </c>
      <c r="BX39" s="449" t="e">
        <f t="shared" si="44"/>
        <v>#DIV/0!</v>
      </c>
      <c r="BY39" s="449" t="e">
        <f t="shared" si="44"/>
        <v>#DIV/0!</v>
      </c>
      <c r="BZ39" s="449" t="e">
        <f t="shared" si="29"/>
        <v>#DIV/0!</v>
      </c>
      <c r="CA39" s="449" t="e">
        <f t="shared" si="30"/>
        <v>#DIV/0!</v>
      </c>
      <c r="CC39" s="449" t="e">
        <f t="shared" si="32"/>
        <v>#DIV/0!</v>
      </c>
      <c r="CD39" s="449" t="e">
        <f>CC39/#REF!*1000</f>
        <v>#DIV/0!</v>
      </c>
      <c r="CE39" s="449" t="e">
        <f t="shared" si="33"/>
        <v>#DIV/0!</v>
      </c>
      <c r="CF39" s="449" t="e">
        <f>CE39/#REF!</f>
        <v>#DIV/0!</v>
      </c>
      <c r="CG39" s="451"/>
      <c r="CH39" s="449" t="e">
        <f t="shared" si="43"/>
        <v>#DIV/0!</v>
      </c>
      <c r="CI39" s="449" t="e">
        <f t="shared" si="43"/>
        <v>#DIV/0!</v>
      </c>
      <c r="CJ39" s="449" t="e">
        <f t="shared" si="43"/>
        <v>#DIV/0!</v>
      </c>
      <c r="CK39" s="449" t="e">
        <f t="shared" si="43"/>
        <v>#DIV/0!</v>
      </c>
    </row>
    <row r="40" spans="1:89" s="450" customFormat="1" ht="18.75" customHeight="1">
      <c r="A40" s="493">
        <v>24</v>
      </c>
      <c r="B40" s="490"/>
      <c r="C40" s="453"/>
      <c r="D40" s="473"/>
      <c r="E40" s="474"/>
      <c r="F40" s="491"/>
      <c r="G40" s="418"/>
      <c r="H40" s="420"/>
      <c r="I40" s="420"/>
      <c r="J40" s="465"/>
      <c r="K40" s="422"/>
      <c r="L40" s="423"/>
      <c r="M40" s="424"/>
      <c r="N40" s="425"/>
      <c r="O40" s="426">
        <f t="shared" si="36"/>
        <v>0</v>
      </c>
      <c r="P40" s="426">
        <f t="shared" si="36"/>
        <v>0</v>
      </c>
      <c r="Q40" s="426">
        <f t="shared" si="36"/>
        <v>0</v>
      </c>
      <c r="R40" s="426">
        <f>Q40/BD40</f>
        <v>0</v>
      </c>
      <c r="S40" s="427" t="e">
        <f>T40/BD40*1000</f>
        <v>#DIV/0!</v>
      </c>
      <c r="T40" s="426" t="e">
        <f t="shared" si="5"/>
        <v>#DIV/0!</v>
      </c>
      <c r="U40" s="425"/>
      <c r="V40" s="428"/>
      <c r="W40" s="429"/>
      <c r="X40" s="426">
        <f t="shared" si="45"/>
        <v>0</v>
      </c>
      <c r="Y40" s="426">
        <f t="shared" si="7"/>
        <v>0</v>
      </c>
      <c r="Z40" s="426" t="e">
        <f t="shared" si="31"/>
        <v>#DIV/0!</v>
      </c>
      <c r="AA40" s="425"/>
      <c r="AB40" s="428"/>
      <c r="AC40" s="429"/>
      <c r="AD40" s="426">
        <f t="shared" si="8"/>
        <v>0</v>
      </c>
      <c r="AE40" s="426">
        <f>AD40+AC40</f>
        <v>0</v>
      </c>
      <c r="AF40" s="426" t="e">
        <f>AC40/I40</f>
        <v>#DIV/0!</v>
      </c>
      <c r="AG40" s="425"/>
      <c r="AH40" s="428"/>
      <c r="AI40" s="430"/>
      <c r="AJ40" s="426">
        <f t="shared" si="11"/>
        <v>0</v>
      </c>
      <c r="AK40" s="426">
        <f>AJ40+AI40</f>
        <v>0</v>
      </c>
      <c r="AL40" s="426" t="e">
        <f>AI40/I40</f>
        <v>#DIV/0!</v>
      </c>
      <c r="AM40" s="431"/>
      <c r="AN40" s="431"/>
      <c r="AO40" s="477"/>
      <c r="AP40" s="433"/>
      <c r="AQ40" s="434" t="e">
        <f>AP40/I40*1000</f>
        <v>#DIV/0!</v>
      </c>
      <c r="AR40" s="478"/>
      <c r="AS40" s="478"/>
      <c r="AT40" s="478"/>
      <c r="AU40" s="478"/>
      <c r="AV40" s="478"/>
      <c r="AW40" s="438"/>
      <c r="AX40" s="439" t="e">
        <f t="shared" si="15"/>
        <v>#DIV/0!</v>
      </c>
      <c r="AY40" s="440" t="e">
        <f t="shared" si="16"/>
        <v>#DIV/0!</v>
      </c>
      <c r="AZ40" s="440" t="e">
        <f>AV40/AW40</f>
        <v>#DIV/0!</v>
      </c>
      <c r="BA40" s="441" t="e">
        <f>(AZ40+AY40+AX40+AS40+AR40)*10%</f>
        <v>#DIV/0!</v>
      </c>
      <c r="BB40" s="442" t="e">
        <f>AZ40+AY40+AX40+AS40+AR40+AP40</f>
        <v>#DIV/0!</v>
      </c>
      <c r="BC40" s="443" t="e">
        <f>BB40/I40*1000</f>
        <v>#DIV/0!</v>
      </c>
      <c r="BD40" s="444">
        <v>23000</v>
      </c>
      <c r="BE40" s="445" t="e">
        <f t="shared" si="21"/>
        <v>#DIV/0!</v>
      </c>
      <c r="BF40" s="442" t="e">
        <f>BC40*BD40/1000</f>
        <v>#DIV/0!</v>
      </c>
      <c r="BG40" s="446"/>
      <c r="BH40" s="446"/>
      <c r="BI40" s="446"/>
      <c r="BJ40" s="446"/>
      <c r="BK40" s="446"/>
      <c r="BL40" s="446"/>
      <c r="BM40" s="446"/>
      <c r="BN40" s="446"/>
      <c r="BO40" s="446"/>
      <c r="BP40" s="446"/>
      <c r="BQ40" s="446"/>
      <c r="BR40" s="447">
        <f>SUM(BG40:BQ40)*10%</f>
        <v>0</v>
      </c>
      <c r="BS40" s="447">
        <f>SUM(BG40:BR40)</f>
        <v>0</v>
      </c>
      <c r="BT40" s="447">
        <f>(BS40-BR40)/BD40</f>
        <v>0</v>
      </c>
      <c r="BU40" s="448" t="e">
        <f>BT40/I40*1000</f>
        <v>#DIV/0!</v>
      </c>
      <c r="BV40" s="447" t="e">
        <f>(BS40-BR40)/I40</f>
        <v>#DIV/0!</v>
      </c>
      <c r="BW40" s="449" t="e">
        <f>BR40+BA40*BD40+P40</f>
        <v>#DIV/0!</v>
      </c>
      <c r="BX40" s="449" t="e">
        <f t="shared" si="44"/>
        <v>#DIV/0!</v>
      </c>
      <c r="BY40" s="449" t="e">
        <f t="shared" si="44"/>
        <v>#DIV/0!</v>
      </c>
      <c r="BZ40" s="449" t="e">
        <f>BS40+BE40+Q40</f>
        <v>#DIV/0!</v>
      </c>
      <c r="CA40" s="449" t="e">
        <f>BV40+BF40+T40</f>
        <v>#DIV/0!</v>
      </c>
      <c r="CC40" s="449" t="e">
        <f t="shared" si="32"/>
        <v>#DIV/0!</v>
      </c>
      <c r="CD40" s="449" t="e">
        <f>CC40/#REF!*1000</f>
        <v>#DIV/0!</v>
      </c>
      <c r="CE40" s="449" t="e">
        <f t="shared" si="33"/>
        <v>#DIV/0!</v>
      </c>
      <c r="CF40" s="449" t="e">
        <f>CE40/#REF!</f>
        <v>#DIV/0!</v>
      </c>
      <c r="CG40" s="451"/>
      <c r="CH40" s="449" t="e">
        <f t="shared" si="43"/>
        <v>#DIV/0!</v>
      </c>
      <c r="CI40" s="449" t="e">
        <f t="shared" si="43"/>
        <v>#DIV/0!</v>
      </c>
      <c r="CJ40" s="449" t="e">
        <f t="shared" si="43"/>
        <v>#DIV/0!</v>
      </c>
      <c r="CK40" s="449" t="e">
        <f t="shared" si="43"/>
        <v>#DIV/0!</v>
      </c>
    </row>
    <row r="41" spans="1:89" s="450" customFormat="1" ht="18.75" customHeight="1">
      <c r="A41" s="466"/>
      <c r="B41" s="490"/>
      <c r="C41" s="460"/>
      <c r="D41" s="494"/>
      <c r="E41" s="474"/>
      <c r="F41" s="493"/>
      <c r="G41" s="418"/>
      <c r="H41" s="420"/>
      <c r="I41" s="420"/>
      <c r="J41" s="465"/>
      <c r="K41" s="422"/>
      <c r="L41" s="423"/>
      <c r="M41" s="424"/>
      <c r="N41" s="425"/>
      <c r="O41" s="426">
        <f t="shared" si="36"/>
        <v>0</v>
      </c>
      <c r="P41" s="426">
        <f t="shared" si="36"/>
        <v>0</v>
      </c>
      <c r="Q41" s="426">
        <f t="shared" si="36"/>
        <v>0</v>
      </c>
      <c r="R41" s="426">
        <f>Q41/BD41</f>
        <v>0</v>
      </c>
      <c r="S41" s="427" t="e">
        <f>T41/BD41*1000</f>
        <v>#DIV/0!</v>
      </c>
      <c r="T41" s="426" t="e">
        <f t="shared" si="5"/>
        <v>#DIV/0!</v>
      </c>
      <c r="U41" s="425"/>
      <c r="V41" s="428"/>
      <c r="W41" s="429"/>
      <c r="X41" s="426">
        <f t="shared" si="45"/>
        <v>0</v>
      </c>
      <c r="Y41" s="426">
        <f t="shared" si="7"/>
        <v>0</v>
      </c>
      <c r="Z41" s="426" t="e">
        <f t="shared" si="31"/>
        <v>#DIV/0!</v>
      </c>
      <c r="AA41" s="425"/>
      <c r="AB41" s="428"/>
      <c r="AC41" s="429"/>
      <c r="AD41" s="426">
        <f t="shared" si="8"/>
        <v>0</v>
      </c>
      <c r="AE41" s="426">
        <f>AD41+AC41</f>
        <v>0</v>
      </c>
      <c r="AF41" s="426" t="e">
        <f>AC41/H41</f>
        <v>#DIV/0!</v>
      </c>
      <c r="AG41" s="425"/>
      <c r="AH41" s="428"/>
      <c r="AI41" s="430"/>
      <c r="AJ41" s="426">
        <f t="shared" si="11"/>
        <v>0</v>
      </c>
      <c r="AK41" s="426">
        <f>AJ41+AI41</f>
        <v>0</v>
      </c>
      <c r="AL41" s="426" t="e">
        <f>AI41/H41</f>
        <v>#DIV/0!</v>
      </c>
      <c r="AM41" s="431"/>
      <c r="AN41" s="431"/>
      <c r="AO41" s="477"/>
      <c r="AP41" s="433"/>
      <c r="AQ41" s="434" t="e">
        <f>AP41/H41*1000</f>
        <v>#DIV/0!</v>
      </c>
      <c r="AR41" s="478"/>
      <c r="AS41" s="478"/>
      <c r="AT41" s="478"/>
      <c r="AU41" s="478"/>
      <c r="AV41" s="478"/>
      <c r="AW41" s="438"/>
      <c r="AX41" s="439" t="e">
        <f t="shared" si="15"/>
        <v>#DIV/0!</v>
      </c>
      <c r="AY41" s="440" t="e">
        <f t="shared" si="16"/>
        <v>#DIV/0!</v>
      </c>
      <c r="AZ41" s="440" t="e">
        <f>AV41/AW41</f>
        <v>#DIV/0!</v>
      </c>
      <c r="BA41" s="441" t="e">
        <f>(AZ41+AY41+AX41+AS41+AR41)*10%</f>
        <v>#DIV/0!</v>
      </c>
      <c r="BB41" s="442" t="e">
        <f>AZ41+AY41+AX41+AS41+AR41+AP41</f>
        <v>#DIV/0!</v>
      </c>
      <c r="BC41" s="443" t="e">
        <f>BB41/H41*1000</f>
        <v>#DIV/0!</v>
      </c>
      <c r="BD41" s="444">
        <v>23000</v>
      </c>
      <c r="BE41" s="445" t="e">
        <f t="shared" si="21"/>
        <v>#DIV/0!</v>
      </c>
      <c r="BF41" s="442" t="e">
        <f>BC41*BD41/1000</f>
        <v>#DIV/0!</v>
      </c>
      <c r="BG41" s="446"/>
      <c r="BH41" s="446"/>
      <c r="BI41" s="446"/>
      <c r="BJ41" s="446"/>
      <c r="BK41" s="446"/>
      <c r="BL41" s="446"/>
      <c r="BM41" s="446"/>
      <c r="BN41" s="446"/>
      <c r="BO41" s="446"/>
      <c r="BP41" s="446"/>
      <c r="BQ41" s="446"/>
      <c r="BR41" s="447">
        <f>SUM(BG41:BQ41)*10%</f>
        <v>0</v>
      </c>
      <c r="BS41" s="447">
        <f>SUM(BG41:BR41)</f>
        <v>0</v>
      </c>
      <c r="BT41" s="447">
        <f>(BS41-BR41)/BD41</f>
        <v>0</v>
      </c>
      <c r="BU41" s="448" t="e">
        <f>BT41/H41*1000</f>
        <v>#DIV/0!</v>
      </c>
      <c r="BV41" s="447" t="e">
        <f>(BS41-BR41)/H41</f>
        <v>#DIV/0!</v>
      </c>
      <c r="BW41" s="449" t="e">
        <f>BR41+BA41*BD41+P41</f>
        <v>#DIV/0!</v>
      </c>
      <c r="BX41" s="449" t="e">
        <f t="shared" si="44"/>
        <v>#DIV/0!</v>
      </c>
      <c r="BY41" s="449" t="e">
        <f t="shared" si="44"/>
        <v>#DIV/0!</v>
      </c>
      <c r="BZ41" s="449" t="e">
        <f>BS41+BE41+Q41</f>
        <v>#DIV/0!</v>
      </c>
      <c r="CA41" s="449" t="e">
        <f>BV41+BF41+T41</f>
        <v>#DIV/0!</v>
      </c>
      <c r="CC41" s="449" t="e">
        <f t="shared" si="32"/>
        <v>#DIV/0!</v>
      </c>
      <c r="CD41" s="449" t="e">
        <f>CC41/#REF!*1000</f>
        <v>#DIV/0!</v>
      </c>
      <c r="CE41" s="449" t="e">
        <f t="shared" si="33"/>
        <v>#DIV/0!</v>
      </c>
      <c r="CF41" s="449" t="e">
        <f>CE41/#REF!</f>
        <v>#DIV/0!</v>
      </c>
      <c r="CG41" s="451"/>
      <c r="CH41" s="449" t="e">
        <f t="shared" si="43"/>
        <v>#DIV/0!</v>
      </c>
      <c r="CI41" s="449" t="e">
        <f t="shared" si="43"/>
        <v>#DIV/0!</v>
      </c>
      <c r="CJ41" s="449" t="e">
        <f t="shared" si="43"/>
        <v>#DIV/0!</v>
      </c>
      <c r="CK41" s="449" t="e">
        <f t="shared" si="43"/>
        <v>#DIV/0!</v>
      </c>
    </row>
    <row r="42" spans="1:89" s="450" customFormat="1" ht="18.75" customHeight="1">
      <c r="A42" s="467"/>
      <c r="B42" s="413"/>
      <c r="C42" s="469"/>
      <c r="D42" s="479"/>
      <c r="E42" s="487"/>
      <c r="F42" s="467"/>
      <c r="G42" s="418"/>
      <c r="H42" s="420"/>
      <c r="I42" s="420"/>
      <c r="J42" s="465"/>
      <c r="K42" s="422"/>
      <c r="L42" s="423"/>
      <c r="M42" s="424"/>
      <c r="N42" s="425"/>
      <c r="O42" s="426">
        <f>W42+AC42+AI42</f>
        <v>0</v>
      </c>
      <c r="P42" s="426">
        <f t="shared" si="36"/>
        <v>0</v>
      </c>
      <c r="Q42" s="426">
        <f t="shared" si="36"/>
        <v>0</v>
      </c>
      <c r="R42" s="426">
        <f>Q42/BD42</f>
        <v>0</v>
      </c>
      <c r="S42" s="427" t="e">
        <f>T42/BD42*1000</f>
        <v>#DIV/0!</v>
      </c>
      <c r="T42" s="426" t="e">
        <f t="shared" si="5"/>
        <v>#DIV/0!</v>
      </c>
      <c r="U42" s="425"/>
      <c r="V42" s="428"/>
      <c r="W42" s="429"/>
      <c r="X42" s="426">
        <f t="shared" si="45"/>
        <v>0</v>
      </c>
      <c r="Y42" s="426">
        <f t="shared" si="7"/>
        <v>0</v>
      </c>
      <c r="Z42" s="426" t="e">
        <f t="shared" si="31"/>
        <v>#DIV/0!</v>
      </c>
      <c r="AA42" s="425"/>
      <c r="AB42" s="428"/>
      <c r="AC42" s="429"/>
      <c r="AD42" s="426">
        <f t="shared" si="8"/>
        <v>0</v>
      </c>
      <c r="AE42" s="426">
        <f>AD42+AC42</f>
        <v>0</v>
      </c>
      <c r="AF42" s="426" t="e">
        <f>AC42/I42</f>
        <v>#DIV/0!</v>
      </c>
      <c r="AG42" s="425"/>
      <c r="AH42" s="428"/>
      <c r="AI42" s="430"/>
      <c r="AJ42" s="426">
        <f t="shared" si="11"/>
        <v>0</v>
      </c>
      <c r="AK42" s="426">
        <f>AJ42+AI42</f>
        <v>0</v>
      </c>
      <c r="AL42" s="426" t="e">
        <f>AI42/I42</f>
        <v>#DIV/0!</v>
      </c>
      <c r="AM42" s="431"/>
      <c r="AN42" s="431"/>
      <c r="AO42" s="477"/>
      <c r="AP42" s="433"/>
      <c r="AQ42" s="434" t="e">
        <f>AP42/I42*1000</f>
        <v>#DIV/0!</v>
      </c>
      <c r="AR42" s="478"/>
      <c r="AS42" s="478"/>
      <c r="AT42" s="478"/>
      <c r="AU42" s="478"/>
      <c r="AV42" s="478"/>
      <c r="AW42" s="438"/>
      <c r="AX42" s="439" t="e">
        <f t="shared" si="15"/>
        <v>#DIV/0!</v>
      </c>
      <c r="AY42" s="440" t="e">
        <f t="shared" si="16"/>
        <v>#DIV/0!</v>
      </c>
      <c r="AZ42" s="440" t="e">
        <f>AV42/AW42</f>
        <v>#DIV/0!</v>
      </c>
      <c r="BA42" s="441" t="e">
        <f>(AZ42+AY42+AX42+AS42+AR42)*10%</f>
        <v>#DIV/0!</v>
      </c>
      <c r="BB42" s="442" t="e">
        <f>AZ42+AY42+AX42+AS42+AR42+AP42</f>
        <v>#DIV/0!</v>
      </c>
      <c r="BC42" s="443" t="e">
        <f>BB42/I42*1000</f>
        <v>#DIV/0!</v>
      </c>
      <c r="BD42" s="444">
        <v>23000</v>
      </c>
      <c r="BE42" s="445" t="e">
        <f t="shared" si="21"/>
        <v>#DIV/0!</v>
      </c>
      <c r="BF42" s="442" t="e">
        <f>BC42*BD42/1000</f>
        <v>#DIV/0!</v>
      </c>
      <c r="BG42" s="446"/>
      <c r="BH42" s="446"/>
      <c r="BI42" s="446"/>
      <c r="BJ42" s="446"/>
      <c r="BK42" s="446"/>
      <c r="BL42" s="446"/>
      <c r="BM42" s="446"/>
      <c r="BN42" s="446"/>
      <c r="BO42" s="446"/>
      <c r="BP42" s="446"/>
      <c r="BQ42" s="446"/>
      <c r="BR42" s="447">
        <f>SUM(BG42:BQ42)*10%</f>
        <v>0</v>
      </c>
      <c r="BS42" s="447">
        <f>SUM(BG42:BR42)</f>
        <v>0</v>
      </c>
      <c r="BT42" s="447">
        <f>(BS42-BR42)/BD42</f>
        <v>0</v>
      </c>
      <c r="BU42" s="448" t="e">
        <f>BT42/I42*1000</f>
        <v>#DIV/0!</v>
      </c>
      <c r="BV42" s="447" t="e">
        <f>(BS42-BR42)/I42</f>
        <v>#DIV/0!</v>
      </c>
      <c r="BW42" s="449" t="e">
        <f>BR42+BA42*BD42+P42</f>
        <v>#DIV/0!</v>
      </c>
      <c r="BX42" s="449" t="e">
        <f t="shared" si="44"/>
        <v>#DIV/0!</v>
      </c>
      <c r="BY42" s="449" t="e">
        <f t="shared" si="44"/>
        <v>#DIV/0!</v>
      </c>
      <c r="BZ42" s="449" t="e">
        <f>BS42+BE42+Q42</f>
        <v>#DIV/0!</v>
      </c>
      <c r="CA42" s="449" t="e">
        <f>BV42+BF42+T42</f>
        <v>#DIV/0!</v>
      </c>
      <c r="CC42" s="449" t="e">
        <f t="shared" si="32"/>
        <v>#DIV/0!</v>
      </c>
      <c r="CD42" s="449" t="e">
        <f>CC42/#REF!*1000</f>
        <v>#DIV/0!</v>
      </c>
      <c r="CE42" s="449" t="e">
        <f t="shared" si="33"/>
        <v>#DIV/0!</v>
      </c>
      <c r="CF42" s="449" t="e">
        <f>CE42/#REF!</f>
        <v>#DIV/0!</v>
      </c>
      <c r="CG42" s="451"/>
      <c r="CH42" s="449" t="e">
        <f t="shared" si="43"/>
        <v>#DIV/0!</v>
      </c>
      <c r="CI42" s="449" t="e">
        <f t="shared" si="43"/>
        <v>#DIV/0!</v>
      </c>
      <c r="CJ42" s="449" t="e">
        <f t="shared" si="43"/>
        <v>#DIV/0!</v>
      </c>
      <c r="CK42" s="449" t="e">
        <f t="shared" si="43"/>
        <v>#DIV/0!</v>
      </c>
    </row>
    <row r="43" spans="1:89" s="450" customFormat="1" ht="18.75" customHeight="1">
      <c r="A43" s="459" t="s">
        <v>56</v>
      </c>
      <c r="B43" s="413"/>
      <c r="C43" s="453"/>
      <c r="D43" s="473"/>
      <c r="E43" s="455"/>
      <c r="F43" s="417"/>
      <c r="G43" s="418"/>
      <c r="H43" s="420"/>
      <c r="I43" s="420"/>
      <c r="J43" s="421"/>
      <c r="K43" s="422"/>
      <c r="L43" s="423"/>
      <c r="M43" s="424"/>
      <c r="N43" s="425"/>
      <c r="O43" s="426">
        <f>W43+AC43+AI43</f>
        <v>0</v>
      </c>
      <c r="P43" s="426">
        <f t="shared" si="36"/>
        <v>0</v>
      </c>
      <c r="Q43" s="426">
        <f t="shared" si="36"/>
        <v>0</v>
      </c>
      <c r="R43" s="426">
        <f>Q43/BD43</f>
        <v>0</v>
      </c>
      <c r="S43" s="427" t="e">
        <f>T43/BD43*1000</f>
        <v>#DIV/0!</v>
      </c>
      <c r="T43" s="426" t="e">
        <f t="shared" si="5"/>
        <v>#DIV/0!</v>
      </c>
      <c r="U43" s="425"/>
      <c r="V43" s="428"/>
      <c r="W43" s="429"/>
      <c r="X43" s="426">
        <f t="shared" si="45"/>
        <v>0</v>
      </c>
      <c r="Y43" s="426">
        <f t="shared" si="7"/>
        <v>0</v>
      </c>
      <c r="Z43" s="426" t="e">
        <f t="shared" si="31"/>
        <v>#DIV/0!</v>
      </c>
      <c r="AA43" s="425"/>
      <c r="AB43" s="428"/>
      <c r="AC43" s="429"/>
      <c r="AD43" s="426">
        <f t="shared" si="8"/>
        <v>0</v>
      </c>
      <c r="AE43" s="426">
        <f>AD43+AC43</f>
        <v>0</v>
      </c>
      <c r="AF43" s="426" t="e">
        <f>AC43/I43</f>
        <v>#DIV/0!</v>
      </c>
      <c r="AG43" s="425"/>
      <c r="AH43" s="428"/>
      <c r="AI43" s="430"/>
      <c r="AJ43" s="426">
        <f t="shared" si="11"/>
        <v>0</v>
      </c>
      <c r="AK43" s="426">
        <f>AJ43+AI43</f>
        <v>0</v>
      </c>
      <c r="AL43" s="426" t="e">
        <f>AI43/I43</f>
        <v>#DIV/0!</v>
      </c>
      <c r="AM43" s="431"/>
      <c r="AN43" s="431"/>
      <c r="AO43" s="477"/>
      <c r="AP43" s="433"/>
      <c r="AQ43" s="434" t="e">
        <f>AP43/I43*1000</f>
        <v>#DIV/0!</v>
      </c>
      <c r="AR43" s="478"/>
      <c r="AS43" s="478"/>
      <c r="AT43" s="478"/>
      <c r="AU43" s="478"/>
      <c r="AV43" s="478"/>
      <c r="AW43" s="438"/>
      <c r="AX43" s="439" t="e">
        <f t="shared" si="15"/>
        <v>#DIV/0!</v>
      </c>
      <c r="AY43" s="440" t="e">
        <f t="shared" si="16"/>
        <v>#DIV/0!</v>
      </c>
      <c r="AZ43" s="440" t="e">
        <f>AV43/AW43</f>
        <v>#DIV/0!</v>
      </c>
      <c r="BA43" s="441" t="e">
        <f>(AZ43+AY43+AX43+AS43+AR43)*10%</f>
        <v>#DIV/0!</v>
      </c>
      <c r="BB43" s="442" t="e">
        <f>AZ43+AY43+AX43+AS43+AR43+AP43</f>
        <v>#DIV/0!</v>
      </c>
      <c r="BC43" s="443" t="e">
        <f>BB43/I43*1000</f>
        <v>#DIV/0!</v>
      </c>
      <c r="BD43" s="444">
        <v>23000</v>
      </c>
      <c r="BE43" s="445" t="e">
        <f t="shared" si="21"/>
        <v>#DIV/0!</v>
      </c>
      <c r="BF43" s="442" t="e">
        <f>BC43*BD43/1000</f>
        <v>#DIV/0!</v>
      </c>
      <c r="BG43" s="446"/>
      <c r="BH43" s="446"/>
      <c r="BI43" s="446"/>
      <c r="BJ43" s="446"/>
      <c r="BK43" s="446"/>
      <c r="BL43" s="446"/>
      <c r="BM43" s="446"/>
      <c r="BN43" s="446"/>
      <c r="BO43" s="446"/>
      <c r="BP43" s="446"/>
      <c r="BQ43" s="446"/>
      <c r="BR43" s="447">
        <f>SUM(BG43:BQ43)*10%</f>
        <v>0</v>
      </c>
      <c r="BS43" s="447">
        <f>SUM(BG43:BR43)</f>
        <v>0</v>
      </c>
      <c r="BT43" s="447">
        <f>(BS43-BR43)/BD43</f>
        <v>0</v>
      </c>
      <c r="BU43" s="448" t="e">
        <f>BT43/I43*1000</f>
        <v>#DIV/0!</v>
      </c>
      <c r="BV43" s="447" t="e">
        <f>(BS43-BR43)/I43</f>
        <v>#DIV/0!</v>
      </c>
      <c r="BW43" s="449" t="e">
        <f>BR43+BA43*BD43+P43</f>
        <v>#DIV/0!</v>
      </c>
      <c r="BX43" s="449" t="e">
        <f t="shared" si="44"/>
        <v>#DIV/0!</v>
      </c>
      <c r="BY43" s="449" t="e">
        <f t="shared" si="44"/>
        <v>#DIV/0!</v>
      </c>
      <c r="BZ43" s="449" t="e">
        <f>BS43+BE43+Q43</f>
        <v>#DIV/0!</v>
      </c>
      <c r="CA43" s="449" t="e">
        <f>BV43+BF43+T43</f>
        <v>#DIV/0!</v>
      </c>
      <c r="CC43" s="449" t="e">
        <f t="shared" si="32"/>
        <v>#DIV/0!</v>
      </c>
      <c r="CD43" s="449" t="e">
        <f>CC43/#REF!*1000</f>
        <v>#DIV/0!</v>
      </c>
      <c r="CE43" s="449" t="e">
        <f t="shared" si="33"/>
        <v>#DIV/0!</v>
      </c>
      <c r="CF43" s="449" t="e">
        <f>CE43/#REF!</f>
        <v>#DIV/0!</v>
      </c>
      <c r="CG43" s="451"/>
      <c r="CH43" s="449" t="e">
        <f t="shared" si="43"/>
        <v>#DIV/0!</v>
      </c>
      <c r="CI43" s="449" t="e">
        <f t="shared" si="43"/>
        <v>#DIV/0!</v>
      </c>
      <c r="CJ43" s="449" t="e">
        <f t="shared" si="43"/>
        <v>#DIV/0!</v>
      </c>
      <c r="CK43" s="449" t="e">
        <f t="shared" si="43"/>
        <v>#DIV/0!</v>
      </c>
    </row>
    <row r="44" spans="1:89" s="450" customFormat="1" ht="18.75" customHeight="1">
      <c r="A44" s="495"/>
      <c r="B44" s="413"/>
      <c r="C44" s="460"/>
      <c r="D44" s="494"/>
      <c r="E44" s="462"/>
      <c r="F44" s="417"/>
      <c r="G44" s="418"/>
      <c r="H44" s="420"/>
      <c r="I44" s="420"/>
      <c r="J44" s="421"/>
      <c r="K44" s="422"/>
      <c r="L44" s="423"/>
      <c r="M44" s="424"/>
      <c r="N44" s="425"/>
      <c r="O44" s="426"/>
      <c r="P44" s="426"/>
      <c r="Q44" s="426"/>
      <c r="R44" s="426"/>
      <c r="S44" s="427"/>
      <c r="T44" s="426" t="e">
        <f t="shared" si="5"/>
        <v>#DIV/0!</v>
      </c>
      <c r="U44" s="425"/>
      <c r="V44" s="428"/>
      <c r="W44" s="429"/>
      <c r="X44" s="426"/>
      <c r="Y44" s="426"/>
      <c r="Z44" s="426" t="e">
        <f t="shared" si="31"/>
        <v>#DIV/0!</v>
      </c>
      <c r="AA44" s="425"/>
      <c r="AB44" s="428"/>
      <c r="AC44" s="429"/>
      <c r="AD44" s="426"/>
      <c r="AE44" s="426"/>
      <c r="AF44" s="426" t="e">
        <f>AC44/I44</f>
        <v>#DIV/0!</v>
      </c>
      <c r="AG44" s="425"/>
      <c r="AH44" s="428"/>
      <c r="AI44" s="430"/>
      <c r="AJ44" s="426"/>
      <c r="AK44" s="426"/>
      <c r="AL44" s="426" t="e">
        <f>AI44/I44</f>
        <v>#DIV/0!</v>
      </c>
      <c r="AM44" s="431"/>
      <c r="AN44" s="431"/>
      <c r="AO44" s="477"/>
      <c r="AP44" s="433"/>
      <c r="AQ44" s="434" t="e">
        <f>AP44/I44*1000</f>
        <v>#DIV/0!</v>
      </c>
      <c r="AR44" s="478"/>
      <c r="AS44" s="478"/>
      <c r="AT44" s="478"/>
      <c r="AU44" s="478"/>
      <c r="AV44" s="478"/>
      <c r="AW44" s="438"/>
      <c r="AX44" s="439"/>
      <c r="AY44" s="440"/>
      <c r="AZ44" s="440"/>
      <c r="BA44" s="441"/>
      <c r="BB44" s="442"/>
      <c r="BC44" s="443"/>
      <c r="BD44" s="444"/>
      <c r="BE44" s="445"/>
      <c r="BF44" s="442"/>
      <c r="BG44" s="446"/>
      <c r="BH44" s="446"/>
      <c r="BI44" s="446"/>
      <c r="BJ44" s="446"/>
      <c r="BK44" s="446"/>
      <c r="BL44" s="446"/>
      <c r="BM44" s="446"/>
      <c r="BN44" s="446"/>
      <c r="BO44" s="446"/>
      <c r="BP44" s="446"/>
      <c r="BQ44" s="446"/>
      <c r="BR44" s="447"/>
      <c r="BS44" s="447"/>
      <c r="BT44" s="447"/>
      <c r="BU44" s="448"/>
      <c r="BV44" s="447"/>
      <c r="BW44" s="449"/>
      <c r="BX44" s="449"/>
      <c r="BY44" s="449"/>
      <c r="BZ44" s="449"/>
      <c r="CA44" s="449"/>
      <c r="CC44" s="449"/>
      <c r="CD44" s="449"/>
      <c r="CE44" s="449"/>
      <c r="CF44" s="449"/>
      <c r="CG44" s="451"/>
      <c r="CH44" s="449"/>
      <c r="CI44" s="449"/>
      <c r="CJ44" s="449"/>
      <c r="CK44" s="449"/>
    </row>
    <row r="45" spans="1:89" s="450" customFormat="1" ht="18.75" customHeight="1">
      <c r="A45" s="495"/>
      <c r="B45" s="413"/>
      <c r="C45" s="460"/>
      <c r="D45" s="494"/>
      <c r="E45" s="462"/>
      <c r="F45" s="417"/>
      <c r="G45" s="418"/>
      <c r="H45" s="420"/>
      <c r="I45" s="420"/>
      <c r="J45" s="421"/>
      <c r="K45" s="422"/>
      <c r="L45" s="423"/>
      <c r="M45" s="424"/>
      <c r="N45" s="425"/>
      <c r="O45" s="426"/>
      <c r="P45" s="426"/>
      <c r="Q45" s="426"/>
      <c r="R45" s="426"/>
      <c r="S45" s="427"/>
      <c r="T45" s="426" t="e">
        <f t="shared" si="5"/>
        <v>#DIV/0!</v>
      </c>
      <c r="U45" s="425"/>
      <c r="V45" s="428"/>
      <c r="W45" s="429"/>
      <c r="X45" s="426"/>
      <c r="Y45" s="426"/>
      <c r="Z45" s="426" t="e">
        <f t="shared" si="31"/>
        <v>#DIV/0!</v>
      </c>
      <c r="AA45" s="425"/>
      <c r="AB45" s="428"/>
      <c r="AC45" s="429"/>
      <c r="AD45" s="426"/>
      <c r="AE45" s="426"/>
      <c r="AF45" s="426" t="e">
        <f>AC45/I45</f>
        <v>#DIV/0!</v>
      </c>
      <c r="AG45" s="425"/>
      <c r="AH45" s="428"/>
      <c r="AI45" s="430"/>
      <c r="AJ45" s="426"/>
      <c r="AK45" s="426"/>
      <c r="AL45" s="426" t="e">
        <f>AI45/I45</f>
        <v>#DIV/0!</v>
      </c>
      <c r="AM45" s="431"/>
      <c r="AN45" s="431"/>
      <c r="AO45" s="477"/>
      <c r="AP45" s="433"/>
      <c r="AQ45" s="434" t="e">
        <f>AP45/I45*1000</f>
        <v>#DIV/0!</v>
      </c>
      <c r="AR45" s="478"/>
      <c r="AS45" s="478"/>
      <c r="AT45" s="478"/>
      <c r="AU45" s="478"/>
      <c r="AV45" s="478"/>
      <c r="AW45" s="438"/>
      <c r="AX45" s="439"/>
      <c r="AY45" s="440"/>
      <c r="AZ45" s="440"/>
      <c r="BA45" s="441"/>
      <c r="BB45" s="442"/>
      <c r="BC45" s="443"/>
      <c r="BD45" s="444"/>
      <c r="BE45" s="445"/>
      <c r="BF45" s="442"/>
      <c r="BG45" s="446"/>
      <c r="BH45" s="446"/>
      <c r="BI45" s="446"/>
      <c r="BJ45" s="446"/>
      <c r="BK45" s="446"/>
      <c r="BL45" s="446"/>
      <c r="BM45" s="446"/>
      <c r="BN45" s="446"/>
      <c r="BO45" s="446"/>
      <c r="BP45" s="446"/>
      <c r="BQ45" s="446"/>
      <c r="BR45" s="447"/>
      <c r="BS45" s="447"/>
      <c r="BT45" s="447"/>
      <c r="BU45" s="448"/>
      <c r="BV45" s="447"/>
      <c r="BW45" s="449"/>
      <c r="BX45" s="449"/>
      <c r="BY45" s="449"/>
      <c r="BZ45" s="449"/>
      <c r="CA45" s="449"/>
      <c r="CC45" s="449"/>
      <c r="CD45" s="449"/>
      <c r="CE45" s="449"/>
      <c r="CF45" s="449"/>
      <c r="CG45" s="451"/>
      <c r="CH45" s="449"/>
      <c r="CI45" s="449"/>
      <c r="CJ45" s="449"/>
      <c r="CK45" s="449"/>
    </row>
    <row r="46" spans="1:89" s="450" customFormat="1" ht="18.75" customHeight="1">
      <c r="A46" s="468"/>
      <c r="B46" s="413"/>
      <c r="C46" s="469"/>
      <c r="D46" s="479"/>
      <c r="E46" s="471"/>
      <c r="F46" s="417"/>
      <c r="G46" s="418"/>
      <c r="H46" s="420"/>
      <c r="I46" s="420"/>
      <c r="J46" s="421"/>
      <c r="K46" s="422"/>
      <c r="L46" s="423"/>
      <c r="M46" s="424"/>
      <c r="N46" s="425"/>
      <c r="O46" s="426"/>
      <c r="P46" s="426"/>
      <c r="Q46" s="426"/>
      <c r="R46" s="426"/>
      <c r="S46" s="427"/>
      <c r="T46" s="426"/>
      <c r="U46" s="425"/>
      <c r="V46" s="428"/>
      <c r="W46" s="429"/>
      <c r="X46" s="426"/>
      <c r="Y46" s="426"/>
      <c r="Z46" s="426"/>
      <c r="AA46" s="425"/>
      <c r="AB46" s="428"/>
      <c r="AC46" s="429"/>
      <c r="AD46" s="426"/>
      <c r="AE46" s="426"/>
      <c r="AF46" s="426"/>
      <c r="AG46" s="425"/>
      <c r="AH46" s="428"/>
      <c r="AI46" s="430"/>
      <c r="AJ46" s="426"/>
      <c r="AK46" s="426"/>
      <c r="AL46" s="426"/>
      <c r="AM46" s="431"/>
      <c r="AN46" s="431"/>
      <c r="AO46" s="477"/>
      <c r="AP46" s="433"/>
      <c r="AQ46" s="434"/>
      <c r="AR46" s="478"/>
      <c r="AS46" s="478"/>
      <c r="AT46" s="478"/>
      <c r="AU46" s="478"/>
      <c r="AV46" s="478"/>
      <c r="AW46" s="438"/>
      <c r="AX46" s="439"/>
      <c r="AY46" s="440"/>
      <c r="AZ46" s="440"/>
      <c r="BA46" s="441"/>
      <c r="BB46" s="442"/>
      <c r="BC46" s="443"/>
      <c r="BD46" s="444"/>
      <c r="BE46" s="445"/>
      <c r="BF46" s="442"/>
      <c r="BG46" s="446"/>
      <c r="BH46" s="446"/>
      <c r="BI46" s="446"/>
      <c r="BJ46" s="446"/>
      <c r="BK46" s="446"/>
      <c r="BL46" s="446"/>
      <c r="BM46" s="446"/>
      <c r="BN46" s="446"/>
      <c r="BO46" s="446"/>
      <c r="BP46" s="446"/>
      <c r="BQ46" s="446"/>
      <c r="BR46" s="447"/>
      <c r="BS46" s="447"/>
      <c r="BT46" s="447"/>
      <c r="BU46" s="448"/>
      <c r="BV46" s="447"/>
      <c r="BW46" s="449"/>
      <c r="BX46" s="449"/>
      <c r="BY46" s="449"/>
      <c r="BZ46" s="449"/>
      <c r="CA46" s="449"/>
      <c r="CC46" s="449"/>
      <c r="CD46" s="449"/>
      <c r="CE46" s="449"/>
      <c r="CF46" s="449"/>
      <c r="CG46" s="451"/>
      <c r="CH46" s="449"/>
      <c r="CI46" s="449"/>
      <c r="CJ46" s="449"/>
      <c r="CK46" s="449"/>
    </row>
    <row r="47" spans="1:89" s="450" customFormat="1" ht="18.75" customHeight="1">
      <c r="A47" s="452" t="s">
        <v>57</v>
      </c>
      <c r="B47" s="413"/>
      <c r="C47" s="482"/>
      <c r="D47" s="483"/>
      <c r="E47" s="474"/>
      <c r="G47" s="418"/>
      <c r="H47" s="464"/>
      <c r="I47" s="420"/>
      <c r="J47" s="465"/>
      <c r="K47" s="422"/>
      <c r="L47" s="423"/>
      <c r="M47" s="424"/>
      <c r="N47" s="425"/>
      <c r="O47" s="426">
        <f t="shared" si="36"/>
        <v>0</v>
      </c>
      <c r="P47" s="426">
        <f t="shared" si="36"/>
        <v>0</v>
      </c>
      <c r="Q47" s="426">
        <f t="shared" si="36"/>
        <v>0</v>
      </c>
      <c r="R47" s="426">
        <f>Q47/BD47</f>
        <v>0</v>
      </c>
      <c r="S47" s="427" t="e">
        <f>T47/BD47*1000</f>
        <v>#DIV/0!</v>
      </c>
      <c r="T47" s="426" t="e">
        <f>Z47+AF47+AL47</f>
        <v>#DIV/0!</v>
      </c>
      <c r="U47" s="425"/>
      <c r="V47" s="428"/>
      <c r="W47" s="429"/>
      <c r="X47" s="426">
        <f>W47*10%</f>
        <v>0</v>
      </c>
      <c r="Y47" s="426">
        <f t="shared" si="7"/>
        <v>0</v>
      </c>
      <c r="Z47" s="426" t="e">
        <f t="shared" si="31"/>
        <v>#DIV/0!</v>
      </c>
      <c r="AA47" s="425"/>
      <c r="AB47" s="428"/>
      <c r="AC47" s="429"/>
      <c r="AD47" s="426">
        <f t="shared" si="8"/>
        <v>0</v>
      </c>
      <c r="AE47" s="426">
        <f>AD47+AC47</f>
        <v>0</v>
      </c>
      <c r="AF47" s="426" t="e">
        <f>AC47/I47</f>
        <v>#DIV/0!</v>
      </c>
      <c r="AG47" s="425"/>
      <c r="AH47" s="428"/>
      <c r="AI47" s="430"/>
      <c r="AJ47" s="426">
        <f t="shared" si="11"/>
        <v>0</v>
      </c>
      <c r="AK47" s="426">
        <f>AJ47+AI47</f>
        <v>0</v>
      </c>
      <c r="AL47" s="426" t="e">
        <f>AI47/I47</f>
        <v>#DIV/0!</v>
      </c>
      <c r="AM47" s="431"/>
      <c r="AN47" s="431"/>
      <c r="AO47" s="477"/>
      <c r="AP47" s="433"/>
      <c r="AQ47" s="434" t="e">
        <f>AP47/I47*1000</f>
        <v>#DIV/0!</v>
      </c>
      <c r="AR47" s="478"/>
      <c r="AS47" s="478"/>
      <c r="AT47" s="478"/>
      <c r="AU47" s="478"/>
      <c r="AV47" s="478"/>
      <c r="AW47" s="438"/>
      <c r="AX47" s="439" t="e">
        <f t="shared" si="15"/>
        <v>#DIV/0!</v>
      </c>
      <c r="AY47" s="440" t="e">
        <f t="shared" si="16"/>
        <v>#DIV/0!</v>
      </c>
      <c r="AZ47" s="440" t="e">
        <f>AV47/AW47</f>
        <v>#DIV/0!</v>
      </c>
      <c r="BA47" s="441" t="e">
        <f>(AZ47+AY47+AX47+AS47+AR47)*10%</f>
        <v>#DIV/0!</v>
      </c>
      <c r="BB47" s="442" t="e">
        <f>AZ47+AY47+AX47+AS47+AR47+AP47</f>
        <v>#DIV/0!</v>
      </c>
      <c r="BC47" s="443" t="e">
        <f>BB47/I47*1000</f>
        <v>#DIV/0!</v>
      </c>
      <c r="BD47" s="444">
        <v>23000</v>
      </c>
      <c r="BE47" s="445" t="e">
        <f t="shared" si="21"/>
        <v>#DIV/0!</v>
      </c>
      <c r="BF47" s="442" t="e">
        <f>BC47*BD47/1000</f>
        <v>#DIV/0!</v>
      </c>
      <c r="BG47" s="446"/>
      <c r="BH47" s="446"/>
      <c r="BI47" s="446"/>
      <c r="BJ47" s="446"/>
      <c r="BK47" s="446"/>
      <c r="BL47" s="446"/>
      <c r="BM47" s="446"/>
      <c r="BN47" s="446"/>
      <c r="BO47" s="446"/>
      <c r="BP47" s="446"/>
      <c r="BQ47" s="446"/>
      <c r="BR47" s="447">
        <f>SUM(BG47:BQ47)*10%</f>
        <v>0</v>
      </c>
      <c r="BS47" s="447">
        <f>SUM(BG47:BR47)</f>
        <v>0</v>
      </c>
      <c r="BT47" s="447">
        <f>(BS47-BR47)/BD47</f>
        <v>0</v>
      </c>
      <c r="BU47" s="448" t="e">
        <f>BT47/I47*1000</f>
        <v>#DIV/0!</v>
      </c>
      <c r="BV47" s="447" t="e">
        <f>(BS47-BR47)/I47</f>
        <v>#DIV/0!</v>
      </c>
      <c r="BW47" s="449" t="e">
        <f>BR47+BA47*BD47+P47</f>
        <v>#DIV/0!</v>
      </c>
      <c r="BX47" s="449" t="e">
        <f t="shared" si="44"/>
        <v>#DIV/0!</v>
      </c>
      <c r="BY47" s="449" t="e">
        <f t="shared" si="44"/>
        <v>#DIV/0!</v>
      </c>
      <c r="BZ47" s="449" t="e">
        <f>BS47+BE47+Q47</f>
        <v>#DIV/0!</v>
      </c>
      <c r="CA47" s="449" t="e">
        <f>BV47+BF47+T47</f>
        <v>#DIV/0!</v>
      </c>
      <c r="CC47" s="449" t="e">
        <f t="shared" si="32"/>
        <v>#DIV/0!</v>
      </c>
      <c r="CD47" s="449" t="e">
        <f>CC47/#REF!*1000</f>
        <v>#DIV/0!</v>
      </c>
      <c r="CE47" s="449" t="e">
        <f t="shared" si="33"/>
        <v>#DIV/0!</v>
      </c>
      <c r="CF47" s="449" t="e">
        <f>CE47/#REF!</f>
        <v>#DIV/0!</v>
      </c>
      <c r="CG47" s="451"/>
      <c r="CH47" s="449" t="e">
        <f t="shared" si="43"/>
        <v>#DIV/0!</v>
      </c>
      <c r="CI47" s="449" t="e">
        <f t="shared" si="43"/>
        <v>#DIV/0!</v>
      </c>
      <c r="CJ47" s="449" t="e">
        <f t="shared" si="43"/>
        <v>#DIV/0!</v>
      </c>
      <c r="CK47" s="449" t="e">
        <f t="shared" si="43"/>
        <v>#DIV/0!</v>
      </c>
    </row>
    <row r="48" spans="1:89" s="450" customFormat="1" ht="18.75" customHeight="1">
      <c r="A48" s="452" t="s">
        <v>58</v>
      </c>
      <c r="B48" s="413"/>
      <c r="C48" s="482"/>
      <c r="D48" s="483"/>
      <c r="E48" s="474"/>
      <c r="F48" s="417"/>
      <c r="G48" s="418"/>
      <c r="H48" s="464"/>
      <c r="I48" s="420"/>
      <c r="J48" s="465"/>
      <c r="K48" s="422"/>
      <c r="L48" s="423"/>
      <c r="M48" s="424"/>
      <c r="N48" s="425"/>
      <c r="O48" s="426">
        <f t="shared" si="36"/>
        <v>0</v>
      </c>
      <c r="P48" s="426">
        <f t="shared" si="36"/>
        <v>0</v>
      </c>
      <c r="Q48" s="426">
        <f t="shared" si="36"/>
        <v>0</v>
      </c>
      <c r="R48" s="426">
        <f t="shared" ref="R48:R109" si="46">Q48/BD48</f>
        <v>0</v>
      </c>
      <c r="S48" s="427" t="e">
        <f t="shared" ref="S48:S97" si="47">T48/BD48*1000</f>
        <v>#DIV/0!</v>
      </c>
      <c r="T48" s="426" t="e">
        <f t="shared" ref="T48:T66" si="48">Z48+AF48+AL48</f>
        <v>#DIV/0!</v>
      </c>
      <c r="U48" s="425"/>
      <c r="V48" s="425"/>
      <c r="W48" s="429"/>
      <c r="X48" s="426">
        <f t="shared" ref="X48:X97" si="49">W48*10%</f>
        <v>0</v>
      </c>
      <c r="Y48" s="426">
        <f t="shared" si="7"/>
        <v>0</v>
      </c>
      <c r="Z48" s="426" t="e">
        <f t="shared" si="31"/>
        <v>#DIV/0!</v>
      </c>
      <c r="AA48" s="425"/>
      <c r="AB48" s="428"/>
      <c r="AC48" s="429"/>
      <c r="AD48" s="426">
        <f t="shared" si="8"/>
        <v>0</v>
      </c>
      <c r="AE48" s="426">
        <f t="shared" ref="AE48:AE97" si="50">AD48+AC48</f>
        <v>0</v>
      </c>
      <c r="AF48" s="426" t="e">
        <f>AC48/I48</f>
        <v>#DIV/0!</v>
      </c>
      <c r="AG48" s="425"/>
      <c r="AH48" s="428"/>
      <c r="AI48" s="430"/>
      <c r="AJ48" s="426">
        <f t="shared" si="11"/>
        <v>0</v>
      </c>
      <c r="AK48" s="426">
        <f t="shared" ref="AK48:AK97" si="51">AJ48+AI48</f>
        <v>0</v>
      </c>
      <c r="AL48" s="426" t="e">
        <f>AI48/I48</f>
        <v>#DIV/0!</v>
      </c>
      <c r="AM48" s="431"/>
      <c r="AN48" s="431"/>
      <c r="AO48" s="477"/>
      <c r="AP48" s="433"/>
      <c r="AQ48" s="434" t="e">
        <f>AP48/I48*1000</f>
        <v>#DIV/0!</v>
      </c>
      <c r="AR48" s="478"/>
      <c r="AS48" s="478"/>
      <c r="AT48" s="478"/>
      <c r="AU48" s="478"/>
      <c r="AV48" s="478"/>
      <c r="AW48" s="438"/>
      <c r="AX48" s="439" t="e">
        <f t="shared" si="15"/>
        <v>#DIV/0!</v>
      </c>
      <c r="AY48" s="440" t="e">
        <f t="shared" si="16"/>
        <v>#DIV/0!</v>
      </c>
      <c r="AZ48" s="440" t="e">
        <f t="shared" ref="AZ48:AZ66" si="52">AV48/AW48</f>
        <v>#DIV/0!</v>
      </c>
      <c r="BA48" s="441" t="e">
        <f t="shared" ref="BA48:BA66" si="53">(AZ48+AY48+AX48+AS48+AR48)*10%</f>
        <v>#DIV/0!</v>
      </c>
      <c r="BB48" s="442" t="e">
        <f t="shared" ref="BB48:BB97" si="54">AZ48+AY48+AX48+AS48+AR48+AP48</f>
        <v>#DIV/0!</v>
      </c>
      <c r="BC48" s="443" t="e">
        <f>BB48/I48*1000</f>
        <v>#DIV/0!</v>
      </c>
      <c r="BD48" s="444">
        <v>23000</v>
      </c>
      <c r="BE48" s="445" t="e">
        <f t="shared" si="21"/>
        <v>#DIV/0!</v>
      </c>
      <c r="BF48" s="442" t="e">
        <f t="shared" ref="BF48:BF97" si="55">BC48*BD48/1000</f>
        <v>#DIV/0!</v>
      </c>
      <c r="BG48" s="446"/>
      <c r="BH48" s="446"/>
      <c r="BI48" s="446"/>
      <c r="BJ48" s="446"/>
      <c r="BK48" s="446"/>
      <c r="BL48" s="446"/>
      <c r="BM48" s="446"/>
      <c r="BN48" s="446"/>
      <c r="BO48" s="446"/>
      <c r="BP48" s="446"/>
      <c r="BQ48" s="446"/>
      <c r="BR48" s="447">
        <f t="shared" ref="BR48:BR97" si="56">SUM(BG48:BQ48)*10%</f>
        <v>0</v>
      </c>
      <c r="BS48" s="447">
        <f t="shared" ref="BS48:BS97" si="57">SUM(BG48:BR48)</f>
        <v>0</v>
      </c>
      <c r="BT48" s="447">
        <f t="shared" ref="BT48:BT97" si="58">(BS48-BR48)/BD48</f>
        <v>0</v>
      </c>
      <c r="BU48" s="448" t="e">
        <f>BT48/I48*1000</f>
        <v>#DIV/0!</v>
      </c>
      <c r="BV48" s="447" t="e">
        <f>(BS48-BR48)/I48</f>
        <v>#DIV/0!</v>
      </c>
      <c r="BW48" s="449" t="e">
        <f t="shared" ref="BW48:BW97" si="59">BR48+BA48*BD48+P48</f>
        <v>#DIV/0!</v>
      </c>
      <c r="BX48" s="449" t="e">
        <f t="shared" si="44"/>
        <v>#DIV/0!</v>
      </c>
      <c r="BY48" s="449" t="e">
        <f t="shared" si="44"/>
        <v>#DIV/0!</v>
      </c>
      <c r="BZ48" s="449" t="e">
        <f t="shared" ref="BZ48:BZ66" si="60">BS48+BE48+Q48</f>
        <v>#DIV/0!</v>
      </c>
      <c r="CA48" s="449" t="e">
        <f t="shared" ref="CA48:CA66" si="61">BV48+BF48+T48</f>
        <v>#DIV/0!</v>
      </c>
      <c r="CC48" s="449" t="e">
        <f t="shared" si="32"/>
        <v>#DIV/0!</v>
      </c>
      <c r="CD48" s="449" t="e">
        <f>CC48/#REF!*1000</f>
        <v>#DIV/0!</v>
      </c>
      <c r="CE48" s="449" t="e">
        <f t="shared" si="33"/>
        <v>#DIV/0!</v>
      </c>
      <c r="CF48" s="449" t="e">
        <f>CE48/#REF!</f>
        <v>#DIV/0!</v>
      </c>
      <c r="CG48" s="451"/>
      <c r="CH48" s="449" t="e">
        <f t="shared" si="43"/>
        <v>#DIV/0!</v>
      </c>
      <c r="CI48" s="449" t="e">
        <f t="shared" si="43"/>
        <v>#DIV/0!</v>
      </c>
      <c r="CJ48" s="449" t="e">
        <f t="shared" si="43"/>
        <v>#DIV/0!</v>
      </c>
      <c r="CK48" s="449" t="e">
        <f t="shared" si="43"/>
        <v>#DIV/0!</v>
      </c>
    </row>
    <row r="49" spans="1:89" s="450" customFormat="1" ht="18.75" customHeight="1">
      <c r="A49" s="452" t="s">
        <v>59</v>
      </c>
      <c r="B49" s="413"/>
      <c r="C49" s="482"/>
      <c r="D49" s="483"/>
      <c r="E49" s="474"/>
      <c r="F49" s="417"/>
      <c r="G49" s="418"/>
      <c r="H49" s="464"/>
      <c r="I49" s="420"/>
      <c r="J49" s="465"/>
      <c r="K49" s="422"/>
      <c r="L49" s="423"/>
      <c r="M49" s="424"/>
      <c r="N49" s="425"/>
      <c r="O49" s="426">
        <f t="shared" si="36"/>
        <v>0</v>
      </c>
      <c r="P49" s="426">
        <f t="shared" si="36"/>
        <v>0</v>
      </c>
      <c r="Q49" s="426">
        <f t="shared" si="36"/>
        <v>0</v>
      </c>
      <c r="R49" s="426">
        <f t="shared" si="46"/>
        <v>0</v>
      </c>
      <c r="S49" s="427" t="e">
        <f t="shared" si="47"/>
        <v>#DIV/0!</v>
      </c>
      <c r="T49" s="426" t="e">
        <f t="shared" si="48"/>
        <v>#DIV/0!</v>
      </c>
      <c r="U49" s="425"/>
      <c r="V49" s="425"/>
      <c r="W49" s="429"/>
      <c r="X49" s="426">
        <f t="shared" si="49"/>
        <v>0</v>
      </c>
      <c r="Y49" s="426">
        <f t="shared" si="7"/>
        <v>0</v>
      </c>
      <c r="Z49" s="426" t="e">
        <f t="shared" si="31"/>
        <v>#DIV/0!</v>
      </c>
      <c r="AA49" s="425"/>
      <c r="AB49" s="428"/>
      <c r="AC49" s="429"/>
      <c r="AD49" s="426">
        <f t="shared" si="8"/>
        <v>0</v>
      </c>
      <c r="AE49" s="426">
        <f t="shared" si="50"/>
        <v>0</v>
      </c>
      <c r="AF49" s="426" t="e">
        <f>AC49/I49</f>
        <v>#DIV/0!</v>
      </c>
      <c r="AG49" s="425"/>
      <c r="AH49" s="428"/>
      <c r="AI49" s="430"/>
      <c r="AJ49" s="426">
        <f t="shared" si="11"/>
        <v>0</v>
      </c>
      <c r="AK49" s="426">
        <f t="shared" si="51"/>
        <v>0</v>
      </c>
      <c r="AL49" s="426" t="e">
        <f>AI49/I49</f>
        <v>#DIV/0!</v>
      </c>
      <c r="AM49" s="431"/>
      <c r="AN49" s="431"/>
      <c r="AO49" s="477"/>
      <c r="AP49" s="433"/>
      <c r="AQ49" s="434" t="e">
        <f>AP49/I49*1000</f>
        <v>#DIV/0!</v>
      </c>
      <c r="AR49" s="478"/>
      <c r="AS49" s="478"/>
      <c r="AT49" s="478"/>
      <c r="AU49" s="478"/>
      <c r="AV49" s="478"/>
      <c r="AW49" s="438"/>
      <c r="AX49" s="439" t="e">
        <f t="shared" si="15"/>
        <v>#DIV/0!</v>
      </c>
      <c r="AY49" s="440" t="e">
        <f t="shared" si="16"/>
        <v>#DIV/0!</v>
      </c>
      <c r="AZ49" s="440" t="e">
        <f t="shared" si="52"/>
        <v>#DIV/0!</v>
      </c>
      <c r="BA49" s="441" t="e">
        <f t="shared" si="53"/>
        <v>#DIV/0!</v>
      </c>
      <c r="BB49" s="442" t="e">
        <f t="shared" si="54"/>
        <v>#DIV/0!</v>
      </c>
      <c r="BC49" s="443" t="e">
        <f>BB49/I49*1000</f>
        <v>#DIV/0!</v>
      </c>
      <c r="BD49" s="444">
        <v>23000</v>
      </c>
      <c r="BE49" s="445" t="e">
        <f t="shared" si="21"/>
        <v>#DIV/0!</v>
      </c>
      <c r="BF49" s="442" t="e">
        <f t="shared" si="55"/>
        <v>#DIV/0!</v>
      </c>
      <c r="BG49" s="446"/>
      <c r="BH49" s="446"/>
      <c r="BI49" s="446"/>
      <c r="BJ49" s="446"/>
      <c r="BK49" s="446"/>
      <c r="BL49" s="446"/>
      <c r="BM49" s="446"/>
      <c r="BN49" s="446"/>
      <c r="BO49" s="446"/>
      <c r="BP49" s="446"/>
      <c r="BQ49" s="446"/>
      <c r="BR49" s="447">
        <f t="shared" si="56"/>
        <v>0</v>
      </c>
      <c r="BS49" s="447">
        <f t="shared" si="57"/>
        <v>0</v>
      </c>
      <c r="BT49" s="447">
        <f t="shared" si="58"/>
        <v>0</v>
      </c>
      <c r="BU49" s="448" t="e">
        <f>BT49/I49*1000</f>
        <v>#DIV/0!</v>
      </c>
      <c r="BV49" s="447" t="e">
        <f>(BS49-BR49)/I49</f>
        <v>#DIV/0!</v>
      </c>
      <c r="BW49" s="449" t="e">
        <f t="shared" si="59"/>
        <v>#DIV/0!</v>
      </c>
      <c r="BX49" s="449" t="e">
        <f t="shared" si="44"/>
        <v>#DIV/0!</v>
      </c>
      <c r="BY49" s="449" t="e">
        <f t="shared" si="44"/>
        <v>#DIV/0!</v>
      </c>
      <c r="BZ49" s="449" t="e">
        <f t="shared" si="60"/>
        <v>#DIV/0!</v>
      </c>
      <c r="CA49" s="449" t="e">
        <f t="shared" si="61"/>
        <v>#DIV/0!</v>
      </c>
      <c r="CC49" s="449" t="e">
        <f t="shared" si="32"/>
        <v>#DIV/0!</v>
      </c>
      <c r="CD49" s="449" t="e">
        <f>CC49/#REF!*1000</f>
        <v>#DIV/0!</v>
      </c>
      <c r="CE49" s="449" t="e">
        <f t="shared" si="33"/>
        <v>#DIV/0!</v>
      </c>
      <c r="CF49" s="449" t="e">
        <f>CE49/#REF!</f>
        <v>#DIV/0!</v>
      </c>
      <c r="CG49" s="451"/>
      <c r="CH49" s="449" t="e">
        <f t="shared" si="43"/>
        <v>#DIV/0!</v>
      </c>
      <c r="CI49" s="449" t="e">
        <f t="shared" si="43"/>
        <v>#DIV/0!</v>
      </c>
      <c r="CJ49" s="449" t="e">
        <f t="shared" si="43"/>
        <v>#DIV/0!</v>
      </c>
      <c r="CK49" s="449" t="e">
        <f t="shared" si="43"/>
        <v>#DIV/0!</v>
      </c>
    </row>
    <row r="50" spans="1:89" s="450" customFormat="1" ht="18.75" customHeight="1">
      <c r="A50" s="496"/>
      <c r="B50" s="413"/>
      <c r="C50" s="414"/>
      <c r="D50" s="497"/>
      <c r="E50" s="489"/>
      <c r="F50" s="417"/>
      <c r="G50" s="418"/>
      <c r="H50" s="464"/>
      <c r="I50" s="420"/>
      <c r="J50" s="465"/>
      <c r="K50" s="422"/>
      <c r="L50" s="423"/>
      <c r="M50" s="424"/>
      <c r="N50" s="425"/>
      <c r="O50" s="426"/>
      <c r="P50" s="426"/>
      <c r="Q50" s="426"/>
      <c r="R50" s="426"/>
      <c r="S50" s="427"/>
      <c r="T50" s="426"/>
      <c r="U50" s="425"/>
      <c r="V50" s="425"/>
      <c r="W50" s="429"/>
      <c r="X50" s="426"/>
      <c r="Y50" s="426"/>
      <c r="Z50" s="426" t="e">
        <f t="shared" si="31"/>
        <v>#DIV/0!</v>
      </c>
      <c r="AA50" s="425"/>
      <c r="AB50" s="428"/>
      <c r="AC50" s="429"/>
      <c r="AD50" s="426"/>
      <c r="AE50" s="426"/>
      <c r="AF50" s="426"/>
      <c r="AG50" s="425"/>
      <c r="AH50" s="428"/>
      <c r="AI50" s="430"/>
      <c r="AJ50" s="426"/>
      <c r="AK50" s="426"/>
      <c r="AL50" s="426"/>
      <c r="AM50" s="431"/>
      <c r="AN50" s="431"/>
      <c r="AO50" s="477"/>
      <c r="AP50" s="433"/>
      <c r="AQ50" s="434"/>
      <c r="AR50" s="478"/>
      <c r="AS50" s="478"/>
      <c r="AT50" s="478"/>
      <c r="AU50" s="478"/>
      <c r="AV50" s="478"/>
      <c r="AW50" s="438"/>
      <c r="AX50" s="439"/>
      <c r="AY50" s="440"/>
      <c r="AZ50" s="440"/>
      <c r="BA50" s="441"/>
      <c r="BB50" s="442"/>
      <c r="BC50" s="443"/>
      <c r="BD50" s="444"/>
      <c r="BE50" s="445"/>
      <c r="BF50" s="442"/>
      <c r="BG50" s="446"/>
      <c r="BH50" s="446"/>
      <c r="BI50" s="446"/>
      <c r="BJ50" s="446"/>
      <c r="BK50" s="446"/>
      <c r="BL50" s="446"/>
      <c r="BM50" s="446"/>
      <c r="BN50" s="446"/>
      <c r="BO50" s="446"/>
      <c r="BP50" s="446"/>
      <c r="BQ50" s="446"/>
      <c r="BR50" s="447"/>
      <c r="BS50" s="447"/>
      <c r="BT50" s="447"/>
      <c r="BU50" s="448"/>
      <c r="BV50" s="447"/>
      <c r="BW50" s="449"/>
      <c r="BX50" s="449"/>
      <c r="BY50" s="449"/>
      <c r="BZ50" s="449"/>
      <c r="CA50" s="449"/>
      <c r="CC50" s="449"/>
      <c r="CD50" s="449"/>
      <c r="CE50" s="449"/>
      <c r="CF50" s="449"/>
      <c r="CG50" s="451"/>
      <c r="CH50" s="449"/>
      <c r="CI50" s="449"/>
      <c r="CJ50" s="449"/>
      <c r="CK50" s="449"/>
    </row>
    <row r="51" spans="1:89" s="450" customFormat="1" ht="18.75" customHeight="1">
      <c r="A51" s="459" t="s">
        <v>60</v>
      </c>
      <c r="B51" s="413"/>
      <c r="C51" s="453"/>
      <c r="D51" s="473"/>
      <c r="E51" s="455"/>
      <c r="F51" s="417"/>
      <c r="G51" s="418"/>
      <c r="H51" s="484"/>
      <c r="I51" s="420"/>
      <c r="J51" s="465"/>
      <c r="K51" s="422"/>
      <c r="L51" s="423"/>
      <c r="M51" s="424"/>
      <c r="N51" s="425"/>
      <c r="O51" s="426"/>
      <c r="P51" s="426"/>
      <c r="Q51" s="426"/>
      <c r="R51" s="426"/>
      <c r="S51" s="427"/>
      <c r="T51" s="426"/>
      <c r="U51" s="425"/>
      <c r="V51" s="425"/>
      <c r="W51" s="429"/>
      <c r="X51" s="426"/>
      <c r="Y51" s="426"/>
      <c r="Z51" s="426" t="e">
        <f t="shared" si="31"/>
        <v>#DIV/0!</v>
      </c>
      <c r="AA51" s="425"/>
      <c r="AB51" s="428"/>
      <c r="AC51" s="429"/>
      <c r="AD51" s="426"/>
      <c r="AE51" s="426"/>
      <c r="AF51" s="426"/>
      <c r="AG51" s="425"/>
      <c r="AH51" s="428"/>
      <c r="AI51" s="430"/>
      <c r="AJ51" s="426"/>
      <c r="AK51" s="426"/>
      <c r="AL51" s="426"/>
      <c r="AM51" s="431"/>
      <c r="AN51" s="431"/>
      <c r="AO51" s="477"/>
      <c r="AP51" s="433"/>
      <c r="AQ51" s="434"/>
      <c r="AR51" s="478"/>
      <c r="AS51" s="478"/>
      <c r="AT51" s="478"/>
      <c r="AU51" s="478"/>
      <c r="AV51" s="478"/>
      <c r="AW51" s="438"/>
      <c r="AX51" s="439"/>
      <c r="AY51" s="440"/>
      <c r="AZ51" s="440"/>
      <c r="BA51" s="441"/>
      <c r="BB51" s="442"/>
      <c r="BC51" s="443"/>
      <c r="BD51" s="444"/>
      <c r="BE51" s="445"/>
      <c r="BF51" s="442"/>
      <c r="BG51" s="446"/>
      <c r="BH51" s="446"/>
      <c r="BI51" s="446"/>
      <c r="BJ51" s="446"/>
      <c r="BK51" s="446"/>
      <c r="BL51" s="446"/>
      <c r="BM51" s="446"/>
      <c r="BN51" s="446"/>
      <c r="BO51" s="446"/>
      <c r="BP51" s="446"/>
      <c r="BQ51" s="446"/>
      <c r="BR51" s="447"/>
      <c r="BS51" s="447"/>
      <c r="BT51" s="447"/>
      <c r="BU51" s="448"/>
      <c r="BV51" s="447"/>
      <c r="BW51" s="449"/>
      <c r="BX51" s="449"/>
      <c r="BY51" s="449"/>
      <c r="BZ51" s="449"/>
      <c r="CA51" s="449"/>
      <c r="CC51" s="449"/>
      <c r="CD51" s="449"/>
      <c r="CE51" s="449"/>
      <c r="CF51" s="449"/>
      <c r="CG51" s="451"/>
      <c r="CH51" s="449"/>
      <c r="CI51" s="449"/>
      <c r="CJ51" s="449"/>
      <c r="CK51" s="449"/>
    </row>
    <row r="52" spans="1:89" s="450" customFormat="1" ht="18.75" customHeight="1">
      <c r="A52" s="495"/>
      <c r="B52" s="413"/>
      <c r="C52" s="460"/>
      <c r="D52" s="494"/>
      <c r="E52" s="462"/>
      <c r="F52" s="417"/>
      <c r="G52" s="418"/>
      <c r="H52" s="484"/>
      <c r="I52" s="420"/>
      <c r="J52" s="421"/>
      <c r="K52" s="422"/>
      <c r="L52" s="423"/>
      <c r="M52" s="424"/>
      <c r="N52" s="425"/>
      <c r="O52" s="426"/>
      <c r="P52" s="426"/>
      <c r="Q52" s="426"/>
      <c r="R52" s="426"/>
      <c r="S52" s="427"/>
      <c r="T52" s="426"/>
      <c r="U52" s="425"/>
      <c r="V52" s="425"/>
      <c r="W52" s="429"/>
      <c r="X52" s="426"/>
      <c r="Y52" s="426"/>
      <c r="Z52" s="426"/>
      <c r="AA52" s="425"/>
      <c r="AB52" s="428"/>
      <c r="AC52" s="429"/>
      <c r="AD52" s="426"/>
      <c r="AE52" s="426"/>
      <c r="AF52" s="426"/>
      <c r="AG52" s="425"/>
      <c r="AH52" s="428"/>
      <c r="AI52" s="430"/>
      <c r="AJ52" s="426"/>
      <c r="AK52" s="426"/>
      <c r="AL52" s="426"/>
      <c r="AM52" s="431"/>
      <c r="AN52" s="431"/>
      <c r="AO52" s="477"/>
      <c r="AP52" s="433"/>
      <c r="AQ52" s="434"/>
      <c r="AR52" s="478"/>
      <c r="AS52" s="478"/>
      <c r="AT52" s="478"/>
      <c r="AU52" s="478"/>
      <c r="AV52" s="478"/>
      <c r="AW52" s="438"/>
      <c r="AX52" s="439"/>
      <c r="AY52" s="440"/>
      <c r="AZ52" s="440"/>
      <c r="BA52" s="441"/>
      <c r="BB52" s="442"/>
      <c r="BC52" s="443"/>
      <c r="BD52" s="444"/>
      <c r="BE52" s="445"/>
      <c r="BF52" s="442"/>
      <c r="BG52" s="446"/>
      <c r="BH52" s="446"/>
      <c r="BI52" s="446"/>
      <c r="BJ52" s="446"/>
      <c r="BK52" s="446"/>
      <c r="BL52" s="446"/>
      <c r="BM52" s="446"/>
      <c r="BN52" s="446"/>
      <c r="BO52" s="446"/>
      <c r="BP52" s="446"/>
      <c r="BQ52" s="446"/>
      <c r="BR52" s="447"/>
      <c r="BS52" s="447"/>
      <c r="BT52" s="447"/>
      <c r="BU52" s="448"/>
      <c r="BV52" s="447"/>
      <c r="BW52" s="449"/>
      <c r="BX52" s="449"/>
      <c r="BY52" s="449"/>
      <c r="BZ52" s="449"/>
      <c r="CA52" s="449"/>
      <c r="CC52" s="449"/>
      <c r="CD52" s="449"/>
      <c r="CE52" s="449"/>
      <c r="CF52" s="449"/>
      <c r="CG52" s="451"/>
      <c r="CH52" s="449"/>
      <c r="CI52" s="449"/>
      <c r="CJ52" s="449"/>
      <c r="CK52" s="449"/>
    </row>
    <row r="53" spans="1:89" s="450" customFormat="1" ht="18.75" customHeight="1">
      <c r="A53" s="495"/>
      <c r="B53" s="413"/>
      <c r="C53" s="460"/>
      <c r="D53" s="494"/>
      <c r="E53" s="462"/>
      <c r="F53" s="417"/>
      <c r="G53" s="418"/>
      <c r="H53" s="420"/>
      <c r="I53" s="420"/>
      <c r="J53" s="421"/>
      <c r="K53" s="422"/>
      <c r="L53" s="423"/>
      <c r="M53" s="424"/>
      <c r="N53" s="425"/>
      <c r="O53" s="426">
        <f t="shared" si="36"/>
        <v>0</v>
      </c>
      <c r="P53" s="426">
        <f t="shared" si="36"/>
        <v>0</v>
      </c>
      <c r="Q53" s="426">
        <f t="shared" si="36"/>
        <v>0</v>
      </c>
      <c r="R53" s="426">
        <f t="shared" si="46"/>
        <v>0</v>
      </c>
      <c r="S53" s="427" t="e">
        <f t="shared" si="47"/>
        <v>#DIV/0!</v>
      </c>
      <c r="T53" s="426" t="e">
        <f t="shared" si="48"/>
        <v>#DIV/0!</v>
      </c>
      <c r="U53" s="425"/>
      <c r="V53" s="425"/>
      <c r="W53" s="429"/>
      <c r="X53" s="426">
        <f t="shared" si="49"/>
        <v>0</v>
      </c>
      <c r="Y53" s="426">
        <f t="shared" si="7"/>
        <v>0</v>
      </c>
      <c r="Z53" s="426" t="e">
        <f t="shared" si="31"/>
        <v>#DIV/0!</v>
      </c>
      <c r="AA53" s="425"/>
      <c r="AB53" s="428"/>
      <c r="AC53" s="429"/>
      <c r="AD53" s="426">
        <f t="shared" si="8"/>
        <v>0</v>
      </c>
      <c r="AE53" s="426">
        <f t="shared" si="50"/>
        <v>0</v>
      </c>
      <c r="AF53" s="426" t="e">
        <f>AC53/H53</f>
        <v>#DIV/0!</v>
      </c>
      <c r="AG53" s="425"/>
      <c r="AH53" s="428"/>
      <c r="AI53" s="430"/>
      <c r="AJ53" s="426">
        <f t="shared" si="11"/>
        <v>0</v>
      </c>
      <c r="AK53" s="426">
        <f t="shared" si="51"/>
        <v>0</v>
      </c>
      <c r="AL53" s="426" t="e">
        <f>AI53/H53</f>
        <v>#DIV/0!</v>
      </c>
      <c r="AM53" s="431"/>
      <c r="AN53" s="431"/>
      <c r="AO53" s="477"/>
      <c r="AP53" s="433"/>
      <c r="AQ53" s="434" t="e">
        <f>AP53/H53*1000</f>
        <v>#DIV/0!</v>
      </c>
      <c r="AR53" s="478"/>
      <c r="AS53" s="478"/>
      <c r="AT53" s="478"/>
      <c r="AU53" s="478"/>
      <c r="AV53" s="478"/>
      <c r="AW53" s="438"/>
      <c r="AX53" s="439" t="e">
        <f>AT53/AW53</f>
        <v>#DIV/0!</v>
      </c>
      <c r="AY53" s="440" t="e">
        <f>AU53/AW53</f>
        <v>#DIV/0!</v>
      </c>
      <c r="AZ53" s="440" t="e">
        <f t="shared" si="52"/>
        <v>#DIV/0!</v>
      </c>
      <c r="BA53" s="441" t="e">
        <f t="shared" si="53"/>
        <v>#DIV/0!</v>
      </c>
      <c r="BB53" s="442" t="e">
        <f t="shared" si="54"/>
        <v>#DIV/0!</v>
      </c>
      <c r="BC53" s="443" t="e">
        <f>BB53/H53*1000</f>
        <v>#DIV/0!</v>
      </c>
      <c r="BD53" s="444">
        <v>23000</v>
      </c>
      <c r="BE53" s="445" t="e">
        <f>BB53*BD53</f>
        <v>#DIV/0!</v>
      </c>
      <c r="BF53" s="442" t="e">
        <f t="shared" si="55"/>
        <v>#DIV/0!</v>
      </c>
      <c r="BG53" s="446"/>
      <c r="BH53" s="446"/>
      <c r="BI53" s="446"/>
      <c r="BJ53" s="446"/>
      <c r="BK53" s="446"/>
      <c r="BL53" s="446"/>
      <c r="BM53" s="446"/>
      <c r="BN53" s="446"/>
      <c r="BO53" s="446"/>
      <c r="BP53" s="446"/>
      <c r="BQ53" s="446"/>
      <c r="BR53" s="447">
        <f t="shared" si="56"/>
        <v>0</v>
      </c>
      <c r="BS53" s="447">
        <f t="shared" si="57"/>
        <v>0</v>
      </c>
      <c r="BT53" s="447">
        <f t="shared" si="58"/>
        <v>0</v>
      </c>
      <c r="BU53" s="448" t="e">
        <f>BT53/H53*1000</f>
        <v>#DIV/0!</v>
      </c>
      <c r="BV53" s="447" t="e">
        <f>(BS53-BR53)/H53</f>
        <v>#DIV/0!</v>
      </c>
      <c r="BW53" s="449" t="e">
        <f t="shared" si="59"/>
        <v>#DIV/0!</v>
      </c>
      <c r="BX53" s="449" t="e">
        <f t="shared" si="44"/>
        <v>#DIV/0!</v>
      </c>
      <c r="BY53" s="449" t="e">
        <f t="shared" si="44"/>
        <v>#DIV/0!</v>
      </c>
      <c r="BZ53" s="449" t="e">
        <f t="shared" si="60"/>
        <v>#DIV/0!</v>
      </c>
      <c r="CA53" s="449" t="e">
        <f t="shared" si="61"/>
        <v>#DIV/0!</v>
      </c>
      <c r="CC53" s="449" t="e">
        <f t="shared" si="32"/>
        <v>#DIV/0!</v>
      </c>
      <c r="CD53" s="449" t="e">
        <f>CC53/#REF!*1000</f>
        <v>#DIV/0!</v>
      </c>
      <c r="CE53" s="449" t="e">
        <f t="shared" si="33"/>
        <v>#DIV/0!</v>
      </c>
      <c r="CF53" s="449" t="e">
        <f>CE53/#REF!</f>
        <v>#DIV/0!</v>
      </c>
      <c r="CG53" s="451"/>
      <c r="CH53" s="449" t="e">
        <f t="shared" si="43"/>
        <v>#DIV/0!</v>
      </c>
      <c r="CI53" s="449" t="e">
        <f t="shared" si="43"/>
        <v>#DIV/0!</v>
      </c>
      <c r="CJ53" s="449" t="e">
        <f t="shared" si="43"/>
        <v>#DIV/0!</v>
      </c>
      <c r="CK53" s="449" t="e">
        <f t="shared" si="43"/>
        <v>#DIV/0!</v>
      </c>
    </row>
    <row r="54" spans="1:89" s="450" customFormat="1" ht="18.75" customHeight="1">
      <c r="A54" s="495"/>
      <c r="B54" s="413"/>
      <c r="C54" s="460"/>
      <c r="D54" s="494"/>
      <c r="E54" s="462"/>
      <c r="F54" s="417"/>
      <c r="G54" s="418"/>
      <c r="H54" s="420"/>
      <c r="I54" s="420"/>
      <c r="J54" s="421"/>
      <c r="K54" s="422"/>
      <c r="L54" s="423"/>
      <c r="M54" s="424"/>
      <c r="N54" s="425"/>
      <c r="O54" s="426">
        <f t="shared" si="36"/>
        <v>0</v>
      </c>
      <c r="P54" s="426">
        <f t="shared" si="36"/>
        <v>0</v>
      </c>
      <c r="Q54" s="426">
        <f t="shared" si="36"/>
        <v>0</v>
      </c>
      <c r="R54" s="426">
        <f t="shared" si="46"/>
        <v>0</v>
      </c>
      <c r="S54" s="427" t="e">
        <f t="shared" si="47"/>
        <v>#DIV/0!</v>
      </c>
      <c r="T54" s="426" t="e">
        <f t="shared" si="48"/>
        <v>#DIV/0!</v>
      </c>
      <c r="U54" s="425"/>
      <c r="V54" s="425"/>
      <c r="W54" s="429"/>
      <c r="X54" s="426">
        <f t="shared" si="49"/>
        <v>0</v>
      </c>
      <c r="Y54" s="426">
        <f t="shared" si="7"/>
        <v>0</v>
      </c>
      <c r="Z54" s="426" t="e">
        <f t="shared" si="31"/>
        <v>#DIV/0!</v>
      </c>
      <c r="AA54" s="425"/>
      <c r="AB54" s="428"/>
      <c r="AC54" s="429"/>
      <c r="AD54" s="426">
        <f t="shared" si="8"/>
        <v>0</v>
      </c>
      <c r="AE54" s="426">
        <f t="shared" si="50"/>
        <v>0</v>
      </c>
      <c r="AF54" s="426" t="e">
        <f>AC54/H54</f>
        <v>#DIV/0!</v>
      </c>
      <c r="AG54" s="425"/>
      <c r="AH54" s="428"/>
      <c r="AI54" s="430"/>
      <c r="AJ54" s="426">
        <f t="shared" si="11"/>
        <v>0</v>
      </c>
      <c r="AK54" s="426">
        <f t="shared" si="51"/>
        <v>0</v>
      </c>
      <c r="AL54" s="426" t="e">
        <f>AI54/H54</f>
        <v>#DIV/0!</v>
      </c>
      <c r="AM54" s="431"/>
      <c r="AN54" s="431"/>
      <c r="AO54" s="477"/>
      <c r="AP54" s="433"/>
      <c r="AQ54" s="434" t="e">
        <f>AP54/H54*1000</f>
        <v>#DIV/0!</v>
      </c>
      <c r="AR54" s="478"/>
      <c r="AS54" s="478"/>
      <c r="AT54" s="478"/>
      <c r="AU54" s="478"/>
      <c r="AV54" s="478"/>
      <c r="AW54" s="438"/>
      <c r="AX54" s="439" t="e">
        <f>AT54/AW54</f>
        <v>#DIV/0!</v>
      </c>
      <c r="AY54" s="440" t="e">
        <f>AU54/AW54</f>
        <v>#DIV/0!</v>
      </c>
      <c r="AZ54" s="440" t="e">
        <f t="shared" si="52"/>
        <v>#DIV/0!</v>
      </c>
      <c r="BA54" s="441" t="e">
        <f t="shared" si="53"/>
        <v>#DIV/0!</v>
      </c>
      <c r="BB54" s="442" t="e">
        <f t="shared" si="54"/>
        <v>#DIV/0!</v>
      </c>
      <c r="BC54" s="443" t="e">
        <f>BB54/H54*1000</f>
        <v>#DIV/0!</v>
      </c>
      <c r="BD54" s="444">
        <v>23000</v>
      </c>
      <c r="BE54" s="445" t="e">
        <f>BB54*BD54</f>
        <v>#DIV/0!</v>
      </c>
      <c r="BF54" s="442" t="e">
        <f t="shared" si="55"/>
        <v>#DIV/0!</v>
      </c>
      <c r="BG54" s="446"/>
      <c r="BH54" s="446"/>
      <c r="BI54" s="446"/>
      <c r="BJ54" s="446"/>
      <c r="BK54" s="446"/>
      <c r="BL54" s="446"/>
      <c r="BM54" s="446"/>
      <c r="BN54" s="446"/>
      <c r="BO54" s="446"/>
      <c r="BP54" s="446"/>
      <c r="BQ54" s="446"/>
      <c r="BR54" s="447">
        <f t="shared" si="56"/>
        <v>0</v>
      </c>
      <c r="BS54" s="447">
        <f t="shared" si="57"/>
        <v>0</v>
      </c>
      <c r="BT54" s="447">
        <f t="shared" si="58"/>
        <v>0</v>
      </c>
      <c r="BU54" s="448" t="e">
        <f>BT54/H54*1000</f>
        <v>#DIV/0!</v>
      </c>
      <c r="BV54" s="447" t="e">
        <f>(BS54-BR54)/H54</f>
        <v>#DIV/0!</v>
      </c>
      <c r="BW54" s="449" t="e">
        <f t="shared" si="59"/>
        <v>#DIV/0!</v>
      </c>
      <c r="BX54" s="449" t="e">
        <f t="shared" si="44"/>
        <v>#DIV/0!</v>
      </c>
      <c r="BY54" s="449" t="e">
        <f t="shared" si="44"/>
        <v>#DIV/0!</v>
      </c>
      <c r="BZ54" s="449" t="e">
        <f t="shared" si="60"/>
        <v>#DIV/0!</v>
      </c>
      <c r="CA54" s="449" t="e">
        <f t="shared" si="61"/>
        <v>#DIV/0!</v>
      </c>
      <c r="CC54" s="449" t="e">
        <f t="shared" si="32"/>
        <v>#DIV/0!</v>
      </c>
      <c r="CD54" s="449" t="e">
        <f>CC54/#REF!*1000</f>
        <v>#DIV/0!</v>
      </c>
      <c r="CE54" s="449" t="e">
        <f t="shared" si="33"/>
        <v>#DIV/0!</v>
      </c>
      <c r="CF54" s="449" t="e">
        <f>CE54/#REF!</f>
        <v>#DIV/0!</v>
      </c>
      <c r="CG54" s="451"/>
      <c r="CH54" s="449" t="e">
        <f t="shared" si="43"/>
        <v>#DIV/0!</v>
      </c>
      <c r="CI54" s="449" t="e">
        <f t="shared" si="43"/>
        <v>#DIV/0!</v>
      </c>
      <c r="CJ54" s="449" t="e">
        <f t="shared" si="43"/>
        <v>#DIV/0!</v>
      </c>
      <c r="CK54" s="449" t="e">
        <f t="shared" si="43"/>
        <v>#DIV/0!</v>
      </c>
    </row>
    <row r="55" spans="1:89" s="450" customFormat="1" ht="18.75" customHeight="1">
      <c r="A55" s="495"/>
      <c r="B55" s="413"/>
      <c r="C55" s="460"/>
      <c r="D55" s="494"/>
      <c r="E55" s="462"/>
      <c r="F55" s="417"/>
      <c r="G55" s="418"/>
      <c r="H55" s="484"/>
      <c r="I55" s="420"/>
      <c r="J55" s="421"/>
      <c r="K55" s="422"/>
      <c r="L55" s="423"/>
      <c r="M55" s="424"/>
      <c r="N55" s="425"/>
      <c r="O55" s="426">
        <f t="shared" si="36"/>
        <v>0</v>
      </c>
      <c r="P55" s="426">
        <f t="shared" si="36"/>
        <v>0</v>
      </c>
      <c r="Q55" s="426">
        <f t="shared" si="36"/>
        <v>0</v>
      </c>
      <c r="R55" s="426">
        <f t="shared" si="46"/>
        <v>0</v>
      </c>
      <c r="S55" s="427" t="e">
        <f t="shared" si="47"/>
        <v>#DIV/0!</v>
      </c>
      <c r="T55" s="426" t="e">
        <f t="shared" si="48"/>
        <v>#DIV/0!</v>
      </c>
      <c r="U55" s="425"/>
      <c r="V55" s="425"/>
      <c r="W55" s="429"/>
      <c r="X55" s="426">
        <f t="shared" si="49"/>
        <v>0</v>
      </c>
      <c r="Y55" s="426">
        <f t="shared" si="7"/>
        <v>0</v>
      </c>
      <c r="Z55" s="426" t="e">
        <f t="shared" si="31"/>
        <v>#DIV/0!</v>
      </c>
      <c r="AA55" s="425"/>
      <c r="AB55" s="428"/>
      <c r="AC55" s="429"/>
      <c r="AD55" s="426">
        <f t="shared" si="8"/>
        <v>0</v>
      </c>
      <c r="AE55" s="426">
        <f t="shared" si="50"/>
        <v>0</v>
      </c>
      <c r="AF55" s="426" t="e">
        <f t="shared" ref="AF55:AF66" si="62">AC55/I55</f>
        <v>#DIV/0!</v>
      </c>
      <c r="AG55" s="425"/>
      <c r="AH55" s="428"/>
      <c r="AI55" s="430"/>
      <c r="AJ55" s="426">
        <f t="shared" si="11"/>
        <v>0</v>
      </c>
      <c r="AK55" s="426">
        <f t="shared" si="51"/>
        <v>0</v>
      </c>
      <c r="AL55" s="426" t="e">
        <f t="shared" ref="AL55:AL66" si="63">AI55/I55</f>
        <v>#DIV/0!</v>
      </c>
      <c r="AM55" s="431"/>
      <c r="AN55" s="431"/>
      <c r="AO55" s="477"/>
      <c r="AP55" s="433"/>
      <c r="AQ55" s="434" t="e">
        <f t="shared" ref="AQ55:AQ66" si="64">AP55/I55*1000</f>
        <v>#DIV/0!</v>
      </c>
      <c r="AR55" s="478"/>
      <c r="AS55" s="478"/>
      <c r="AT55" s="478"/>
      <c r="AU55" s="478"/>
      <c r="AV55" s="478"/>
      <c r="AW55" s="438"/>
      <c r="AX55" s="439" t="e">
        <f>AT55/AW55</f>
        <v>#DIV/0!</v>
      </c>
      <c r="AY55" s="440" t="e">
        <f>AU55/AW55</f>
        <v>#DIV/0!</v>
      </c>
      <c r="AZ55" s="440" t="e">
        <f t="shared" si="52"/>
        <v>#DIV/0!</v>
      </c>
      <c r="BA55" s="441" t="e">
        <f t="shared" si="53"/>
        <v>#DIV/0!</v>
      </c>
      <c r="BB55" s="442" t="e">
        <f t="shared" si="54"/>
        <v>#DIV/0!</v>
      </c>
      <c r="BC55" s="443" t="e">
        <f t="shared" ref="BC55:BC66" si="65">BB55/I55*1000</f>
        <v>#DIV/0!</v>
      </c>
      <c r="BD55" s="444">
        <v>23000</v>
      </c>
      <c r="BE55" s="445" t="e">
        <f>BB55*BD55</f>
        <v>#DIV/0!</v>
      </c>
      <c r="BF55" s="442" t="e">
        <f t="shared" si="55"/>
        <v>#DIV/0!</v>
      </c>
      <c r="BG55" s="446"/>
      <c r="BH55" s="446"/>
      <c r="BI55" s="446"/>
      <c r="BJ55" s="446"/>
      <c r="BK55" s="446"/>
      <c r="BL55" s="446"/>
      <c r="BM55" s="446"/>
      <c r="BN55" s="446"/>
      <c r="BO55" s="446"/>
      <c r="BP55" s="446"/>
      <c r="BQ55" s="446"/>
      <c r="BR55" s="447">
        <f t="shared" si="56"/>
        <v>0</v>
      </c>
      <c r="BS55" s="447">
        <f t="shared" si="57"/>
        <v>0</v>
      </c>
      <c r="BT55" s="447">
        <f t="shared" si="58"/>
        <v>0</v>
      </c>
      <c r="BU55" s="448" t="e">
        <f t="shared" ref="BU55:BU66" si="66">BT55/I55*1000</f>
        <v>#DIV/0!</v>
      </c>
      <c r="BV55" s="447" t="e">
        <f t="shared" ref="BV55:BV66" si="67">(BS55-BR55)/I55</f>
        <v>#DIV/0!</v>
      </c>
      <c r="BW55" s="449" t="e">
        <f t="shared" si="59"/>
        <v>#DIV/0!</v>
      </c>
      <c r="BX55" s="449" t="e">
        <f t="shared" si="44"/>
        <v>#DIV/0!</v>
      </c>
      <c r="BY55" s="449" t="e">
        <f t="shared" si="44"/>
        <v>#DIV/0!</v>
      </c>
      <c r="BZ55" s="449" t="e">
        <f t="shared" si="60"/>
        <v>#DIV/0!</v>
      </c>
      <c r="CA55" s="449" t="e">
        <f t="shared" si="61"/>
        <v>#DIV/0!</v>
      </c>
      <c r="CC55" s="449" t="e">
        <f t="shared" si="32"/>
        <v>#DIV/0!</v>
      </c>
      <c r="CD55" s="449" t="e">
        <f>CC55/#REF!*1000</f>
        <v>#DIV/0!</v>
      </c>
      <c r="CE55" s="449" t="e">
        <f t="shared" si="33"/>
        <v>#DIV/0!</v>
      </c>
      <c r="CF55" s="449" t="e">
        <f>CE55/#REF!</f>
        <v>#DIV/0!</v>
      </c>
      <c r="CG55" s="451"/>
      <c r="CH55" s="449" t="e">
        <f t="shared" si="43"/>
        <v>#DIV/0!</v>
      </c>
      <c r="CI55" s="449" t="e">
        <f t="shared" si="43"/>
        <v>#DIV/0!</v>
      </c>
      <c r="CJ55" s="449" t="e">
        <f t="shared" si="43"/>
        <v>#DIV/0!</v>
      </c>
      <c r="CK55" s="449" t="e">
        <f t="shared" si="43"/>
        <v>#DIV/0!</v>
      </c>
    </row>
    <row r="56" spans="1:89" s="450" customFormat="1" ht="18.75" customHeight="1">
      <c r="A56" s="495"/>
      <c r="B56" s="413"/>
      <c r="C56" s="460"/>
      <c r="D56" s="494"/>
      <c r="E56" s="462"/>
      <c r="F56" s="417"/>
      <c r="G56" s="418"/>
      <c r="H56" s="484"/>
      <c r="I56" s="420"/>
      <c r="J56" s="421"/>
      <c r="K56" s="422"/>
      <c r="L56" s="423"/>
      <c r="M56" s="424"/>
      <c r="N56" s="425"/>
      <c r="O56" s="426">
        <f t="shared" si="36"/>
        <v>0</v>
      </c>
      <c r="P56" s="426">
        <f t="shared" si="36"/>
        <v>0</v>
      </c>
      <c r="Q56" s="426">
        <f t="shared" si="36"/>
        <v>0</v>
      </c>
      <c r="R56" s="426">
        <f t="shared" si="46"/>
        <v>0</v>
      </c>
      <c r="S56" s="427" t="e">
        <f t="shared" si="47"/>
        <v>#DIV/0!</v>
      </c>
      <c r="T56" s="426" t="e">
        <f t="shared" si="48"/>
        <v>#DIV/0!</v>
      </c>
      <c r="U56" s="425"/>
      <c r="V56" s="425"/>
      <c r="W56" s="429"/>
      <c r="X56" s="426">
        <f t="shared" si="49"/>
        <v>0</v>
      </c>
      <c r="Y56" s="426">
        <f t="shared" si="7"/>
        <v>0</v>
      </c>
      <c r="Z56" s="426" t="e">
        <f t="shared" si="31"/>
        <v>#DIV/0!</v>
      </c>
      <c r="AA56" s="425"/>
      <c r="AB56" s="428"/>
      <c r="AC56" s="429"/>
      <c r="AD56" s="426">
        <f t="shared" si="8"/>
        <v>0</v>
      </c>
      <c r="AE56" s="426">
        <f t="shared" si="50"/>
        <v>0</v>
      </c>
      <c r="AF56" s="426" t="e">
        <f t="shared" si="62"/>
        <v>#DIV/0!</v>
      </c>
      <c r="AG56" s="425"/>
      <c r="AH56" s="428"/>
      <c r="AI56" s="430"/>
      <c r="AJ56" s="426">
        <f t="shared" si="11"/>
        <v>0</v>
      </c>
      <c r="AK56" s="426">
        <f t="shared" si="51"/>
        <v>0</v>
      </c>
      <c r="AL56" s="426" t="e">
        <f t="shared" si="63"/>
        <v>#DIV/0!</v>
      </c>
      <c r="AM56" s="431"/>
      <c r="AN56" s="431"/>
      <c r="AO56" s="477"/>
      <c r="AP56" s="433"/>
      <c r="AQ56" s="434" t="e">
        <f t="shared" si="64"/>
        <v>#DIV/0!</v>
      </c>
      <c r="AR56" s="478"/>
      <c r="AS56" s="478"/>
      <c r="AT56" s="478"/>
      <c r="AU56" s="478"/>
      <c r="AV56" s="478"/>
      <c r="AW56" s="438"/>
      <c r="AX56" s="439" t="e">
        <f>AT56/AW56</f>
        <v>#DIV/0!</v>
      </c>
      <c r="AY56" s="440" t="e">
        <f>AU56/AW56</f>
        <v>#DIV/0!</v>
      </c>
      <c r="AZ56" s="440" t="e">
        <f t="shared" si="52"/>
        <v>#DIV/0!</v>
      </c>
      <c r="BA56" s="441" t="e">
        <f t="shared" si="53"/>
        <v>#DIV/0!</v>
      </c>
      <c r="BB56" s="442" t="e">
        <f t="shared" si="54"/>
        <v>#DIV/0!</v>
      </c>
      <c r="BC56" s="443" t="e">
        <f t="shared" si="65"/>
        <v>#DIV/0!</v>
      </c>
      <c r="BD56" s="444">
        <v>23000</v>
      </c>
      <c r="BE56" s="445" t="e">
        <f>BB56*BD56</f>
        <v>#DIV/0!</v>
      </c>
      <c r="BF56" s="442" t="e">
        <f t="shared" si="55"/>
        <v>#DIV/0!</v>
      </c>
      <c r="BG56" s="446"/>
      <c r="BH56" s="446"/>
      <c r="BI56" s="446"/>
      <c r="BJ56" s="446"/>
      <c r="BK56" s="446"/>
      <c r="BL56" s="446"/>
      <c r="BM56" s="446"/>
      <c r="BN56" s="446"/>
      <c r="BO56" s="446"/>
      <c r="BP56" s="446"/>
      <c r="BQ56" s="446"/>
      <c r="BR56" s="447">
        <f t="shared" si="56"/>
        <v>0</v>
      </c>
      <c r="BS56" s="447">
        <f t="shared" si="57"/>
        <v>0</v>
      </c>
      <c r="BT56" s="447">
        <f t="shared" si="58"/>
        <v>0</v>
      </c>
      <c r="BU56" s="448" t="e">
        <f t="shared" si="66"/>
        <v>#DIV/0!</v>
      </c>
      <c r="BV56" s="447" t="e">
        <f t="shared" si="67"/>
        <v>#DIV/0!</v>
      </c>
      <c r="BW56" s="449" t="e">
        <f t="shared" si="59"/>
        <v>#DIV/0!</v>
      </c>
      <c r="BX56" s="449" t="e">
        <f t="shared" si="44"/>
        <v>#DIV/0!</v>
      </c>
      <c r="BY56" s="449" t="e">
        <f t="shared" si="44"/>
        <v>#DIV/0!</v>
      </c>
      <c r="BZ56" s="449" t="e">
        <f t="shared" si="60"/>
        <v>#DIV/0!</v>
      </c>
      <c r="CA56" s="449" t="e">
        <f t="shared" si="61"/>
        <v>#DIV/0!</v>
      </c>
      <c r="CC56" s="449" t="e">
        <f t="shared" si="32"/>
        <v>#DIV/0!</v>
      </c>
      <c r="CD56" s="449" t="e">
        <f>CC56/#REF!*1000</f>
        <v>#DIV/0!</v>
      </c>
      <c r="CE56" s="449" t="e">
        <f t="shared" si="33"/>
        <v>#DIV/0!</v>
      </c>
      <c r="CF56" s="449" t="e">
        <f>CE56/#REF!</f>
        <v>#DIV/0!</v>
      </c>
      <c r="CG56" s="451"/>
      <c r="CH56" s="449" t="e">
        <f t="shared" si="43"/>
        <v>#DIV/0!</v>
      </c>
      <c r="CI56" s="449" t="e">
        <f t="shared" si="43"/>
        <v>#DIV/0!</v>
      </c>
      <c r="CJ56" s="449" t="e">
        <f t="shared" si="43"/>
        <v>#DIV/0!</v>
      </c>
      <c r="CK56" s="449" t="e">
        <f t="shared" si="43"/>
        <v>#DIV/0!</v>
      </c>
    </row>
    <row r="57" spans="1:89" s="450" customFormat="1" ht="18.75" customHeight="1">
      <c r="A57" s="495"/>
      <c r="B57" s="413"/>
      <c r="C57" s="460"/>
      <c r="D57" s="494"/>
      <c r="E57" s="462"/>
      <c r="F57" s="498"/>
      <c r="G57" s="418"/>
      <c r="H57" s="484"/>
      <c r="I57" s="420"/>
      <c r="J57" s="465"/>
      <c r="K57" s="422"/>
      <c r="L57" s="423"/>
      <c r="M57" s="458"/>
      <c r="N57" s="425"/>
      <c r="O57" s="426">
        <f t="shared" ref="O57:Q66" si="68">W57+AC57+AI57</f>
        <v>0</v>
      </c>
      <c r="P57" s="426">
        <f t="shared" si="68"/>
        <v>0</v>
      </c>
      <c r="Q57" s="426">
        <f t="shared" si="68"/>
        <v>0</v>
      </c>
      <c r="R57" s="426">
        <f t="shared" si="46"/>
        <v>0</v>
      </c>
      <c r="S57" s="427" t="e">
        <f t="shared" si="47"/>
        <v>#DIV/0!</v>
      </c>
      <c r="T57" s="426" t="e">
        <f t="shared" si="48"/>
        <v>#DIV/0!</v>
      </c>
      <c r="U57" s="425"/>
      <c r="V57" s="428"/>
      <c r="W57" s="429"/>
      <c r="X57" s="426">
        <f t="shared" si="49"/>
        <v>0</v>
      </c>
      <c r="Y57" s="426">
        <f t="shared" si="7"/>
        <v>0</v>
      </c>
      <c r="Z57" s="426" t="e">
        <f t="shared" si="31"/>
        <v>#DIV/0!</v>
      </c>
      <c r="AA57" s="425"/>
      <c r="AB57" s="428"/>
      <c r="AC57" s="430"/>
      <c r="AD57" s="426">
        <f t="shared" si="8"/>
        <v>0</v>
      </c>
      <c r="AE57" s="426">
        <f t="shared" si="50"/>
        <v>0</v>
      </c>
      <c r="AF57" s="426" t="e">
        <f t="shared" si="62"/>
        <v>#DIV/0!</v>
      </c>
      <c r="AG57" s="425"/>
      <c r="AH57" s="428"/>
      <c r="AI57" s="430"/>
      <c r="AJ57" s="426">
        <f t="shared" si="11"/>
        <v>0</v>
      </c>
      <c r="AK57" s="426">
        <f t="shared" si="51"/>
        <v>0</v>
      </c>
      <c r="AL57" s="426" t="e">
        <f t="shared" si="63"/>
        <v>#DIV/0!</v>
      </c>
      <c r="AM57" s="432"/>
      <c r="AN57" s="432"/>
      <c r="AO57" s="432"/>
      <c r="AP57" s="433"/>
      <c r="AQ57" s="434" t="e">
        <f t="shared" si="64"/>
        <v>#DIV/0!</v>
      </c>
      <c r="AR57" s="438"/>
      <c r="AS57" s="438"/>
      <c r="AT57" s="438"/>
      <c r="AU57" s="438"/>
      <c r="AV57" s="438"/>
      <c r="AW57" s="438"/>
      <c r="AX57" s="439" t="e">
        <f t="shared" ref="AX57:AX62" si="69">AT57/AW57</f>
        <v>#DIV/0!</v>
      </c>
      <c r="AY57" s="440" t="e">
        <f t="shared" ref="AY57:AY62" si="70">AU57/AW57</f>
        <v>#DIV/0!</v>
      </c>
      <c r="AZ57" s="440" t="e">
        <f t="shared" si="52"/>
        <v>#DIV/0!</v>
      </c>
      <c r="BA57" s="441" t="e">
        <f t="shared" si="53"/>
        <v>#DIV/0!</v>
      </c>
      <c r="BB57" s="442" t="e">
        <f t="shared" si="54"/>
        <v>#DIV/0!</v>
      </c>
      <c r="BC57" s="443" t="e">
        <f t="shared" si="65"/>
        <v>#DIV/0!</v>
      </c>
      <c r="BD57" s="444">
        <v>23000</v>
      </c>
      <c r="BE57" s="445" t="e">
        <f t="shared" ref="BE57:BE62" si="71">BB57*BD57</f>
        <v>#DIV/0!</v>
      </c>
      <c r="BF57" s="442" t="e">
        <f t="shared" si="55"/>
        <v>#DIV/0!</v>
      </c>
      <c r="BG57" s="446"/>
      <c r="BH57" s="446"/>
      <c r="BI57" s="446"/>
      <c r="BJ57" s="446"/>
      <c r="BK57" s="446"/>
      <c r="BL57" s="446"/>
      <c r="BM57" s="446"/>
      <c r="BN57" s="446"/>
      <c r="BO57" s="446"/>
      <c r="BP57" s="446"/>
      <c r="BQ57" s="446"/>
      <c r="BR57" s="447">
        <f t="shared" si="56"/>
        <v>0</v>
      </c>
      <c r="BS57" s="447">
        <f t="shared" si="57"/>
        <v>0</v>
      </c>
      <c r="BT57" s="447">
        <f t="shared" si="58"/>
        <v>0</v>
      </c>
      <c r="BU57" s="448" t="e">
        <f t="shared" si="66"/>
        <v>#DIV/0!</v>
      </c>
      <c r="BV57" s="447" t="e">
        <f t="shared" si="67"/>
        <v>#DIV/0!</v>
      </c>
      <c r="BW57" s="449" t="e">
        <f t="shared" si="59"/>
        <v>#DIV/0!</v>
      </c>
      <c r="BX57" s="449" t="e">
        <f t="shared" si="44"/>
        <v>#DIV/0!</v>
      </c>
      <c r="BY57" s="449" t="e">
        <f t="shared" si="44"/>
        <v>#DIV/0!</v>
      </c>
      <c r="BZ57" s="449" t="e">
        <f t="shared" si="60"/>
        <v>#DIV/0!</v>
      </c>
      <c r="CA57" s="449" t="e">
        <f t="shared" si="61"/>
        <v>#DIV/0!</v>
      </c>
      <c r="CC57" s="449" t="e">
        <f t="shared" si="32"/>
        <v>#DIV/0!</v>
      </c>
      <c r="CD57" s="449" t="e">
        <f>CC57/#REF!*1000</f>
        <v>#DIV/0!</v>
      </c>
      <c r="CE57" s="449" t="e">
        <f t="shared" si="33"/>
        <v>#DIV/0!</v>
      </c>
      <c r="CF57" s="449" t="e">
        <f>CE57/#REF!</f>
        <v>#DIV/0!</v>
      </c>
      <c r="CG57" s="451"/>
      <c r="CH57" s="449" t="e">
        <f t="shared" si="43"/>
        <v>#DIV/0!</v>
      </c>
      <c r="CI57" s="449" t="e">
        <f t="shared" si="43"/>
        <v>#DIV/0!</v>
      </c>
      <c r="CJ57" s="449" t="e">
        <f t="shared" si="43"/>
        <v>#DIV/0!</v>
      </c>
      <c r="CK57" s="449" t="e">
        <f t="shared" si="43"/>
        <v>#DIV/0!</v>
      </c>
    </row>
    <row r="58" spans="1:89" s="450" customFormat="1" ht="18.75" customHeight="1">
      <c r="A58" s="495"/>
      <c r="B58" s="413"/>
      <c r="C58" s="460"/>
      <c r="D58" s="494"/>
      <c r="E58" s="462"/>
      <c r="F58" s="475"/>
      <c r="G58" s="499"/>
      <c r="H58" s="500"/>
      <c r="I58" s="420"/>
      <c r="J58" s="501"/>
      <c r="K58" s="422"/>
      <c r="L58" s="423"/>
      <c r="M58" s="458"/>
      <c r="N58" s="425"/>
      <c r="O58" s="426">
        <f>W58+AC58+AI58</f>
        <v>0</v>
      </c>
      <c r="P58" s="426">
        <f>X58+AD58+AJ58</f>
        <v>0</v>
      </c>
      <c r="Q58" s="426">
        <f>Y58+AE58+AK58</f>
        <v>0</v>
      </c>
      <c r="R58" s="426">
        <f t="shared" si="46"/>
        <v>0</v>
      </c>
      <c r="S58" s="427" t="e">
        <f t="shared" si="47"/>
        <v>#DIV/0!</v>
      </c>
      <c r="T58" s="426" t="e">
        <f t="shared" si="48"/>
        <v>#DIV/0!</v>
      </c>
      <c r="U58" s="425"/>
      <c r="V58" s="428"/>
      <c r="W58" s="429"/>
      <c r="X58" s="426">
        <f t="shared" si="49"/>
        <v>0</v>
      </c>
      <c r="Y58" s="426">
        <f t="shared" si="7"/>
        <v>0</v>
      </c>
      <c r="Z58" s="426" t="e">
        <f t="shared" si="31"/>
        <v>#DIV/0!</v>
      </c>
      <c r="AA58" s="425"/>
      <c r="AB58" s="428"/>
      <c r="AC58" s="430"/>
      <c r="AD58" s="426">
        <f t="shared" si="8"/>
        <v>0</v>
      </c>
      <c r="AE58" s="426">
        <f t="shared" si="50"/>
        <v>0</v>
      </c>
      <c r="AF58" s="426" t="e">
        <f t="shared" si="62"/>
        <v>#DIV/0!</v>
      </c>
      <c r="AG58" s="425"/>
      <c r="AH58" s="428"/>
      <c r="AI58" s="430"/>
      <c r="AJ58" s="426">
        <f t="shared" si="11"/>
        <v>0</v>
      </c>
      <c r="AK58" s="426">
        <f t="shared" si="51"/>
        <v>0</v>
      </c>
      <c r="AL58" s="426" t="e">
        <f t="shared" si="63"/>
        <v>#DIV/0!</v>
      </c>
      <c r="AM58" s="432"/>
      <c r="AN58" s="432"/>
      <c r="AO58" s="432"/>
      <c r="AP58" s="433"/>
      <c r="AQ58" s="434" t="e">
        <f t="shared" si="64"/>
        <v>#DIV/0!</v>
      </c>
      <c r="AR58" s="438"/>
      <c r="AS58" s="438"/>
      <c r="AT58" s="438"/>
      <c r="AU58" s="438"/>
      <c r="AV58" s="438"/>
      <c r="AW58" s="438"/>
      <c r="AX58" s="439" t="e">
        <f t="shared" si="69"/>
        <v>#DIV/0!</v>
      </c>
      <c r="AY58" s="440" t="e">
        <f t="shared" si="70"/>
        <v>#DIV/0!</v>
      </c>
      <c r="AZ58" s="440" t="e">
        <f t="shared" si="52"/>
        <v>#DIV/0!</v>
      </c>
      <c r="BA58" s="441" t="e">
        <f t="shared" si="53"/>
        <v>#DIV/0!</v>
      </c>
      <c r="BB58" s="442" t="e">
        <f t="shared" si="54"/>
        <v>#DIV/0!</v>
      </c>
      <c r="BC58" s="443" t="e">
        <f t="shared" si="65"/>
        <v>#DIV/0!</v>
      </c>
      <c r="BD58" s="444">
        <v>23000</v>
      </c>
      <c r="BE58" s="445" t="e">
        <f t="shared" si="71"/>
        <v>#DIV/0!</v>
      </c>
      <c r="BF58" s="442" t="e">
        <f t="shared" si="55"/>
        <v>#DIV/0!</v>
      </c>
      <c r="BG58" s="446"/>
      <c r="BH58" s="446"/>
      <c r="BI58" s="446"/>
      <c r="BJ58" s="446"/>
      <c r="BK58" s="446"/>
      <c r="BL58" s="446"/>
      <c r="BM58" s="446"/>
      <c r="BN58" s="446"/>
      <c r="BO58" s="446"/>
      <c r="BP58" s="446"/>
      <c r="BQ58" s="446"/>
      <c r="BR58" s="447">
        <f t="shared" si="56"/>
        <v>0</v>
      </c>
      <c r="BS58" s="447">
        <f t="shared" si="57"/>
        <v>0</v>
      </c>
      <c r="BT58" s="447">
        <f t="shared" si="58"/>
        <v>0</v>
      </c>
      <c r="BU58" s="448" t="e">
        <f t="shared" si="66"/>
        <v>#DIV/0!</v>
      </c>
      <c r="BV58" s="447" t="e">
        <f t="shared" si="67"/>
        <v>#DIV/0!</v>
      </c>
      <c r="BW58" s="449" t="e">
        <f t="shared" si="59"/>
        <v>#DIV/0!</v>
      </c>
      <c r="BX58" s="449" t="e">
        <f t="shared" si="44"/>
        <v>#DIV/0!</v>
      </c>
      <c r="BY58" s="449" t="e">
        <f t="shared" si="44"/>
        <v>#DIV/0!</v>
      </c>
      <c r="BZ58" s="449" t="e">
        <f t="shared" si="60"/>
        <v>#DIV/0!</v>
      </c>
      <c r="CA58" s="449" t="e">
        <f t="shared" si="61"/>
        <v>#DIV/0!</v>
      </c>
      <c r="CC58" s="449" t="e">
        <f t="shared" si="32"/>
        <v>#DIV/0!</v>
      </c>
      <c r="CD58" s="449" t="e">
        <f>CC58/#REF!*1000</f>
        <v>#DIV/0!</v>
      </c>
      <c r="CE58" s="449" t="e">
        <f t="shared" si="33"/>
        <v>#DIV/0!</v>
      </c>
      <c r="CF58" s="449" t="e">
        <f>CE58/#REF!</f>
        <v>#DIV/0!</v>
      </c>
      <c r="CG58" s="451"/>
      <c r="CH58" s="449" t="e">
        <f t="shared" si="43"/>
        <v>#DIV/0!</v>
      </c>
      <c r="CI58" s="449" t="e">
        <f t="shared" si="43"/>
        <v>#DIV/0!</v>
      </c>
      <c r="CJ58" s="449" t="e">
        <f t="shared" si="43"/>
        <v>#DIV/0!</v>
      </c>
      <c r="CK58" s="449" t="e">
        <f t="shared" si="43"/>
        <v>#DIV/0!</v>
      </c>
    </row>
    <row r="59" spans="1:89" s="450" customFormat="1" ht="18.75" customHeight="1">
      <c r="A59" s="495"/>
      <c r="B59" s="413"/>
      <c r="C59" s="460"/>
      <c r="D59" s="494"/>
      <c r="E59" s="462"/>
      <c r="F59" s="417"/>
      <c r="G59" s="418"/>
      <c r="H59" s="484"/>
      <c r="I59" s="420"/>
      <c r="J59" s="465"/>
      <c r="K59" s="422"/>
      <c r="L59" s="423"/>
      <c r="M59" s="458"/>
      <c r="N59" s="425"/>
      <c r="O59" s="426">
        <f t="shared" si="68"/>
        <v>0</v>
      </c>
      <c r="P59" s="426">
        <f t="shared" si="68"/>
        <v>0</v>
      </c>
      <c r="Q59" s="426">
        <f t="shared" si="68"/>
        <v>0</v>
      </c>
      <c r="R59" s="426">
        <f t="shared" si="46"/>
        <v>0</v>
      </c>
      <c r="S59" s="427" t="e">
        <f t="shared" si="47"/>
        <v>#DIV/0!</v>
      </c>
      <c r="T59" s="426" t="e">
        <f t="shared" si="48"/>
        <v>#DIV/0!</v>
      </c>
      <c r="U59" s="425"/>
      <c r="V59" s="428"/>
      <c r="W59" s="429"/>
      <c r="X59" s="426">
        <f t="shared" si="49"/>
        <v>0</v>
      </c>
      <c r="Y59" s="426">
        <f t="shared" si="7"/>
        <v>0</v>
      </c>
      <c r="Z59" s="426" t="e">
        <f t="shared" si="31"/>
        <v>#DIV/0!</v>
      </c>
      <c r="AA59" s="425"/>
      <c r="AB59" s="428"/>
      <c r="AC59" s="430"/>
      <c r="AD59" s="426">
        <f t="shared" si="8"/>
        <v>0</v>
      </c>
      <c r="AE59" s="426">
        <f t="shared" si="50"/>
        <v>0</v>
      </c>
      <c r="AF59" s="426" t="e">
        <f t="shared" si="62"/>
        <v>#DIV/0!</v>
      </c>
      <c r="AG59" s="425"/>
      <c r="AH59" s="428"/>
      <c r="AI59" s="430"/>
      <c r="AJ59" s="426">
        <f t="shared" si="11"/>
        <v>0</v>
      </c>
      <c r="AK59" s="426">
        <f t="shared" si="51"/>
        <v>0</v>
      </c>
      <c r="AL59" s="426" t="e">
        <f t="shared" si="63"/>
        <v>#DIV/0!</v>
      </c>
      <c r="AM59" s="432"/>
      <c r="AN59" s="432"/>
      <c r="AO59" s="432"/>
      <c r="AP59" s="433"/>
      <c r="AQ59" s="434" t="e">
        <f t="shared" si="64"/>
        <v>#DIV/0!</v>
      </c>
      <c r="AR59" s="438"/>
      <c r="AS59" s="438"/>
      <c r="AT59" s="438"/>
      <c r="AU59" s="438"/>
      <c r="AV59" s="438"/>
      <c r="AW59" s="438"/>
      <c r="AX59" s="439" t="e">
        <f t="shared" si="69"/>
        <v>#DIV/0!</v>
      </c>
      <c r="AY59" s="440" t="e">
        <f t="shared" si="70"/>
        <v>#DIV/0!</v>
      </c>
      <c r="AZ59" s="440" t="e">
        <f t="shared" si="52"/>
        <v>#DIV/0!</v>
      </c>
      <c r="BA59" s="441" t="e">
        <f t="shared" si="53"/>
        <v>#DIV/0!</v>
      </c>
      <c r="BB59" s="442" t="e">
        <f t="shared" si="54"/>
        <v>#DIV/0!</v>
      </c>
      <c r="BC59" s="443" t="e">
        <f t="shared" si="65"/>
        <v>#DIV/0!</v>
      </c>
      <c r="BD59" s="444">
        <v>23000</v>
      </c>
      <c r="BE59" s="445" t="e">
        <f t="shared" si="71"/>
        <v>#DIV/0!</v>
      </c>
      <c r="BF59" s="442" t="e">
        <f t="shared" si="55"/>
        <v>#DIV/0!</v>
      </c>
      <c r="BG59" s="446"/>
      <c r="BH59" s="446"/>
      <c r="BI59" s="446"/>
      <c r="BJ59" s="446"/>
      <c r="BK59" s="446"/>
      <c r="BL59" s="446"/>
      <c r="BM59" s="446"/>
      <c r="BN59" s="446"/>
      <c r="BO59" s="446"/>
      <c r="BP59" s="446"/>
      <c r="BQ59" s="446"/>
      <c r="BR59" s="447">
        <f t="shared" si="56"/>
        <v>0</v>
      </c>
      <c r="BS59" s="447">
        <f t="shared" si="57"/>
        <v>0</v>
      </c>
      <c r="BT59" s="447">
        <f t="shared" si="58"/>
        <v>0</v>
      </c>
      <c r="BU59" s="448" t="e">
        <f t="shared" si="66"/>
        <v>#DIV/0!</v>
      </c>
      <c r="BV59" s="447" t="e">
        <f t="shared" si="67"/>
        <v>#DIV/0!</v>
      </c>
      <c r="BW59" s="449" t="e">
        <f t="shared" si="59"/>
        <v>#DIV/0!</v>
      </c>
      <c r="BX59" s="449" t="e">
        <f t="shared" si="44"/>
        <v>#DIV/0!</v>
      </c>
      <c r="BY59" s="449" t="e">
        <f t="shared" si="44"/>
        <v>#DIV/0!</v>
      </c>
      <c r="BZ59" s="449" t="e">
        <f t="shared" si="60"/>
        <v>#DIV/0!</v>
      </c>
      <c r="CA59" s="449" t="e">
        <f t="shared" si="61"/>
        <v>#DIV/0!</v>
      </c>
      <c r="CC59" s="449" t="e">
        <f t="shared" si="32"/>
        <v>#DIV/0!</v>
      </c>
      <c r="CD59" s="449" t="e">
        <f>CC59/#REF!*1000</f>
        <v>#DIV/0!</v>
      </c>
      <c r="CE59" s="449" t="e">
        <f t="shared" si="33"/>
        <v>#DIV/0!</v>
      </c>
      <c r="CF59" s="449" t="e">
        <f>CE59/#REF!</f>
        <v>#DIV/0!</v>
      </c>
      <c r="CG59" s="451"/>
      <c r="CH59" s="449" t="e">
        <f t="shared" si="43"/>
        <v>#DIV/0!</v>
      </c>
      <c r="CI59" s="449" t="e">
        <f t="shared" si="43"/>
        <v>#DIV/0!</v>
      </c>
      <c r="CJ59" s="449" t="e">
        <f t="shared" si="43"/>
        <v>#DIV/0!</v>
      </c>
      <c r="CK59" s="449" t="e">
        <f t="shared" si="43"/>
        <v>#DIV/0!</v>
      </c>
    </row>
    <row r="60" spans="1:89" s="450" customFormat="1" ht="18.75" customHeight="1">
      <c r="A60" s="468"/>
      <c r="B60" s="413"/>
      <c r="C60" s="460"/>
      <c r="D60" s="494"/>
      <c r="E60" s="462"/>
      <c r="F60" s="417"/>
      <c r="G60" s="418"/>
      <c r="H60" s="484"/>
      <c r="I60" s="420"/>
      <c r="J60" s="465"/>
      <c r="K60" s="422"/>
      <c r="L60" s="423"/>
      <c r="M60" s="458"/>
      <c r="N60" s="425"/>
      <c r="O60" s="426">
        <f t="shared" si="68"/>
        <v>0</v>
      </c>
      <c r="P60" s="426">
        <f t="shared" si="68"/>
        <v>0</v>
      </c>
      <c r="Q60" s="426">
        <f t="shared" si="68"/>
        <v>0</v>
      </c>
      <c r="R60" s="426">
        <f t="shared" si="46"/>
        <v>0</v>
      </c>
      <c r="S60" s="427" t="e">
        <f t="shared" si="47"/>
        <v>#DIV/0!</v>
      </c>
      <c r="T60" s="426" t="e">
        <f t="shared" si="48"/>
        <v>#DIV/0!</v>
      </c>
      <c r="U60" s="425"/>
      <c r="V60" s="428"/>
      <c r="W60" s="429"/>
      <c r="X60" s="426">
        <f t="shared" si="49"/>
        <v>0</v>
      </c>
      <c r="Y60" s="426">
        <f t="shared" si="7"/>
        <v>0</v>
      </c>
      <c r="Z60" s="426" t="e">
        <f t="shared" si="31"/>
        <v>#DIV/0!</v>
      </c>
      <c r="AA60" s="425"/>
      <c r="AB60" s="428"/>
      <c r="AC60" s="430"/>
      <c r="AD60" s="426">
        <f t="shared" si="8"/>
        <v>0</v>
      </c>
      <c r="AE60" s="426">
        <f t="shared" si="50"/>
        <v>0</v>
      </c>
      <c r="AF60" s="426" t="e">
        <f t="shared" si="62"/>
        <v>#DIV/0!</v>
      </c>
      <c r="AG60" s="425"/>
      <c r="AH60" s="428"/>
      <c r="AI60" s="430"/>
      <c r="AJ60" s="426">
        <f t="shared" si="11"/>
        <v>0</v>
      </c>
      <c r="AK60" s="426">
        <f t="shared" si="51"/>
        <v>0</v>
      </c>
      <c r="AL60" s="426" t="e">
        <f t="shared" si="63"/>
        <v>#DIV/0!</v>
      </c>
      <c r="AM60" s="432"/>
      <c r="AN60" s="432"/>
      <c r="AO60" s="432"/>
      <c r="AP60" s="433"/>
      <c r="AQ60" s="434" t="e">
        <f t="shared" si="64"/>
        <v>#DIV/0!</v>
      </c>
      <c r="AR60" s="438"/>
      <c r="AS60" s="438"/>
      <c r="AT60" s="438"/>
      <c r="AU60" s="438"/>
      <c r="AV60" s="438"/>
      <c r="AW60" s="438"/>
      <c r="AX60" s="439" t="e">
        <f t="shared" si="69"/>
        <v>#DIV/0!</v>
      </c>
      <c r="AY60" s="440" t="e">
        <f t="shared" si="70"/>
        <v>#DIV/0!</v>
      </c>
      <c r="AZ60" s="440" t="e">
        <f t="shared" si="52"/>
        <v>#DIV/0!</v>
      </c>
      <c r="BA60" s="441" t="e">
        <f t="shared" si="53"/>
        <v>#DIV/0!</v>
      </c>
      <c r="BB60" s="442" t="e">
        <f t="shared" si="54"/>
        <v>#DIV/0!</v>
      </c>
      <c r="BC60" s="443" t="e">
        <f t="shared" si="65"/>
        <v>#DIV/0!</v>
      </c>
      <c r="BD60" s="444">
        <v>23000</v>
      </c>
      <c r="BE60" s="445" t="e">
        <f t="shared" si="71"/>
        <v>#DIV/0!</v>
      </c>
      <c r="BF60" s="442" t="e">
        <f t="shared" si="55"/>
        <v>#DIV/0!</v>
      </c>
      <c r="BG60" s="446"/>
      <c r="BH60" s="446"/>
      <c r="BI60" s="446"/>
      <c r="BJ60" s="446"/>
      <c r="BK60" s="446"/>
      <c r="BL60" s="446"/>
      <c r="BM60" s="446"/>
      <c r="BN60" s="446"/>
      <c r="BO60" s="446"/>
      <c r="BP60" s="446"/>
      <c r="BQ60" s="446"/>
      <c r="BR60" s="447">
        <f t="shared" si="56"/>
        <v>0</v>
      </c>
      <c r="BS60" s="447">
        <f t="shared" si="57"/>
        <v>0</v>
      </c>
      <c r="BT60" s="447">
        <f t="shared" si="58"/>
        <v>0</v>
      </c>
      <c r="BU60" s="448" t="e">
        <f t="shared" si="66"/>
        <v>#DIV/0!</v>
      </c>
      <c r="BV60" s="447" t="e">
        <f t="shared" si="67"/>
        <v>#DIV/0!</v>
      </c>
      <c r="BW60" s="449" t="e">
        <f t="shared" si="59"/>
        <v>#DIV/0!</v>
      </c>
      <c r="BX60" s="449" t="e">
        <f t="shared" si="44"/>
        <v>#DIV/0!</v>
      </c>
      <c r="BY60" s="449" t="e">
        <f t="shared" si="44"/>
        <v>#DIV/0!</v>
      </c>
      <c r="BZ60" s="449" t="e">
        <f t="shared" si="60"/>
        <v>#DIV/0!</v>
      </c>
      <c r="CA60" s="449" t="e">
        <f t="shared" si="61"/>
        <v>#DIV/0!</v>
      </c>
      <c r="CC60" s="449" t="e">
        <f t="shared" si="32"/>
        <v>#DIV/0!</v>
      </c>
      <c r="CD60" s="449" t="e">
        <f>CC60/#REF!*1000</f>
        <v>#DIV/0!</v>
      </c>
      <c r="CE60" s="449" t="e">
        <f t="shared" si="33"/>
        <v>#DIV/0!</v>
      </c>
      <c r="CF60" s="449" t="e">
        <f>CE60/#REF!</f>
        <v>#DIV/0!</v>
      </c>
      <c r="CG60" s="451"/>
      <c r="CH60" s="449" t="e">
        <f t="shared" si="43"/>
        <v>#DIV/0!</v>
      </c>
      <c r="CI60" s="449" t="e">
        <f t="shared" si="43"/>
        <v>#DIV/0!</v>
      </c>
      <c r="CJ60" s="449" t="e">
        <f t="shared" si="43"/>
        <v>#DIV/0!</v>
      </c>
      <c r="CK60" s="449" t="e">
        <f t="shared" si="43"/>
        <v>#DIV/0!</v>
      </c>
    </row>
    <row r="61" spans="1:89" s="450" customFormat="1" ht="18.75" customHeight="1">
      <c r="A61" s="459" t="s">
        <v>61</v>
      </c>
      <c r="B61" s="413"/>
      <c r="C61" s="453"/>
      <c r="D61" s="473"/>
      <c r="E61" s="455"/>
      <c r="F61" s="474"/>
      <c r="G61" s="418"/>
      <c r="H61" s="484"/>
      <c r="I61" s="420"/>
      <c r="J61" s="465"/>
      <c r="K61" s="422"/>
      <c r="L61" s="423"/>
      <c r="M61" s="458"/>
      <c r="N61" s="425"/>
      <c r="O61" s="426">
        <f t="shared" si="68"/>
        <v>0</v>
      </c>
      <c r="P61" s="426">
        <f t="shared" si="68"/>
        <v>0</v>
      </c>
      <c r="Q61" s="426">
        <f t="shared" si="68"/>
        <v>0</v>
      </c>
      <c r="R61" s="426">
        <f t="shared" si="46"/>
        <v>0</v>
      </c>
      <c r="S61" s="427" t="e">
        <f t="shared" si="47"/>
        <v>#DIV/0!</v>
      </c>
      <c r="T61" s="426" t="e">
        <f t="shared" si="48"/>
        <v>#DIV/0!</v>
      </c>
      <c r="U61" s="425"/>
      <c r="V61" s="428"/>
      <c r="W61" s="429"/>
      <c r="X61" s="426">
        <f t="shared" si="49"/>
        <v>0</v>
      </c>
      <c r="Y61" s="426">
        <f t="shared" si="7"/>
        <v>0</v>
      </c>
      <c r="Z61" s="426" t="e">
        <f t="shared" si="31"/>
        <v>#DIV/0!</v>
      </c>
      <c r="AA61" s="425"/>
      <c r="AB61" s="428"/>
      <c r="AC61" s="430"/>
      <c r="AD61" s="426">
        <f t="shared" si="8"/>
        <v>0</v>
      </c>
      <c r="AE61" s="426">
        <f t="shared" si="50"/>
        <v>0</v>
      </c>
      <c r="AF61" s="426" t="e">
        <f t="shared" si="62"/>
        <v>#DIV/0!</v>
      </c>
      <c r="AG61" s="425"/>
      <c r="AH61" s="428"/>
      <c r="AI61" s="430"/>
      <c r="AJ61" s="426">
        <f t="shared" si="11"/>
        <v>0</v>
      </c>
      <c r="AK61" s="426">
        <f t="shared" si="51"/>
        <v>0</v>
      </c>
      <c r="AL61" s="426" t="e">
        <f t="shared" si="63"/>
        <v>#DIV/0!</v>
      </c>
      <c r="AM61" s="432"/>
      <c r="AN61" s="432"/>
      <c r="AO61" s="432"/>
      <c r="AP61" s="433"/>
      <c r="AQ61" s="434" t="e">
        <f t="shared" si="64"/>
        <v>#DIV/0!</v>
      </c>
      <c r="AR61" s="438"/>
      <c r="AS61" s="438"/>
      <c r="AT61" s="438"/>
      <c r="AU61" s="438"/>
      <c r="AV61" s="438"/>
      <c r="AW61" s="438"/>
      <c r="AX61" s="439" t="e">
        <f t="shared" si="69"/>
        <v>#DIV/0!</v>
      </c>
      <c r="AY61" s="440" t="e">
        <f t="shared" si="70"/>
        <v>#DIV/0!</v>
      </c>
      <c r="AZ61" s="440" t="e">
        <f t="shared" si="52"/>
        <v>#DIV/0!</v>
      </c>
      <c r="BA61" s="441" t="e">
        <f t="shared" si="53"/>
        <v>#DIV/0!</v>
      </c>
      <c r="BB61" s="442" t="e">
        <f t="shared" si="54"/>
        <v>#DIV/0!</v>
      </c>
      <c r="BC61" s="443" t="e">
        <f t="shared" si="65"/>
        <v>#DIV/0!</v>
      </c>
      <c r="BD61" s="444">
        <v>23000</v>
      </c>
      <c r="BE61" s="445" t="e">
        <f t="shared" si="71"/>
        <v>#DIV/0!</v>
      </c>
      <c r="BF61" s="442" t="e">
        <f t="shared" si="55"/>
        <v>#DIV/0!</v>
      </c>
      <c r="BG61" s="446"/>
      <c r="BH61" s="446"/>
      <c r="BI61" s="446"/>
      <c r="BJ61" s="446"/>
      <c r="BK61" s="446"/>
      <c r="BL61" s="446"/>
      <c r="BM61" s="446"/>
      <c r="BN61" s="446"/>
      <c r="BO61" s="446"/>
      <c r="BP61" s="446"/>
      <c r="BQ61" s="446"/>
      <c r="BR61" s="447">
        <f t="shared" si="56"/>
        <v>0</v>
      </c>
      <c r="BS61" s="447">
        <f t="shared" si="57"/>
        <v>0</v>
      </c>
      <c r="BT61" s="447">
        <f t="shared" si="58"/>
        <v>0</v>
      </c>
      <c r="BU61" s="448" t="e">
        <f t="shared" si="66"/>
        <v>#DIV/0!</v>
      </c>
      <c r="BV61" s="447" t="e">
        <f t="shared" si="67"/>
        <v>#DIV/0!</v>
      </c>
      <c r="BW61" s="449" t="e">
        <f t="shared" si="59"/>
        <v>#DIV/0!</v>
      </c>
      <c r="BX61" s="449" t="e">
        <f t="shared" si="44"/>
        <v>#DIV/0!</v>
      </c>
      <c r="BY61" s="449" t="e">
        <f t="shared" si="44"/>
        <v>#DIV/0!</v>
      </c>
      <c r="BZ61" s="449" t="e">
        <f t="shared" si="60"/>
        <v>#DIV/0!</v>
      </c>
      <c r="CA61" s="449" t="e">
        <f t="shared" si="61"/>
        <v>#DIV/0!</v>
      </c>
      <c r="CC61" s="449" t="e">
        <f t="shared" si="32"/>
        <v>#DIV/0!</v>
      </c>
      <c r="CD61" s="449" t="e">
        <f>CC61/#REF!*1000</f>
        <v>#DIV/0!</v>
      </c>
      <c r="CE61" s="449" t="e">
        <f t="shared" si="33"/>
        <v>#DIV/0!</v>
      </c>
      <c r="CF61" s="449" t="e">
        <f>CE61/#REF!</f>
        <v>#DIV/0!</v>
      </c>
      <c r="CG61" s="451"/>
      <c r="CH61" s="449" t="e">
        <f t="shared" si="43"/>
        <v>#DIV/0!</v>
      </c>
      <c r="CI61" s="449" t="e">
        <f t="shared" si="43"/>
        <v>#DIV/0!</v>
      </c>
      <c r="CJ61" s="449" t="e">
        <f t="shared" si="43"/>
        <v>#DIV/0!</v>
      </c>
      <c r="CK61" s="449" t="e">
        <f t="shared" si="43"/>
        <v>#DIV/0!</v>
      </c>
    </row>
    <row r="62" spans="1:89" s="450" customFormat="1" ht="18.75" customHeight="1">
      <c r="A62" s="468"/>
      <c r="B62" s="413"/>
      <c r="C62" s="469"/>
      <c r="D62" s="479"/>
      <c r="E62" s="471"/>
      <c r="F62" s="474"/>
      <c r="G62" s="418"/>
      <c r="H62" s="484"/>
      <c r="I62" s="420"/>
      <c r="J62" s="465"/>
      <c r="K62" s="422"/>
      <c r="L62" s="423"/>
      <c r="M62" s="458"/>
      <c r="N62" s="425"/>
      <c r="O62" s="426">
        <f t="shared" si="68"/>
        <v>0</v>
      </c>
      <c r="P62" s="426">
        <f t="shared" si="68"/>
        <v>0</v>
      </c>
      <c r="Q62" s="426">
        <f t="shared" si="68"/>
        <v>0</v>
      </c>
      <c r="R62" s="426">
        <f t="shared" si="46"/>
        <v>0</v>
      </c>
      <c r="S62" s="427" t="e">
        <f t="shared" si="47"/>
        <v>#DIV/0!</v>
      </c>
      <c r="T62" s="426" t="e">
        <f t="shared" si="48"/>
        <v>#DIV/0!</v>
      </c>
      <c r="U62" s="425"/>
      <c r="V62" s="428"/>
      <c r="W62" s="429"/>
      <c r="X62" s="426">
        <f t="shared" si="49"/>
        <v>0</v>
      </c>
      <c r="Y62" s="426">
        <f t="shared" si="7"/>
        <v>0</v>
      </c>
      <c r="Z62" s="426" t="e">
        <f t="shared" si="31"/>
        <v>#DIV/0!</v>
      </c>
      <c r="AA62" s="425"/>
      <c r="AB62" s="428"/>
      <c r="AC62" s="430"/>
      <c r="AD62" s="426">
        <f t="shared" si="8"/>
        <v>0</v>
      </c>
      <c r="AE62" s="426">
        <f t="shared" si="50"/>
        <v>0</v>
      </c>
      <c r="AF62" s="426" t="e">
        <f t="shared" si="62"/>
        <v>#DIV/0!</v>
      </c>
      <c r="AG62" s="425"/>
      <c r="AH62" s="428"/>
      <c r="AI62" s="430"/>
      <c r="AJ62" s="426">
        <f t="shared" si="11"/>
        <v>0</v>
      </c>
      <c r="AK62" s="426">
        <f t="shared" si="51"/>
        <v>0</v>
      </c>
      <c r="AL62" s="426" t="e">
        <f t="shared" si="63"/>
        <v>#DIV/0!</v>
      </c>
      <c r="AM62" s="432"/>
      <c r="AN62" s="432"/>
      <c r="AO62" s="432"/>
      <c r="AP62" s="433"/>
      <c r="AQ62" s="434" t="e">
        <f t="shared" si="64"/>
        <v>#DIV/0!</v>
      </c>
      <c r="AR62" s="438"/>
      <c r="AS62" s="438"/>
      <c r="AT62" s="438"/>
      <c r="AU62" s="438"/>
      <c r="AV62" s="438"/>
      <c r="AW62" s="438"/>
      <c r="AX62" s="439" t="e">
        <f t="shared" si="69"/>
        <v>#DIV/0!</v>
      </c>
      <c r="AY62" s="440" t="e">
        <f t="shared" si="70"/>
        <v>#DIV/0!</v>
      </c>
      <c r="AZ62" s="440" t="e">
        <f t="shared" si="52"/>
        <v>#DIV/0!</v>
      </c>
      <c r="BA62" s="441" t="e">
        <f t="shared" si="53"/>
        <v>#DIV/0!</v>
      </c>
      <c r="BB62" s="442" t="e">
        <f t="shared" si="54"/>
        <v>#DIV/0!</v>
      </c>
      <c r="BC62" s="443" t="e">
        <f t="shared" si="65"/>
        <v>#DIV/0!</v>
      </c>
      <c r="BD62" s="444">
        <v>23000</v>
      </c>
      <c r="BE62" s="445" t="e">
        <f t="shared" si="71"/>
        <v>#DIV/0!</v>
      </c>
      <c r="BF62" s="442" t="e">
        <f t="shared" si="55"/>
        <v>#DIV/0!</v>
      </c>
      <c r="BG62" s="446"/>
      <c r="BH62" s="446"/>
      <c r="BI62" s="446"/>
      <c r="BJ62" s="446"/>
      <c r="BK62" s="446"/>
      <c r="BL62" s="446"/>
      <c r="BM62" s="446"/>
      <c r="BN62" s="446"/>
      <c r="BO62" s="446"/>
      <c r="BP62" s="446"/>
      <c r="BQ62" s="446"/>
      <c r="BR62" s="447">
        <f t="shared" si="56"/>
        <v>0</v>
      </c>
      <c r="BS62" s="447">
        <f t="shared" si="57"/>
        <v>0</v>
      </c>
      <c r="BT62" s="447">
        <f t="shared" si="58"/>
        <v>0</v>
      </c>
      <c r="BU62" s="448" t="e">
        <f t="shared" si="66"/>
        <v>#DIV/0!</v>
      </c>
      <c r="BV62" s="447" t="e">
        <f t="shared" si="67"/>
        <v>#DIV/0!</v>
      </c>
      <c r="BW62" s="449" t="e">
        <f t="shared" si="59"/>
        <v>#DIV/0!</v>
      </c>
      <c r="BX62" s="449" t="e">
        <f t="shared" si="44"/>
        <v>#DIV/0!</v>
      </c>
      <c r="BY62" s="449" t="e">
        <f t="shared" si="44"/>
        <v>#DIV/0!</v>
      </c>
      <c r="BZ62" s="449" t="e">
        <f t="shared" si="60"/>
        <v>#DIV/0!</v>
      </c>
      <c r="CA62" s="449" t="e">
        <f t="shared" si="61"/>
        <v>#DIV/0!</v>
      </c>
      <c r="CC62" s="449" t="e">
        <f t="shared" si="32"/>
        <v>#DIV/0!</v>
      </c>
      <c r="CD62" s="449" t="e">
        <f>CC62/#REF!*1000</f>
        <v>#DIV/0!</v>
      </c>
      <c r="CE62" s="449" t="e">
        <f t="shared" si="33"/>
        <v>#DIV/0!</v>
      </c>
      <c r="CF62" s="449" t="e">
        <f>CE62/#REF!</f>
        <v>#DIV/0!</v>
      </c>
      <c r="CG62" s="451"/>
      <c r="CH62" s="449" t="e">
        <f t="shared" si="43"/>
        <v>#DIV/0!</v>
      </c>
      <c r="CI62" s="449" t="e">
        <f t="shared" si="43"/>
        <v>#DIV/0!</v>
      </c>
      <c r="CJ62" s="449" t="e">
        <f t="shared" si="43"/>
        <v>#DIV/0!</v>
      </c>
      <c r="CK62" s="449" t="e">
        <f t="shared" si="43"/>
        <v>#DIV/0!</v>
      </c>
    </row>
    <row r="63" spans="1:89" s="450" customFormat="1" ht="18.75" customHeight="1">
      <c r="A63" s="452" t="s">
        <v>62</v>
      </c>
      <c r="B63" s="413"/>
      <c r="C63" s="482"/>
      <c r="D63" s="483"/>
      <c r="E63" s="474"/>
      <c r="F63" s="474"/>
      <c r="G63" s="418"/>
      <c r="H63" s="457"/>
      <c r="I63" s="420"/>
      <c r="J63" s="465"/>
      <c r="K63" s="422"/>
      <c r="L63" s="423"/>
      <c r="M63" s="424"/>
      <c r="N63" s="425"/>
      <c r="O63" s="426">
        <f t="shared" si="68"/>
        <v>0</v>
      </c>
      <c r="P63" s="426">
        <f t="shared" si="68"/>
        <v>0</v>
      </c>
      <c r="Q63" s="426">
        <f t="shared" si="68"/>
        <v>0</v>
      </c>
      <c r="R63" s="426">
        <f>Q63/BD63</f>
        <v>0</v>
      </c>
      <c r="S63" s="427" t="e">
        <f>T63/BD63*1000</f>
        <v>#DIV/0!</v>
      </c>
      <c r="T63" s="426" t="e">
        <f>Z63+AF63+AL63</f>
        <v>#DIV/0!</v>
      </c>
      <c r="U63" s="425"/>
      <c r="V63" s="425"/>
      <c r="W63" s="429"/>
      <c r="X63" s="426">
        <f>W63*10%</f>
        <v>0</v>
      </c>
      <c r="Y63" s="426">
        <f>X63+W63</f>
        <v>0</v>
      </c>
      <c r="Z63" s="426" t="e">
        <f>W63/G63</f>
        <v>#DIV/0!</v>
      </c>
      <c r="AA63" s="425"/>
      <c r="AB63" s="428"/>
      <c r="AC63" s="429"/>
      <c r="AD63" s="426">
        <f>AC63*10%</f>
        <v>0</v>
      </c>
      <c r="AE63" s="426">
        <f>AD63+AC63</f>
        <v>0</v>
      </c>
      <c r="AF63" s="426" t="e">
        <f>AC63/I63</f>
        <v>#DIV/0!</v>
      </c>
      <c r="AG63" s="425"/>
      <c r="AH63" s="428"/>
      <c r="AI63" s="430"/>
      <c r="AJ63" s="426">
        <f>AI63*10%</f>
        <v>0</v>
      </c>
      <c r="AK63" s="426">
        <f>AJ63+AI63</f>
        <v>0</v>
      </c>
      <c r="AL63" s="426" t="e">
        <f>AI63/I63</f>
        <v>#DIV/0!</v>
      </c>
      <c r="AM63" s="431"/>
      <c r="AN63" s="431"/>
      <c r="AO63" s="477"/>
      <c r="AP63" s="433"/>
      <c r="AQ63" s="434" t="e">
        <f>AP63/I63*1000</f>
        <v>#DIV/0!</v>
      </c>
      <c r="AR63" s="478"/>
      <c r="AS63" s="478"/>
      <c r="AT63" s="478"/>
      <c r="AU63" s="478"/>
      <c r="AV63" s="478"/>
      <c r="AW63" s="438"/>
      <c r="AX63" s="439" t="e">
        <f>AT63/AW63</f>
        <v>#DIV/0!</v>
      </c>
      <c r="AY63" s="440" t="e">
        <f>AU63/AW63</f>
        <v>#DIV/0!</v>
      </c>
      <c r="AZ63" s="440" t="e">
        <f t="shared" si="52"/>
        <v>#DIV/0!</v>
      </c>
      <c r="BA63" s="441" t="e">
        <f t="shared" si="53"/>
        <v>#DIV/0!</v>
      </c>
      <c r="BB63" s="442" t="e">
        <f>AZ63+AY63+AX63+AS63+AR63+AP63</f>
        <v>#DIV/0!</v>
      </c>
      <c r="BC63" s="443" t="e">
        <f>BB63/I63*1000</f>
        <v>#DIV/0!</v>
      </c>
      <c r="BD63" s="444">
        <v>23000</v>
      </c>
      <c r="BE63" s="445" t="e">
        <f>BB63*BD63</f>
        <v>#DIV/0!</v>
      </c>
      <c r="BF63" s="442" t="e">
        <f>BC63*BD63/1000</f>
        <v>#DIV/0!</v>
      </c>
      <c r="BG63" s="446"/>
      <c r="BH63" s="446"/>
      <c r="BI63" s="446"/>
      <c r="BJ63" s="446"/>
      <c r="BK63" s="446"/>
      <c r="BL63" s="446"/>
      <c r="BM63" s="446"/>
      <c r="BN63" s="446"/>
      <c r="BO63" s="446"/>
      <c r="BP63" s="446"/>
      <c r="BQ63" s="446"/>
      <c r="BR63" s="447">
        <f>SUM(BG63:BQ63)*10%</f>
        <v>0</v>
      </c>
      <c r="BS63" s="447">
        <f>SUM(BG63:BR63)</f>
        <v>0</v>
      </c>
      <c r="BT63" s="447">
        <f>(BS63-BR63)/BD63</f>
        <v>0</v>
      </c>
      <c r="BU63" s="448" t="e">
        <f>BT63/I63*1000</f>
        <v>#DIV/0!</v>
      </c>
      <c r="BV63" s="447" t="e">
        <f>(BS63-BR63)/I63</f>
        <v>#DIV/0!</v>
      </c>
      <c r="BW63" s="449" t="e">
        <f>BR63+BA63*BD63+P63</f>
        <v>#DIV/0!</v>
      </c>
      <c r="BX63" s="449" t="e">
        <f t="shared" si="44"/>
        <v>#DIV/0!</v>
      </c>
      <c r="BY63" s="449" t="e">
        <f t="shared" si="44"/>
        <v>#DIV/0!</v>
      </c>
      <c r="BZ63" s="449" t="e">
        <f t="shared" si="60"/>
        <v>#DIV/0!</v>
      </c>
      <c r="CA63" s="449" t="e">
        <f t="shared" si="61"/>
        <v>#DIV/0!</v>
      </c>
      <c r="CC63" s="449" t="e">
        <f>BX63-AP63</f>
        <v>#DIV/0!</v>
      </c>
      <c r="CD63" s="449" t="e">
        <f>CC63/#REF!*1000</f>
        <v>#DIV/0!</v>
      </c>
      <c r="CE63" s="449" t="e">
        <f>CC63*BD63</f>
        <v>#DIV/0!</v>
      </c>
      <c r="CF63" s="449" t="e">
        <f>CE63/#REF!</f>
        <v>#DIV/0!</v>
      </c>
      <c r="CG63" s="451"/>
      <c r="CH63" s="449" t="e">
        <f t="shared" si="43"/>
        <v>#DIV/0!</v>
      </c>
      <c r="CI63" s="449" t="e">
        <f t="shared" si="43"/>
        <v>#DIV/0!</v>
      </c>
      <c r="CJ63" s="449" t="e">
        <f t="shared" si="43"/>
        <v>#DIV/0!</v>
      </c>
      <c r="CK63" s="449" t="e">
        <f t="shared" si="43"/>
        <v>#DIV/0!</v>
      </c>
    </row>
    <row r="64" spans="1:89" s="450" customFormat="1" ht="18.75" customHeight="1">
      <c r="A64" s="493">
        <v>32</v>
      </c>
      <c r="B64" s="413"/>
      <c r="C64" s="453"/>
      <c r="D64" s="473"/>
      <c r="E64" s="474"/>
      <c r="F64" s="417"/>
      <c r="G64" s="418"/>
      <c r="H64" s="502"/>
      <c r="I64" s="420"/>
      <c r="J64" s="503"/>
      <c r="K64" s="422"/>
      <c r="L64" s="423"/>
      <c r="M64" s="458"/>
      <c r="N64" s="425"/>
      <c r="O64" s="426">
        <f t="shared" si="68"/>
        <v>0</v>
      </c>
      <c r="P64" s="426">
        <f t="shared" si="68"/>
        <v>0</v>
      </c>
      <c r="Q64" s="426">
        <f t="shared" si="68"/>
        <v>0</v>
      </c>
      <c r="R64" s="426">
        <f>Q64/BD64</f>
        <v>0</v>
      </c>
      <c r="S64" s="427" t="e">
        <f>T64/BD64*1000</f>
        <v>#DIV/0!</v>
      </c>
      <c r="T64" s="426" t="e">
        <f>Z64+AF64+AL64</f>
        <v>#DIV/0!</v>
      </c>
      <c r="U64" s="425"/>
      <c r="V64" s="428"/>
      <c r="W64" s="429"/>
      <c r="X64" s="426">
        <f>W64*10%</f>
        <v>0</v>
      </c>
      <c r="Y64" s="426">
        <f>X64+W64</f>
        <v>0</v>
      </c>
      <c r="Z64" s="426" t="e">
        <f>W64/G64</f>
        <v>#DIV/0!</v>
      </c>
      <c r="AA64" s="425"/>
      <c r="AB64" s="428"/>
      <c r="AC64" s="430"/>
      <c r="AD64" s="426">
        <f>AC64*10%</f>
        <v>0</v>
      </c>
      <c r="AE64" s="426">
        <f>AD64+AC64</f>
        <v>0</v>
      </c>
      <c r="AF64" s="426" t="e">
        <f>AC64/I64</f>
        <v>#DIV/0!</v>
      </c>
      <c r="AG64" s="425"/>
      <c r="AH64" s="428"/>
      <c r="AI64" s="430"/>
      <c r="AJ64" s="426">
        <f>AI64*10%</f>
        <v>0</v>
      </c>
      <c r="AK64" s="426">
        <f>AJ64+AI64</f>
        <v>0</v>
      </c>
      <c r="AL64" s="426" t="e">
        <f>AI64/I64</f>
        <v>#DIV/0!</v>
      </c>
      <c r="AM64" s="432"/>
      <c r="AN64" s="432"/>
      <c r="AO64" s="432"/>
      <c r="AP64" s="433"/>
      <c r="AQ64" s="434" t="e">
        <f>AP64/I64*1000</f>
        <v>#DIV/0!</v>
      </c>
      <c r="AR64" s="438"/>
      <c r="AS64" s="438"/>
      <c r="AT64" s="438"/>
      <c r="AU64" s="438"/>
      <c r="AV64" s="438"/>
      <c r="AW64" s="438"/>
      <c r="AX64" s="439" t="e">
        <f>AT64/AW64</f>
        <v>#DIV/0!</v>
      </c>
      <c r="AY64" s="440" t="e">
        <f>AU64/AW64</f>
        <v>#DIV/0!</v>
      </c>
      <c r="AZ64" s="440" t="e">
        <f t="shared" si="52"/>
        <v>#DIV/0!</v>
      </c>
      <c r="BA64" s="441" t="e">
        <f t="shared" si="53"/>
        <v>#DIV/0!</v>
      </c>
      <c r="BB64" s="442" t="e">
        <f>AZ64+AY64+AX64+AS64+AR64+AP64</f>
        <v>#DIV/0!</v>
      </c>
      <c r="BC64" s="443" t="e">
        <f>BB64/I64*1000</f>
        <v>#DIV/0!</v>
      </c>
      <c r="BD64" s="444">
        <v>23000</v>
      </c>
      <c r="BE64" s="445" t="e">
        <f>BB64*BD64</f>
        <v>#DIV/0!</v>
      </c>
      <c r="BF64" s="442" t="e">
        <f>BC64*BD64/1000</f>
        <v>#DIV/0!</v>
      </c>
      <c r="BG64" s="446"/>
      <c r="BH64" s="446"/>
      <c r="BI64" s="446"/>
      <c r="BJ64" s="446"/>
      <c r="BK64" s="446"/>
      <c r="BL64" s="446"/>
      <c r="BM64" s="446"/>
      <c r="BN64" s="446"/>
      <c r="BO64" s="446"/>
      <c r="BP64" s="446"/>
      <c r="BQ64" s="446"/>
      <c r="BR64" s="447">
        <f>SUM(BG64:BQ64)*10%</f>
        <v>0</v>
      </c>
      <c r="BS64" s="447">
        <f>SUM(BG64:BR64)</f>
        <v>0</v>
      </c>
      <c r="BT64" s="447">
        <f>(BS64-BR64)/BD64</f>
        <v>0</v>
      </c>
      <c r="BU64" s="448" t="e">
        <f>BT64/I64*1000</f>
        <v>#DIV/0!</v>
      </c>
      <c r="BV64" s="447" t="e">
        <f>(BS64-BR64)/I64</f>
        <v>#DIV/0!</v>
      </c>
      <c r="BW64" s="449" t="e">
        <f>BR64+BA64*BD64+P64</f>
        <v>#DIV/0!</v>
      </c>
      <c r="BX64" s="449" t="e">
        <f t="shared" si="44"/>
        <v>#DIV/0!</v>
      </c>
      <c r="BY64" s="449" t="e">
        <f t="shared" si="44"/>
        <v>#DIV/0!</v>
      </c>
      <c r="BZ64" s="449" t="e">
        <f t="shared" si="60"/>
        <v>#DIV/0!</v>
      </c>
      <c r="CA64" s="449" t="e">
        <f t="shared" si="61"/>
        <v>#DIV/0!</v>
      </c>
      <c r="CC64" s="449" t="e">
        <f>BX64-AP64</f>
        <v>#DIV/0!</v>
      </c>
      <c r="CD64" s="449" t="e">
        <f>CC64/#REF!*1000</f>
        <v>#DIV/0!</v>
      </c>
      <c r="CE64" s="449" t="e">
        <f>CC64*BD64</f>
        <v>#DIV/0!</v>
      </c>
      <c r="CF64" s="449" t="e">
        <f>CE64/#REF!</f>
        <v>#DIV/0!</v>
      </c>
      <c r="CG64" s="451"/>
      <c r="CH64" s="449" t="e">
        <f t="shared" si="43"/>
        <v>#DIV/0!</v>
      </c>
      <c r="CI64" s="449" t="e">
        <f t="shared" si="43"/>
        <v>#DIV/0!</v>
      </c>
      <c r="CJ64" s="449" t="e">
        <f t="shared" si="43"/>
        <v>#DIV/0!</v>
      </c>
      <c r="CK64" s="449" t="e">
        <f t="shared" si="43"/>
        <v>#DIV/0!</v>
      </c>
    </row>
    <row r="65" spans="1:89" s="450" customFormat="1" ht="18.75" customHeight="1">
      <c r="A65" s="467"/>
      <c r="B65" s="413"/>
      <c r="C65" s="469"/>
      <c r="D65" s="479"/>
      <c r="E65" s="474"/>
      <c r="F65" s="417"/>
      <c r="G65" s="418"/>
      <c r="H65" s="502"/>
      <c r="I65" s="420"/>
      <c r="J65" s="503"/>
      <c r="K65" s="422"/>
      <c r="L65" s="423"/>
      <c r="M65" s="458"/>
      <c r="N65" s="425"/>
      <c r="O65" s="426">
        <f t="shared" si="68"/>
        <v>0</v>
      </c>
      <c r="P65" s="426">
        <f t="shared" si="68"/>
        <v>0</v>
      </c>
      <c r="Q65" s="426">
        <f t="shared" si="68"/>
        <v>0</v>
      </c>
      <c r="R65" s="426">
        <f>Q65/BD65</f>
        <v>0</v>
      </c>
      <c r="S65" s="427" t="e">
        <f>T65/BD65*1000</f>
        <v>#DIV/0!</v>
      </c>
      <c r="T65" s="426" t="e">
        <f>Z65+AF65+AL65</f>
        <v>#DIV/0!</v>
      </c>
      <c r="U65" s="425"/>
      <c r="V65" s="428"/>
      <c r="W65" s="429"/>
      <c r="X65" s="426">
        <f>W65*10%</f>
        <v>0</v>
      </c>
      <c r="Y65" s="426">
        <f>X65+W65</f>
        <v>0</v>
      </c>
      <c r="Z65" s="426" t="e">
        <f>W65/G65</f>
        <v>#DIV/0!</v>
      </c>
      <c r="AA65" s="425"/>
      <c r="AB65" s="428"/>
      <c r="AC65" s="430"/>
      <c r="AD65" s="426">
        <f>AC65*10%</f>
        <v>0</v>
      </c>
      <c r="AE65" s="426">
        <f>AD65+AC65</f>
        <v>0</v>
      </c>
      <c r="AF65" s="426" t="e">
        <f>AC65/I65</f>
        <v>#DIV/0!</v>
      </c>
      <c r="AG65" s="425"/>
      <c r="AH65" s="428"/>
      <c r="AI65" s="430"/>
      <c r="AJ65" s="426">
        <f>AI65*10%</f>
        <v>0</v>
      </c>
      <c r="AK65" s="426">
        <f>AJ65+AI65</f>
        <v>0</v>
      </c>
      <c r="AL65" s="426" t="e">
        <f>AI65/I65</f>
        <v>#DIV/0!</v>
      </c>
      <c r="AM65" s="432"/>
      <c r="AN65" s="432"/>
      <c r="AO65" s="432"/>
      <c r="AP65" s="433"/>
      <c r="AQ65" s="434" t="e">
        <f>AP65/I65*1000</f>
        <v>#DIV/0!</v>
      </c>
      <c r="AR65" s="438"/>
      <c r="AS65" s="438"/>
      <c r="AT65" s="438"/>
      <c r="AU65" s="438"/>
      <c r="AV65" s="438"/>
      <c r="AW65" s="438"/>
      <c r="AX65" s="439" t="e">
        <f>AT65/AW65</f>
        <v>#DIV/0!</v>
      </c>
      <c r="AY65" s="440" t="e">
        <f>AU65/AW65</f>
        <v>#DIV/0!</v>
      </c>
      <c r="AZ65" s="440" t="e">
        <f t="shared" si="52"/>
        <v>#DIV/0!</v>
      </c>
      <c r="BA65" s="441" t="e">
        <f t="shared" si="53"/>
        <v>#DIV/0!</v>
      </c>
      <c r="BB65" s="442" t="e">
        <f>AZ65+AY65+AX65+AS65+AR65+AP65</f>
        <v>#DIV/0!</v>
      </c>
      <c r="BC65" s="443" t="e">
        <f>BB65/I65*1000</f>
        <v>#DIV/0!</v>
      </c>
      <c r="BD65" s="444">
        <v>23000</v>
      </c>
      <c r="BE65" s="445" t="e">
        <f>BB65*BD65</f>
        <v>#DIV/0!</v>
      </c>
      <c r="BF65" s="442" t="e">
        <f>BC65*BD65/1000</f>
        <v>#DIV/0!</v>
      </c>
      <c r="BG65" s="446"/>
      <c r="BH65" s="446"/>
      <c r="BI65" s="446"/>
      <c r="BJ65" s="446"/>
      <c r="BK65" s="446"/>
      <c r="BL65" s="446"/>
      <c r="BM65" s="446"/>
      <c r="BN65" s="446"/>
      <c r="BO65" s="446"/>
      <c r="BP65" s="446"/>
      <c r="BQ65" s="446"/>
      <c r="BR65" s="447">
        <f>SUM(BG65:BQ65)*10%</f>
        <v>0</v>
      </c>
      <c r="BS65" s="447">
        <f>SUM(BG65:BR65)</f>
        <v>0</v>
      </c>
      <c r="BT65" s="447">
        <f>(BS65-BR65)/BD65</f>
        <v>0</v>
      </c>
      <c r="BU65" s="448" t="e">
        <f>BT65/I65*1000</f>
        <v>#DIV/0!</v>
      </c>
      <c r="BV65" s="447" t="e">
        <f>(BS65-BR65)/I65</f>
        <v>#DIV/0!</v>
      </c>
      <c r="BW65" s="449" t="e">
        <f>BR65+BA65*BD65+P65</f>
        <v>#DIV/0!</v>
      </c>
      <c r="BX65" s="449" t="e">
        <f t="shared" si="44"/>
        <v>#DIV/0!</v>
      </c>
      <c r="BY65" s="449" t="e">
        <f t="shared" si="44"/>
        <v>#DIV/0!</v>
      </c>
      <c r="BZ65" s="449" t="e">
        <f t="shared" si="60"/>
        <v>#DIV/0!</v>
      </c>
      <c r="CA65" s="449" t="e">
        <f t="shared" si="61"/>
        <v>#DIV/0!</v>
      </c>
      <c r="CC65" s="449" t="e">
        <f>BX65-AP65</f>
        <v>#DIV/0!</v>
      </c>
      <c r="CD65" s="449" t="e">
        <f>CC65/#REF!*1000</f>
        <v>#DIV/0!</v>
      </c>
      <c r="CE65" s="449" t="e">
        <f>CC65*BD65</f>
        <v>#DIV/0!</v>
      </c>
      <c r="CF65" s="449" t="e">
        <f>CE65/#REF!</f>
        <v>#DIV/0!</v>
      </c>
      <c r="CG65" s="451"/>
      <c r="CH65" s="449" t="e">
        <f t="shared" si="43"/>
        <v>#DIV/0!</v>
      </c>
      <c r="CI65" s="449" t="e">
        <f t="shared" si="43"/>
        <v>#DIV/0!</v>
      </c>
      <c r="CJ65" s="449" t="e">
        <f t="shared" si="43"/>
        <v>#DIV/0!</v>
      </c>
      <c r="CK65" s="449" t="e">
        <f t="shared" si="43"/>
        <v>#DIV/0!</v>
      </c>
    </row>
    <row r="66" spans="1:89" s="450" customFormat="1" ht="18.75" customHeight="1">
      <c r="A66" s="452" t="s">
        <v>64</v>
      </c>
      <c r="B66" s="413"/>
      <c r="C66" s="482"/>
      <c r="D66" s="483"/>
      <c r="E66" s="474"/>
      <c r="F66" s="417"/>
      <c r="G66" s="418"/>
      <c r="H66" s="502"/>
      <c r="I66" s="420"/>
      <c r="J66" s="465"/>
      <c r="K66" s="422"/>
      <c r="L66" s="423"/>
      <c r="M66" s="458"/>
      <c r="N66" s="425"/>
      <c r="O66" s="426">
        <f t="shared" si="68"/>
        <v>0</v>
      </c>
      <c r="P66" s="426">
        <f t="shared" si="68"/>
        <v>0</v>
      </c>
      <c r="Q66" s="426">
        <f t="shared" si="68"/>
        <v>0</v>
      </c>
      <c r="R66" s="426">
        <f t="shared" si="46"/>
        <v>0</v>
      </c>
      <c r="S66" s="427" t="e">
        <f t="shared" si="47"/>
        <v>#DIV/0!</v>
      </c>
      <c r="T66" s="426" t="e">
        <f t="shared" si="48"/>
        <v>#DIV/0!</v>
      </c>
      <c r="U66" s="425"/>
      <c r="V66" s="428"/>
      <c r="W66" s="429"/>
      <c r="X66" s="426">
        <f t="shared" si="49"/>
        <v>0</v>
      </c>
      <c r="Y66" s="426">
        <f t="shared" si="7"/>
        <v>0</v>
      </c>
      <c r="Z66" s="426" t="e">
        <f t="shared" si="31"/>
        <v>#DIV/0!</v>
      </c>
      <c r="AA66" s="425"/>
      <c r="AB66" s="428"/>
      <c r="AC66" s="430"/>
      <c r="AD66" s="426">
        <f t="shared" si="8"/>
        <v>0</v>
      </c>
      <c r="AE66" s="426">
        <f t="shared" si="50"/>
        <v>0</v>
      </c>
      <c r="AF66" s="426" t="e">
        <f t="shared" si="62"/>
        <v>#DIV/0!</v>
      </c>
      <c r="AG66" s="425"/>
      <c r="AH66" s="428"/>
      <c r="AI66" s="430"/>
      <c r="AJ66" s="426">
        <f t="shared" si="11"/>
        <v>0</v>
      </c>
      <c r="AK66" s="426">
        <f t="shared" si="51"/>
        <v>0</v>
      </c>
      <c r="AL66" s="426" t="e">
        <f t="shared" si="63"/>
        <v>#DIV/0!</v>
      </c>
      <c r="AM66" s="432"/>
      <c r="AN66" s="432"/>
      <c r="AO66" s="432"/>
      <c r="AP66" s="433"/>
      <c r="AQ66" s="434" t="e">
        <f t="shared" si="64"/>
        <v>#DIV/0!</v>
      </c>
      <c r="AR66" s="438"/>
      <c r="AS66" s="438"/>
      <c r="AT66" s="438"/>
      <c r="AU66" s="438"/>
      <c r="AV66" s="438"/>
      <c r="AW66" s="438"/>
      <c r="AX66" s="439" t="e">
        <f t="shared" ref="AX66:AX97" si="72">AT66/AW66</f>
        <v>#DIV/0!</v>
      </c>
      <c r="AY66" s="440" t="e">
        <f t="shared" ref="AY66:AY97" si="73">AU66/AW66</f>
        <v>#DIV/0!</v>
      </c>
      <c r="AZ66" s="440" t="e">
        <f t="shared" si="52"/>
        <v>#DIV/0!</v>
      </c>
      <c r="BA66" s="441" t="e">
        <f t="shared" si="53"/>
        <v>#DIV/0!</v>
      </c>
      <c r="BB66" s="442" t="e">
        <f t="shared" si="54"/>
        <v>#DIV/0!</v>
      </c>
      <c r="BC66" s="443" t="e">
        <f t="shared" si="65"/>
        <v>#DIV/0!</v>
      </c>
      <c r="BD66" s="444">
        <v>23000</v>
      </c>
      <c r="BE66" s="445" t="e">
        <f t="shared" ref="BE66:BE97" si="74">BB66*BD66</f>
        <v>#DIV/0!</v>
      </c>
      <c r="BF66" s="442" t="e">
        <f t="shared" si="55"/>
        <v>#DIV/0!</v>
      </c>
      <c r="BG66" s="446"/>
      <c r="BH66" s="446"/>
      <c r="BI66" s="446"/>
      <c r="BJ66" s="446"/>
      <c r="BK66" s="446"/>
      <c r="BL66" s="446"/>
      <c r="BM66" s="446"/>
      <c r="BN66" s="446"/>
      <c r="BO66" s="446"/>
      <c r="BP66" s="446"/>
      <c r="BQ66" s="446"/>
      <c r="BR66" s="447">
        <f t="shared" si="56"/>
        <v>0</v>
      </c>
      <c r="BS66" s="447">
        <f t="shared" si="57"/>
        <v>0</v>
      </c>
      <c r="BT66" s="447">
        <f t="shared" si="58"/>
        <v>0</v>
      </c>
      <c r="BU66" s="448" t="e">
        <f t="shared" si="66"/>
        <v>#DIV/0!</v>
      </c>
      <c r="BV66" s="447" t="e">
        <f t="shared" si="67"/>
        <v>#DIV/0!</v>
      </c>
      <c r="BW66" s="449" t="e">
        <f t="shared" si="59"/>
        <v>#DIV/0!</v>
      </c>
      <c r="BX66" s="449" t="e">
        <f t="shared" si="44"/>
        <v>#DIV/0!</v>
      </c>
      <c r="BY66" s="449" t="e">
        <f t="shared" si="44"/>
        <v>#DIV/0!</v>
      </c>
      <c r="BZ66" s="449" t="e">
        <f t="shared" si="60"/>
        <v>#DIV/0!</v>
      </c>
      <c r="CA66" s="449" t="e">
        <f t="shared" si="61"/>
        <v>#DIV/0!</v>
      </c>
      <c r="CC66" s="449" t="e">
        <f t="shared" si="32"/>
        <v>#DIV/0!</v>
      </c>
      <c r="CD66" s="449" t="e">
        <f>CC66/#REF!*1000</f>
        <v>#DIV/0!</v>
      </c>
      <c r="CE66" s="449" t="e">
        <f t="shared" si="33"/>
        <v>#DIV/0!</v>
      </c>
      <c r="CF66" s="449" t="e">
        <f>CE66/#REF!</f>
        <v>#DIV/0!</v>
      </c>
      <c r="CG66" s="451"/>
      <c r="CH66" s="449" t="e">
        <f t="shared" si="43"/>
        <v>#DIV/0!</v>
      </c>
      <c r="CI66" s="449" t="e">
        <f t="shared" si="43"/>
        <v>#DIV/0!</v>
      </c>
      <c r="CJ66" s="449" t="e">
        <f t="shared" si="43"/>
        <v>#DIV/0!</v>
      </c>
      <c r="CK66" s="449" t="e">
        <f t="shared" si="43"/>
        <v>#DIV/0!</v>
      </c>
    </row>
    <row r="67" spans="1:89" s="450" customFormat="1" ht="18.75" customHeight="1">
      <c r="A67" s="452" t="s">
        <v>65</v>
      </c>
      <c r="B67" s="413"/>
      <c r="C67" s="482"/>
      <c r="D67" s="483"/>
      <c r="E67" s="474"/>
      <c r="F67" s="417"/>
      <c r="G67" s="418"/>
      <c r="H67" s="502"/>
      <c r="I67" s="420"/>
      <c r="J67" s="465"/>
      <c r="K67" s="422"/>
      <c r="L67" s="423"/>
      <c r="M67" s="458"/>
      <c r="N67" s="425"/>
      <c r="O67" s="426"/>
      <c r="P67" s="426"/>
      <c r="Q67" s="426"/>
      <c r="R67" s="426"/>
      <c r="S67" s="427"/>
      <c r="T67" s="426"/>
      <c r="U67" s="425"/>
      <c r="V67" s="428"/>
      <c r="W67" s="429"/>
      <c r="X67" s="426"/>
      <c r="Y67" s="426"/>
      <c r="Z67" s="426"/>
      <c r="AA67" s="425"/>
      <c r="AB67" s="428"/>
      <c r="AC67" s="430"/>
      <c r="AD67" s="426"/>
      <c r="AE67" s="426"/>
      <c r="AF67" s="426"/>
      <c r="AG67" s="425"/>
      <c r="AH67" s="428"/>
      <c r="AI67" s="430"/>
      <c r="AJ67" s="426"/>
      <c r="AK67" s="426"/>
      <c r="AL67" s="426"/>
      <c r="AM67" s="432"/>
      <c r="AN67" s="432"/>
      <c r="AO67" s="432"/>
      <c r="AP67" s="433"/>
      <c r="AQ67" s="434"/>
      <c r="AR67" s="438"/>
      <c r="AS67" s="438"/>
      <c r="AT67" s="438"/>
      <c r="AU67" s="438"/>
      <c r="AV67" s="438"/>
      <c r="AW67" s="438"/>
      <c r="AX67" s="439"/>
      <c r="AY67" s="440"/>
      <c r="AZ67" s="440"/>
      <c r="BA67" s="441"/>
      <c r="BB67" s="442"/>
      <c r="BC67" s="443"/>
      <c r="BD67" s="444"/>
      <c r="BE67" s="445"/>
      <c r="BF67" s="442"/>
      <c r="BG67" s="446"/>
      <c r="BH67" s="446"/>
      <c r="BI67" s="446"/>
      <c r="BJ67" s="446"/>
      <c r="BK67" s="446"/>
      <c r="BL67" s="446"/>
      <c r="BM67" s="446"/>
      <c r="BN67" s="446"/>
      <c r="BO67" s="446"/>
      <c r="BP67" s="446"/>
      <c r="BQ67" s="446"/>
      <c r="BR67" s="447"/>
      <c r="BS67" s="447"/>
      <c r="BT67" s="447"/>
      <c r="BU67" s="448"/>
      <c r="BV67" s="447"/>
      <c r="BW67" s="449"/>
      <c r="BX67" s="449"/>
      <c r="BY67" s="449"/>
      <c r="BZ67" s="449"/>
      <c r="CA67" s="449"/>
      <c r="CC67" s="449"/>
      <c r="CD67" s="449"/>
      <c r="CE67" s="449"/>
      <c r="CF67" s="449"/>
      <c r="CG67" s="451"/>
      <c r="CH67" s="449"/>
      <c r="CI67" s="449"/>
      <c r="CJ67" s="449"/>
      <c r="CK67" s="449"/>
    </row>
    <row r="68" spans="1:89" s="450" customFormat="1" ht="18.75" customHeight="1">
      <c r="A68" s="452" t="s">
        <v>66</v>
      </c>
      <c r="B68" s="413"/>
      <c r="C68" s="482"/>
      <c r="D68" s="504"/>
      <c r="E68" s="474"/>
      <c r="F68" s="417"/>
      <c r="G68" s="418"/>
      <c r="H68" s="502"/>
      <c r="I68" s="420"/>
      <c r="J68" s="465"/>
      <c r="K68" s="422"/>
      <c r="L68" s="423"/>
      <c r="M68" s="458"/>
      <c r="N68" s="425"/>
      <c r="O68" s="426"/>
      <c r="P68" s="426"/>
      <c r="Q68" s="426"/>
      <c r="R68" s="426"/>
      <c r="S68" s="427"/>
      <c r="T68" s="426"/>
      <c r="U68" s="425"/>
      <c r="V68" s="428"/>
      <c r="W68" s="429"/>
      <c r="X68" s="426"/>
      <c r="Y68" s="426"/>
      <c r="Z68" s="426"/>
      <c r="AA68" s="425"/>
      <c r="AB68" s="428"/>
      <c r="AC68" s="430"/>
      <c r="AD68" s="426"/>
      <c r="AE68" s="426"/>
      <c r="AF68" s="426"/>
      <c r="AG68" s="425"/>
      <c r="AH68" s="428"/>
      <c r="AI68" s="430"/>
      <c r="AJ68" s="426"/>
      <c r="AK68" s="426"/>
      <c r="AL68" s="426"/>
      <c r="AM68" s="432"/>
      <c r="AN68" s="432"/>
      <c r="AO68" s="432"/>
      <c r="AP68" s="433"/>
      <c r="AQ68" s="434"/>
      <c r="AR68" s="438"/>
      <c r="AS68" s="438"/>
      <c r="AT68" s="438"/>
      <c r="AU68" s="438"/>
      <c r="AV68" s="438"/>
      <c r="AW68" s="438"/>
      <c r="AX68" s="439"/>
      <c r="AY68" s="440"/>
      <c r="AZ68" s="440"/>
      <c r="BA68" s="441"/>
      <c r="BB68" s="442"/>
      <c r="BC68" s="443"/>
      <c r="BD68" s="444"/>
      <c r="BE68" s="445"/>
      <c r="BF68" s="442"/>
      <c r="BG68" s="446"/>
      <c r="BH68" s="446"/>
      <c r="BI68" s="446"/>
      <c r="BJ68" s="446"/>
      <c r="BK68" s="446"/>
      <c r="BL68" s="446"/>
      <c r="BM68" s="446"/>
      <c r="BN68" s="446"/>
      <c r="BO68" s="446"/>
      <c r="BP68" s="446"/>
      <c r="BQ68" s="446"/>
      <c r="BR68" s="447"/>
      <c r="BS68" s="447"/>
      <c r="BT68" s="447"/>
      <c r="BU68" s="448"/>
      <c r="BV68" s="447"/>
      <c r="BW68" s="449"/>
      <c r="BX68" s="449"/>
      <c r="BY68" s="449"/>
      <c r="BZ68" s="449"/>
      <c r="CA68" s="449"/>
      <c r="CC68" s="449"/>
      <c r="CD68" s="449"/>
      <c r="CE68" s="449"/>
      <c r="CF68" s="449"/>
      <c r="CG68" s="451"/>
      <c r="CH68" s="449"/>
      <c r="CI68" s="449"/>
      <c r="CJ68" s="449"/>
      <c r="CK68" s="449"/>
    </row>
    <row r="69" spans="1:89" s="450" customFormat="1" ht="18.75" customHeight="1">
      <c r="A69" s="459" t="s">
        <v>67</v>
      </c>
      <c r="B69" s="413"/>
      <c r="C69" s="453"/>
      <c r="D69" s="473"/>
      <c r="E69" s="455"/>
      <c r="F69" s="417"/>
      <c r="G69" s="418"/>
      <c r="H69" s="457"/>
      <c r="I69" s="502"/>
      <c r="J69" s="465"/>
      <c r="K69" s="422"/>
      <c r="L69" s="423"/>
      <c r="M69" s="458"/>
      <c r="N69" s="425"/>
      <c r="O69" s="426"/>
      <c r="P69" s="426"/>
      <c r="Q69" s="426"/>
      <c r="R69" s="426"/>
      <c r="S69" s="427"/>
      <c r="T69" s="426"/>
      <c r="U69" s="425"/>
      <c r="V69" s="428"/>
      <c r="W69" s="429"/>
      <c r="X69" s="426"/>
      <c r="Y69" s="426"/>
      <c r="Z69" s="426"/>
      <c r="AA69" s="425"/>
      <c r="AB69" s="428"/>
      <c r="AC69" s="430"/>
      <c r="AD69" s="426"/>
      <c r="AE69" s="426"/>
      <c r="AF69" s="426"/>
      <c r="AG69" s="425"/>
      <c r="AH69" s="428"/>
      <c r="AI69" s="430"/>
      <c r="AJ69" s="426"/>
      <c r="AK69" s="426"/>
      <c r="AL69" s="426"/>
      <c r="AM69" s="432"/>
      <c r="AN69" s="432"/>
      <c r="AO69" s="432"/>
      <c r="AP69" s="433"/>
      <c r="AQ69" s="434"/>
      <c r="AR69" s="438"/>
      <c r="AS69" s="438"/>
      <c r="AT69" s="438"/>
      <c r="AU69" s="438"/>
      <c r="AV69" s="438"/>
      <c r="AW69" s="438"/>
      <c r="AX69" s="439"/>
      <c r="AY69" s="440"/>
      <c r="AZ69" s="440"/>
      <c r="BA69" s="441"/>
      <c r="BB69" s="442"/>
      <c r="BC69" s="443"/>
      <c r="BD69" s="444"/>
      <c r="BE69" s="445"/>
      <c r="BF69" s="442"/>
      <c r="BG69" s="446"/>
      <c r="BH69" s="446"/>
      <c r="BI69" s="446"/>
      <c r="BJ69" s="446"/>
      <c r="BK69" s="446"/>
      <c r="BL69" s="446"/>
      <c r="BM69" s="446"/>
      <c r="BN69" s="446"/>
      <c r="BO69" s="446"/>
      <c r="BP69" s="446"/>
      <c r="BQ69" s="446"/>
      <c r="BR69" s="447"/>
      <c r="BS69" s="447"/>
      <c r="BT69" s="447"/>
      <c r="BU69" s="448"/>
      <c r="BV69" s="447"/>
      <c r="BW69" s="449"/>
      <c r="BX69" s="449"/>
      <c r="BY69" s="449"/>
      <c r="BZ69" s="449"/>
      <c r="CA69" s="449"/>
      <c r="CC69" s="449"/>
      <c r="CD69" s="449"/>
      <c r="CE69" s="449"/>
      <c r="CF69" s="449"/>
      <c r="CG69" s="451"/>
      <c r="CH69" s="449"/>
      <c r="CI69" s="449"/>
      <c r="CJ69" s="449"/>
      <c r="CK69" s="449"/>
    </row>
    <row r="70" spans="1:89" s="450" customFormat="1" ht="18.75" customHeight="1">
      <c r="A70" s="495"/>
      <c r="B70" s="413"/>
      <c r="C70" s="460"/>
      <c r="D70" s="494"/>
      <c r="E70" s="462"/>
      <c r="F70" s="417"/>
      <c r="G70" s="418"/>
      <c r="H70" s="457"/>
      <c r="I70" s="502"/>
      <c r="J70" s="465"/>
      <c r="K70" s="422"/>
      <c r="L70" s="423"/>
      <c r="M70" s="458"/>
      <c r="N70" s="425"/>
      <c r="O70" s="426"/>
      <c r="P70" s="426"/>
      <c r="Q70" s="426"/>
      <c r="R70" s="426"/>
      <c r="S70" s="427"/>
      <c r="T70" s="426"/>
      <c r="U70" s="425"/>
      <c r="V70" s="428"/>
      <c r="W70" s="429"/>
      <c r="X70" s="426"/>
      <c r="Y70" s="426"/>
      <c r="Z70" s="426"/>
      <c r="AA70" s="425"/>
      <c r="AB70" s="428"/>
      <c r="AC70" s="430"/>
      <c r="AD70" s="426"/>
      <c r="AE70" s="426"/>
      <c r="AF70" s="426"/>
      <c r="AG70" s="425"/>
      <c r="AH70" s="428"/>
      <c r="AI70" s="430"/>
      <c r="AJ70" s="426"/>
      <c r="AK70" s="426"/>
      <c r="AL70" s="426"/>
      <c r="AM70" s="432"/>
      <c r="AN70" s="432"/>
      <c r="AO70" s="432"/>
      <c r="AP70" s="433"/>
      <c r="AQ70" s="434"/>
      <c r="AR70" s="438"/>
      <c r="AS70" s="438"/>
      <c r="AT70" s="438"/>
      <c r="AU70" s="438"/>
      <c r="AV70" s="438"/>
      <c r="AW70" s="438"/>
      <c r="AX70" s="439"/>
      <c r="AY70" s="440"/>
      <c r="AZ70" s="440"/>
      <c r="BA70" s="441"/>
      <c r="BB70" s="442"/>
      <c r="BC70" s="443"/>
      <c r="BD70" s="444"/>
      <c r="BE70" s="445"/>
      <c r="BF70" s="442"/>
      <c r="BG70" s="446"/>
      <c r="BH70" s="446"/>
      <c r="BI70" s="446"/>
      <c r="BJ70" s="446"/>
      <c r="BK70" s="446"/>
      <c r="BL70" s="446"/>
      <c r="BM70" s="446"/>
      <c r="BN70" s="446"/>
      <c r="BO70" s="446"/>
      <c r="BP70" s="446"/>
      <c r="BQ70" s="446"/>
      <c r="BR70" s="447"/>
      <c r="BS70" s="447"/>
      <c r="BT70" s="447"/>
      <c r="BU70" s="448"/>
      <c r="BV70" s="447"/>
      <c r="BW70" s="449"/>
      <c r="BX70" s="449"/>
      <c r="BY70" s="449"/>
      <c r="BZ70" s="449"/>
      <c r="CA70" s="449"/>
      <c r="CC70" s="449"/>
      <c r="CD70" s="449"/>
      <c r="CE70" s="449"/>
      <c r="CF70" s="449"/>
      <c r="CG70" s="451"/>
      <c r="CH70" s="449"/>
      <c r="CI70" s="449"/>
      <c r="CJ70" s="449"/>
      <c r="CK70" s="449"/>
    </row>
    <row r="71" spans="1:89" s="450" customFormat="1" ht="18.75" customHeight="1">
      <c r="A71" s="495"/>
      <c r="B71" s="413"/>
      <c r="C71" s="460"/>
      <c r="D71" s="494"/>
      <c r="E71" s="462"/>
      <c r="F71" s="417"/>
      <c r="G71" s="418"/>
      <c r="H71" s="420"/>
      <c r="I71" s="502"/>
      <c r="J71" s="465"/>
      <c r="K71" s="422"/>
      <c r="L71" s="423"/>
      <c r="M71" s="424"/>
      <c r="N71" s="425"/>
      <c r="O71" s="426">
        <f>W71+AC71+AI71</f>
        <v>0</v>
      </c>
      <c r="P71" s="426">
        <f>X71+AD71+AJ71</f>
        <v>0</v>
      </c>
      <c r="Q71" s="426">
        <f>Y71+AE71+AK71</f>
        <v>0</v>
      </c>
      <c r="R71" s="426">
        <f>Q71/BD71</f>
        <v>0</v>
      </c>
      <c r="S71" s="427" t="e">
        <f>T71/BD71*1000</f>
        <v>#DIV/0!</v>
      </c>
      <c r="T71" s="426" t="e">
        <f>Z71+AF71+AL71</f>
        <v>#DIV/0!</v>
      </c>
      <c r="U71" s="425"/>
      <c r="V71" s="425"/>
      <c r="W71" s="429"/>
      <c r="X71" s="426">
        <f>W71*10%</f>
        <v>0</v>
      </c>
      <c r="Y71" s="426">
        <f>X71+W71</f>
        <v>0</v>
      </c>
      <c r="Z71" s="426" t="e">
        <f>W71/G71</f>
        <v>#DIV/0!</v>
      </c>
      <c r="AA71" s="425"/>
      <c r="AB71" s="428"/>
      <c r="AC71" s="429"/>
      <c r="AD71" s="426">
        <f>AC71*10%</f>
        <v>0</v>
      </c>
      <c r="AE71" s="426">
        <f>AD71+AC71</f>
        <v>0</v>
      </c>
      <c r="AF71" s="426" t="e">
        <f>AC71/#REF!</f>
        <v>#REF!</v>
      </c>
      <c r="AG71" s="425"/>
      <c r="AH71" s="428"/>
      <c r="AI71" s="430"/>
      <c r="AJ71" s="426">
        <f>AI71*10%</f>
        <v>0</v>
      </c>
      <c r="AK71" s="426">
        <f>AJ71+AI71</f>
        <v>0</v>
      </c>
      <c r="AL71" s="426" t="e">
        <f>AI71/#REF!</f>
        <v>#REF!</v>
      </c>
      <c r="AM71" s="432"/>
      <c r="AN71" s="432"/>
      <c r="AO71" s="505"/>
      <c r="AP71" s="433"/>
      <c r="AQ71" s="434" t="e">
        <f>AP71/#REF!*1000</f>
        <v>#REF!</v>
      </c>
      <c r="AR71" s="437"/>
      <c r="AS71" s="437"/>
      <c r="AT71" s="437"/>
      <c r="AU71" s="437"/>
      <c r="AV71" s="437"/>
      <c r="AW71" s="438"/>
      <c r="AX71" s="439" t="e">
        <f>AT71/AW71</f>
        <v>#DIV/0!</v>
      </c>
      <c r="AY71" s="440" t="e">
        <f>AU71/AW71</f>
        <v>#DIV/0!</v>
      </c>
      <c r="AZ71" s="440" t="e">
        <f t="shared" ref="AZ71:AZ97" si="75">AV71/AW71</f>
        <v>#DIV/0!</v>
      </c>
      <c r="BA71" s="441" t="e">
        <f t="shared" ref="BA71:BA88" si="76">(AZ71+AY71+AX71+AS71+AR71)*10%</f>
        <v>#DIV/0!</v>
      </c>
      <c r="BB71" s="442" t="e">
        <f>AZ71+AY71+AX71+AS71+AR71+AP71</f>
        <v>#DIV/0!</v>
      </c>
      <c r="BC71" s="443" t="e">
        <f>BB71/#REF!*1000</f>
        <v>#DIV/0!</v>
      </c>
      <c r="BD71" s="444">
        <v>23000</v>
      </c>
      <c r="BE71" s="445" t="e">
        <f>BB71*BD71</f>
        <v>#DIV/0!</v>
      </c>
      <c r="BF71" s="442" t="e">
        <f>BC71*BD71/1000</f>
        <v>#DIV/0!</v>
      </c>
      <c r="BG71" s="446"/>
      <c r="BH71" s="446"/>
      <c r="BI71" s="446"/>
      <c r="BJ71" s="446"/>
      <c r="BK71" s="446"/>
      <c r="BL71" s="446"/>
      <c r="BM71" s="446"/>
      <c r="BN71" s="446"/>
      <c r="BO71" s="446"/>
      <c r="BP71" s="446"/>
      <c r="BQ71" s="446"/>
      <c r="BR71" s="447">
        <f>SUM(BG71:BQ71)*10%</f>
        <v>0</v>
      </c>
      <c r="BS71" s="447">
        <f>SUM(BG71:BR71)</f>
        <v>0</v>
      </c>
      <c r="BT71" s="447">
        <f>(BS71-BR71)/BD71</f>
        <v>0</v>
      </c>
      <c r="BU71" s="448" t="e">
        <f>BT71/#REF!*1000</f>
        <v>#REF!</v>
      </c>
      <c r="BV71" s="447" t="e">
        <f>(BS71-BR71)/#REF!</f>
        <v>#REF!</v>
      </c>
      <c r="BW71" s="449" t="e">
        <f>BR71+BA71*BD71+P71</f>
        <v>#DIV/0!</v>
      </c>
      <c r="BX71" s="449" t="e">
        <f t="shared" ref="BX71:BY86" si="77">BT71+BB71+R71</f>
        <v>#DIV/0!</v>
      </c>
      <c r="BY71" s="449" t="e">
        <f t="shared" si="77"/>
        <v>#REF!</v>
      </c>
      <c r="BZ71" s="449" t="e">
        <f>BS71+BE71+Q71</f>
        <v>#DIV/0!</v>
      </c>
      <c r="CA71" s="449" t="e">
        <f>BV71+BF71+T71</f>
        <v>#REF!</v>
      </c>
      <c r="CC71" s="449" t="e">
        <f>BX71-AP71</f>
        <v>#DIV/0!</v>
      </c>
      <c r="CD71" s="449" t="e">
        <f>CC71/#REF!*1000</f>
        <v>#DIV/0!</v>
      </c>
      <c r="CE71" s="449" t="e">
        <f>CC71*BD71</f>
        <v>#DIV/0!</v>
      </c>
      <c r="CF71" s="449" t="e">
        <f>CE71/#REF!</f>
        <v>#DIV/0!</v>
      </c>
      <c r="CG71" s="451"/>
      <c r="CH71" s="449" t="e">
        <f>BX71-CC71</f>
        <v>#DIV/0!</v>
      </c>
      <c r="CI71" s="449" t="e">
        <f>BY71-CD71</f>
        <v>#REF!</v>
      </c>
      <c r="CJ71" s="449" t="e">
        <f>BZ71-CE71</f>
        <v>#DIV/0!</v>
      </c>
      <c r="CK71" s="449" t="e">
        <f>CA71-CF71</f>
        <v>#REF!</v>
      </c>
    </row>
    <row r="72" spans="1:89" s="450" customFormat="1" ht="18.75" customHeight="1">
      <c r="A72" s="495"/>
      <c r="B72" s="413"/>
      <c r="C72" s="460"/>
      <c r="D72" s="494"/>
      <c r="E72" s="462"/>
      <c r="F72" s="417"/>
      <c r="G72" s="418"/>
      <c r="H72" s="457"/>
      <c r="I72" s="502"/>
      <c r="J72" s="465"/>
      <c r="K72" s="422"/>
      <c r="L72" s="423"/>
      <c r="M72" s="458"/>
      <c r="N72" s="425"/>
      <c r="O72" s="426">
        <f t="shared" ref="O72:Q73" si="78">W72+AC72+AI72</f>
        <v>0</v>
      </c>
      <c r="P72" s="426">
        <f t="shared" si="78"/>
        <v>0</v>
      </c>
      <c r="Q72" s="426">
        <f t="shared" si="78"/>
        <v>0</v>
      </c>
      <c r="R72" s="426">
        <f t="shared" si="46"/>
        <v>0</v>
      </c>
      <c r="S72" s="427" t="e">
        <f>T72/BD72*1000</f>
        <v>#DIV/0!</v>
      </c>
      <c r="T72" s="426" t="e">
        <f>Z72+AF72+AL72</f>
        <v>#DIV/0!</v>
      </c>
      <c r="U72" s="425"/>
      <c r="V72" s="428"/>
      <c r="W72" s="429"/>
      <c r="X72" s="426">
        <f t="shared" si="49"/>
        <v>0</v>
      </c>
      <c r="Y72" s="426">
        <f t="shared" si="7"/>
        <v>0</v>
      </c>
      <c r="Z72" s="426" t="e">
        <f t="shared" si="31"/>
        <v>#DIV/0!</v>
      </c>
      <c r="AA72" s="425"/>
      <c r="AB72" s="428"/>
      <c r="AC72" s="430"/>
      <c r="AD72" s="426">
        <f t="shared" si="8"/>
        <v>0</v>
      </c>
      <c r="AE72" s="426">
        <f t="shared" si="50"/>
        <v>0</v>
      </c>
      <c r="AF72" s="426" t="e">
        <f t="shared" ref="AF72:AF78" si="79">AC72/H72</f>
        <v>#DIV/0!</v>
      </c>
      <c r="AG72" s="425"/>
      <c r="AH72" s="428"/>
      <c r="AI72" s="430"/>
      <c r="AJ72" s="426">
        <f t="shared" si="11"/>
        <v>0</v>
      </c>
      <c r="AK72" s="426">
        <f t="shared" si="51"/>
        <v>0</v>
      </c>
      <c r="AL72" s="426" t="e">
        <f t="shared" ref="AL72:AL78" si="80">AI72/H72</f>
        <v>#DIV/0!</v>
      </c>
      <c r="AM72" s="432"/>
      <c r="AN72" s="432"/>
      <c r="AO72" s="432"/>
      <c r="AP72" s="433"/>
      <c r="AQ72" s="434" t="e">
        <f t="shared" ref="AQ72:AQ78" si="81">AP72/H72*1000</f>
        <v>#DIV/0!</v>
      </c>
      <c r="AR72" s="438"/>
      <c r="AS72" s="438"/>
      <c r="AT72" s="438"/>
      <c r="AU72" s="438"/>
      <c r="AV72" s="438"/>
      <c r="AW72" s="438"/>
      <c r="AX72" s="439" t="e">
        <f t="shared" si="72"/>
        <v>#DIV/0!</v>
      </c>
      <c r="AY72" s="440" t="e">
        <f t="shared" si="73"/>
        <v>#DIV/0!</v>
      </c>
      <c r="AZ72" s="440" t="e">
        <f t="shared" si="75"/>
        <v>#DIV/0!</v>
      </c>
      <c r="BA72" s="441" t="e">
        <f t="shared" si="76"/>
        <v>#DIV/0!</v>
      </c>
      <c r="BB72" s="442" t="e">
        <f t="shared" si="54"/>
        <v>#DIV/0!</v>
      </c>
      <c r="BC72" s="443" t="e">
        <f t="shared" ref="BC72:BC78" si="82">BB72/H72*1000</f>
        <v>#DIV/0!</v>
      </c>
      <c r="BD72" s="444">
        <v>23000</v>
      </c>
      <c r="BE72" s="445" t="e">
        <f t="shared" si="74"/>
        <v>#DIV/0!</v>
      </c>
      <c r="BF72" s="442" t="e">
        <f t="shared" si="55"/>
        <v>#DIV/0!</v>
      </c>
      <c r="BG72" s="446"/>
      <c r="BH72" s="446"/>
      <c r="BI72" s="446"/>
      <c r="BJ72" s="446"/>
      <c r="BK72" s="446"/>
      <c r="BL72" s="446"/>
      <c r="BM72" s="446"/>
      <c r="BN72" s="446"/>
      <c r="BO72" s="446"/>
      <c r="BP72" s="446"/>
      <c r="BQ72" s="446"/>
      <c r="BR72" s="447">
        <f t="shared" si="56"/>
        <v>0</v>
      </c>
      <c r="BS72" s="447">
        <f t="shared" si="57"/>
        <v>0</v>
      </c>
      <c r="BT72" s="447">
        <f t="shared" si="58"/>
        <v>0</v>
      </c>
      <c r="BU72" s="448" t="e">
        <f t="shared" ref="BU72:BU78" si="83">BT72/H72*1000</f>
        <v>#DIV/0!</v>
      </c>
      <c r="BV72" s="447" t="e">
        <f t="shared" ref="BV72:BV78" si="84">(BS72-BR72)/H72</f>
        <v>#DIV/0!</v>
      </c>
      <c r="BW72" s="449" t="e">
        <f t="shared" si="59"/>
        <v>#DIV/0!</v>
      </c>
      <c r="BX72" s="449" t="e">
        <f t="shared" si="77"/>
        <v>#DIV/0!</v>
      </c>
      <c r="BY72" s="449" t="e">
        <f t="shared" si="77"/>
        <v>#DIV/0!</v>
      </c>
      <c r="BZ72" s="449" t="e">
        <f>BS72+BE72+Q72</f>
        <v>#DIV/0!</v>
      </c>
      <c r="CA72" s="449" t="e">
        <f>BV72+BF72+T72</f>
        <v>#DIV/0!</v>
      </c>
      <c r="CC72" s="449" t="e">
        <f t="shared" si="32"/>
        <v>#DIV/0!</v>
      </c>
      <c r="CD72" s="449" t="e">
        <f>CC72/#REF!*1000</f>
        <v>#DIV/0!</v>
      </c>
      <c r="CE72" s="449" t="e">
        <f t="shared" si="33"/>
        <v>#DIV/0!</v>
      </c>
      <c r="CF72" s="449" t="e">
        <f>CE72/#REF!</f>
        <v>#DIV/0!</v>
      </c>
      <c r="CG72" s="451"/>
      <c r="CH72" s="449" t="e">
        <f t="shared" si="43"/>
        <v>#DIV/0!</v>
      </c>
      <c r="CI72" s="449" t="e">
        <f t="shared" si="43"/>
        <v>#DIV/0!</v>
      </c>
      <c r="CJ72" s="449" t="e">
        <f t="shared" si="43"/>
        <v>#DIV/0!</v>
      </c>
      <c r="CK72" s="449" t="e">
        <f t="shared" si="43"/>
        <v>#DIV/0!</v>
      </c>
    </row>
    <row r="73" spans="1:89" s="450" customFormat="1" ht="18.75" customHeight="1">
      <c r="A73" s="495"/>
      <c r="B73" s="413"/>
      <c r="C73" s="460"/>
      <c r="D73" s="494"/>
      <c r="E73" s="462"/>
      <c r="F73" s="417"/>
      <c r="G73" s="418"/>
      <c r="H73" s="457"/>
      <c r="I73" s="502"/>
      <c r="J73" s="465"/>
      <c r="K73" s="422"/>
      <c r="L73" s="423"/>
      <c r="M73" s="424"/>
      <c r="N73" s="425"/>
      <c r="O73" s="426">
        <f t="shared" si="78"/>
        <v>0</v>
      </c>
      <c r="P73" s="426">
        <f t="shared" si="78"/>
        <v>0</v>
      </c>
      <c r="Q73" s="426">
        <f t="shared" si="78"/>
        <v>0</v>
      </c>
      <c r="R73" s="426">
        <f t="shared" si="46"/>
        <v>0</v>
      </c>
      <c r="S73" s="427" t="e">
        <f t="shared" si="47"/>
        <v>#DIV/0!</v>
      </c>
      <c r="T73" s="426" t="e">
        <f t="shared" ref="T73:T97" si="85">Z73+AF73+AL73</f>
        <v>#DIV/0!</v>
      </c>
      <c r="U73" s="425"/>
      <c r="V73" s="428"/>
      <c r="W73" s="429"/>
      <c r="X73" s="426">
        <f t="shared" si="49"/>
        <v>0</v>
      </c>
      <c r="Y73" s="426">
        <f t="shared" si="7"/>
        <v>0</v>
      </c>
      <c r="Z73" s="426" t="e">
        <f t="shared" si="31"/>
        <v>#DIV/0!</v>
      </c>
      <c r="AA73" s="425"/>
      <c r="AB73" s="428"/>
      <c r="AC73" s="429"/>
      <c r="AD73" s="426">
        <f t="shared" si="8"/>
        <v>0</v>
      </c>
      <c r="AE73" s="426">
        <f t="shared" si="50"/>
        <v>0</v>
      </c>
      <c r="AF73" s="426" t="e">
        <f t="shared" si="79"/>
        <v>#DIV/0!</v>
      </c>
      <c r="AG73" s="425"/>
      <c r="AH73" s="428"/>
      <c r="AI73" s="430"/>
      <c r="AJ73" s="426">
        <f t="shared" si="11"/>
        <v>0</v>
      </c>
      <c r="AK73" s="426">
        <f t="shared" si="51"/>
        <v>0</v>
      </c>
      <c r="AL73" s="426" t="e">
        <f t="shared" si="80"/>
        <v>#DIV/0!</v>
      </c>
      <c r="AM73" s="431"/>
      <c r="AN73" s="431"/>
      <c r="AO73" s="477"/>
      <c r="AP73" s="433"/>
      <c r="AQ73" s="434" t="e">
        <f t="shared" si="81"/>
        <v>#DIV/0!</v>
      </c>
      <c r="AR73" s="478"/>
      <c r="AS73" s="478"/>
      <c r="AT73" s="478"/>
      <c r="AU73" s="478"/>
      <c r="AV73" s="478"/>
      <c r="AW73" s="438"/>
      <c r="AX73" s="439" t="e">
        <f t="shared" si="72"/>
        <v>#DIV/0!</v>
      </c>
      <c r="AY73" s="440" t="e">
        <f t="shared" si="73"/>
        <v>#DIV/0!</v>
      </c>
      <c r="AZ73" s="440" t="e">
        <f t="shared" si="75"/>
        <v>#DIV/0!</v>
      </c>
      <c r="BA73" s="441" t="e">
        <f t="shared" si="76"/>
        <v>#DIV/0!</v>
      </c>
      <c r="BB73" s="442" t="e">
        <f t="shared" si="54"/>
        <v>#DIV/0!</v>
      </c>
      <c r="BC73" s="443" t="e">
        <f t="shared" si="82"/>
        <v>#DIV/0!</v>
      </c>
      <c r="BD73" s="444">
        <v>23000</v>
      </c>
      <c r="BE73" s="445" t="e">
        <f t="shared" si="74"/>
        <v>#DIV/0!</v>
      </c>
      <c r="BF73" s="442" t="e">
        <f t="shared" si="55"/>
        <v>#DIV/0!</v>
      </c>
      <c r="BG73" s="446"/>
      <c r="BH73" s="446"/>
      <c r="BI73" s="446"/>
      <c r="BJ73" s="446"/>
      <c r="BK73" s="446"/>
      <c r="BL73" s="446"/>
      <c r="BM73" s="446"/>
      <c r="BN73" s="446"/>
      <c r="BO73" s="446"/>
      <c r="BP73" s="446"/>
      <c r="BQ73" s="446"/>
      <c r="BR73" s="447">
        <f t="shared" si="56"/>
        <v>0</v>
      </c>
      <c r="BS73" s="447">
        <f t="shared" si="57"/>
        <v>0</v>
      </c>
      <c r="BT73" s="447">
        <f t="shared" si="58"/>
        <v>0</v>
      </c>
      <c r="BU73" s="448" t="e">
        <f t="shared" si="83"/>
        <v>#DIV/0!</v>
      </c>
      <c r="BV73" s="447" t="e">
        <f t="shared" si="84"/>
        <v>#DIV/0!</v>
      </c>
      <c r="BW73" s="449" t="e">
        <f t="shared" si="59"/>
        <v>#DIV/0!</v>
      </c>
      <c r="BX73" s="449" t="e">
        <f t="shared" si="77"/>
        <v>#DIV/0!</v>
      </c>
      <c r="BY73" s="449" t="e">
        <f t="shared" si="77"/>
        <v>#DIV/0!</v>
      </c>
      <c r="BZ73" s="449" t="e">
        <f>BS73+BE73+Q73</f>
        <v>#DIV/0!</v>
      </c>
      <c r="CA73" s="449" t="e">
        <f>BV73+BF73+T73</f>
        <v>#DIV/0!</v>
      </c>
      <c r="CC73" s="449" t="e">
        <f t="shared" si="32"/>
        <v>#DIV/0!</v>
      </c>
      <c r="CD73" s="449" t="e">
        <f>CC73/#REF!*1000</f>
        <v>#DIV/0!</v>
      </c>
      <c r="CE73" s="449" t="e">
        <f t="shared" si="33"/>
        <v>#DIV/0!</v>
      </c>
      <c r="CF73" s="449" t="e">
        <f>CE73/#REF!</f>
        <v>#DIV/0!</v>
      </c>
      <c r="CG73" s="451"/>
      <c r="CH73" s="449" t="e">
        <f t="shared" si="43"/>
        <v>#DIV/0!</v>
      </c>
      <c r="CI73" s="449" t="e">
        <f t="shared" si="43"/>
        <v>#DIV/0!</v>
      </c>
      <c r="CJ73" s="449" t="e">
        <f t="shared" si="43"/>
        <v>#DIV/0!</v>
      </c>
      <c r="CK73" s="449" t="e">
        <f t="shared" si="43"/>
        <v>#DIV/0!</v>
      </c>
    </row>
    <row r="74" spans="1:89" s="450" customFormat="1" ht="18.75" customHeight="1">
      <c r="A74" s="468"/>
      <c r="B74" s="413"/>
      <c r="C74" s="460"/>
      <c r="D74" s="494"/>
      <c r="E74" s="462"/>
      <c r="F74" s="417"/>
      <c r="G74" s="418"/>
      <c r="H74" s="457"/>
      <c r="I74" s="502"/>
      <c r="J74" s="465"/>
      <c r="K74" s="422"/>
      <c r="L74" s="423"/>
      <c r="M74" s="458"/>
      <c r="N74" s="425"/>
      <c r="O74" s="426">
        <f>W74+AC74+AI74</f>
        <v>0</v>
      </c>
      <c r="P74" s="426">
        <f>X74+AD74+AJ74</f>
        <v>0</v>
      </c>
      <c r="Q74" s="426">
        <f>Y74+AE74+AK74</f>
        <v>0</v>
      </c>
      <c r="R74" s="426">
        <f t="shared" si="46"/>
        <v>0</v>
      </c>
      <c r="S74" s="427" t="e">
        <f t="shared" si="47"/>
        <v>#DIV/0!</v>
      </c>
      <c r="T74" s="426" t="e">
        <f t="shared" si="85"/>
        <v>#DIV/0!</v>
      </c>
      <c r="U74" s="425"/>
      <c r="V74" s="428"/>
      <c r="W74" s="429"/>
      <c r="X74" s="426">
        <f t="shared" si="49"/>
        <v>0</v>
      </c>
      <c r="Y74" s="426">
        <f t="shared" ref="Y74:Y100" si="86">X74+W74</f>
        <v>0</v>
      </c>
      <c r="Z74" s="426" t="e">
        <f t="shared" si="31"/>
        <v>#DIV/0!</v>
      </c>
      <c r="AA74" s="425"/>
      <c r="AB74" s="428"/>
      <c r="AC74" s="430"/>
      <c r="AD74" s="426">
        <f t="shared" ref="AD74:AD97" si="87">AC74*10%</f>
        <v>0</v>
      </c>
      <c r="AE74" s="426">
        <f t="shared" si="50"/>
        <v>0</v>
      </c>
      <c r="AF74" s="426" t="e">
        <f t="shared" si="79"/>
        <v>#DIV/0!</v>
      </c>
      <c r="AG74" s="425"/>
      <c r="AH74" s="428"/>
      <c r="AI74" s="430"/>
      <c r="AJ74" s="426">
        <f t="shared" ref="AJ74:AJ97" si="88">AI74*10%</f>
        <v>0</v>
      </c>
      <c r="AK74" s="426">
        <f t="shared" si="51"/>
        <v>0</v>
      </c>
      <c r="AL74" s="426" t="e">
        <f t="shared" si="80"/>
        <v>#DIV/0!</v>
      </c>
      <c r="AM74" s="432"/>
      <c r="AN74" s="432"/>
      <c r="AO74" s="432"/>
      <c r="AP74" s="433"/>
      <c r="AQ74" s="434" t="e">
        <f t="shared" si="81"/>
        <v>#DIV/0!</v>
      </c>
      <c r="AR74" s="438"/>
      <c r="AS74" s="438"/>
      <c r="AT74" s="438"/>
      <c r="AU74" s="438"/>
      <c r="AV74" s="438"/>
      <c r="AW74" s="438"/>
      <c r="AX74" s="439" t="e">
        <f t="shared" si="72"/>
        <v>#DIV/0!</v>
      </c>
      <c r="AY74" s="440" t="e">
        <f t="shared" si="73"/>
        <v>#DIV/0!</v>
      </c>
      <c r="AZ74" s="440" t="e">
        <f t="shared" si="75"/>
        <v>#DIV/0!</v>
      </c>
      <c r="BA74" s="441" t="e">
        <f t="shared" si="76"/>
        <v>#DIV/0!</v>
      </c>
      <c r="BB74" s="442" t="e">
        <f t="shared" si="54"/>
        <v>#DIV/0!</v>
      </c>
      <c r="BC74" s="443" t="e">
        <f t="shared" si="82"/>
        <v>#DIV/0!</v>
      </c>
      <c r="BD74" s="444">
        <v>23000</v>
      </c>
      <c r="BE74" s="445" t="e">
        <f t="shared" si="74"/>
        <v>#DIV/0!</v>
      </c>
      <c r="BF74" s="442" t="e">
        <f t="shared" si="55"/>
        <v>#DIV/0!</v>
      </c>
      <c r="BG74" s="446"/>
      <c r="BH74" s="446"/>
      <c r="BI74" s="446"/>
      <c r="BJ74" s="446"/>
      <c r="BK74" s="446"/>
      <c r="BL74" s="446"/>
      <c r="BM74" s="446"/>
      <c r="BN74" s="446"/>
      <c r="BO74" s="446"/>
      <c r="BP74" s="446"/>
      <c r="BQ74" s="446"/>
      <c r="BR74" s="447">
        <f t="shared" si="56"/>
        <v>0</v>
      </c>
      <c r="BS74" s="447">
        <f t="shared" si="57"/>
        <v>0</v>
      </c>
      <c r="BT74" s="447">
        <f t="shared" si="58"/>
        <v>0</v>
      </c>
      <c r="BU74" s="448" t="e">
        <f t="shared" si="83"/>
        <v>#DIV/0!</v>
      </c>
      <c r="BV74" s="447" t="e">
        <f t="shared" si="84"/>
        <v>#DIV/0!</v>
      </c>
      <c r="BW74" s="449" t="e">
        <f t="shared" si="59"/>
        <v>#DIV/0!</v>
      </c>
      <c r="BX74" s="449" t="e">
        <f t="shared" si="77"/>
        <v>#DIV/0!</v>
      </c>
      <c r="BY74" s="449" t="e">
        <f t="shared" si="77"/>
        <v>#DIV/0!</v>
      </c>
      <c r="BZ74" s="449" t="e">
        <f>BS74+BE74+Q74</f>
        <v>#DIV/0!</v>
      </c>
      <c r="CA74" s="449" t="e">
        <f>BV74+BF74+T74</f>
        <v>#DIV/0!</v>
      </c>
      <c r="CC74" s="449" t="e">
        <f t="shared" si="32"/>
        <v>#DIV/0!</v>
      </c>
      <c r="CD74" s="449" t="e">
        <f>CC74/#REF!*1000</f>
        <v>#DIV/0!</v>
      </c>
      <c r="CE74" s="449" t="e">
        <f t="shared" si="33"/>
        <v>#DIV/0!</v>
      </c>
      <c r="CF74" s="449" t="e">
        <f>CE74/#REF!</f>
        <v>#DIV/0!</v>
      </c>
      <c r="CG74" s="451"/>
      <c r="CH74" s="449" t="e">
        <f t="shared" si="43"/>
        <v>#DIV/0!</v>
      </c>
      <c r="CI74" s="449" t="e">
        <f t="shared" si="43"/>
        <v>#DIV/0!</v>
      </c>
      <c r="CJ74" s="449" t="e">
        <f t="shared" si="43"/>
        <v>#DIV/0!</v>
      </c>
      <c r="CK74" s="449" t="e">
        <f t="shared" si="43"/>
        <v>#DIV/0!</v>
      </c>
    </row>
    <row r="75" spans="1:89" s="450" customFormat="1" ht="18.75" customHeight="1">
      <c r="A75" s="452" t="s">
        <v>68</v>
      </c>
      <c r="B75" s="413"/>
      <c r="C75" s="482"/>
      <c r="D75" s="504"/>
      <c r="E75" s="474"/>
      <c r="F75" s="417"/>
      <c r="G75" s="418"/>
      <c r="H75" s="502"/>
      <c r="I75" s="420"/>
      <c r="J75" s="465"/>
      <c r="K75" s="422"/>
      <c r="L75" s="423"/>
      <c r="M75" s="424"/>
      <c r="N75" s="425"/>
      <c r="O75" s="426">
        <f t="shared" ref="O75:Q90" si="89">W75+AC75+AI75</f>
        <v>0</v>
      </c>
      <c r="P75" s="426">
        <f t="shared" si="89"/>
        <v>0</v>
      </c>
      <c r="Q75" s="426">
        <f t="shared" si="89"/>
        <v>0</v>
      </c>
      <c r="R75" s="426">
        <f t="shared" si="46"/>
        <v>0</v>
      </c>
      <c r="S75" s="427" t="e">
        <f t="shared" si="47"/>
        <v>#DIV/0!</v>
      </c>
      <c r="T75" s="426" t="e">
        <f t="shared" si="85"/>
        <v>#DIV/0!</v>
      </c>
      <c r="U75" s="425"/>
      <c r="V75" s="425"/>
      <c r="W75" s="429"/>
      <c r="X75" s="426">
        <f t="shared" si="49"/>
        <v>0</v>
      </c>
      <c r="Y75" s="426">
        <f t="shared" si="86"/>
        <v>0</v>
      </c>
      <c r="Z75" s="426" t="e">
        <f t="shared" si="31"/>
        <v>#DIV/0!</v>
      </c>
      <c r="AA75" s="425"/>
      <c r="AB75" s="428"/>
      <c r="AC75" s="429"/>
      <c r="AD75" s="426">
        <f t="shared" si="87"/>
        <v>0</v>
      </c>
      <c r="AE75" s="426">
        <f t="shared" si="50"/>
        <v>0</v>
      </c>
      <c r="AF75" s="426" t="e">
        <f t="shared" si="79"/>
        <v>#DIV/0!</v>
      </c>
      <c r="AG75" s="425"/>
      <c r="AH75" s="428"/>
      <c r="AI75" s="430"/>
      <c r="AJ75" s="426">
        <f t="shared" si="88"/>
        <v>0</v>
      </c>
      <c r="AK75" s="426">
        <f t="shared" si="51"/>
        <v>0</v>
      </c>
      <c r="AL75" s="426" t="e">
        <f t="shared" si="80"/>
        <v>#DIV/0!</v>
      </c>
      <c r="AM75" s="432"/>
      <c r="AN75" s="432"/>
      <c r="AO75" s="505"/>
      <c r="AP75" s="433"/>
      <c r="AQ75" s="434" t="e">
        <f t="shared" si="81"/>
        <v>#DIV/0!</v>
      </c>
      <c r="AR75" s="437"/>
      <c r="AS75" s="437"/>
      <c r="AT75" s="437"/>
      <c r="AU75" s="437"/>
      <c r="AV75" s="437"/>
      <c r="AW75" s="438"/>
      <c r="AX75" s="439" t="e">
        <f t="shared" si="72"/>
        <v>#DIV/0!</v>
      </c>
      <c r="AY75" s="440" t="e">
        <f t="shared" si="73"/>
        <v>#DIV/0!</v>
      </c>
      <c r="AZ75" s="440" t="e">
        <f t="shared" si="75"/>
        <v>#DIV/0!</v>
      </c>
      <c r="BA75" s="441" t="e">
        <f t="shared" si="76"/>
        <v>#DIV/0!</v>
      </c>
      <c r="BB75" s="442" t="e">
        <f t="shared" si="54"/>
        <v>#DIV/0!</v>
      </c>
      <c r="BC75" s="443" t="e">
        <f t="shared" si="82"/>
        <v>#DIV/0!</v>
      </c>
      <c r="BD75" s="444">
        <v>23000</v>
      </c>
      <c r="BE75" s="445" t="e">
        <f t="shared" si="74"/>
        <v>#DIV/0!</v>
      </c>
      <c r="BF75" s="442" t="e">
        <f t="shared" si="55"/>
        <v>#DIV/0!</v>
      </c>
      <c r="BG75" s="446"/>
      <c r="BH75" s="446"/>
      <c r="BI75" s="446"/>
      <c r="BJ75" s="446"/>
      <c r="BK75" s="446"/>
      <c r="BL75" s="446"/>
      <c r="BM75" s="446"/>
      <c r="BN75" s="446"/>
      <c r="BO75" s="446"/>
      <c r="BP75" s="446"/>
      <c r="BQ75" s="446"/>
      <c r="BR75" s="447">
        <f t="shared" si="56"/>
        <v>0</v>
      </c>
      <c r="BS75" s="447">
        <f t="shared" si="57"/>
        <v>0</v>
      </c>
      <c r="BT75" s="447">
        <f t="shared" si="58"/>
        <v>0</v>
      </c>
      <c r="BU75" s="448" t="e">
        <f t="shared" si="83"/>
        <v>#DIV/0!</v>
      </c>
      <c r="BV75" s="447" t="e">
        <f t="shared" si="84"/>
        <v>#DIV/0!</v>
      </c>
      <c r="BW75" s="449" t="e">
        <f t="shared" si="59"/>
        <v>#DIV/0!</v>
      </c>
      <c r="BX75" s="449" t="e">
        <f t="shared" si="77"/>
        <v>#DIV/0!</v>
      </c>
      <c r="BY75" s="449" t="e">
        <f t="shared" si="77"/>
        <v>#DIV/0!</v>
      </c>
      <c r="BZ75" s="449" t="e">
        <f t="shared" ref="BZ75:BZ97" si="90">BS75+BE75+Q75</f>
        <v>#DIV/0!</v>
      </c>
      <c r="CA75" s="449" t="e">
        <f t="shared" ref="CA75:CA97" si="91">BV75+BF75+T75</f>
        <v>#DIV/0!</v>
      </c>
      <c r="CC75" s="449" t="e">
        <f t="shared" si="32"/>
        <v>#DIV/0!</v>
      </c>
      <c r="CD75" s="449" t="e">
        <f>CC75/#REF!*1000</f>
        <v>#DIV/0!</v>
      </c>
      <c r="CE75" s="449" t="e">
        <f t="shared" si="33"/>
        <v>#DIV/0!</v>
      </c>
      <c r="CF75" s="449" t="e">
        <f>CE75/#REF!</f>
        <v>#DIV/0!</v>
      </c>
      <c r="CG75" s="451"/>
      <c r="CH75" s="449" t="e">
        <f t="shared" si="43"/>
        <v>#DIV/0!</v>
      </c>
      <c r="CI75" s="449" t="e">
        <f t="shared" si="43"/>
        <v>#DIV/0!</v>
      </c>
      <c r="CJ75" s="449" t="e">
        <f t="shared" si="43"/>
        <v>#DIV/0!</v>
      </c>
      <c r="CK75" s="449" t="e">
        <f t="shared" si="43"/>
        <v>#DIV/0!</v>
      </c>
    </row>
    <row r="76" spans="1:89" s="450" customFormat="1" ht="18.75" customHeight="1">
      <c r="A76" s="452" t="s">
        <v>69</v>
      </c>
      <c r="B76" s="506"/>
      <c r="C76" s="453"/>
      <c r="D76" s="473"/>
      <c r="E76" s="455"/>
      <c r="F76" s="417"/>
      <c r="G76" s="418"/>
      <c r="H76" s="420"/>
      <c r="I76" s="502"/>
      <c r="J76" s="465"/>
      <c r="K76" s="422"/>
      <c r="L76" s="423"/>
      <c r="M76" s="424"/>
      <c r="N76" s="425"/>
      <c r="O76" s="426">
        <f t="shared" si="89"/>
        <v>0</v>
      </c>
      <c r="P76" s="426">
        <f t="shared" si="89"/>
        <v>0</v>
      </c>
      <c r="Q76" s="426">
        <f t="shared" si="89"/>
        <v>0</v>
      </c>
      <c r="R76" s="426">
        <f t="shared" si="46"/>
        <v>0</v>
      </c>
      <c r="S76" s="427" t="e">
        <f t="shared" si="47"/>
        <v>#DIV/0!</v>
      </c>
      <c r="T76" s="426" t="e">
        <f t="shared" si="85"/>
        <v>#DIV/0!</v>
      </c>
      <c r="U76" s="425"/>
      <c r="V76" s="425"/>
      <c r="W76" s="429"/>
      <c r="X76" s="426">
        <f t="shared" si="49"/>
        <v>0</v>
      </c>
      <c r="Y76" s="426">
        <f t="shared" si="86"/>
        <v>0</v>
      </c>
      <c r="Z76" s="426" t="e">
        <f t="shared" si="31"/>
        <v>#DIV/0!</v>
      </c>
      <c r="AA76" s="425"/>
      <c r="AB76" s="428"/>
      <c r="AC76" s="429"/>
      <c r="AD76" s="426">
        <f t="shared" si="87"/>
        <v>0</v>
      </c>
      <c r="AE76" s="426">
        <f t="shared" si="50"/>
        <v>0</v>
      </c>
      <c r="AF76" s="426" t="e">
        <f>AC76/#REF!</f>
        <v>#REF!</v>
      </c>
      <c r="AG76" s="425"/>
      <c r="AH76" s="428"/>
      <c r="AI76" s="430"/>
      <c r="AJ76" s="426">
        <f t="shared" si="88"/>
        <v>0</v>
      </c>
      <c r="AK76" s="426">
        <f t="shared" si="51"/>
        <v>0</v>
      </c>
      <c r="AL76" s="426" t="e">
        <f>AI76/#REF!</f>
        <v>#REF!</v>
      </c>
      <c r="AM76" s="432"/>
      <c r="AN76" s="432"/>
      <c r="AO76" s="505"/>
      <c r="AP76" s="433"/>
      <c r="AQ76" s="434" t="e">
        <f>AP76/#REF!*1000</f>
        <v>#REF!</v>
      </c>
      <c r="AR76" s="437"/>
      <c r="AS76" s="437"/>
      <c r="AT76" s="437"/>
      <c r="AU76" s="437"/>
      <c r="AV76" s="437"/>
      <c r="AW76" s="438"/>
      <c r="AX76" s="439" t="e">
        <f t="shared" si="72"/>
        <v>#DIV/0!</v>
      </c>
      <c r="AY76" s="440" t="e">
        <f t="shared" si="73"/>
        <v>#DIV/0!</v>
      </c>
      <c r="AZ76" s="440" t="e">
        <f t="shared" si="75"/>
        <v>#DIV/0!</v>
      </c>
      <c r="BA76" s="441" t="e">
        <f t="shared" si="76"/>
        <v>#DIV/0!</v>
      </c>
      <c r="BB76" s="442" t="e">
        <f t="shared" si="54"/>
        <v>#DIV/0!</v>
      </c>
      <c r="BC76" s="443" t="e">
        <f>BB76/#REF!*1000</f>
        <v>#DIV/0!</v>
      </c>
      <c r="BD76" s="444">
        <v>23000</v>
      </c>
      <c r="BE76" s="445" t="e">
        <f t="shared" si="74"/>
        <v>#DIV/0!</v>
      </c>
      <c r="BF76" s="442" t="e">
        <f t="shared" si="55"/>
        <v>#DIV/0!</v>
      </c>
      <c r="BG76" s="446"/>
      <c r="BH76" s="446"/>
      <c r="BI76" s="446"/>
      <c r="BJ76" s="446"/>
      <c r="BK76" s="446"/>
      <c r="BL76" s="446"/>
      <c r="BM76" s="446"/>
      <c r="BN76" s="446"/>
      <c r="BO76" s="446"/>
      <c r="BP76" s="446"/>
      <c r="BQ76" s="446"/>
      <c r="BR76" s="447">
        <f t="shared" si="56"/>
        <v>0</v>
      </c>
      <c r="BS76" s="447">
        <f t="shared" si="57"/>
        <v>0</v>
      </c>
      <c r="BT76" s="447">
        <f t="shared" si="58"/>
        <v>0</v>
      </c>
      <c r="BU76" s="448" t="e">
        <f>BT76/#REF!*1000</f>
        <v>#REF!</v>
      </c>
      <c r="BV76" s="447" t="e">
        <f>(BS76-BR76)/#REF!</f>
        <v>#REF!</v>
      </c>
      <c r="BW76" s="449" t="e">
        <f t="shared" si="59"/>
        <v>#DIV/0!</v>
      </c>
      <c r="BX76" s="449" t="e">
        <f t="shared" si="77"/>
        <v>#DIV/0!</v>
      </c>
      <c r="BY76" s="449" t="e">
        <f t="shared" si="77"/>
        <v>#REF!</v>
      </c>
      <c r="BZ76" s="449" t="e">
        <f t="shared" si="90"/>
        <v>#DIV/0!</v>
      </c>
      <c r="CA76" s="449" t="e">
        <f t="shared" si="91"/>
        <v>#REF!</v>
      </c>
      <c r="CC76" s="449" t="e">
        <f t="shared" si="32"/>
        <v>#DIV/0!</v>
      </c>
      <c r="CD76" s="449" t="e">
        <f>CC76/#REF!*1000</f>
        <v>#DIV/0!</v>
      </c>
      <c r="CE76" s="449" t="e">
        <f t="shared" si="33"/>
        <v>#DIV/0!</v>
      </c>
      <c r="CF76" s="449" t="e">
        <f>CE76/#REF!</f>
        <v>#DIV/0!</v>
      </c>
      <c r="CG76" s="451"/>
      <c r="CH76" s="449" t="e">
        <f t="shared" si="43"/>
        <v>#DIV/0!</v>
      </c>
      <c r="CI76" s="449" t="e">
        <f t="shared" si="43"/>
        <v>#REF!</v>
      </c>
      <c r="CJ76" s="449" t="e">
        <f t="shared" si="43"/>
        <v>#DIV/0!</v>
      </c>
      <c r="CK76" s="449" t="e">
        <f t="shared" si="43"/>
        <v>#REF!</v>
      </c>
    </row>
    <row r="77" spans="1:89" s="450" customFormat="1" ht="15.75" customHeight="1">
      <c r="A77" s="452" t="s">
        <v>70</v>
      </c>
      <c r="B77" s="472"/>
      <c r="C77" s="460"/>
      <c r="D77" s="494"/>
      <c r="E77" s="462"/>
      <c r="F77" s="417"/>
      <c r="G77" s="418"/>
      <c r="H77" s="457"/>
      <c r="I77" s="502"/>
      <c r="J77" s="465"/>
      <c r="K77" s="422"/>
      <c r="L77" s="423"/>
      <c r="M77" s="424"/>
      <c r="N77" s="425"/>
      <c r="O77" s="426">
        <f t="shared" si="89"/>
        <v>0</v>
      </c>
      <c r="P77" s="426">
        <f t="shared" si="89"/>
        <v>0</v>
      </c>
      <c r="Q77" s="426">
        <f t="shared" si="89"/>
        <v>0</v>
      </c>
      <c r="R77" s="426">
        <f t="shared" si="46"/>
        <v>0</v>
      </c>
      <c r="S77" s="427" t="e">
        <f t="shared" si="47"/>
        <v>#DIV/0!</v>
      </c>
      <c r="T77" s="426" t="e">
        <f t="shared" si="85"/>
        <v>#DIV/0!</v>
      </c>
      <c r="U77" s="425"/>
      <c r="V77" s="425"/>
      <c r="W77" s="429"/>
      <c r="X77" s="426">
        <f t="shared" si="49"/>
        <v>0</v>
      </c>
      <c r="Y77" s="426">
        <f t="shared" si="86"/>
        <v>0</v>
      </c>
      <c r="Z77" s="426" t="e">
        <f t="shared" si="31"/>
        <v>#DIV/0!</v>
      </c>
      <c r="AA77" s="425"/>
      <c r="AB77" s="428"/>
      <c r="AC77" s="429"/>
      <c r="AD77" s="426">
        <f t="shared" si="87"/>
        <v>0</v>
      </c>
      <c r="AE77" s="426">
        <f t="shared" si="50"/>
        <v>0</v>
      </c>
      <c r="AF77" s="426" t="e">
        <f t="shared" si="79"/>
        <v>#DIV/0!</v>
      </c>
      <c r="AG77" s="425"/>
      <c r="AH77" s="428"/>
      <c r="AI77" s="430"/>
      <c r="AJ77" s="426">
        <f t="shared" si="88"/>
        <v>0</v>
      </c>
      <c r="AK77" s="426">
        <f t="shared" si="51"/>
        <v>0</v>
      </c>
      <c r="AL77" s="426" t="e">
        <f t="shared" si="80"/>
        <v>#DIV/0!</v>
      </c>
      <c r="AM77" s="431"/>
      <c r="AN77" s="431"/>
      <c r="AO77" s="477"/>
      <c r="AP77" s="433"/>
      <c r="AQ77" s="434" t="e">
        <f t="shared" si="81"/>
        <v>#DIV/0!</v>
      </c>
      <c r="AR77" s="478"/>
      <c r="AS77" s="478"/>
      <c r="AT77" s="478"/>
      <c r="AU77" s="478"/>
      <c r="AV77" s="478"/>
      <c r="AW77" s="438"/>
      <c r="AX77" s="439" t="e">
        <f t="shared" si="72"/>
        <v>#DIV/0!</v>
      </c>
      <c r="AY77" s="440" t="e">
        <f t="shared" si="73"/>
        <v>#DIV/0!</v>
      </c>
      <c r="AZ77" s="440" t="e">
        <f t="shared" si="75"/>
        <v>#DIV/0!</v>
      </c>
      <c r="BA77" s="441" t="e">
        <f t="shared" si="76"/>
        <v>#DIV/0!</v>
      </c>
      <c r="BB77" s="442" t="e">
        <f t="shared" si="54"/>
        <v>#DIV/0!</v>
      </c>
      <c r="BC77" s="443" t="e">
        <f t="shared" si="82"/>
        <v>#DIV/0!</v>
      </c>
      <c r="BD77" s="444">
        <v>23000</v>
      </c>
      <c r="BE77" s="445" t="e">
        <f t="shared" si="74"/>
        <v>#DIV/0!</v>
      </c>
      <c r="BF77" s="442" t="e">
        <f t="shared" si="55"/>
        <v>#DIV/0!</v>
      </c>
      <c r="BG77" s="446"/>
      <c r="BH77" s="446"/>
      <c r="BI77" s="446"/>
      <c r="BJ77" s="446"/>
      <c r="BK77" s="446"/>
      <c r="BL77" s="446"/>
      <c r="BM77" s="446"/>
      <c r="BN77" s="446"/>
      <c r="BO77" s="446"/>
      <c r="BP77" s="446"/>
      <c r="BQ77" s="446"/>
      <c r="BR77" s="447">
        <f t="shared" si="56"/>
        <v>0</v>
      </c>
      <c r="BS77" s="447">
        <f t="shared" si="57"/>
        <v>0</v>
      </c>
      <c r="BT77" s="447">
        <f t="shared" si="58"/>
        <v>0</v>
      </c>
      <c r="BU77" s="448" t="e">
        <f t="shared" si="83"/>
        <v>#DIV/0!</v>
      </c>
      <c r="BV77" s="447" t="e">
        <f t="shared" si="84"/>
        <v>#DIV/0!</v>
      </c>
      <c r="BW77" s="449" t="e">
        <f t="shared" si="59"/>
        <v>#DIV/0!</v>
      </c>
      <c r="BX77" s="449" t="e">
        <f t="shared" si="77"/>
        <v>#DIV/0!</v>
      </c>
      <c r="BY77" s="449" t="e">
        <f t="shared" si="77"/>
        <v>#DIV/0!</v>
      </c>
      <c r="BZ77" s="449" t="e">
        <f t="shared" si="90"/>
        <v>#DIV/0!</v>
      </c>
      <c r="CA77" s="449" t="e">
        <f t="shared" si="91"/>
        <v>#DIV/0!</v>
      </c>
      <c r="CC77" s="449" t="e">
        <f t="shared" si="32"/>
        <v>#DIV/0!</v>
      </c>
      <c r="CD77" s="449" t="e">
        <f>CC77/#REF!*1000</f>
        <v>#DIV/0!</v>
      </c>
      <c r="CE77" s="449" t="e">
        <f t="shared" si="33"/>
        <v>#DIV/0!</v>
      </c>
      <c r="CF77" s="449" t="e">
        <f>CE77/#REF!</f>
        <v>#DIV/0!</v>
      </c>
      <c r="CG77" s="451"/>
      <c r="CH77" s="449" t="e">
        <f t="shared" si="43"/>
        <v>#DIV/0!</v>
      </c>
      <c r="CI77" s="449" t="e">
        <f t="shared" si="43"/>
        <v>#DIV/0!</v>
      </c>
      <c r="CJ77" s="449" t="e">
        <f t="shared" si="43"/>
        <v>#DIV/0!</v>
      </c>
      <c r="CK77" s="449" t="e">
        <f t="shared" si="43"/>
        <v>#DIV/0!</v>
      </c>
    </row>
    <row r="78" spans="1:89" s="450" customFormat="1" ht="18.75" customHeight="1">
      <c r="A78" s="452" t="s">
        <v>72</v>
      </c>
      <c r="B78" s="413"/>
      <c r="C78" s="453"/>
      <c r="D78" s="473"/>
      <c r="E78" s="455"/>
      <c r="F78" s="417"/>
      <c r="G78" s="418"/>
      <c r="H78" s="457"/>
      <c r="I78" s="420"/>
      <c r="J78" s="465"/>
      <c r="K78" s="422"/>
      <c r="L78" s="423"/>
      <c r="M78" s="424"/>
      <c r="N78" s="425"/>
      <c r="O78" s="426">
        <f t="shared" si="89"/>
        <v>0</v>
      </c>
      <c r="P78" s="426">
        <f t="shared" si="89"/>
        <v>0</v>
      </c>
      <c r="Q78" s="426">
        <f t="shared" si="89"/>
        <v>0</v>
      </c>
      <c r="R78" s="426">
        <f t="shared" si="46"/>
        <v>0</v>
      </c>
      <c r="S78" s="427" t="e">
        <f t="shared" si="47"/>
        <v>#DIV/0!</v>
      </c>
      <c r="T78" s="426" t="e">
        <f t="shared" si="85"/>
        <v>#DIV/0!</v>
      </c>
      <c r="U78" s="425"/>
      <c r="V78" s="425"/>
      <c r="W78" s="429"/>
      <c r="X78" s="426">
        <f t="shared" si="49"/>
        <v>0</v>
      </c>
      <c r="Y78" s="426">
        <f t="shared" si="86"/>
        <v>0</v>
      </c>
      <c r="Z78" s="426" t="e">
        <f t="shared" si="31"/>
        <v>#DIV/0!</v>
      </c>
      <c r="AA78" s="425"/>
      <c r="AB78" s="428"/>
      <c r="AC78" s="429"/>
      <c r="AD78" s="426">
        <f t="shared" si="87"/>
        <v>0</v>
      </c>
      <c r="AE78" s="426">
        <f t="shared" si="50"/>
        <v>0</v>
      </c>
      <c r="AF78" s="426" t="e">
        <f t="shared" si="79"/>
        <v>#DIV/0!</v>
      </c>
      <c r="AG78" s="425"/>
      <c r="AH78" s="428"/>
      <c r="AI78" s="430"/>
      <c r="AJ78" s="426">
        <f t="shared" si="88"/>
        <v>0</v>
      </c>
      <c r="AK78" s="426">
        <f t="shared" si="51"/>
        <v>0</v>
      </c>
      <c r="AL78" s="426" t="e">
        <f t="shared" si="80"/>
        <v>#DIV/0!</v>
      </c>
      <c r="AM78" s="431"/>
      <c r="AN78" s="431"/>
      <c r="AO78" s="477"/>
      <c r="AP78" s="433"/>
      <c r="AQ78" s="434" t="e">
        <f t="shared" si="81"/>
        <v>#DIV/0!</v>
      </c>
      <c r="AR78" s="478"/>
      <c r="AS78" s="478"/>
      <c r="AT78" s="478"/>
      <c r="AU78" s="478"/>
      <c r="AV78" s="478"/>
      <c r="AW78" s="438"/>
      <c r="AX78" s="439" t="e">
        <f t="shared" si="72"/>
        <v>#DIV/0!</v>
      </c>
      <c r="AY78" s="440" t="e">
        <f t="shared" si="73"/>
        <v>#DIV/0!</v>
      </c>
      <c r="AZ78" s="440" t="e">
        <f t="shared" si="75"/>
        <v>#DIV/0!</v>
      </c>
      <c r="BA78" s="441" t="e">
        <f t="shared" si="76"/>
        <v>#DIV/0!</v>
      </c>
      <c r="BB78" s="442" t="e">
        <f t="shared" si="54"/>
        <v>#DIV/0!</v>
      </c>
      <c r="BC78" s="443" t="e">
        <f t="shared" si="82"/>
        <v>#DIV/0!</v>
      </c>
      <c r="BD78" s="444">
        <v>23000</v>
      </c>
      <c r="BE78" s="445" t="e">
        <f t="shared" si="74"/>
        <v>#DIV/0!</v>
      </c>
      <c r="BF78" s="442" t="e">
        <f t="shared" si="55"/>
        <v>#DIV/0!</v>
      </c>
      <c r="BG78" s="446"/>
      <c r="BH78" s="446"/>
      <c r="BI78" s="446"/>
      <c r="BJ78" s="446"/>
      <c r="BK78" s="446"/>
      <c r="BL78" s="446"/>
      <c r="BM78" s="446"/>
      <c r="BN78" s="446"/>
      <c r="BO78" s="446"/>
      <c r="BP78" s="446"/>
      <c r="BQ78" s="446"/>
      <c r="BR78" s="447">
        <f t="shared" si="56"/>
        <v>0</v>
      </c>
      <c r="BS78" s="447">
        <f t="shared" si="57"/>
        <v>0</v>
      </c>
      <c r="BT78" s="447">
        <f t="shared" si="58"/>
        <v>0</v>
      </c>
      <c r="BU78" s="448" t="e">
        <f t="shared" si="83"/>
        <v>#DIV/0!</v>
      </c>
      <c r="BV78" s="447" t="e">
        <f t="shared" si="84"/>
        <v>#DIV/0!</v>
      </c>
      <c r="BW78" s="449" t="e">
        <f t="shared" si="59"/>
        <v>#DIV/0!</v>
      </c>
      <c r="BX78" s="449" t="e">
        <f t="shared" si="77"/>
        <v>#DIV/0!</v>
      </c>
      <c r="BY78" s="449" t="e">
        <f t="shared" si="77"/>
        <v>#DIV/0!</v>
      </c>
      <c r="BZ78" s="449" t="e">
        <f t="shared" si="90"/>
        <v>#DIV/0!</v>
      </c>
      <c r="CA78" s="449" t="e">
        <f t="shared" si="91"/>
        <v>#DIV/0!</v>
      </c>
      <c r="CC78" s="449" t="e">
        <f t="shared" si="32"/>
        <v>#DIV/0!</v>
      </c>
      <c r="CD78" s="449" t="e">
        <f>CC78/#REF!*1000</f>
        <v>#DIV/0!</v>
      </c>
      <c r="CE78" s="449" t="e">
        <f t="shared" si="33"/>
        <v>#DIV/0!</v>
      </c>
      <c r="CF78" s="449" t="e">
        <f>CE78/#REF!</f>
        <v>#DIV/0!</v>
      </c>
      <c r="CG78" s="451"/>
      <c r="CH78" s="449" t="e">
        <f t="shared" si="43"/>
        <v>#DIV/0!</v>
      </c>
      <c r="CI78" s="449" t="e">
        <f t="shared" si="43"/>
        <v>#DIV/0!</v>
      </c>
      <c r="CJ78" s="449" t="e">
        <f t="shared" si="43"/>
        <v>#DIV/0!</v>
      </c>
      <c r="CK78" s="449" t="e">
        <f t="shared" si="43"/>
        <v>#DIV/0!</v>
      </c>
    </row>
    <row r="79" spans="1:89" s="450" customFormat="1" ht="18.75" customHeight="1">
      <c r="A79" s="412">
        <v>34</v>
      </c>
      <c r="B79" s="413"/>
      <c r="C79" s="469"/>
      <c r="D79" s="479"/>
      <c r="E79" s="471"/>
      <c r="F79" s="417"/>
      <c r="G79" s="418"/>
      <c r="H79" s="457"/>
      <c r="I79" s="420"/>
      <c r="J79" s="465"/>
      <c r="K79" s="422"/>
      <c r="L79" s="423"/>
      <c r="M79" s="424"/>
      <c r="N79" s="425"/>
      <c r="O79" s="426">
        <f t="shared" si="89"/>
        <v>0</v>
      </c>
      <c r="P79" s="426">
        <f t="shared" si="89"/>
        <v>0</v>
      </c>
      <c r="Q79" s="426">
        <f t="shared" si="89"/>
        <v>0</v>
      </c>
      <c r="R79" s="426">
        <f t="shared" si="46"/>
        <v>0</v>
      </c>
      <c r="S79" s="427" t="e">
        <f t="shared" si="47"/>
        <v>#DIV/0!</v>
      </c>
      <c r="T79" s="426" t="e">
        <f t="shared" si="85"/>
        <v>#DIV/0!</v>
      </c>
      <c r="U79" s="425"/>
      <c r="V79" s="425"/>
      <c r="W79" s="429"/>
      <c r="X79" s="426">
        <f t="shared" si="49"/>
        <v>0</v>
      </c>
      <c r="Y79" s="426">
        <f t="shared" si="86"/>
        <v>0</v>
      </c>
      <c r="Z79" s="426" t="e">
        <f t="shared" si="31"/>
        <v>#DIV/0!</v>
      </c>
      <c r="AA79" s="425"/>
      <c r="AB79" s="428"/>
      <c r="AC79" s="429"/>
      <c r="AD79" s="426">
        <f t="shared" si="87"/>
        <v>0</v>
      </c>
      <c r="AE79" s="426">
        <f t="shared" si="50"/>
        <v>0</v>
      </c>
      <c r="AF79" s="426" t="e">
        <f>AC79/I79</f>
        <v>#DIV/0!</v>
      </c>
      <c r="AG79" s="425"/>
      <c r="AH79" s="428"/>
      <c r="AI79" s="430"/>
      <c r="AJ79" s="426">
        <f t="shared" si="88"/>
        <v>0</v>
      </c>
      <c r="AK79" s="426">
        <f t="shared" si="51"/>
        <v>0</v>
      </c>
      <c r="AL79" s="426" t="e">
        <f>AI79/I79</f>
        <v>#DIV/0!</v>
      </c>
      <c r="AM79" s="431"/>
      <c r="AN79" s="431"/>
      <c r="AO79" s="477"/>
      <c r="AP79" s="433"/>
      <c r="AQ79" s="434" t="e">
        <f>AP79/I79*1000</f>
        <v>#DIV/0!</v>
      </c>
      <c r="AR79" s="478"/>
      <c r="AS79" s="478"/>
      <c r="AT79" s="478"/>
      <c r="AU79" s="478"/>
      <c r="AV79" s="478"/>
      <c r="AW79" s="438"/>
      <c r="AX79" s="439" t="e">
        <f t="shared" si="72"/>
        <v>#DIV/0!</v>
      </c>
      <c r="AY79" s="440" t="e">
        <f t="shared" si="73"/>
        <v>#DIV/0!</v>
      </c>
      <c r="AZ79" s="440" t="e">
        <f t="shared" si="75"/>
        <v>#DIV/0!</v>
      </c>
      <c r="BA79" s="441" t="e">
        <f t="shared" si="76"/>
        <v>#DIV/0!</v>
      </c>
      <c r="BB79" s="442" t="e">
        <f t="shared" si="54"/>
        <v>#DIV/0!</v>
      </c>
      <c r="BC79" s="443" t="e">
        <f>BB79/I79*1000</f>
        <v>#DIV/0!</v>
      </c>
      <c r="BD79" s="444">
        <v>23000</v>
      </c>
      <c r="BE79" s="445" t="e">
        <f t="shared" si="74"/>
        <v>#DIV/0!</v>
      </c>
      <c r="BF79" s="442" t="e">
        <f t="shared" si="55"/>
        <v>#DIV/0!</v>
      </c>
      <c r="BG79" s="446"/>
      <c r="BH79" s="446"/>
      <c r="BI79" s="446"/>
      <c r="BJ79" s="446"/>
      <c r="BK79" s="446"/>
      <c r="BL79" s="446"/>
      <c r="BM79" s="446"/>
      <c r="BN79" s="446"/>
      <c r="BO79" s="446"/>
      <c r="BP79" s="446"/>
      <c r="BQ79" s="446"/>
      <c r="BR79" s="447">
        <f t="shared" si="56"/>
        <v>0</v>
      </c>
      <c r="BS79" s="447">
        <f t="shared" si="57"/>
        <v>0</v>
      </c>
      <c r="BT79" s="447">
        <f t="shared" si="58"/>
        <v>0</v>
      </c>
      <c r="BU79" s="448" t="e">
        <f>BT79/I79*1000</f>
        <v>#DIV/0!</v>
      </c>
      <c r="BV79" s="447" t="e">
        <f>(BS79-BR79)/I79</f>
        <v>#DIV/0!</v>
      </c>
      <c r="BW79" s="449" t="e">
        <f t="shared" si="59"/>
        <v>#DIV/0!</v>
      </c>
      <c r="BX79" s="449" t="e">
        <f t="shared" si="77"/>
        <v>#DIV/0!</v>
      </c>
      <c r="BY79" s="449" t="e">
        <f t="shared" si="77"/>
        <v>#DIV/0!</v>
      </c>
      <c r="BZ79" s="449" t="e">
        <f t="shared" si="90"/>
        <v>#DIV/0!</v>
      </c>
      <c r="CA79" s="449" t="e">
        <f t="shared" si="91"/>
        <v>#DIV/0!</v>
      </c>
      <c r="CC79" s="449" t="e">
        <f t="shared" si="32"/>
        <v>#DIV/0!</v>
      </c>
      <c r="CD79" s="449" t="e">
        <f>CC79/#REF!*1000</f>
        <v>#DIV/0!</v>
      </c>
      <c r="CE79" s="449" t="e">
        <f t="shared" si="33"/>
        <v>#DIV/0!</v>
      </c>
      <c r="CF79" s="449" t="e">
        <f>CE79/#REF!</f>
        <v>#DIV/0!</v>
      </c>
      <c r="CG79" s="451"/>
      <c r="CH79" s="449" t="e">
        <f t="shared" si="43"/>
        <v>#DIV/0!</v>
      </c>
      <c r="CI79" s="449" t="e">
        <f t="shared" si="43"/>
        <v>#DIV/0!</v>
      </c>
      <c r="CJ79" s="449" t="e">
        <f t="shared" si="43"/>
        <v>#DIV/0!</v>
      </c>
      <c r="CK79" s="449" t="e">
        <f t="shared" si="43"/>
        <v>#DIV/0!</v>
      </c>
    </row>
    <row r="80" spans="1:89" s="450" customFormat="1" ht="18.75" customHeight="1">
      <c r="A80" s="452" t="s">
        <v>65</v>
      </c>
      <c r="B80" s="413"/>
      <c r="C80" s="482"/>
      <c r="D80" s="483"/>
      <c r="E80" s="483"/>
      <c r="F80" s="417"/>
      <c r="G80" s="418"/>
      <c r="H80" s="464"/>
      <c r="I80" s="484"/>
      <c r="J80" s="465"/>
      <c r="K80" s="422"/>
      <c r="L80" s="423"/>
      <c r="M80" s="424"/>
      <c r="N80" s="425"/>
      <c r="O80" s="426">
        <f t="shared" si="89"/>
        <v>0</v>
      </c>
      <c r="P80" s="426">
        <f t="shared" si="89"/>
        <v>0</v>
      </c>
      <c r="Q80" s="426">
        <f t="shared" si="89"/>
        <v>0</v>
      </c>
      <c r="R80" s="426">
        <f t="shared" si="46"/>
        <v>0</v>
      </c>
      <c r="S80" s="427" t="e">
        <f t="shared" si="47"/>
        <v>#DIV/0!</v>
      </c>
      <c r="T80" s="426" t="e">
        <f t="shared" si="85"/>
        <v>#DIV/0!</v>
      </c>
      <c r="U80" s="425"/>
      <c r="V80" s="425"/>
      <c r="W80" s="429"/>
      <c r="X80" s="426">
        <f t="shared" si="49"/>
        <v>0</v>
      </c>
      <c r="Y80" s="426">
        <f t="shared" si="86"/>
        <v>0</v>
      </c>
      <c r="Z80" s="426" t="e">
        <f t="shared" si="31"/>
        <v>#DIV/0!</v>
      </c>
      <c r="AA80" s="425"/>
      <c r="AB80" s="428"/>
      <c r="AC80" s="429"/>
      <c r="AD80" s="426">
        <f t="shared" si="87"/>
        <v>0</v>
      </c>
      <c r="AE80" s="426">
        <f t="shared" si="50"/>
        <v>0</v>
      </c>
      <c r="AF80" s="426" t="e">
        <f>AC80/H80</f>
        <v>#DIV/0!</v>
      </c>
      <c r="AG80" s="425"/>
      <c r="AH80" s="428"/>
      <c r="AI80" s="430"/>
      <c r="AJ80" s="426">
        <f t="shared" si="88"/>
        <v>0</v>
      </c>
      <c r="AK80" s="426">
        <f t="shared" si="51"/>
        <v>0</v>
      </c>
      <c r="AL80" s="426" t="e">
        <f>AI80/H80</f>
        <v>#DIV/0!</v>
      </c>
      <c r="AM80" s="431"/>
      <c r="AN80" s="431"/>
      <c r="AO80" s="477"/>
      <c r="AP80" s="433"/>
      <c r="AQ80" s="434" t="e">
        <f>AP80/H80*1000</f>
        <v>#DIV/0!</v>
      </c>
      <c r="AR80" s="478"/>
      <c r="AS80" s="478"/>
      <c r="AT80" s="478"/>
      <c r="AU80" s="478"/>
      <c r="AV80" s="478"/>
      <c r="AW80" s="438"/>
      <c r="AX80" s="439" t="e">
        <f t="shared" si="72"/>
        <v>#DIV/0!</v>
      </c>
      <c r="AY80" s="440" t="e">
        <f t="shared" si="73"/>
        <v>#DIV/0!</v>
      </c>
      <c r="AZ80" s="440" t="e">
        <f t="shared" si="75"/>
        <v>#DIV/0!</v>
      </c>
      <c r="BA80" s="441" t="e">
        <f t="shared" si="76"/>
        <v>#DIV/0!</v>
      </c>
      <c r="BB80" s="442" t="e">
        <f t="shared" si="54"/>
        <v>#DIV/0!</v>
      </c>
      <c r="BC80" s="443" t="e">
        <f>BB80/H80*1000</f>
        <v>#DIV/0!</v>
      </c>
      <c r="BD80" s="444">
        <v>23000</v>
      </c>
      <c r="BE80" s="445" t="e">
        <f t="shared" si="74"/>
        <v>#DIV/0!</v>
      </c>
      <c r="BF80" s="442" t="e">
        <f t="shared" si="55"/>
        <v>#DIV/0!</v>
      </c>
      <c r="BG80" s="446"/>
      <c r="BH80" s="446"/>
      <c r="BI80" s="446"/>
      <c r="BJ80" s="446"/>
      <c r="BK80" s="446"/>
      <c r="BL80" s="446"/>
      <c r="BM80" s="446"/>
      <c r="BN80" s="446"/>
      <c r="BO80" s="446"/>
      <c r="BP80" s="446"/>
      <c r="BQ80" s="446"/>
      <c r="BR80" s="447">
        <f t="shared" si="56"/>
        <v>0</v>
      </c>
      <c r="BS80" s="447">
        <f t="shared" si="57"/>
        <v>0</v>
      </c>
      <c r="BT80" s="447">
        <f t="shared" si="58"/>
        <v>0</v>
      </c>
      <c r="BU80" s="448" t="e">
        <f>BT80/H80*1000</f>
        <v>#DIV/0!</v>
      </c>
      <c r="BV80" s="447" t="e">
        <f>(BS80-BR80)/H80</f>
        <v>#DIV/0!</v>
      </c>
      <c r="BW80" s="449" t="e">
        <f t="shared" si="59"/>
        <v>#DIV/0!</v>
      </c>
      <c r="BX80" s="449" t="e">
        <f t="shared" si="77"/>
        <v>#DIV/0!</v>
      </c>
      <c r="BY80" s="449" t="e">
        <f t="shared" si="77"/>
        <v>#DIV/0!</v>
      </c>
      <c r="BZ80" s="449" t="e">
        <f t="shared" si="90"/>
        <v>#DIV/0!</v>
      </c>
      <c r="CA80" s="449" t="e">
        <f t="shared" si="91"/>
        <v>#DIV/0!</v>
      </c>
      <c r="CC80" s="449" t="e">
        <f t="shared" si="32"/>
        <v>#DIV/0!</v>
      </c>
      <c r="CD80" s="449" t="e">
        <f>CC80/#REF!*1000</f>
        <v>#DIV/0!</v>
      </c>
      <c r="CE80" s="449" t="e">
        <f t="shared" si="33"/>
        <v>#DIV/0!</v>
      </c>
      <c r="CF80" s="449" t="e">
        <f>CE80/#REF!</f>
        <v>#DIV/0!</v>
      </c>
      <c r="CG80" s="451"/>
      <c r="CH80" s="449" t="e">
        <f t="shared" si="43"/>
        <v>#DIV/0!</v>
      </c>
      <c r="CI80" s="449" t="e">
        <f t="shared" si="43"/>
        <v>#DIV/0!</v>
      </c>
      <c r="CJ80" s="449" t="e">
        <f t="shared" si="43"/>
        <v>#DIV/0!</v>
      </c>
      <c r="CK80" s="449" t="e">
        <f t="shared" si="43"/>
        <v>#DIV/0!</v>
      </c>
    </row>
    <row r="81" spans="1:89" s="450" customFormat="1" ht="18.75" customHeight="1">
      <c r="A81" s="452"/>
      <c r="B81" s="413"/>
      <c r="C81" s="414"/>
      <c r="D81" s="497"/>
      <c r="E81" s="507"/>
      <c r="F81" s="417"/>
      <c r="G81" s="418"/>
      <c r="H81" s="464"/>
      <c r="I81" s="484"/>
      <c r="J81" s="465"/>
      <c r="K81" s="422"/>
      <c r="L81" s="423"/>
      <c r="M81" s="424"/>
      <c r="N81" s="425"/>
      <c r="O81" s="426"/>
      <c r="P81" s="426"/>
      <c r="Q81" s="426"/>
      <c r="R81" s="426"/>
      <c r="S81" s="427"/>
      <c r="T81" s="426"/>
      <c r="U81" s="425"/>
      <c r="V81" s="425"/>
      <c r="W81" s="429"/>
      <c r="X81" s="426"/>
      <c r="Y81" s="426"/>
      <c r="Z81" s="426"/>
      <c r="AA81" s="425"/>
      <c r="AB81" s="428"/>
      <c r="AC81" s="429"/>
      <c r="AD81" s="426"/>
      <c r="AE81" s="426"/>
      <c r="AF81" s="426"/>
      <c r="AG81" s="425"/>
      <c r="AH81" s="428"/>
      <c r="AI81" s="430"/>
      <c r="AJ81" s="426"/>
      <c r="AK81" s="426"/>
      <c r="AL81" s="426"/>
      <c r="AM81" s="431"/>
      <c r="AN81" s="431"/>
      <c r="AO81" s="477"/>
      <c r="AP81" s="433"/>
      <c r="AQ81" s="434"/>
      <c r="AR81" s="478"/>
      <c r="AS81" s="478"/>
      <c r="AT81" s="478"/>
      <c r="AU81" s="478"/>
      <c r="AV81" s="478"/>
      <c r="AW81" s="438"/>
      <c r="AX81" s="439"/>
      <c r="AY81" s="440"/>
      <c r="AZ81" s="440"/>
      <c r="BA81" s="441"/>
      <c r="BB81" s="442"/>
      <c r="BC81" s="443"/>
      <c r="BD81" s="444"/>
      <c r="BE81" s="445"/>
      <c r="BF81" s="442"/>
      <c r="BG81" s="446"/>
      <c r="BH81" s="446"/>
      <c r="BI81" s="446"/>
      <c r="BJ81" s="446"/>
      <c r="BK81" s="446"/>
      <c r="BL81" s="446"/>
      <c r="BM81" s="446"/>
      <c r="BN81" s="446"/>
      <c r="BO81" s="446"/>
      <c r="BP81" s="446"/>
      <c r="BQ81" s="446"/>
      <c r="BR81" s="447"/>
      <c r="BS81" s="447"/>
      <c r="BT81" s="447"/>
      <c r="BU81" s="448"/>
      <c r="BV81" s="447"/>
      <c r="BW81" s="449"/>
      <c r="BX81" s="449"/>
      <c r="BY81" s="449"/>
      <c r="BZ81" s="449"/>
      <c r="CA81" s="449"/>
      <c r="CC81" s="449"/>
      <c r="CD81" s="449"/>
      <c r="CE81" s="449"/>
      <c r="CF81" s="449"/>
      <c r="CG81" s="451"/>
      <c r="CH81" s="449"/>
      <c r="CI81" s="449"/>
      <c r="CJ81" s="449"/>
      <c r="CK81" s="449"/>
    </row>
    <row r="82" spans="1:89" s="450" customFormat="1" ht="18.75" customHeight="1">
      <c r="A82" s="412">
        <v>35</v>
      </c>
      <c r="B82" s="413"/>
      <c r="C82" s="453"/>
      <c r="D82" s="473"/>
      <c r="E82" s="473"/>
      <c r="F82" s="417"/>
      <c r="G82" s="418"/>
      <c r="H82" s="457"/>
      <c r="I82" s="464"/>
      <c r="J82" s="465"/>
      <c r="K82" s="422"/>
      <c r="L82" s="423"/>
      <c r="M82" s="424"/>
      <c r="N82" s="425"/>
      <c r="O82" s="426">
        <f t="shared" si="89"/>
        <v>0</v>
      </c>
      <c r="P82" s="426">
        <f t="shared" si="89"/>
        <v>0</v>
      </c>
      <c r="Q82" s="426">
        <f t="shared" si="89"/>
        <v>0</v>
      </c>
      <c r="R82" s="426">
        <f t="shared" si="46"/>
        <v>0</v>
      </c>
      <c r="S82" s="427" t="e">
        <f t="shared" si="47"/>
        <v>#DIV/0!</v>
      </c>
      <c r="T82" s="426" t="e">
        <f t="shared" si="85"/>
        <v>#DIV/0!</v>
      </c>
      <c r="U82" s="425"/>
      <c r="V82" s="425"/>
      <c r="W82" s="429"/>
      <c r="X82" s="426">
        <f t="shared" si="49"/>
        <v>0</v>
      </c>
      <c r="Y82" s="426">
        <f t="shared" si="86"/>
        <v>0</v>
      </c>
      <c r="Z82" s="426" t="e">
        <f t="shared" si="31"/>
        <v>#DIV/0!</v>
      </c>
      <c r="AA82" s="425"/>
      <c r="AB82" s="428"/>
      <c r="AC82" s="429"/>
      <c r="AD82" s="426">
        <f t="shared" si="87"/>
        <v>0</v>
      </c>
      <c r="AE82" s="426">
        <f t="shared" si="50"/>
        <v>0</v>
      </c>
      <c r="AF82" s="426" t="e">
        <f>AC82/I82</f>
        <v>#DIV/0!</v>
      </c>
      <c r="AG82" s="425"/>
      <c r="AH82" s="428"/>
      <c r="AI82" s="430"/>
      <c r="AJ82" s="426">
        <f t="shared" si="88"/>
        <v>0</v>
      </c>
      <c r="AK82" s="426">
        <f t="shared" si="51"/>
        <v>0</v>
      </c>
      <c r="AL82" s="426" t="e">
        <f>AI82/I82</f>
        <v>#DIV/0!</v>
      </c>
      <c r="AM82" s="431"/>
      <c r="AN82" s="431"/>
      <c r="AO82" s="477"/>
      <c r="AP82" s="433"/>
      <c r="AQ82" s="434" t="e">
        <f>AP82/I82*1000</f>
        <v>#DIV/0!</v>
      </c>
      <c r="AR82" s="478"/>
      <c r="AS82" s="478"/>
      <c r="AT82" s="478"/>
      <c r="AU82" s="478"/>
      <c r="AV82" s="478"/>
      <c r="AW82" s="438"/>
      <c r="AX82" s="439" t="e">
        <f t="shared" si="72"/>
        <v>#DIV/0!</v>
      </c>
      <c r="AY82" s="440" t="e">
        <f t="shared" si="73"/>
        <v>#DIV/0!</v>
      </c>
      <c r="AZ82" s="440" t="e">
        <f t="shared" si="75"/>
        <v>#DIV/0!</v>
      </c>
      <c r="BA82" s="441" t="e">
        <f t="shared" si="76"/>
        <v>#DIV/0!</v>
      </c>
      <c r="BB82" s="442" t="e">
        <f t="shared" si="54"/>
        <v>#DIV/0!</v>
      </c>
      <c r="BC82" s="443" t="e">
        <f>BB82/I82*1000</f>
        <v>#DIV/0!</v>
      </c>
      <c r="BD82" s="444">
        <v>23000</v>
      </c>
      <c r="BE82" s="445" t="e">
        <f t="shared" si="74"/>
        <v>#DIV/0!</v>
      </c>
      <c r="BF82" s="442" t="e">
        <f t="shared" si="55"/>
        <v>#DIV/0!</v>
      </c>
      <c r="BG82" s="446"/>
      <c r="BH82" s="446"/>
      <c r="BI82" s="446"/>
      <c r="BJ82" s="446"/>
      <c r="BK82" s="446"/>
      <c r="BL82" s="446"/>
      <c r="BM82" s="446"/>
      <c r="BN82" s="446"/>
      <c r="BO82" s="446"/>
      <c r="BP82" s="446"/>
      <c r="BQ82" s="446"/>
      <c r="BR82" s="447">
        <f t="shared" si="56"/>
        <v>0</v>
      </c>
      <c r="BS82" s="447">
        <f t="shared" si="57"/>
        <v>0</v>
      </c>
      <c r="BT82" s="447">
        <f t="shared" si="58"/>
        <v>0</v>
      </c>
      <c r="BU82" s="448" t="e">
        <f>BT82/I82*1000</f>
        <v>#DIV/0!</v>
      </c>
      <c r="BV82" s="447" t="e">
        <f>(BS82-BR82)/I82</f>
        <v>#DIV/0!</v>
      </c>
      <c r="BW82" s="449" t="e">
        <f t="shared" si="59"/>
        <v>#DIV/0!</v>
      </c>
      <c r="BX82" s="449" t="e">
        <f t="shared" si="77"/>
        <v>#DIV/0!</v>
      </c>
      <c r="BY82" s="449" t="e">
        <f t="shared" si="77"/>
        <v>#DIV/0!</v>
      </c>
      <c r="BZ82" s="449" t="e">
        <f t="shared" si="90"/>
        <v>#DIV/0!</v>
      </c>
      <c r="CA82" s="449" t="e">
        <f t="shared" si="91"/>
        <v>#DIV/0!</v>
      </c>
      <c r="CC82" s="449" t="e">
        <f t="shared" si="32"/>
        <v>#DIV/0!</v>
      </c>
      <c r="CD82" s="449" t="e">
        <f>CC82/#REF!*1000</f>
        <v>#DIV/0!</v>
      </c>
      <c r="CE82" s="449" t="e">
        <f t="shared" si="33"/>
        <v>#DIV/0!</v>
      </c>
      <c r="CF82" s="449" t="e">
        <f>CE82/#REF!</f>
        <v>#DIV/0!</v>
      </c>
      <c r="CG82" s="451"/>
      <c r="CH82" s="449" t="e">
        <f t="shared" si="43"/>
        <v>#DIV/0!</v>
      </c>
      <c r="CI82" s="449" t="e">
        <f t="shared" si="43"/>
        <v>#DIV/0!</v>
      </c>
      <c r="CJ82" s="449" t="e">
        <f t="shared" si="43"/>
        <v>#DIV/0!</v>
      </c>
      <c r="CK82" s="449" t="e">
        <f t="shared" si="43"/>
        <v>#DIV/0!</v>
      </c>
    </row>
    <row r="83" spans="1:89" s="450" customFormat="1" ht="18.75" customHeight="1">
      <c r="A83" s="452" t="s">
        <v>66</v>
      </c>
      <c r="B83" s="506"/>
      <c r="C83" s="460"/>
      <c r="D83" s="494"/>
      <c r="E83" s="494"/>
      <c r="F83" s="417"/>
      <c r="G83" s="418"/>
      <c r="H83" s="457"/>
      <c r="I83" s="464"/>
      <c r="J83" s="465"/>
      <c r="K83" s="422"/>
      <c r="L83" s="423"/>
      <c r="M83" s="424"/>
      <c r="N83" s="425"/>
      <c r="O83" s="426">
        <f t="shared" si="89"/>
        <v>0</v>
      </c>
      <c r="P83" s="426">
        <f t="shared" si="89"/>
        <v>0</v>
      </c>
      <c r="Q83" s="426">
        <f t="shared" si="89"/>
        <v>0</v>
      </c>
      <c r="R83" s="426">
        <f t="shared" si="46"/>
        <v>0</v>
      </c>
      <c r="S83" s="427" t="e">
        <f t="shared" si="47"/>
        <v>#DIV/0!</v>
      </c>
      <c r="T83" s="426" t="e">
        <f t="shared" si="85"/>
        <v>#DIV/0!</v>
      </c>
      <c r="U83" s="425"/>
      <c r="V83" s="425"/>
      <c r="W83" s="429"/>
      <c r="X83" s="426">
        <f t="shared" si="49"/>
        <v>0</v>
      </c>
      <c r="Y83" s="426">
        <f t="shared" si="86"/>
        <v>0</v>
      </c>
      <c r="Z83" s="426" t="e">
        <f t="shared" si="31"/>
        <v>#DIV/0!</v>
      </c>
      <c r="AA83" s="425"/>
      <c r="AB83" s="428"/>
      <c r="AC83" s="429"/>
      <c r="AD83" s="426">
        <f t="shared" si="87"/>
        <v>0</v>
      </c>
      <c r="AE83" s="426">
        <f t="shared" si="50"/>
        <v>0</v>
      </c>
      <c r="AF83" s="426" t="e">
        <f>AC83/I83</f>
        <v>#DIV/0!</v>
      </c>
      <c r="AG83" s="425"/>
      <c r="AH83" s="428"/>
      <c r="AI83" s="430"/>
      <c r="AJ83" s="426">
        <f t="shared" si="88"/>
        <v>0</v>
      </c>
      <c r="AK83" s="426">
        <f t="shared" si="51"/>
        <v>0</v>
      </c>
      <c r="AL83" s="426" t="e">
        <f>AI83/I83</f>
        <v>#DIV/0!</v>
      </c>
      <c r="AM83" s="431"/>
      <c r="AN83" s="431"/>
      <c r="AO83" s="477"/>
      <c r="AP83" s="433"/>
      <c r="AQ83" s="434" t="e">
        <f>AP83/I83*1000</f>
        <v>#DIV/0!</v>
      </c>
      <c r="AR83" s="478"/>
      <c r="AS83" s="478"/>
      <c r="AT83" s="478"/>
      <c r="AU83" s="478"/>
      <c r="AV83" s="478"/>
      <c r="AW83" s="438"/>
      <c r="AX83" s="439" t="e">
        <f t="shared" si="72"/>
        <v>#DIV/0!</v>
      </c>
      <c r="AY83" s="440" t="e">
        <f t="shared" si="73"/>
        <v>#DIV/0!</v>
      </c>
      <c r="AZ83" s="440" t="e">
        <f t="shared" si="75"/>
        <v>#DIV/0!</v>
      </c>
      <c r="BA83" s="441" t="e">
        <f t="shared" si="76"/>
        <v>#DIV/0!</v>
      </c>
      <c r="BB83" s="442" t="e">
        <f t="shared" si="54"/>
        <v>#DIV/0!</v>
      </c>
      <c r="BC83" s="443" t="e">
        <f>BB83/I83*1000</f>
        <v>#DIV/0!</v>
      </c>
      <c r="BD83" s="444">
        <v>23000</v>
      </c>
      <c r="BE83" s="445" t="e">
        <f t="shared" si="74"/>
        <v>#DIV/0!</v>
      </c>
      <c r="BF83" s="442" t="e">
        <f t="shared" si="55"/>
        <v>#DIV/0!</v>
      </c>
      <c r="BG83" s="446"/>
      <c r="BH83" s="446"/>
      <c r="BI83" s="446"/>
      <c r="BJ83" s="446"/>
      <c r="BK83" s="446"/>
      <c r="BL83" s="446"/>
      <c r="BM83" s="446"/>
      <c r="BN83" s="446"/>
      <c r="BO83" s="446"/>
      <c r="BP83" s="446"/>
      <c r="BQ83" s="446"/>
      <c r="BR83" s="447">
        <f t="shared" si="56"/>
        <v>0</v>
      </c>
      <c r="BS83" s="447">
        <f t="shared" si="57"/>
        <v>0</v>
      </c>
      <c r="BT83" s="447">
        <f t="shared" si="58"/>
        <v>0</v>
      </c>
      <c r="BU83" s="448" t="e">
        <f>BT83/I83*1000</f>
        <v>#DIV/0!</v>
      </c>
      <c r="BV83" s="447" t="e">
        <f>(BS83-BR83)/I83</f>
        <v>#DIV/0!</v>
      </c>
      <c r="BW83" s="449" t="e">
        <f t="shared" si="59"/>
        <v>#DIV/0!</v>
      </c>
      <c r="BX83" s="449" t="e">
        <f t="shared" si="77"/>
        <v>#DIV/0!</v>
      </c>
      <c r="BY83" s="449" t="e">
        <f t="shared" si="77"/>
        <v>#DIV/0!</v>
      </c>
      <c r="BZ83" s="449" t="e">
        <f t="shared" si="90"/>
        <v>#DIV/0!</v>
      </c>
      <c r="CA83" s="449" t="e">
        <f t="shared" si="91"/>
        <v>#DIV/0!</v>
      </c>
      <c r="CC83" s="449" t="e">
        <f t="shared" si="32"/>
        <v>#DIV/0!</v>
      </c>
      <c r="CD83" s="449" t="e">
        <f>CC83/#REF!*1000</f>
        <v>#DIV/0!</v>
      </c>
      <c r="CE83" s="449" t="e">
        <f t="shared" si="33"/>
        <v>#DIV/0!</v>
      </c>
      <c r="CF83" s="449" t="e">
        <f>CE83/#REF!</f>
        <v>#DIV/0!</v>
      </c>
      <c r="CG83" s="451"/>
      <c r="CH83" s="449" t="e">
        <f t="shared" si="43"/>
        <v>#DIV/0!</v>
      </c>
      <c r="CI83" s="449" t="e">
        <f t="shared" si="43"/>
        <v>#DIV/0!</v>
      </c>
      <c r="CJ83" s="449" t="e">
        <f t="shared" si="43"/>
        <v>#DIV/0!</v>
      </c>
      <c r="CK83" s="449" t="e">
        <f t="shared" si="43"/>
        <v>#DIV/0!</v>
      </c>
    </row>
    <row r="84" spans="1:89" ht="15.75">
      <c r="A84" s="412">
        <v>36</v>
      </c>
      <c r="B84" s="412"/>
      <c r="C84" s="460"/>
      <c r="D84" s="494"/>
      <c r="E84" s="494"/>
      <c r="F84" s="417"/>
      <c r="G84" s="418"/>
      <c r="H84" s="457"/>
      <c r="I84" s="464"/>
      <c r="J84" s="465"/>
      <c r="K84" s="422"/>
      <c r="L84" s="423"/>
      <c r="M84" s="508"/>
      <c r="N84" s="509"/>
      <c r="O84" s="426">
        <f>W84+AC84+AI84</f>
        <v>0</v>
      </c>
      <c r="P84" s="426">
        <f>X84+AD84+AJ84</f>
        <v>0</v>
      </c>
      <c r="Q84" s="426">
        <f>Y84+AE84+AK84</f>
        <v>0</v>
      </c>
      <c r="R84" s="426">
        <f>Q84/BD84</f>
        <v>0</v>
      </c>
      <c r="S84" s="427" t="e">
        <f t="shared" si="47"/>
        <v>#DIV/0!</v>
      </c>
      <c r="T84" s="426" t="e">
        <f t="shared" si="85"/>
        <v>#DIV/0!</v>
      </c>
      <c r="U84" s="509"/>
      <c r="V84" s="509"/>
      <c r="W84" s="429"/>
      <c r="X84" s="426">
        <f t="shared" si="49"/>
        <v>0</v>
      </c>
      <c r="Y84" s="426">
        <f t="shared" si="86"/>
        <v>0</v>
      </c>
      <c r="Z84" s="426" t="e">
        <f t="shared" si="31"/>
        <v>#DIV/0!</v>
      </c>
      <c r="AA84" s="509"/>
      <c r="AB84" s="509"/>
      <c r="AC84" s="430"/>
      <c r="AD84" s="426">
        <f t="shared" si="87"/>
        <v>0</v>
      </c>
      <c r="AE84" s="426">
        <f t="shared" si="50"/>
        <v>0</v>
      </c>
      <c r="AF84" s="426" t="e">
        <f>AC84/I84</f>
        <v>#DIV/0!</v>
      </c>
      <c r="AG84" s="509"/>
      <c r="AH84" s="509"/>
      <c r="AI84" s="430"/>
      <c r="AJ84" s="426">
        <f t="shared" si="88"/>
        <v>0</v>
      </c>
      <c r="AK84" s="426">
        <f t="shared" si="51"/>
        <v>0</v>
      </c>
      <c r="AL84" s="426" t="e">
        <f>AI84/I84</f>
        <v>#DIV/0!</v>
      </c>
      <c r="AM84" s="510"/>
      <c r="AN84" s="510"/>
      <c r="AO84" s="510"/>
      <c r="AP84" s="433"/>
      <c r="AQ84" s="434" t="e">
        <f>AP84/I84*1000</f>
        <v>#DIV/0!</v>
      </c>
      <c r="AR84" s="438"/>
      <c r="AS84" s="438"/>
      <c r="AT84" s="438"/>
      <c r="AU84" s="438"/>
      <c r="AV84" s="438"/>
      <c r="AW84" s="438"/>
      <c r="AX84" s="439" t="e">
        <f t="shared" si="72"/>
        <v>#DIV/0!</v>
      </c>
      <c r="AY84" s="440" t="e">
        <f t="shared" si="73"/>
        <v>#DIV/0!</v>
      </c>
      <c r="AZ84" s="440" t="e">
        <f t="shared" si="75"/>
        <v>#DIV/0!</v>
      </c>
      <c r="BA84" s="441" t="e">
        <f>(AZ84+AY84+AX84+AS84+AR84)*10%</f>
        <v>#DIV/0!</v>
      </c>
      <c r="BB84" s="442" t="e">
        <f t="shared" si="54"/>
        <v>#DIV/0!</v>
      </c>
      <c r="BC84" s="443" t="e">
        <f>BB84/I84*1000</f>
        <v>#DIV/0!</v>
      </c>
      <c r="BD84" s="444">
        <v>23000</v>
      </c>
      <c r="BE84" s="445" t="e">
        <f t="shared" si="74"/>
        <v>#DIV/0!</v>
      </c>
      <c r="BF84" s="442" t="e">
        <f t="shared" si="55"/>
        <v>#DIV/0!</v>
      </c>
      <c r="BG84" s="446"/>
      <c r="BH84" s="446"/>
      <c r="BI84" s="446"/>
      <c r="BJ84" s="446"/>
      <c r="BK84" s="446"/>
      <c r="BL84" s="446"/>
      <c r="BM84" s="446"/>
      <c r="BN84" s="446"/>
      <c r="BO84" s="446"/>
      <c r="BP84" s="446"/>
      <c r="BQ84" s="446"/>
      <c r="BR84" s="447">
        <f t="shared" si="56"/>
        <v>0</v>
      </c>
      <c r="BS84" s="447">
        <f t="shared" si="57"/>
        <v>0</v>
      </c>
      <c r="BT84" s="447">
        <f t="shared" si="58"/>
        <v>0</v>
      </c>
      <c r="BU84" s="448" t="e">
        <f>BT84/I84*1000</f>
        <v>#DIV/0!</v>
      </c>
      <c r="BV84" s="447" t="e">
        <f>(BS84-BR84)/I84</f>
        <v>#DIV/0!</v>
      </c>
      <c r="BW84" s="449" t="e">
        <f t="shared" si="59"/>
        <v>#DIV/0!</v>
      </c>
      <c r="BX84" s="449" t="e">
        <f t="shared" si="77"/>
        <v>#DIV/0!</v>
      </c>
      <c r="BY84" s="449" t="e">
        <f t="shared" si="77"/>
        <v>#DIV/0!</v>
      </c>
      <c r="BZ84" s="449" t="e">
        <f t="shared" si="90"/>
        <v>#DIV/0!</v>
      </c>
      <c r="CA84" s="449" t="e">
        <f t="shared" si="91"/>
        <v>#DIV/0!</v>
      </c>
      <c r="CC84" s="449" t="e">
        <f t="shared" si="32"/>
        <v>#DIV/0!</v>
      </c>
      <c r="CD84" s="449" t="e">
        <f>CC84/#REF!*1000</f>
        <v>#DIV/0!</v>
      </c>
      <c r="CE84" s="449" t="e">
        <f t="shared" si="33"/>
        <v>#DIV/0!</v>
      </c>
      <c r="CF84" s="449" t="e">
        <f>CE84/#REF!</f>
        <v>#DIV/0!</v>
      </c>
      <c r="CG84" s="451"/>
      <c r="CH84" s="449" t="e">
        <f t="shared" si="43"/>
        <v>#DIV/0!</v>
      </c>
      <c r="CI84" s="449" t="e">
        <f t="shared" si="43"/>
        <v>#DIV/0!</v>
      </c>
      <c r="CJ84" s="449" t="e">
        <f t="shared" si="43"/>
        <v>#DIV/0!</v>
      </c>
      <c r="CK84" s="449" t="e">
        <f t="shared" si="43"/>
        <v>#DIV/0!</v>
      </c>
    </row>
    <row r="85" spans="1:89" s="450" customFormat="1" ht="18" customHeight="1">
      <c r="A85" s="452" t="s">
        <v>67</v>
      </c>
      <c r="B85" s="412"/>
      <c r="C85" s="460"/>
      <c r="D85" s="494"/>
      <c r="E85" s="494"/>
      <c r="F85" s="417"/>
      <c r="G85" s="418"/>
      <c r="H85" s="457"/>
      <c r="I85" s="464"/>
      <c r="J85" s="465"/>
      <c r="K85" s="422"/>
      <c r="L85" s="423"/>
      <c r="M85" s="424"/>
      <c r="N85" s="425"/>
      <c r="O85" s="426">
        <f t="shared" si="89"/>
        <v>0</v>
      </c>
      <c r="P85" s="426">
        <f t="shared" si="89"/>
        <v>0</v>
      </c>
      <c r="Q85" s="426">
        <f t="shared" si="89"/>
        <v>0</v>
      </c>
      <c r="R85" s="426">
        <f t="shared" si="46"/>
        <v>0</v>
      </c>
      <c r="S85" s="427" t="e">
        <f t="shared" si="47"/>
        <v>#DIV/0!</v>
      </c>
      <c r="T85" s="426" t="e">
        <f t="shared" si="85"/>
        <v>#DIV/0!</v>
      </c>
      <c r="U85" s="425"/>
      <c r="V85" s="425"/>
      <c r="W85" s="429"/>
      <c r="X85" s="426">
        <f t="shared" si="49"/>
        <v>0</v>
      </c>
      <c r="Y85" s="426">
        <f t="shared" si="86"/>
        <v>0</v>
      </c>
      <c r="Z85" s="426" t="e">
        <f t="shared" si="31"/>
        <v>#DIV/0!</v>
      </c>
      <c r="AA85" s="425"/>
      <c r="AB85" s="428"/>
      <c r="AC85" s="429"/>
      <c r="AD85" s="426">
        <f t="shared" si="87"/>
        <v>0</v>
      </c>
      <c r="AE85" s="426">
        <f t="shared" si="50"/>
        <v>0</v>
      </c>
      <c r="AF85" s="426" t="e">
        <f>AC85/I85</f>
        <v>#DIV/0!</v>
      </c>
      <c r="AG85" s="425"/>
      <c r="AH85" s="428"/>
      <c r="AI85" s="430"/>
      <c r="AJ85" s="426">
        <f t="shared" si="88"/>
        <v>0</v>
      </c>
      <c r="AK85" s="426">
        <f t="shared" si="51"/>
        <v>0</v>
      </c>
      <c r="AL85" s="426" t="e">
        <f>AI85/I85</f>
        <v>#DIV/0!</v>
      </c>
      <c r="AM85" s="432"/>
      <c r="AN85" s="432"/>
      <c r="AO85" s="432"/>
      <c r="AP85" s="433"/>
      <c r="AQ85" s="434" t="e">
        <f>AP85/I85*1000</f>
        <v>#DIV/0!</v>
      </c>
      <c r="AR85" s="478"/>
      <c r="AS85" s="478"/>
      <c r="AT85" s="478"/>
      <c r="AU85" s="478"/>
      <c r="AV85" s="478"/>
      <c r="AW85" s="438"/>
      <c r="AX85" s="439" t="e">
        <f t="shared" si="72"/>
        <v>#DIV/0!</v>
      </c>
      <c r="AY85" s="440" t="e">
        <f t="shared" si="73"/>
        <v>#DIV/0!</v>
      </c>
      <c r="AZ85" s="440" t="e">
        <f t="shared" si="75"/>
        <v>#DIV/0!</v>
      </c>
      <c r="BA85" s="441" t="e">
        <f t="shared" si="76"/>
        <v>#DIV/0!</v>
      </c>
      <c r="BB85" s="442" t="e">
        <f t="shared" si="54"/>
        <v>#DIV/0!</v>
      </c>
      <c r="BC85" s="443" t="e">
        <f>BB85/I85*1000</f>
        <v>#DIV/0!</v>
      </c>
      <c r="BD85" s="444">
        <v>23000</v>
      </c>
      <c r="BE85" s="445" t="e">
        <f t="shared" si="74"/>
        <v>#DIV/0!</v>
      </c>
      <c r="BF85" s="442" t="e">
        <f t="shared" si="55"/>
        <v>#DIV/0!</v>
      </c>
      <c r="BG85" s="446"/>
      <c r="BH85" s="446"/>
      <c r="BI85" s="446"/>
      <c r="BJ85" s="446"/>
      <c r="BK85" s="446"/>
      <c r="BL85" s="446"/>
      <c r="BM85" s="446"/>
      <c r="BN85" s="446"/>
      <c r="BO85" s="446"/>
      <c r="BP85" s="446"/>
      <c r="BQ85" s="446"/>
      <c r="BR85" s="447">
        <f t="shared" si="56"/>
        <v>0</v>
      </c>
      <c r="BS85" s="447">
        <f t="shared" si="57"/>
        <v>0</v>
      </c>
      <c r="BT85" s="447">
        <f t="shared" si="58"/>
        <v>0</v>
      </c>
      <c r="BU85" s="448" t="e">
        <f>BT85/I85*1000</f>
        <v>#DIV/0!</v>
      </c>
      <c r="BV85" s="447" t="e">
        <f>(BS85-BR85)/I85</f>
        <v>#DIV/0!</v>
      </c>
      <c r="BW85" s="449" t="e">
        <f t="shared" si="59"/>
        <v>#DIV/0!</v>
      </c>
      <c r="BX85" s="449" t="e">
        <f t="shared" si="77"/>
        <v>#DIV/0!</v>
      </c>
      <c r="BY85" s="449" t="e">
        <f t="shared" si="77"/>
        <v>#DIV/0!</v>
      </c>
      <c r="BZ85" s="449" t="e">
        <f t="shared" si="90"/>
        <v>#DIV/0!</v>
      </c>
      <c r="CA85" s="449" t="e">
        <f t="shared" si="91"/>
        <v>#DIV/0!</v>
      </c>
      <c r="CC85" s="449" t="e">
        <f t="shared" si="32"/>
        <v>#DIV/0!</v>
      </c>
      <c r="CD85" s="449" t="e">
        <f>CC85/#REF!*1000</f>
        <v>#DIV/0!</v>
      </c>
      <c r="CE85" s="449" t="e">
        <f t="shared" si="33"/>
        <v>#DIV/0!</v>
      </c>
      <c r="CF85" s="449" t="e">
        <f>CE85/#REF!</f>
        <v>#DIV/0!</v>
      </c>
      <c r="CG85" s="451"/>
      <c r="CH85" s="449" t="e">
        <f t="shared" si="43"/>
        <v>#DIV/0!</v>
      </c>
      <c r="CI85" s="449" t="e">
        <f t="shared" si="43"/>
        <v>#DIV/0!</v>
      </c>
      <c r="CJ85" s="449" t="e">
        <f t="shared" si="43"/>
        <v>#DIV/0!</v>
      </c>
      <c r="CK85" s="449" t="e">
        <f t="shared" si="43"/>
        <v>#DIV/0!</v>
      </c>
    </row>
    <row r="86" spans="1:89" s="450" customFormat="1" ht="18.75" customHeight="1">
      <c r="A86" s="412">
        <v>37</v>
      </c>
      <c r="B86" s="413"/>
      <c r="C86" s="460"/>
      <c r="D86" s="494"/>
      <c r="E86" s="494"/>
      <c r="F86" s="417"/>
      <c r="G86" s="418"/>
      <c r="H86" s="457"/>
      <c r="I86" s="464"/>
      <c r="J86" s="465"/>
      <c r="K86" s="422"/>
      <c r="L86" s="423"/>
      <c r="M86" s="424"/>
      <c r="N86" s="425"/>
      <c r="O86" s="426">
        <f>W86+AC86+AI86</f>
        <v>0</v>
      </c>
      <c r="P86" s="426">
        <f>X86+AD86+AJ86</f>
        <v>0</v>
      </c>
      <c r="Q86" s="426">
        <f>Y86+AE86+AK86</f>
        <v>0</v>
      </c>
      <c r="R86" s="426">
        <f>Q86/BD86</f>
        <v>0</v>
      </c>
      <c r="S86" s="427" t="e">
        <f>T86/BD86*1000</f>
        <v>#DIV/0!</v>
      </c>
      <c r="T86" s="426" t="e">
        <f>Z86+AF86+AL86</f>
        <v>#DIV/0!</v>
      </c>
      <c r="U86" s="425"/>
      <c r="V86" s="425"/>
      <c r="W86" s="429"/>
      <c r="X86" s="426">
        <f t="shared" si="49"/>
        <v>0</v>
      </c>
      <c r="Y86" s="426">
        <f t="shared" si="86"/>
        <v>0</v>
      </c>
      <c r="Z86" s="426" t="e">
        <f>W86/G86</f>
        <v>#DIV/0!</v>
      </c>
      <c r="AA86" s="425"/>
      <c r="AB86" s="428"/>
      <c r="AC86" s="429"/>
      <c r="AD86" s="426">
        <f t="shared" si="87"/>
        <v>0</v>
      </c>
      <c r="AE86" s="426">
        <f t="shared" si="50"/>
        <v>0</v>
      </c>
      <c r="AF86" s="426" t="e">
        <f t="shared" ref="AF86:AF91" si="92">AC86/H86</f>
        <v>#DIV/0!</v>
      </c>
      <c r="AG86" s="425"/>
      <c r="AH86" s="428"/>
      <c r="AI86" s="430"/>
      <c r="AJ86" s="426">
        <f t="shared" si="88"/>
        <v>0</v>
      </c>
      <c r="AK86" s="426">
        <f t="shared" si="51"/>
        <v>0</v>
      </c>
      <c r="AL86" s="426" t="e">
        <f t="shared" ref="AL86:AL91" si="93">AI86/H86</f>
        <v>#DIV/0!</v>
      </c>
      <c r="AM86" s="431"/>
      <c r="AN86" s="431"/>
      <c r="AO86" s="477"/>
      <c r="AP86" s="433"/>
      <c r="AQ86" s="434" t="e">
        <f t="shared" ref="AQ86:AQ91" si="94">AP86/H86*1000</f>
        <v>#DIV/0!</v>
      </c>
      <c r="AR86" s="478"/>
      <c r="AS86" s="478"/>
      <c r="AT86" s="478"/>
      <c r="AU86" s="478"/>
      <c r="AV86" s="478"/>
      <c r="AW86" s="438"/>
      <c r="AX86" s="439" t="e">
        <f t="shared" si="72"/>
        <v>#DIV/0!</v>
      </c>
      <c r="AY86" s="440" t="e">
        <f>AU86/AW86</f>
        <v>#DIV/0!</v>
      </c>
      <c r="AZ86" s="440" t="e">
        <f t="shared" si="75"/>
        <v>#DIV/0!</v>
      </c>
      <c r="BA86" s="441" t="e">
        <f>(AZ86+AY86+AX86+AS86+AR86)*10%</f>
        <v>#DIV/0!</v>
      </c>
      <c r="BB86" s="442" t="e">
        <f t="shared" si="54"/>
        <v>#DIV/0!</v>
      </c>
      <c r="BC86" s="443" t="e">
        <f t="shared" ref="BC86:BC91" si="95">BB86/H86*1000</f>
        <v>#DIV/0!</v>
      </c>
      <c r="BD86" s="444">
        <v>23000</v>
      </c>
      <c r="BE86" s="445" t="e">
        <f t="shared" si="74"/>
        <v>#DIV/0!</v>
      </c>
      <c r="BF86" s="442" t="e">
        <f t="shared" si="55"/>
        <v>#DIV/0!</v>
      </c>
      <c r="BG86" s="446"/>
      <c r="BH86" s="446"/>
      <c r="BI86" s="446"/>
      <c r="BJ86" s="446"/>
      <c r="BK86" s="446"/>
      <c r="BL86" s="446"/>
      <c r="BM86" s="446"/>
      <c r="BN86" s="446"/>
      <c r="BO86" s="446"/>
      <c r="BP86" s="446"/>
      <c r="BQ86" s="446"/>
      <c r="BR86" s="447">
        <f t="shared" si="56"/>
        <v>0</v>
      </c>
      <c r="BS86" s="447">
        <f t="shared" si="57"/>
        <v>0</v>
      </c>
      <c r="BT86" s="447">
        <f t="shared" si="58"/>
        <v>0</v>
      </c>
      <c r="BU86" s="448" t="e">
        <f t="shared" ref="BU86:BU91" si="96">BT86/H86*1000</f>
        <v>#DIV/0!</v>
      </c>
      <c r="BV86" s="447" t="e">
        <f t="shared" ref="BV86:BV91" si="97">(BS86-BR86)/H86</f>
        <v>#DIV/0!</v>
      </c>
      <c r="BW86" s="449" t="e">
        <f t="shared" si="59"/>
        <v>#DIV/0!</v>
      </c>
      <c r="BX86" s="449" t="e">
        <f t="shared" si="77"/>
        <v>#DIV/0!</v>
      </c>
      <c r="BY86" s="449" t="e">
        <f t="shared" si="77"/>
        <v>#DIV/0!</v>
      </c>
      <c r="BZ86" s="449" t="e">
        <f t="shared" si="90"/>
        <v>#DIV/0!</v>
      </c>
      <c r="CA86" s="449" t="e">
        <f t="shared" si="91"/>
        <v>#DIV/0!</v>
      </c>
      <c r="CC86" s="449" t="e">
        <f>BX86-AP86</f>
        <v>#DIV/0!</v>
      </c>
      <c r="CD86" s="449" t="e">
        <f>CC86/#REF!*1000</f>
        <v>#DIV/0!</v>
      </c>
      <c r="CE86" s="449" t="e">
        <f>CC86*BD86</f>
        <v>#DIV/0!</v>
      </c>
      <c r="CF86" s="449" t="e">
        <f>CE86/#REF!</f>
        <v>#DIV/0!</v>
      </c>
      <c r="CG86" s="451"/>
      <c r="CH86" s="449" t="e">
        <f>BX86-CC86</f>
        <v>#DIV/0!</v>
      </c>
      <c r="CI86" s="449" t="e">
        <f>BY86-CD86</f>
        <v>#DIV/0!</v>
      </c>
      <c r="CJ86" s="449" t="e">
        <f>BZ86-CE86</f>
        <v>#DIV/0!</v>
      </c>
      <c r="CK86" s="449" t="e">
        <f>CA86-CF86</f>
        <v>#DIV/0!</v>
      </c>
    </row>
    <row r="87" spans="1:89" s="450" customFormat="1" ht="15.75">
      <c r="A87" s="452" t="s">
        <v>68</v>
      </c>
      <c r="B87" s="472"/>
      <c r="C87" s="460"/>
      <c r="D87" s="494"/>
      <c r="E87" s="494"/>
      <c r="F87" s="417"/>
      <c r="G87" s="418"/>
      <c r="H87" s="457"/>
      <c r="I87" s="464"/>
      <c r="J87" s="465"/>
      <c r="K87" s="422"/>
      <c r="L87" s="423"/>
      <c r="M87" s="424"/>
      <c r="N87" s="425"/>
      <c r="O87" s="426">
        <f t="shared" si="89"/>
        <v>0</v>
      </c>
      <c r="P87" s="426">
        <f t="shared" si="89"/>
        <v>0</v>
      </c>
      <c r="Q87" s="426">
        <f t="shared" si="89"/>
        <v>0</v>
      </c>
      <c r="R87" s="426">
        <f t="shared" si="46"/>
        <v>0</v>
      </c>
      <c r="S87" s="427" t="e">
        <f t="shared" si="47"/>
        <v>#DIV/0!</v>
      </c>
      <c r="T87" s="426" t="e">
        <f t="shared" si="85"/>
        <v>#DIV/0!</v>
      </c>
      <c r="U87" s="425"/>
      <c r="V87" s="425"/>
      <c r="W87" s="429"/>
      <c r="X87" s="426">
        <f t="shared" si="49"/>
        <v>0</v>
      </c>
      <c r="Y87" s="426">
        <f t="shared" si="86"/>
        <v>0</v>
      </c>
      <c r="Z87" s="426" t="e">
        <f t="shared" si="31"/>
        <v>#DIV/0!</v>
      </c>
      <c r="AA87" s="425"/>
      <c r="AB87" s="428"/>
      <c r="AC87" s="429"/>
      <c r="AD87" s="426">
        <f t="shared" si="87"/>
        <v>0</v>
      </c>
      <c r="AE87" s="426">
        <f t="shared" si="50"/>
        <v>0</v>
      </c>
      <c r="AF87" s="426" t="e">
        <f t="shared" si="92"/>
        <v>#DIV/0!</v>
      </c>
      <c r="AG87" s="425"/>
      <c r="AH87" s="428"/>
      <c r="AI87" s="430"/>
      <c r="AJ87" s="426">
        <f t="shared" si="88"/>
        <v>0</v>
      </c>
      <c r="AK87" s="426">
        <f t="shared" si="51"/>
        <v>0</v>
      </c>
      <c r="AL87" s="426" t="e">
        <f t="shared" si="93"/>
        <v>#DIV/0!</v>
      </c>
      <c r="AM87" s="431"/>
      <c r="AN87" s="431"/>
      <c r="AO87" s="431"/>
      <c r="AP87" s="433"/>
      <c r="AQ87" s="434" t="e">
        <f t="shared" si="94"/>
        <v>#DIV/0!</v>
      </c>
      <c r="AR87" s="437"/>
      <c r="AS87" s="437"/>
      <c r="AT87" s="437"/>
      <c r="AU87" s="437"/>
      <c r="AV87" s="437"/>
      <c r="AW87" s="438"/>
      <c r="AX87" s="439" t="e">
        <f t="shared" si="72"/>
        <v>#DIV/0!</v>
      </c>
      <c r="AY87" s="440" t="e">
        <f t="shared" si="73"/>
        <v>#DIV/0!</v>
      </c>
      <c r="AZ87" s="440" t="e">
        <f t="shared" si="75"/>
        <v>#DIV/0!</v>
      </c>
      <c r="BA87" s="441" t="e">
        <f t="shared" si="76"/>
        <v>#DIV/0!</v>
      </c>
      <c r="BB87" s="442" t="e">
        <f t="shared" si="54"/>
        <v>#DIV/0!</v>
      </c>
      <c r="BC87" s="443" t="e">
        <f t="shared" si="95"/>
        <v>#DIV/0!</v>
      </c>
      <c r="BD87" s="444">
        <v>23000</v>
      </c>
      <c r="BE87" s="445" t="e">
        <f t="shared" si="74"/>
        <v>#DIV/0!</v>
      </c>
      <c r="BF87" s="442" t="e">
        <f t="shared" si="55"/>
        <v>#DIV/0!</v>
      </c>
      <c r="BG87" s="446"/>
      <c r="BH87" s="446"/>
      <c r="BI87" s="446"/>
      <c r="BJ87" s="446"/>
      <c r="BK87" s="446"/>
      <c r="BL87" s="446"/>
      <c r="BM87" s="446"/>
      <c r="BN87" s="446"/>
      <c r="BO87" s="446"/>
      <c r="BP87" s="446"/>
      <c r="BQ87" s="446"/>
      <c r="BR87" s="447">
        <f t="shared" si="56"/>
        <v>0</v>
      </c>
      <c r="BS87" s="447">
        <f t="shared" si="57"/>
        <v>0</v>
      </c>
      <c r="BT87" s="447">
        <f t="shared" si="58"/>
        <v>0</v>
      </c>
      <c r="BU87" s="448" t="e">
        <f t="shared" si="96"/>
        <v>#DIV/0!</v>
      </c>
      <c r="BV87" s="447" t="e">
        <f t="shared" si="97"/>
        <v>#DIV/0!</v>
      </c>
      <c r="BW87" s="449" t="e">
        <f t="shared" si="59"/>
        <v>#DIV/0!</v>
      </c>
      <c r="BX87" s="449" t="e">
        <f t="shared" ref="BX87:BY103" si="98">BT87+BB87+R87</f>
        <v>#DIV/0!</v>
      </c>
      <c r="BY87" s="449" t="e">
        <f t="shared" si="98"/>
        <v>#DIV/0!</v>
      </c>
      <c r="BZ87" s="449" t="e">
        <f t="shared" si="90"/>
        <v>#DIV/0!</v>
      </c>
      <c r="CA87" s="449" t="e">
        <f t="shared" si="91"/>
        <v>#DIV/0!</v>
      </c>
      <c r="CC87" s="449" t="e">
        <f t="shared" si="32"/>
        <v>#DIV/0!</v>
      </c>
      <c r="CD87" s="449" t="e">
        <f>CC87/#REF!*1000</f>
        <v>#DIV/0!</v>
      </c>
      <c r="CE87" s="449" t="e">
        <f t="shared" si="33"/>
        <v>#DIV/0!</v>
      </c>
      <c r="CF87" s="449" t="e">
        <f>CE87/#REF!</f>
        <v>#DIV/0!</v>
      </c>
      <c r="CG87" s="451"/>
      <c r="CH87" s="449" t="e">
        <f t="shared" si="43"/>
        <v>#DIV/0!</v>
      </c>
      <c r="CI87" s="449" t="e">
        <f t="shared" si="43"/>
        <v>#DIV/0!</v>
      </c>
      <c r="CJ87" s="449" t="e">
        <f t="shared" si="43"/>
        <v>#DIV/0!</v>
      </c>
      <c r="CK87" s="449" t="e">
        <f t="shared" si="43"/>
        <v>#DIV/0!</v>
      </c>
    </row>
    <row r="88" spans="1:89" s="450" customFormat="1" ht="18.75" customHeight="1">
      <c r="A88" s="412">
        <v>38</v>
      </c>
      <c r="B88" s="506"/>
      <c r="C88" s="460"/>
      <c r="D88" s="494"/>
      <c r="E88" s="494"/>
      <c r="F88" s="417"/>
      <c r="G88" s="418"/>
      <c r="H88" s="457"/>
      <c r="I88" s="464"/>
      <c r="J88" s="465"/>
      <c r="K88" s="422"/>
      <c r="L88" s="423"/>
      <c r="M88" s="424"/>
      <c r="N88" s="425"/>
      <c r="O88" s="426">
        <f t="shared" si="89"/>
        <v>0</v>
      </c>
      <c r="P88" s="426">
        <f t="shared" si="89"/>
        <v>0</v>
      </c>
      <c r="Q88" s="426">
        <f t="shared" si="89"/>
        <v>0</v>
      </c>
      <c r="R88" s="426">
        <f t="shared" si="46"/>
        <v>0</v>
      </c>
      <c r="S88" s="427" t="e">
        <f t="shared" si="47"/>
        <v>#DIV/0!</v>
      </c>
      <c r="T88" s="426" t="e">
        <f t="shared" si="85"/>
        <v>#DIV/0!</v>
      </c>
      <c r="U88" s="425"/>
      <c r="V88" s="425"/>
      <c r="W88" s="429"/>
      <c r="X88" s="426">
        <f t="shared" si="49"/>
        <v>0</v>
      </c>
      <c r="Y88" s="426">
        <f t="shared" si="86"/>
        <v>0</v>
      </c>
      <c r="Z88" s="426" t="e">
        <f t="shared" si="31"/>
        <v>#DIV/0!</v>
      </c>
      <c r="AA88" s="425"/>
      <c r="AB88" s="428"/>
      <c r="AC88" s="429"/>
      <c r="AD88" s="426">
        <f t="shared" si="87"/>
        <v>0</v>
      </c>
      <c r="AE88" s="426">
        <f t="shared" si="50"/>
        <v>0</v>
      </c>
      <c r="AF88" s="426" t="e">
        <f t="shared" si="92"/>
        <v>#DIV/0!</v>
      </c>
      <c r="AG88" s="425"/>
      <c r="AH88" s="428"/>
      <c r="AI88" s="430"/>
      <c r="AJ88" s="426">
        <f t="shared" si="88"/>
        <v>0</v>
      </c>
      <c r="AK88" s="426">
        <f t="shared" si="51"/>
        <v>0</v>
      </c>
      <c r="AL88" s="426" t="e">
        <f t="shared" si="93"/>
        <v>#DIV/0!</v>
      </c>
      <c r="AM88" s="431"/>
      <c r="AN88" s="431"/>
      <c r="AO88" s="431"/>
      <c r="AP88" s="433"/>
      <c r="AQ88" s="434" t="e">
        <f t="shared" si="94"/>
        <v>#DIV/0!</v>
      </c>
      <c r="AR88" s="437"/>
      <c r="AS88" s="437"/>
      <c r="AT88" s="437"/>
      <c r="AU88" s="437"/>
      <c r="AV88" s="437"/>
      <c r="AW88" s="438"/>
      <c r="AX88" s="439" t="e">
        <f t="shared" si="72"/>
        <v>#DIV/0!</v>
      </c>
      <c r="AY88" s="440" t="e">
        <f t="shared" si="73"/>
        <v>#DIV/0!</v>
      </c>
      <c r="AZ88" s="440" t="e">
        <f t="shared" si="75"/>
        <v>#DIV/0!</v>
      </c>
      <c r="BA88" s="441" t="e">
        <f t="shared" si="76"/>
        <v>#DIV/0!</v>
      </c>
      <c r="BB88" s="442" t="e">
        <f t="shared" si="54"/>
        <v>#DIV/0!</v>
      </c>
      <c r="BC88" s="443" t="e">
        <f t="shared" si="95"/>
        <v>#DIV/0!</v>
      </c>
      <c r="BD88" s="444">
        <v>23000</v>
      </c>
      <c r="BE88" s="445" t="e">
        <f t="shared" si="74"/>
        <v>#DIV/0!</v>
      </c>
      <c r="BF88" s="442" t="e">
        <f t="shared" si="55"/>
        <v>#DIV/0!</v>
      </c>
      <c r="BG88" s="446"/>
      <c r="BH88" s="446"/>
      <c r="BI88" s="446"/>
      <c r="BJ88" s="446"/>
      <c r="BK88" s="446"/>
      <c r="BL88" s="446"/>
      <c r="BM88" s="446"/>
      <c r="BN88" s="446"/>
      <c r="BO88" s="446"/>
      <c r="BP88" s="446"/>
      <c r="BQ88" s="446"/>
      <c r="BR88" s="447">
        <f t="shared" si="56"/>
        <v>0</v>
      </c>
      <c r="BS88" s="447">
        <f t="shared" si="57"/>
        <v>0</v>
      </c>
      <c r="BT88" s="447">
        <f t="shared" si="58"/>
        <v>0</v>
      </c>
      <c r="BU88" s="448" t="e">
        <f t="shared" si="96"/>
        <v>#DIV/0!</v>
      </c>
      <c r="BV88" s="447" t="e">
        <f t="shared" si="97"/>
        <v>#DIV/0!</v>
      </c>
      <c r="BW88" s="449" t="e">
        <f t="shared" si="59"/>
        <v>#DIV/0!</v>
      </c>
      <c r="BX88" s="449" t="e">
        <f t="shared" si="98"/>
        <v>#DIV/0!</v>
      </c>
      <c r="BY88" s="449" t="e">
        <f t="shared" si="98"/>
        <v>#DIV/0!</v>
      </c>
      <c r="BZ88" s="449" t="e">
        <f t="shared" si="90"/>
        <v>#DIV/0!</v>
      </c>
      <c r="CA88" s="449" t="e">
        <f t="shared" si="91"/>
        <v>#DIV/0!</v>
      </c>
      <c r="CC88" s="449" t="e">
        <f t="shared" si="32"/>
        <v>#DIV/0!</v>
      </c>
      <c r="CD88" s="449" t="e">
        <f>CC88/#REF!*1000</f>
        <v>#DIV/0!</v>
      </c>
      <c r="CE88" s="449" t="e">
        <f t="shared" si="33"/>
        <v>#DIV/0!</v>
      </c>
      <c r="CF88" s="449" t="e">
        <f>CE88/#REF!</f>
        <v>#DIV/0!</v>
      </c>
      <c r="CG88" s="451"/>
      <c r="CH88" s="449" t="e">
        <f t="shared" si="43"/>
        <v>#DIV/0!</v>
      </c>
      <c r="CI88" s="449" t="e">
        <f t="shared" si="43"/>
        <v>#DIV/0!</v>
      </c>
      <c r="CJ88" s="449" t="e">
        <f t="shared" si="43"/>
        <v>#DIV/0!</v>
      </c>
      <c r="CK88" s="449" t="e">
        <f t="shared" si="43"/>
        <v>#DIV/0!</v>
      </c>
    </row>
    <row r="89" spans="1:89" s="450" customFormat="1" ht="15.75" customHeight="1">
      <c r="A89" s="452" t="s">
        <v>69</v>
      </c>
      <c r="B89" s="472"/>
      <c r="C89" s="469"/>
      <c r="D89" s="479"/>
      <c r="E89" s="479"/>
      <c r="F89" s="417"/>
      <c r="G89" s="418"/>
      <c r="H89" s="457"/>
      <c r="I89" s="464"/>
      <c r="J89" s="421"/>
      <c r="K89" s="422"/>
      <c r="L89" s="423"/>
      <c r="M89" s="424"/>
      <c r="N89" s="425"/>
      <c r="O89" s="426">
        <f t="shared" si="89"/>
        <v>0</v>
      </c>
      <c r="P89" s="426">
        <f t="shared" si="89"/>
        <v>0</v>
      </c>
      <c r="Q89" s="426">
        <f t="shared" si="89"/>
        <v>0</v>
      </c>
      <c r="R89" s="426">
        <f t="shared" si="46"/>
        <v>0</v>
      </c>
      <c r="S89" s="427" t="e">
        <f t="shared" si="47"/>
        <v>#DIV/0!</v>
      </c>
      <c r="T89" s="426" t="e">
        <f t="shared" si="85"/>
        <v>#DIV/0!</v>
      </c>
      <c r="U89" s="425"/>
      <c r="V89" s="425"/>
      <c r="W89" s="429"/>
      <c r="X89" s="426">
        <f t="shared" si="49"/>
        <v>0</v>
      </c>
      <c r="Y89" s="426">
        <f t="shared" si="86"/>
        <v>0</v>
      </c>
      <c r="Z89" s="426" t="e">
        <f t="shared" si="31"/>
        <v>#DIV/0!</v>
      </c>
      <c r="AA89" s="425"/>
      <c r="AB89" s="428"/>
      <c r="AC89" s="429"/>
      <c r="AD89" s="426">
        <f t="shared" si="87"/>
        <v>0</v>
      </c>
      <c r="AE89" s="426">
        <f t="shared" si="50"/>
        <v>0</v>
      </c>
      <c r="AF89" s="426" t="e">
        <f t="shared" si="92"/>
        <v>#DIV/0!</v>
      </c>
      <c r="AG89" s="425"/>
      <c r="AH89" s="428"/>
      <c r="AI89" s="430"/>
      <c r="AJ89" s="426">
        <f t="shared" si="88"/>
        <v>0</v>
      </c>
      <c r="AK89" s="426">
        <f t="shared" si="51"/>
        <v>0</v>
      </c>
      <c r="AL89" s="426" t="e">
        <f t="shared" si="93"/>
        <v>#DIV/0!</v>
      </c>
      <c r="AM89" s="431"/>
      <c r="AN89" s="431"/>
      <c r="AO89" s="431"/>
      <c r="AP89" s="433"/>
      <c r="AQ89" s="434" t="e">
        <f t="shared" si="94"/>
        <v>#DIV/0!</v>
      </c>
      <c r="AR89" s="435"/>
      <c r="AS89" s="436"/>
      <c r="AT89" s="436"/>
      <c r="AU89" s="436"/>
      <c r="AV89" s="436"/>
      <c r="AW89" s="438"/>
      <c r="AX89" s="439" t="e">
        <f t="shared" si="72"/>
        <v>#DIV/0!</v>
      </c>
      <c r="AY89" s="440" t="e">
        <f t="shared" si="73"/>
        <v>#DIV/0!</v>
      </c>
      <c r="AZ89" s="440" t="e">
        <f t="shared" si="75"/>
        <v>#DIV/0!</v>
      </c>
      <c r="BA89" s="441" t="e">
        <f t="shared" ref="BA89:BA121" si="99">(AZ89+AY89+AT89+AS89+AR89)*10%</f>
        <v>#DIV/0!</v>
      </c>
      <c r="BB89" s="442" t="e">
        <f t="shared" si="54"/>
        <v>#DIV/0!</v>
      </c>
      <c r="BC89" s="443" t="e">
        <f t="shared" si="95"/>
        <v>#DIV/0!</v>
      </c>
      <c r="BD89" s="444">
        <v>23000</v>
      </c>
      <c r="BE89" s="445" t="e">
        <f t="shared" si="74"/>
        <v>#DIV/0!</v>
      </c>
      <c r="BF89" s="442" t="e">
        <f t="shared" si="55"/>
        <v>#DIV/0!</v>
      </c>
      <c r="BG89" s="446">
        <f t="shared" ref="BG89:BG121" si="100">20000*AW89</f>
        <v>0</v>
      </c>
      <c r="BH89" s="446">
        <f t="shared" ref="BH89:BH121" si="101">200000*AW89</f>
        <v>0</v>
      </c>
      <c r="BI89" s="446">
        <f t="shared" ref="BI89:BI121" si="102">250000*AW89</f>
        <v>0</v>
      </c>
      <c r="BJ89" s="446"/>
      <c r="BK89" s="446"/>
      <c r="BL89" s="446"/>
      <c r="BM89" s="446"/>
      <c r="BN89" s="446"/>
      <c r="BO89" s="446"/>
      <c r="BP89" s="446"/>
      <c r="BQ89" s="446"/>
      <c r="BR89" s="447">
        <f t="shared" si="56"/>
        <v>0</v>
      </c>
      <c r="BS89" s="447">
        <f t="shared" si="57"/>
        <v>0</v>
      </c>
      <c r="BT89" s="447">
        <f t="shared" si="58"/>
        <v>0</v>
      </c>
      <c r="BU89" s="448" t="e">
        <f t="shared" si="96"/>
        <v>#DIV/0!</v>
      </c>
      <c r="BV89" s="447" t="e">
        <f t="shared" si="97"/>
        <v>#DIV/0!</v>
      </c>
      <c r="BW89" s="449" t="e">
        <f t="shared" si="59"/>
        <v>#DIV/0!</v>
      </c>
      <c r="BX89" s="449" t="e">
        <f t="shared" si="98"/>
        <v>#DIV/0!</v>
      </c>
      <c r="BY89" s="449" t="e">
        <f t="shared" si="98"/>
        <v>#DIV/0!</v>
      </c>
      <c r="BZ89" s="449" t="e">
        <f t="shared" si="90"/>
        <v>#DIV/0!</v>
      </c>
      <c r="CA89" s="449" t="e">
        <f t="shared" si="91"/>
        <v>#DIV/0!</v>
      </c>
      <c r="CC89" s="449" t="e">
        <f>BX89-AP89</f>
        <v>#DIV/0!</v>
      </c>
      <c r="CD89" s="449" t="e">
        <f>CC89/#REF!*1000</f>
        <v>#DIV/0!</v>
      </c>
      <c r="CE89" s="449" t="e">
        <f>CC89*BD89</f>
        <v>#DIV/0!</v>
      </c>
      <c r="CF89" s="449" t="e">
        <f>CE89/#REF!</f>
        <v>#DIV/0!</v>
      </c>
      <c r="CG89" s="451"/>
      <c r="CH89" s="449" t="e">
        <f t="shared" si="43"/>
        <v>#DIV/0!</v>
      </c>
      <c r="CI89" s="449" t="e">
        <f t="shared" si="43"/>
        <v>#DIV/0!</v>
      </c>
      <c r="CJ89" s="449" t="e">
        <f t="shared" si="43"/>
        <v>#DIV/0!</v>
      </c>
      <c r="CK89" s="449" t="e">
        <f t="shared" si="43"/>
        <v>#DIV/0!</v>
      </c>
    </row>
    <row r="90" spans="1:89" s="450" customFormat="1" ht="18.75" customHeight="1">
      <c r="A90" s="412">
        <v>39</v>
      </c>
      <c r="B90" s="413"/>
      <c r="C90" s="482"/>
      <c r="D90" s="483"/>
      <c r="E90" s="474"/>
      <c r="F90" s="417"/>
      <c r="G90" s="418"/>
      <c r="H90" s="464"/>
      <c r="I90" s="457"/>
      <c r="J90" s="421"/>
      <c r="K90" s="422"/>
      <c r="L90" s="423"/>
      <c r="M90" s="424"/>
      <c r="N90" s="425"/>
      <c r="O90" s="426">
        <f t="shared" si="89"/>
        <v>0</v>
      </c>
      <c r="P90" s="426">
        <f t="shared" si="89"/>
        <v>0</v>
      </c>
      <c r="Q90" s="426">
        <f t="shared" si="89"/>
        <v>0</v>
      </c>
      <c r="R90" s="426">
        <f t="shared" si="46"/>
        <v>0</v>
      </c>
      <c r="S90" s="427" t="e">
        <f t="shared" si="47"/>
        <v>#DIV/0!</v>
      </c>
      <c r="T90" s="426" t="e">
        <f t="shared" si="85"/>
        <v>#DIV/0!</v>
      </c>
      <c r="U90" s="425"/>
      <c r="V90" s="425"/>
      <c r="W90" s="429"/>
      <c r="X90" s="426">
        <f t="shared" si="49"/>
        <v>0</v>
      </c>
      <c r="Y90" s="426">
        <f t="shared" si="86"/>
        <v>0</v>
      </c>
      <c r="Z90" s="426" t="e">
        <f t="shared" si="31"/>
        <v>#DIV/0!</v>
      </c>
      <c r="AA90" s="425"/>
      <c r="AB90" s="428"/>
      <c r="AC90" s="429"/>
      <c r="AD90" s="426">
        <f t="shared" si="87"/>
        <v>0</v>
      </c>
      <c r="AE90" s="426">
        <f t="shared" si="50"/>
        <v>0</v>
      </c>
      <c r="AF90" s="426" t="e">
        <f t="shared" si="92"/>
        <v>#DIV/0!</v>
      </c>
      <c r="AG90" s="425"/>
      <c r="AH90" s="428"/>
      <c r="AI90" s="430"/>
      <c r="AJ90" s="426">
        <f t="shared" si="88"/>
        <v>0</v>
      </c>
      <c r="AK90" s="426">
        <f t="shared" si="51"/>
        <v>0</v>
      </c>
      <c r="AL90" s="426" t="e">
        <f t="shared" si="93"/>
        <v>#DIV/0!</v>
      </c>
      <c r="AM90" s="431"/>
      <c r="AN90" s="431"/>
      <c r="AO90" s="431"/>
      <c r="AP90" s="433"/>
      <c r="AQ90" s="434" t="e">
        <f t="shared" si="94"/>
        <v>#DIV/0!</v>
      </c>
      <c r="AR90" s="435"/>
      <c r="AS90" s="436"/>
      <c r="AT90" s="436"/>
      <c r="AU90" s="437"/>
      <c r="AV90" s="437"/>
      <c r="AW90" s="438"/>
      <c r="AX90" s="439" t="e">
        <f t="shared" si="72"/>
        <v>#DIV/0!</v>
      </c>
      <c r="AY90" s="440" t="e">
        <f t="shared" si="73"/>
        <v>#DIV/0!</v>
      </c>
      <c r="AZ90" s="440" t="e">
        <f t="shared" si="75"/>
        <v>#DIV/0!</v>
      </c>
      <c r="BA90" s="441" t="e">
        <f t="shared" si="99"/>
        <v>#DIV/0!</v>
      </c>
      <c r="BB90" s="442" t="e">
        <f t="shared" si="54"/>
        <v>#DIV/0!</v>
      </c>
      <c r="BC90" s="443" t="e">
        <f t="shared" si="95"/>
        <v>#DIV/0!</v>
      </c>
      <c r="BD90" s="444">
        <v>23000</v>
      </c>
      <c r="BE90" s="445" t="e">
        <f t="shared" si="74"/>
        <v>#DIV/0!</v>
      </c>
      <c r="BF90" s="442" t="e">
        <f t="shared" si="55"/>
        <v>#DIV/0!</v>
      </c>
      <c r="BG90" s="446">
        <f t="shared" si="100"/>
        <v>0</v>
      </c>
      <c r="BH90" s="446">
        <f t="shared" si="101"/>
        <v>0</v>
      </c>
      <c r="BI90" s="446">
        <f t="shared" si="102"/>
        <v>0</v>
      </c>
      <c r="BJ90" s="446"/>
      <c r="BK90" s="446"/>
      <c r="BL90" s="446"/>
      <c r="BM90" s="446"/>
      <c r="BN90" s="446"/>
      <c r="BO90" s="446"/>
      <c r="BP90" s="446"/>
      <c r="BQ90" s="446"/>
      <c r="BR90" s="447">
        <f t="shared" si="56"/>
        <v>0</v>
      </c>
      <c r="BS90" s="447">
        <f t="shared" si="57"/>
        <v>0</v>
      </c>
      <c r="BT90" s="447">
        <f t="shared" si="58"/>
        <v>0</v>
      </c>
      <c r="BU90" s="448" t="e">
        <f t="shared" si="96"/>
        <v>#DIV/0!</v>
      </c>
      <c r="BV90" s="447" t="e">
        <f t="shared" si="97"/>
        <v>#DIV/0!</v>
      </c>
      <c r="BW90" s="449" t="e">
        <f t="shared" si="59"/>
        <v>#DIV/0!</v>
      </c>
      <c r="BX90" s="449" t="e">
        <f t="shared" si="98"/>
        <v>#DIV/0!</v>
      </c>
      <c r="BY90" s="449" t="e">
        <f t="shared" si="98"/>
        <v>#DIV/0!</v>
      </c>
      <c r="BZ90" s="449" t="e">
        <f t="shared" si="90"/>
        <v>#DIV/0!</v>
      </c>
      <c r="CA90" s="449" t="e">
        <f t="shared" si="91"/>
        <v>#DIV/0!</v>
      </c>
      <c r="CC90" s="449" t="e">
        <f>BX90-AP90</f>
        <v>#DIV/0!</v>
      </c>
      <c r="CD90" s="449" t="e">
        <f>CC90/#REF!*1000</f>
        <v>#DIV/0!</v>
      </c>
      <c r="CE90" s="449" t="e">
        <f>CC90*BD90</f>
        <v>#DIV/0!</v>
      </c>
      <c r="CF90" s="449" t="e">
        <f>CE90/#REF!</f>
        <v>#DIV/0!</v>
      </c>
      <c r="CG90" s="451"/>
      <c r="CH90" s="449" t="e">
        <f t="shared" si="43"/>
        <v>#DIV/0!</v>
      </c>
      <c r="CI90" s="449" t="e">
        <f t="shared" si="43"/>
        <v>#DIV/0!</v>
      </c>
      <c r="CJ90" s="449" t="e">
        <f t="shared" si="43"/>
        <v>#DIV/0!</v>
      </c>
      <c r="CK90" s="449" t="e">
        <f t="shared" si="43"/>
        <v>#DIV/0!</v>
      </c>
    </row>
    <row r="91" spans="1:89" s="450" customFormat="1" ht="18.75" customHeight="1">
      <c r="A91" s="452" t="s">
        <v>70</v>
      </c>
      <c r="B91" s="413"/>
      <c r="C91" s="482"/>
      <c r="D91" s="483"/>
      <c r="E91" s="474"/>
      <c r="F91" s="417"/>
      <c r="G91" s="418"/>
      <c r="H91" s="464"/>
      <c r="I91" s="457"/>
      <c r="J91" s="465"/>
      <c r="K91" s="422"/>
      <c r="L91" s="423"/>
      <c r="M91" s="424"/>
      <c r="N91" s="425"/>
      <c r="O91" s="426">
        <f t="shared" ref="O91:Q106" si="103">W91+AC91+AI91</f>
        <v>0</v>
      </c>
      <c r="P91" s="426">
        <f t="shared" si="103"/>
        <v>0</v>
      </c>
      <c r="Q91" s="426">
        <f t="shared" si="103"/>
        <v>0</v>
      </c>
      <c r="R91" s="426">
        <f t="shared" si="46"/>
        <v>0</v>
      </c>
      <c r="S91" s="427" t="e">
        <f t="shared" si="47"/>
        <v>#DIV/0!</v>
      </c>
      <c r="T91" s="426" t="e">
        <f t="shared" si="85"/>
        <v>#DIV/0!</v>
      </c>
      <c r="U91" s="425"/>
      <c r="V91" s="428"/>
      <c r="W91" s="429"/>
      <c r="X91" s="426">
        <f t="shared" si="49"/>
        <v>0</v>
      </c>
      <c r="Y91" s="426">
        <f t="shared" si="86"/>
        <v>0</v>
      </c>
      <c r="Z91" s="426" t="e">
        <f t="shared" si="31"/>
        <v>#DIV/0!</v>
      </c>
      <c r="AA91" s="425"/>
      <c r="AB91" s="428"/>
      <c r="AC91" s="430"/>
      <c r="AD91" s="426">
        <f t="shared" si="87"/>
        <v>0</v>
      </c>
      <c r="AE91" s="426">
        <f t="shared" si="50"/>
        <v>0</v>
      </c>
      <c r="AF91" s="426" t="e">
        <f t="shared" si="92"/>
        <v>#DIV/0!</v>
      </c>
      <c r="AG91" s="425"/>
      <c r="AH91" s="428"/>
      <c r="AI91" s="430"/>
      <c r="AJ91" s="426">
        <f t="shared" si="88"/>
        <v>0</v>
      </c>
      <c r="AK91" s="426">
        <f t="shared" si="51"/>
        <v>0</v>
      </c>
      <c r="AL91" s="426" t="e">
        <f t="shared" si="93"/>
        <v>#DIV/0!</v>
      </c>
      <c r="AM91" s="431"/>
      <c r="AN91" s="431"/>
      <c r="AO91" s="432"/>
      <c r="AP91" s="433"/>
      <c r="AQ91" s="434" t="e">
        <f t="shared" si="94"/>
        <v>#DIV/0!</v>
      </c>
      <c r="AR91" s="435"/>
      <c r="AS91" s="436"/>
      <c r="AT91" s="436"/>
      <c r="AU91" s="438"/>
      <c r="AV91" s="438"/>
      <c r="AW91" s="438"/>
      <c r="AX91" s="439" t="e">
        <f t="shared" si="72"/>
        <v>#DIV/0!</v>
      </c>
      <c r="AY91" s="440" t="e">
        <f t="shared" si="73"/>
        <v>#DIV/0!</v>
      </c>
      <c r="AZ91" s="440" t="e">
        <f t="shared" si="75"/>
        <v>#DIV/0!</v>
      </c>
      <c r="BA91" s="441" t="e">
        <f t="shared" si="99"/>
        <v>#DIV/0!</v>
      </c>
      <c r="BB91" s="442" t="e">
        <f t="shared" si="54"/>
        <v>#DIV/0!</v>
      </c>
      <c r="BC91" s="443" t="e">
        <f t="shared" si="95"/>
        <v>#DIV/0!</v>
      </c>
      <c r="BD91" s="444">
        <v>23000</v>
      </c>
      <c r="BE91" s="445" t="e">
        <f t="shared" si="74"/>
        <v>#DIV/0!</v>
      </c>
      <c r="BF91" s="442" t="e">
        <f t="shared" si="55"/>
        <v>#DIV/0!</v>
      </c>
      <c r="BG91" s="446">
        <f t="shared" si="100"/>
        <v>0</v>
      </c>
      <c r="BH91" s="446">
        <f t="shared" si="101"/>
        <v>0</v>
      </c>
      <c r="BI91" s="446">
        <f t="shared" si="102"/>
        <v>0</v>
      </c>
      <c r="BJ91" s="446"/>
      <c r="BK91" s="446">
        <v>0</v>
      </c>
      <c r="BL91" s="446"/>
      <c r="BM91" s="446"/>
      <c r="BN91" s="446"/>
      <c r="BO91" s="446"/>
      <c r="BP91" s="446"/>
      <c r="BQ91" s="446"/>
      <c r="BR91" s="447">
        <f t="shared" si="56"/>
        <v>0</v>
      </c>
      <c r="BS91" s="447">
        <f t="shared" si="57"/>
        <v>0</v>
      </c>
      <c r="BT91" s="447">
        <f t="shared" si="58"/>
        <v>0</v>
      </c>
      <c r="BU91" s="448" t="e">
        <f t="shared" si="96"/>
        <v>#DIV/0!</v>
      </c>
      <c r="BV91" s="447" t="e">
        <f t="shared" si="97"/>
        <v>#DIV/0!</v>
      </c>
      <c r="BW91" s="449" t="e">
        <f t="shared" si="59"/>
        <v>#DIV/0!</v>
      </c>
      <c r="BX91" s="449" t="e">
        <f t="shared" si="98"/>
        <v>#DIV/0!</v>
      </c>
      <c r="BY91" s="449" t="e">
        <f t="shared" si="98"/>
        <v>#DIV/0!</v>
      </c>
      <c r="BZ91" s="449" t="e">
        <f t="shared" si="90"/>
        <v>#DIV/0!</v>
      </c>
      <c r="CA91" s="449" t="e">
        <f t="shared" si="91"/>
        <v>#DIV/0!</v>
      </c>
      <c r="CC91" s="449" t="e">
        <f t="shared" ref="CC91:CC97" si="104">BX91-AP91</f>
        <v>#DIV/0!</v>
      </c>
      <c r="CD91" s="449" t="e">
        <f>CC91/#REF!*1000</f>
        <v>#DIV/0!</v>
      </c>
      <c r="CE91" s="449" t="e">
        <f t="shared" ref="CE91:CE97" si="105">CC91*BD91</f>
        <v>#DIV/0!</v>
      </c>
      <c r="CF91" s="449" t="e">
        <f>CE91/#REF!</f>
        <v>#DIV/0!</v>
      </c>
      <c r="CG91" s="451"/>
      <c r="CH91" s="449" t="e">
        <f t="shared" si="43"/>
        <v>#DIV/0!</v>
      </c>
      <c r="CI91" s="449" t="e">
        <f t="shared" si="43"/>
        <v>#DIV/0!</v>
      </c>
      <c r="CJ91" s="449" t="e">
        <f t="shared" si="43"/>
        <v>#DIV/0!</v>
      </c>
      <c r="CK91" s="449" t="e">
        <f t="shared" si="43"/>
        <v>#DIV/0!</v>
      </c>
    </row>
    <row r="92" spans="1:89" s="450" customFormat="1" ht="18.75" customHeight="1">
      <c r="A92" s="412">
        <v>40</v>
      </c>
      <c r="B92" s="413"/>
      <c r="C92" s="482"/>
      <c r="D92" s="511"/>
      <c r="E92" s="474"/>
      <c r="F92" s="417"/>
      <c r="G92" s="418"/>
      <c r="H92" s="464"/>
      <c r="I92" s="457"/>
      <c r="J92" s="465"/>
      <c r="K92" s="422"/>
      <c r="L92" s="423"/>
      <c r="M92" s="424"/>
      <c r="N92" s="425"/>
      <c r="O92" s="426">
        <f t="shared" si="103"/>
        <v>0</v>
      </c>
      <c r="P92" s="426">
        <f t="shared" si="103"/>
        <v>0</v>
      </c>
      <c r="Q92" s="426">
        <f t="shared" si="103"/>
        <v>0</v>
      </c>
      <c r="R92" s="426">
        <f t="shared" si="46"/>
        <v>0</v>
      </c>
      <c r="S92" s="427" t="e">
        <f t="shared" si="47"/>
        <v>#DIV/0!</v>
      </c>
      <c r="T92" s="426" t="e">
        <f t="shared" si="85"/>
        <v>#DIV/0!</v>
      </c>
      <c r="U92" s="425"/>
      <c r="V92" s="428"/>
      <c r="W92" s="429"/>
      <c r="X92" s="426">
        <f t="shared" si="49"/>
        <v>0</v>
      </c>
      <c r="Y92" s="426">
        <f t="shared" si="86"/>
        <v>0</v>
      </c>
      <c r="Z92" s="426" t="e">
        <f t="shared" si="31"/>
        <v>#DIV/0!</v>
      </c>
      <c r="AA92" s="425"/>
      <c r="AB92" s="428"/>
      <c r="AC92" s="430"/>
      <c r="AD92" s="426">
        <f t="shared" si="87"/>
        <v>0</v>
      </c>
      <c r="AE92" s="426">
        <f t="shared" si="50"/>
        <v>0</v>
      </c>
      <c r="AF92" s="426" t="e">
        <f>AC92/I92</f>
        <v>#DIV/0!</v>
      </c>
      <c r="AG92" s="425"/>
      <c r="AH92" s="428"/>
      <c r="AI92" s="430"/>
      <c r="AJ92" s="426">
        <f t="shared" si="88"/>
        <v>0</v>
      </c>
      <c r="AK92" s="426">
        <f t="shared" si="51"/>
        <v>0</v>
      </c>
      <c r="AL92" s="426" t="e">
        <f>AI92/I92</f>
        <v>#DIV/0!</v>
      </c>
      <c r="AM92" s="431"/>
      <c r="AN92" s="431"/>
      <c r="AO92" s="432"/>
      <c r="AP92" s="433"/>
      <c r="AQ92" s="434" t="e">
        <f>AP92/I92*1000</f>
        <v>#DIV/0!</v>
      </c>
      <c r="AR92" s="435"/>
      <c r="AS92" s="436"/>
      <c r="AT92" s="436"/>
      <c r="AU92" s="438"/>
      <c r="AV92" s="438"/>
      <c r="AW92" s="438"/>
      <c r="AX92" s="439" t="e">
        <f t="shared" si="72"/>
        <v>#DIV/0!</v>
      </c>
      <c r="AY92" s="440" t="e">
        <f t="shared" si="73"/>
        <v>#DIV/0!</v>
      </c>
      <c r="AZ92" s="440" t="e">
        <f t="shared" si="75"/>
        <v>#DIV/0!</v>
      </c>
      <c r="BA92" s="441" t="e">
        <f t="shared" si="99"/>
        <v>#DIV/0!</v>
      </c>
      <c r="BB92" s="442" t="e">
        <f t="shared" si="54"/>
        <v>#DIV/0!</v>
      </c>
      <c r="BC92" s="443" t="e">
        <f>BB92/I92*1000</f>
        <v>#DIV/0!</v>
      </c>
      <c r="BD92" s="444">
        <v>23000</v>
      </c>
      <c r="BE92" s="445" t="e">
        <f t="shared" si="74"/>
        <v>#DIV/0!</v>
      </c>
      <c r="BF92" s="442" t="e">
        <f t="shared" si="55"/>
        <v>#DIV/0!</v>
      </c>
      <c r="BG92" s="446">
        <f t="shared" si="100"/>
        <v>0</v>
      </c>
      <c r="BH92" s="446">
        <f t="shared" si="101"/>
        <v>0</v>
      </c>
      <c r="BI92" s="446">
        <f t="shared" si="102"/>
        <v>0</v>
      </c>
      <c r="BJ92" s="446"/>
      <c r="BK92" s="446">
        <v>0</v>
      </c>
      <c r="BL92" s="446"/>
      <c r="BM92" s="446"/>
      <c r="BN92" s="446"/>
      <c r="BO92" s="446"/>
      <c r="BP92" s="446"/>
      <c r="BQ92" s="446"/>
      <c r="BR92" s="447">
        <f t="shared" si="56"/>
        <v>0</v>
      </c>
      <c r="BS92" s="447">
        <f t="shared" si="57"/>
        <v>0</v>
      </c>
      <c r="BT92" s="447">
        <f t="shared" si="58"/>
        <v>0</v>
      </c>
      <c r="BU92" s="448" t="e">
        <f>BT92/I92*1000</f>
        <v>#DIV/0!</v>
      </c>
      <c r="BV92" s="447" t="e">
        <f>(BS92-BR92)/I92</f>
        <v>#DIV/0!</v>
      </c>
      <c r="BW92" s="449" t="e">
        <f t="shared" si="59"/>
        <v>#DIV/0!</v>
      </c>
      <c r="BX92" s="449" t="e">
        <f t="shared" si="98"/>
        <v>#DIV/0!</v>
      </c>
      <c r="BY92" s="449" t="e">
        <f t="shared" si="98"/>
        <v>#DIV/0!</v>
      </c>
      <c r="BZ92" s="449" t="e">
        <f t="shared" si="90"/>
        <v>#DIV/0!</v>
      </c>
      <c r="CA92" s="449" t="e">
        <f t="shared" si="91"/>
        <v>#DIV/0!</v>
      </c>
      <c r="CC92" s="449" t="e">
        <f t="shared" si="104"/>
        <v>#DIV/0!</v>
      </c>
      <c r="CD92" s="449" t="e">
        <f>CC92/#REF!*1000</f>
        <v>#DIV/0!</v>
      </c>
      <c r="CE92" s="449" t="e">
        <f t="shared" si="105"/>
        <v>#DIV/0!</v>
      </c>
      <c r="CF92" s="449" t="e">
        <f>CE92/#REF!</f>
        <v>#DIV/0!</v>
      </c>
      <c r="CG92" s="451"/>
      <c r="CH92" s="449" t="e">
        <f t="shared" si="43"/>
        <v>#DIV/0!</v>
      </c>
      <c r="CI92" s="449" t="e">
        <f t="shared" si="43"/>
        <v>#DIV/0!</v>
      </c>
      <c r="CJ92" s="449" t="e">
        <f t="shared" si="43"/>
        <v>#DIV/0!</v>
      </c>
      <c r="CK92" s="449" t="e">
        <f t="shared" si="43"/>
        <v>#DIV/0!</v>
      </c>
    </row>
    <row r="93" spans="1:89" s="450" customFormat="1" ht="18.75" customHeight="1">
      <c r="A93" s="452" t="s">
        <v>71</v>
      </c>
      <c r="B93" s="413"/>
      <c r="C93" s="482"/>
      <c r="D93" s="511"/>
      <c r="E93" s="474"/>
      <c r="F93" s="417"/>
      <c r="G93" s="418"/>
      <c r="H93" s="512"/>
      <c r="I93" s="457"/>
      <c r="J93" s="465"/>
      <c r="K93" s="422"/>
      <c r="L93" s="423"/>
      <c r="M93" s="424"/>
      <c r="N93" s="425"/>
      <c r="O93" s="426">
        <f t="shared" si="103"/>
        <v>0</v>
      </c>
      <c r="P93" s="426">
        <f t="shared" si="103"/>
        <v>0</v>
      </c>
      <c r="Q93" s="426">
        <f t="shared" si="103"/>
        <v>0</v>
      </c>
      <c r="R93" s="426">
        <f t="shared" si="46"/>
        <v>0</v>
      </c>
      <c r="S93" s="427" t="e">
        <f t="shared" si="47"/>
        <v>#DIV/0!</v>
      </c>
      <c r="T93" s="426" t="e">
        <f t="shared" si="85"/>
        <v>#DIV/0!</v>
      </c>
      <c r="U93" s="425"/>
      <c r="V93" s="428"/>
      <c r="W93" s="429"/>
      <c r="X93" s="426">
        <f t="shared" si="49"/>
        <v>0</v>
      </c>
      <c r="Y93" s="426">
        <f t="shared" si="86"/>
        <v>0</v>
      </c>
      <c r="Z93" s="426" t="e">
        <f t="shared" si="31"/>
        <v>#DIV/0!</v>
      </c>
      <c r="AA93" s="425"/>
      <c r="AB93" s="428"/>
      <c r="AC93" s="430"/>
      <c r="AD93" s="426">
        <f t="shared" si="87"/>
        <v>0</v>
      </c>
      <c r="AE93" s="426">
        <f t="shared" si="50"/>
        <v>0</v>
      </c>
      <c r="AF93" s="426" t="e">
        <f>AC93/I93</f>
        <v>#DIV/0!</v>
      </c>
      <c r="AG93" s="425"/>
      <c r="AH93" s="428"/>
      <c r="AI93" s="430"/>
      <c r="AJ93" s="426">
        <f t="shared" si="88"/>
        <v>0</v>
      </c>
      <c r="AK93" s="426">
        <f t="shared" si="51"/>
        <v>0</v>
      </c>
      <c r="AL93" s="426" t="e">
        <f>AI93/I93</f>
        <v>#DIV/0!</v>
      </c>
      <c r="AM93" s="431"/>
      <c r="AN93" s="431"/>
      <c r="AO93" s="432"/>
      <c r="AP93" s="433"/>
      <c r="AQ93" s="434" t="e">
        <f>AP93/I93*1000</f>
        <v>#DIV/0!</v>
      </c>
      <c r="AR93" s="435"/>
      <c r="AS93" s="436"/>
      <c r="AT93" s="436"/>
      <c r="AU93" s="438"/>
      <c r="AV93" s="438"/>
      <c r="AW93" s="438"/>
      <c r="AX93" s="439" t="e">
        <f t="shared" si="72"/>
        <v>#DIV/0!</v>
      </c>
      <c r="AY93" s="440" t="e">
        <f t="shared" si="73"/>
        <v>#DIV/0!</v>
      </c>
      <c r="AZ93" s="440" t="e">
        <f t="shared" si="75"/>
        <v>#DIV/0!</v>
      </c>
      <c r="BA93" s="441" t="e">
        <f t="shared" si="99"/>
        <v>#DIV/0!</v>
      </c>
      <c r="BB93" s="442" t="e">
        <f t="shared" si="54"/>
        <v>#DIV/0!</v>
      </c>
      <c r="BC93" s="443" t="e">
        <f>BB93/I93*1000</f>
        <v>#DIV/0!</v>
      </c>
      <c r="BD93" s="444">
        <v>23000</v>
      </c>
      <c r="BE93" s="445" t="e">
        <f t="shared" si="74"/>
        <v>#DIV/0!</v>
      </c>
      <c r="BF93" s="442" t="e">
        <f t="shared" si="55"/>
        <v>#DIV/0!</v>
      </c>
      <c r="BG93" s="446">
        <f t="shared" si="100"/>
        <v>0</v>
      </c>
      <c r="BH93" s="446">
        <f t="shared" si="101"/>
        <v>0</v>
      </c>
      <c r="BI93" s="446">
        <f t="shared" si="102"/>
        <v>0</v>
      </c>
      <c r="BJ93" s="446"/>
      <c r="BK93" s="446">
        <v>0</v>
      </c>
      <c r="BL93" s="446"/>
      <c r="BM93" s="446"/>
      <c r="BN93" s="446"/>
      <c r="BO93" s="446"/>
      <c r="BP93" s="446"/>
      <c r="BQ93" s="446"/>
      <c r="BR93" s="447">
        <f t="shared" si="56"/>
        <v>0</v>
      </c>
      <c r="BS93" s="447">
        <f t="shared" si="57"/>
        <v>0</v>
      </c>
      <c r="BT93" s="447">
        <f t="shared" si="58"/>
        <v>0</v>
      </c>
      <c r="BU93" s="448" t="e">
        <f>BT93/I93*1000</f>
        <v>#DIV/0!</v>
      </c>
      <c r="BV93" s="447" t="e">
        <f>(BS93-BR93)/I93</f>
        <v>#DIV/0!</v>
      </c>
      <c r="BW93" s="449" t="e">
        <f t="shared" si="59"/>
        <v>#DIV/0!</v>
      </c>
      <c r="BX93" s="449" t="e">
        <f>BT93+BB93+R93</f>
        <v>#DIV/0!</v>
      </c>
      <c r="BY93" s="449" t="e">
        <f>BU93+BC93+S93</f>
        <v>#DIV/0!</v>
      </c>
      <c r="BZ93" s="449" t="e">
        <f t="shared" si="90"/>
        <v>#DIV/0!</v>
      </c>
      <c r="CA93" s="449" t="e">
        <f t="shared" si="91"/>
        <v>#DIV/0!</v>
      </c>
      <c r="CC93" s="449" t="e">
        <f t="shared" si="104"/>
        <v>#DIV/0!</v>
      </c>
      <c r="CD93" s="449" t="e">
        <f>CC93/#REF!*1000</f>
        <v>#DIV/0!</v>
      </c>
      <c r="CE93" s="449" t="e">
        <f t="shared" si="105"/>
        <v>#DIV/0!</v>
      </c>
      <c r="CF93" s="449" t="e">
        <f>CE93/#REF!</f>
        <v>#DIV/0!</v>
      </c>
      <c r="CG93" s="451"/>
      <c r="CH93" s="449" t="e">
        <f>BX93-CC93</f>
        <v>#DIV/0!</v>
      </c>
      <c r="CI93" s="449" t="e">
        <f>BY93-CD93</f>
        <v>#DIV/0!</v>
      </c>
      <c r="CJ93" s="449" t="e">
        <f>BZ93-CE93</f>
        <v>#DIV/0!</v>
      </c>
      <c r="CK93" s="449" t="e">
        <f>CA93-CF93</f>
        <v>#DIV/0!</v>
      </c>
    </row>
    <row r="94" spans="1:89" s="450" customFormat="1" ht="17.25" customHeight="1">
      <c r="A94" s="412">
        <v>41</v>
      </c>
      <c r="B94" s="413"/>
      <c r="C94" s="482"/>
      <c r="D94" s="483"/>
      <c r="E94" s="474"/>
      <c r="F94" s="417"/>
      <c r="G94" s="418"/>
      <c r="H94" s="513"/>
      <c r="I94" s="457"/>
      <c r="J94" s="465"/>
      <c r="K94" s="422"/>
      <c r="L94" s="423"/>
      <c r="M94" s="424"/>
      <c r="N94" s="425"/>
      <c r="O94" s="426">
        <f t="shared" si="103"/>
        <v>0</v>
      </c>
      <c r="P94" s="426">
        <f t="shared" si="103"/>
        <v>0</v>
      </c>
      <c r="Q94" s="426">
        <f t="shared" si="103"/>
        <v>0</v>
      </c>
      <c r="R94" s="426">
        <f t="shared" si="46"/>
        <v>0</v>
      </c>
      <c r="S94" s="427" t="e">
        <f t="shared" si="47"/>
        <v>#DIV/0!</v>
      </c>
      <c r="T94" s="426" t="e">
        <f t="shared" si="85"/>
        <v>#DIV/0!</v>
      </c>
      <c r="U94" s="425"/>
      <c r="V94" s="428"/>
      <c r="W94" s="429"/>
      <c r="X94" s="426">
        <f t="shared" si="49"/>
        <v>0</v>
      </c>
      <c r="Y94" s="426">
        <f t="shared" si="86"/>
        <v>0</v>
      </c>
      <c r="Z94" s="426" t="e">
        <f t="shared" si="31"/>
        <v>#DIV/0!</v>
      </c>
      <c r="AA94" s="425"/>
      <c r="AB94" s="428"/>
      <c r="AC94" s="430"/>
      <c r="AD94" s="426">
        <f t="shared" si="87"/>
        <v>0</v>
      </c>
      <c r="AE94" s="426">
        <f t="shared" si="50"/>
        <v>0</v>
      </c>
      <c r="AF94" s="426" t="e">
        <f>AC94/H94</f>
        <v>#DIV/0!</v>
      </c>
      <c r="AG94" s="425"/>
      <c r="AH94" s="428"/>
      <c r="AI94" s="430"/>
      <c r="AJ94" s="426">
        <f t="shared" si="88"/>
        <v>0</v>
      </c>
      <c r="AK94" s="426">
        <f t="shared" si="51"/>
        <v>0</v>
      </c>
      <c r="AL94" s="426" t="e">
        <f>AI94/H94</f>
        <v>#DIV/0!</v>
      </c>
      <c r="AM94" s="431"/>
      <c r="AN94" s="431"/>
      <c r="AO94" s="432"/>
      <c r="AP94" s="433"/>
      <c r="AQ94" s="434" t="e">
        <f>AP94/H94*1000</f>
        <v>#DIV/0!</v>
      </c>
      <c r="AR94" s="435"/>
      <c r="AS94" s="436"/>
      <c r="AT94" s="436"/>
      <c r="AU94" s="438"/>
      <c r="AV94" s="438"/>
      <c r="AW94" s="438"/>
      <c r="AX94" s="439" t="e">
        <f t="shared" si="72"/>
        <v>#DIV/0!</v>
      </c>
      <c r="AY94" s="440" t="e">
        <f t="shared" si="73"/>
        <v>#DIV/0!</v>
      </c>
      <c r="AZ94" s="440" t="e">
        <f t="shared" si="75"/>
        <v>#DIV/0!</v>
      </c>
      <c r="BA94" s="441" t="e">
        <f t="shared" si="99"/>
        <v>#DIV/0!</v>
      </c>
      <c r="BB94" s="442" t="e">
        <f t="shared" si="54"/>
        <v>#DIV/0!</v>
      </c>
      <c r="BC94" s="443" t="e">
        <f>BB94/H94*1000</f>
        <v>#DIV/0!</v>
      </c>
      <c r="BD94" s="444">
        <v>23000</v>
      </c>
      <c r="BE94" s="445" t="e">
        <f t="shared" si="74"/>
        <v>#DIV/0!</v>
      </c>
      <c r="BF94" s="442" t="e">
        <f t="shared" si="55"/>
        <v>#DIV/0!</v>
      </c>
      <c r="BG94" s="446">
        <f t="shared" si="100"/>
        <v>0</v>
      </c>
      <c r="BH94" s="446">
        <f t="shared" si="101"/>
        <v>0</v>
      </c>
      <c r="BI94" s="446">
        <f t="shared" si="102"/>
        <v>0</v>
      </c>
      <c r="BJ94" s="446"/>
      <c r="BK94" s="446">
        <v>0</v>
      </c>
      <c r="BL94" s="446"/>
      <c r="BM94" s="446"/>
      <c r="BN94" s="446"/>
      <c r="BO94" s="446"/>
      <c r="BP94" s="446"/>
      <c r="BQ94" s="446"/>
      <c r="BR94" s="447">
        <f t="shared" si="56"/>
        <v>0</v>
      </c>
      <c r="BS94" s="447">
        <f t="shared" si="57"/>
        <v>0</v>
      </c>
      <c r="BT94" s="447">
        <f t="shared" si="58"/>
        <v>0</v>
      </c>
      <c r="BU94" s="448" t="e">
        <f>BT94/H94*1000</f>
        <v>#DIV/0!</v>
      </c>
      <c r="BV94" s="447" t="e">
        <f>(BS94-BR94)/H94</f>
        <v>#DIV/0!</v>
      </c>
      <c r="BW94" s="449" t="e">
        <f t="shared" si="59"/>
        <v>#DIV/0!</v>
      </c>
      <c r="BX94" s="449" t="e">
        <f t="shared" si="98"/>
        <v>#DIV/0!</v>
      </c>
      <c r="BY94" s="449" t="e">
        <f t="shared" si="98"/>
        <v>#DIV/0!</v>
      </c>
      <c r="BZ94" s="449" t="e">
        <f t="shared" si="90"/>
        <v>#DIV/0!</v>
      </c>
      <c r="CA94" s="449" t="e">
        <f t="shared" si="91"/>
        <v>#DIV/0!</v>
      </c>
      <c r="CC94" s="449" t="e">
        <f t="shared" si="104"/>
        <v>#DIV/0!</v>
      </c>
      <c r="CD94" s="449" t="e">
        <f>CC94/#REF!*1000</f>
        <v>#DIV/0!</v>
      </c>
      <c r="CE94" s="449" t="e">
        <f t="shared" si="105"/>
        <v>#DIV/0!</v>
      </c>
      <c r="CF94" s="449" t="e">
        <f>CE94/#REF!</f>
        <v>#DIV/0!</v>
      </c>
      <c r="CG94" s="451"/>
      <c r="CH94" s="449" t="e">
        <f t="shared" si="43"/>
        <v>#DIV/0!</v>
      </c>
      <c r="CI94" s="449" t="e">
        <f t="shared" si="43"/>
        <v>#DIV/0!</v>
      </c>
      <c r="CJ94" s="449" t="e">
        <f t="shared" si="43"/>
        <v>#DIV/0!</v>
      </c>
      <c r="CK94" s="449" t="e">
        <f t="shared" si="43"/>
        <v>#DIV/0!</v>
      </c>
    </row>
    <row r="95" spans="1:89" ht="17.25" customHeight="1">
      <c r="A95" s="452" t="s">
        <v>72</v>
      </c>
      <c r="B95" s="412"/>
      <c r="C95" s="482"/>
      <c r="D95" s="483"/>
      <c r="E95" s="474"/>
      <c r="F95" s="514"/>
      <c r="G95" s="418"/>
      <c r="H95" s="512"/>
      <c r="I95" s="457"/>
      <c r="J95" s="515"/>
      <c r="K95" s="422"/>
      <c r="L95" s="423"/>
      <c r="M95" s="424"/>
      <c r="N95" s="425"/>
      <c r="O95" s="426">
        <f t="shared" si="103"/>
        <v>0</v>
      </c>
      <c r="P95" s="426">
        <f t="shared" si="103"/>
        <v>0</v>
      </c>
      <c r="Q95" s="426">
        <f t="shared" si="103"/>
        <v>0</v>
      </c>
      <c r="R95" s="426">
        <f t="shared" si="46"/>
        <v>0</v>
      </c>
      <c r="S95" s="427" t="e">
        <f t="shared" si="47"/>
        <v>#DIV/0!</v>
      </c>
      <c r="T95" s="426" t="e">
        <f t="shared" si="85"/>
        <v>#DIV/0!</v>
      </c>
      <c r="U95" s="509"/>
      <c r="V95" s="509"/>
      <c r="W95" s="429"/>
      <c r="X95" s="426">
        <f t="shared" si="49"/>
        <v>0</v>
      </c>
      <c r="Y95" s="426">
        <f t="shared" si="86"/>
        <v>0</v>
      </c>
      <c r="Z95" s="426" t="e">
        <f t="shared" si="31"/>
        <v>#DIV/0!</v>
      </c>
      <c r="AA95" s="509"/>
      <c r="AB95" s="509"/>
      <c r="AC95" s="430"/>
      <c r="AD95" s="426">
        <f t="shared" si="87"/>
        <v>0</v>
      </c>
      <c r="AE95" s="426">
        <f t="shared" si="50"/>
        <v>0</v>
      </c>
      <c r="AF95" s="426" t="e">
        <f>AC95/I95</f>
        <v>#DIV/0!</v>
      </c>
      <c r="AG95" s="509"/>
      <c r="AH95" s="509"/>
      <c r="AI95" s="430"/>
      <c r="AJ95" s="426">
        <f t="shared" si="88"/>
        <v>0</v>
      </c>
      <c r="AK95" s="426">
        <f t="shared" si="51"/>
        <v>0</v>
      </c>
      <c r="AL95" s="426" t="e">
        <f>AI95/I95</f>
        <v>#DIV/0!</v>
      </c>
      <c r="AM95" s="432"/>
      <c r="AN95" s="432"/>
      <c r="AO95" s="432"/>
      <c r="AP95" s="433"/>
      <c r="AQ95" s="434" t="e">
        <f>AP95/I95*1000</f>
        <v>#DIV/0!</v>
      </c>
      <c r="AR95" s="435"/>
      <c r="AS95" s="436"/>
      <c r="AT95" s="436"/>
      <c r="AU95" s="438"/>
      <c r="AV95" s="438"/>
      <c r="AW95" s="438"/>
      <c r="AX95" s="439" t="e">
        <f t="shared" si="72"/>
        <v>#DIV/0!</v>
      </c>
      <c r="AY95" s="440" t="e">
        <f t="shared" si="73"/>
        <v>#DIV/0!</v>
      </c>
      <c r="AZ95" s="440" t="e">
        <f t="shared" si="75"/>
        <v>#DIV/0!</v>
      </c>
      <c r="BA95" s="441" t="e">
        <f t="shared" si="99"/>
        <v>#DIV/0!</v>
      </c>
      <c r="BB95" s="442" t="e">
        <f t="shared" si="54"/>
        <v>#DIV/0!</v>
      </c>
      <c r="BC95" s="443" t="e">
        <f>BB95/I95*1000</f>
        <v>#DIV/0!</v>
      </c>
      <c r="BD95" s="444">
        <v>23000</v>
      </c>
      <c r="BE95" s="445" t="e">
        <f t="shared" si="74"/>
        <v>#DIV/0!</v>
      </c>
      <c r="BF95" s="442" t="e">
        <f t="shared" si="55"/>
        <v>#DIV/0!</v>
      </c>
      <c r="BG95" s="446">
        <f t="shared" si="100"/>
        <v>0</v>
      </c>
      <c r="BH95" s="446">
        <f t="shared" si="101"/>
        <v>0</v>
      </c>
      <c r="BI95" s="446">
        <f t="shared" si="102"/>
        <v>0</v>
      </c>
      <c r="BJ95" s="446"/>
      <c r="BK95" s="446">
        <v>0</v>
      </c>
      <c r="BL95" s="446"/>
      <c r="BM95" s="446"/>
      <c r="BN95" s="446"/>
      <c r="BO95" s="446"/>
      <c r="BP95" s="446"/>
      <c r="BQ95" s="446"/>
      <c r="BR95" s="447">
        <f t="shared" si="56"/>
        <v>0</v>
      </c>
      <c r="BS95" s="447">
        <f t="shared" si="57"/>
        <v>0</v>
      </c>
      <c r="BT95" s="447">
        <f t="shared" si="58"/>
        <v>0</v>
      </c>
      <c r="BU95" s="448" t="e">
        <f>BT95/I95*1000</f>
        <v>#DIV/0!</v>
      </c>
      <c r="BV95" s="447" t="e">
        <f>(BS95-BR95)/I95</f>
        <v>#DIV/0!</v>
      </c>
      <c r="BW95" s="449" t="e">
        <f t="shared" si="59"/>
        <v>#DIV/0!</v>
      </c>
      <c r="BX95" s="449" t="e">
        <f t="shared" si="98"/>
        <v>#DIV/0!</v>
      </c>
      <c r="BY95" s="449" t="e">
        <f t="shared" si="98"/>
        <v>#DIV/0!</v>
      </c>
      <c r="BZ95" s="449" t="e">
        <f t="shared" si="90"/>
        <v>#DIV/0!</v>
      </c>
      <c r="CA95" s="449" t="e">
        <f t="shared" si="91"/>
        <v>#DIV/0!</v>
      </c>
      <c r="CC95" s="449" t="e">
        <f t="shared" si="104"/>
        <v>#DIV/0!</v>
      </c>
      <c r="CD95" s="449" t="e">
        <f>CC95/#REF!*1000</f>
        <v>#DIV/0!</v>
      </c>
      <c r="CE95" s="449" t="e">
        <f t="shared" si="105"/>
        <v>#DIV/0!</v>
      </c>
      <c r="CF95" s="449" t="e">
        <f>CE95/#REF!</f>
        <v>#DIV/0!</v>
      </c>
      <c r="CG95" s="451"/>
      <c r="CH95" s="449" t="e">
        <f t="shared" si="43"/>
        <v>#DIV/0!</v>
      </c>
      <c r="CI95" s="449" t="e">
        <f t="shared" si="43"/>
        <v>#DIV/0!</v>
      </c>
      <c r="CJ95" s="449" t="e">
        <f t="shared" si="43"/>
        <v>#DIV/0!</v>
      </c>
      <c r="CK95" s="449" t="e">
        <f t="shared" si="43"/>
        <v>#DIV/0!</v>
      </c>
    </row>
    <row r="96" spans="1:89" ht="17.25" customHeight="1">
      <c r="A96" s="412">
        <v>42</v>
      </c>
      <c r="B96" s="412"/>
      <c r="C96" s="453"/>
      <c r="D96" s="473"/>
      <c r="E96" s="455"/>
      <c r="F96" s="514"/>
      <c r="G96" s="418"/>
      <c r="H96" s="457"/>
      <c r="I96" s="419"/>
      <c r="J96" s="515"/>
      <c r="K96" s="422"/>
      <c r="L96" s="423"/>
      <c r="M96" s="424"/>
      <c r="N96" s="425"/>
      <c r="O96" s="426">
        <f t="shared" si="103"/>
        <v>0</v>
      </c>
      <c r="P96" s="426">
        <f t="shared" si="103"/>
        <v>0</v>
      </c>
      <c r="Q96" s="426">
        <f t="shared" si="103"/>
        <v>0</v>
      </c>
      <c r="R96" s="426">
        <f t="shared" si="46"/>
        <v>0</v>
      </c>
      <c r="S96" s="427" t="e">
        <f t="shared" si="47"/>
        <v>#DIV/0!</v>
      </c>
      <c r="T96" s="426" t="e">
        <f t="shared" si="85"/>
        <v>#DIV/0!</v>
      </c>
      <c r="U96" s="509"/>
      <c r="V96" s="509"/>
      <c r="W96" s="429"/>
      <c r="X96" s="427">
        <f t="shared" si="49"/>
        <v>0</v>
      </c>
      <c r="Y96" s="427">
        <f t="shared" si="86"/>
        <v>0</v>
      </c>
      <c r="Z96" s="426" t="e">
        <f t="shared" si="31"/>
        <v>#DIV/0!</v>
      </c>
      <c r="AA96" s="509"/>
      <c r="AB96" s="509"/>
      <c r="AC96" s="430"/>
      <c r="AD96" s="427">
        <f t="shared" si="87"/>
        <v>0</v>
      </c>
      <c r="AE96" s="427">
        <f t="shared" si="50"/>
        <v>0</v>
      </c>
      <c r="AF96" s="427" t="e">
        <f>AC96/I96</f>
        <v>#DIV/0!</v>
      </c>
      <c r="AG96" s="509"/>
      <c r="AH96" s="509"/>
      <c r="AI96" s="430"/>
      <c r="AJ96" s="427">
        <f t="shared" si="88"/>
        <v>0</v>
      </c>
      <c r="AK96" s="427">
        <f t="shared" si="51"/>
        <v>0</v>
      </c>
      <c r="AL96" s="427" t="e">
        <f>AI96/I96</f>
        <v>#DIV/0!</v>
      </c>
      <c r="AM96" s="432"/>
      <c r="AN96" s="432"/>
      <c r="AO96" s="432"/>
      <c r="AP96" s="433"/>
      <c r="AQ96" s="434" t="e">
        <f>AP96/I96*1000</f>
        <v>#DIV/0!</v>
      </c>
      <c r="AR96" s="435"/>
      <c r="AS96" s="436"/>
      <c r="AT96" s="436"/>
      <c r="AU96" s="438"/>
      <c r="AV96" s="438"/>
      <c r="AW96" s="438"/>
      <c r="AX96" s="439" t="e">
        <f t="shared" si="72"/>
        <v>#DIV/0!</v>
      </c>
      <c r="AY96" s="440" t="e">
        <f t="shared" si="73"/>
        <v>#DIV/0!</v>
      </c>
      <c r="AZ96" s="440" t="e">
        <f t="shared" si="75"/>
        <v>#DIV/0!</v>
      </c>
      <c r="BA96" s="441" t="e">
        <f t="shared" si="99"/>
        <v>#DIV/0!</v>
      </c>
      <c r="BB96" s="442" t="e">
        <f t="shared" si="54"/>
        <v>#DIV/0!</v>
      </c>
      <c r="BC96" s="443" t="e">
        <f>BB96/I96*1000</f>
        <v>#DIV/0!</v>
      </c>
      <c r="BD96" s="444">
        <v>23000</v>
      </c>
      <c r="BE96" s="445" t="e">
        <f t="shared" si="74"/>
        <v>#DIV/0!</v>
      </c>
      <c r="BF96" s="442" t="e">
        <f t="shared" si="55"/>
        <v>#DIV/0!</v>
      </c>
      <c r="BG96" s="446">
        <f t="shared" si="100"/>
        <v>0</v>
      </c>
      <c r="BH96" s="446">
        <f t="shared" si="101"/>
        <v>0</v>
      </c>
      <c r="BI96" s="446">
        <f t="shared" si="102"/>
        <v>0</v>
      </c>
      <c r="BJ96" s="446"/>
      <c r="BK96" s="446">
        <v>0</v>
      </c>
      <c r="BL96" s="446"/>
      <c r="BM96" s="446"/>
      <c r="BN96" s="446"/>
      <c r="BO96" s="446"/>
      <c r="BP96" s="446"/>
      <c r="BQ96" s="446"/>
      <c r="BR96" s="447">
        <f t="shared" si="56"/>
        <v>0</v>
      </c>
      <c r="BS96" s="447">
        <f t="shared" si="57"/>
        <v>0</v>
      </c>
      <c r="BT96" s="447">
        <f t="shared" si="58"/>
        <v>0</v>
      </c>
      <c r="BU96" s="448" t="e">
        <f>BT96/I96*1000</f>
        <v>#DIV/0!</v>
      </c>
      <c r="BV96" s="447" t="e">
        <f>(BS96-BR96)/I96</f>
        <v>#DIV/0!</v>
      </c>
      <c r="BW96" s="449" t="e">
        <f t="shared" si="59"/>
        <v>#DIV/0!</v>
      </c>
      <c r="BX96" s="449" t="e">
        <f>BT96+BB96+R96</f>
        <v>#DIV/0!</v>
      </c>
      <c r="BY96" s="449" t="e">
        <f>BU96+BC96+S96</f>
        <v>#DIV/0!</v>
      </c>
      <c r="BZ96" s="449" t="e">
        <f t="shared" si="90"/>
        <v>#DIV/0!</v>
      </c>
      <c r="CA96" s="449" t="e">
        <f t="shared" si="91"/>
        <v>#DIV/0!</v>
      </c>
      <c r="CC96" s="449" t="e">
        <f t="shared" si="104"/>
        <v>#DIV/0!</v>
      </c>
      <c r="CD96" s="449" t="e">
        <f>CC96/#REF!*1000</f>
        <v>#DIV/0!</v>
      </c>
      <c r="CE96" s="449" t="e">
        <f t="shared" si="105"/>
        <v>#DIV/0!</v>
      </c>
      <c r="CF96" s="449" t="e">
        <f>CE96/#REF!</f>
        <v>#DIV/0!</v>
      </c>
      <c r="CG96" s="451"/>
      <c r="CH96" s="449" t="e">
        <f t="shared" si="43"/>
        <v>#DIV/0!</v>
      </c>
      <c r="CI96" s="449" t="e">
        <f t="shared" si="43"/>
        <v>#DIV/0!</v>
      </c>
      <c r="CJ96" s="449" t="e">
        <f t="shared" si="43"/>
        <v>#DIV/0!</v>
      </c>
      <c r="CK96" s="449" t="e">
        <f t="shared" si="43"/>
        <v>#DIV/0!</v>
      </c>
    </row>
    <row r="97" spans="1:89" ht="17.25" customHeight="1">
      <c r="A97" s="452" t="s">
        <v>73</v>
      </c>
      <c r="B97" s="412"/>
      <c r="C97" s="460"/>
      <c r="D97" s="494"/>
      <c r="E97" s="462"/>
      <c r="F97" s="514"/>
      <c r="G97" s="418"/>
      <c r="H97" s="420"/>
      <c r="I97" s="419"/>
      <c r="J97" s="515"/>
      <c r="K97" s="422"/>
      <c r="L97" s="423"/>
      <c r="M97" s="424"/>
      <c r="N97" s="425"/>
      <c r="O97" s="426">
        <f t="shared" si="103"/>
        <v>0</v>
      </c>
      <c r="P97" s="426">
        <f t="shared" si="103"/>
        <v>0</v>
      </c>
      <c r="Q97" s="426">
        <f t="shared" si="103"/>
        <v>0</v>
      </c>
      <c r="R97" s="426">
        <f t="shared" si="46"/>
        <v>0</v>
      </c>
      <c r="S97" s="427" t="e">
        <f t="shared" si="47"/>
        <v>#DIV/0!</v>
      </c>
      <c r="T97" s="426" t="e">
        <f t="shared" si="85"/>
        <v>#DIV/0!</v>
      </c>
      <c r="U97" s="509"/>
      <c r="V97" s="509"/>
      <c r="W97" s="429"/>
      <c r="X97" s="427">
        <f t="shared" si="49"/>
        <v>0</v>
      </c>
      <c r="Y97" s="427">
        <f t="shared" si="86"/>
        <v>0</v>
      </c>
      <c r="Z97" s="426" t="e">
        <f t="shared" si="31"/>
        <v>#DIV/0!</v>
      </c>
      <c r="AA97" s="509"/>
      <c r="AB97" s="509"/>
      <c r="AC97" s="430"/>
      <c r="AD97" s="427">
        <f t="shared" si="87"/>
        <v>0</v>
      </c>
      <c r="AE97" s="427">
        <f t="shared" si="50"/>
        <v>0</v>
      </c>
      <c r="AF97" s="427" t="e">
        <f>AC97/H97</f>
        <v>#DIV/0!</v>
      </c>
      <c r="AG97" s="509"/>
      <c r="AH97" s="509"/>
      <c r="AI97" s="430"/>
      <c r="AJ97" s="427">
        <f t="shared" si="88"/>
        <v>0</v>
      </c>
      <c r="AK97" s="427">
        <f t="shared" si="51"/>
        <v>0</v>
      </c>
      <c r="AL97" s="427" t="e">
        <f>AI97/H97</f>
        <v>#DIV/0!</v>
      </c>
      <c r="AM97" s="432"/>
      <c r="AN97" s="432"/>
      <c r="AO97" s="432"/>
      <c r="AP97" s="433"/>
      <c r="AQ97" s="434" t="e">
        <f>AP97/H97*1000</f>
        <v>#DIV/0!</v>
      </c>
      <c r="AR97" s="435"/>
      <c r="AS97" s="436"/>
      <c r="AT97" s="436"/>
      <c r="AU97" s="438"/>
      <c r="AV97" s="438"/>
      <c r="AW97" s="438"/>
      <c r="AX97" s="439" t="e">
        <f t="shared" si="72"/>
        <v>#DIV/0!</v>
      </c>
      <c r="AY97" s="440" t="e">
        <f t="shared" si="73"/>
        <v>#DIV/0!</v>
      </c>
      <c r="AZ97" s="440" t="e">
        <f t="shared" si="75"/>
        <v>#DIV/0!</v>
      </c>
      <c r="BA97" s="441" t="e">
        <f t="shared" si="99"/>
        <v>#DIV/0!</v>
      </c>
      <c r="BB97" s="442" t="e">
        <f t="shared" si="54"/>
        <v>#DIV/0!</v>
      </c>
      <c r="BC97" s="443" t="e">
        <f>BB97/H97*1000</f>
        <v>#DIV/0!</v>
      </c>
      <c r="BD97" s="444">
        <v>23000</v>
      </c>
      <c r="BE97" s="445" t="e">
        <f t="shared" si="74"/>
        <v>#DIV/0!</v>
      </c>
      <c r="BF97" s="442" t="e">
        <f t="shared" si="55"/>
        <v>#DIV/0!</v>
      </c>
      <c r="BG97" s="446">
        <f t="shared" si="100"/>
        <v>0</v>
      </c>
      <c r="BH97" s="446">
        <f t="shared" si="101"/>
        <v>0</v>
      </c>
      <c r="BI97" s="446">
        <f t="shared" si="102"/>
        <v>0</v>
      </c>
      <c r="BJ97" s="446"/>
      <c r="BK97" s="446">
        <v>0</v>
      </c>
      <c r="BL97" s="446"/>
      <c r="BM97" s="446"/>
      <c r="BN97" s="446"/>
      <c r="BO97" s="446"/>
      <c r="BP97" s="446"/>
      <c r="BQ97" s="446"/>
      <c r="BR97" s="447">
        <f t="shared" si="56"/>
        <v>0</v>
      </c>
      <c r="BS97" s="447">
        <f t="shared" si="57"/>
        <v>0</v>
      </c>
      <c r="BT97" s="447">
        <f t="shared" si="58"/>
        <v>0</v>
      </c>
      <c r="BU97" s="448" t="e">
        <f>BT97/H97*1000</f>
        <v>#DIV/0!</v>
      </c>
      <c r="BV97" s="447" t="e">
        <f>(BS97-BR97)/H97</f>
        <v>#DIV/0!</v>
      </c>
      <c r="BW97" s="449" t="e">
        <f t="shared" si="59"/>
        <v>#DIV/0!</v>
      </c>
      <c r="BX97" s="449" t="e">
        <f t="shared" si="98"/>
        <v>#DIV/0!</v>
      </c>
      <c r="BY97" s="449" t="e">
        <f t="shared" si="98"/>
        <v>#DIV/0!</v>
      </c>
      <c r="BZ97" s="449" t="e">
        <f t="shared" si="90"/>
        <v>#DIV/0!</v>
      </c>
      <c r="CA97" s="449" t="e">
        <f t="shared" si="91"/>
        <v>#DIV/0!</v>
      </c>
      <c r="CC97" s="449" t="e">
        <f t="shared" si="104"/>
        <v>#DIV/0!</v>
      </c>
      <c r="CD97" s="449" t="e">
        <f>CC97/#REF!*1000</f>
        <v>#DIV/0!</v>
      </c>
      <c r="CE97" s="449" t="e">
        <f t="shared" si="105"/>
        <v>#DIV/0!</v>
      </c>
      <c r="CF97" s="449" t="e">
        <f>CE97/#REF!</f>
        <v>#DIV/0!</v>
      </c>
      <c r="CG97" s="451"/>
      <c r="CH97" s="449" t="e">
        <f t="shared" si="43"/>
        <v>#DIV/0!</v>
      </c>
      <c r="CI97" s="449" t="e">
        <f t="shared" si="43"/>
        <v>#DIV/0!</v>
      </c>
      <c r="CJ97" s="449" t="e">
        <f t="shared" si="43"/>
        <v>#DIV/0!</v>
      </c>
      <c r="CK97" s="449" t="e">
        <f t="shared" si="43"/>
        <v>#DIV/0!</v>
      </c>
    </row>
    <row r="98" spans="1:89" s="450" customFormat="1" ht="17.25" customHeight="1">
      <c r="A98" s="412">
        <v>43</v>
      </c>
      <c r="B98" s="413"/>
      <c r="C98" s="460"/>
      <c r="D98" s="494"/>
      <c r="E98" s="462"/>
      <c r="F98" s="417"/>
      <c r="G98" s="418"/>
      <c r="H98" s="420"/>
      <c r="I98" s="419"/>
      <c r="J98" s="421"/>
      <c r="K98" s="422"/>
      <c r="L98" s="423"/>
      <c r="M98" s="424"/>
      <c r="N98" s="425"/>
      <c r="O98" s="426">
        <f t="shared" si="103"/>
        <v>0</v>
      </c>
      <c r="P98" s="426">
        <f t="shared" si="103"/>
        <v>0</v>
      </c>
      <c r="Q98" s="426">
        <f t="shared" si="103"/>
        <v>0</v>
      </c>
      <c r="R98" s="426">
        <f t="shared" si="46"/>
        <v>0</v>
      </c>
      <c r="S98" s="427" t="e">
        <f>T98/BD98*1000</f>
        <v>#DIV/0!</v>
      </c>
      <c r="T98" s="426" t="e">
        <f>Z98+AF98+AL98</f>
        <v>#DIV/0!</v>
      </c>
      <c r="U98" s="428"/>
      <c r="V98" s="428"/>
      <c r="W98" s="429"/>
      <c r="X98" s="427">
        <f>W98*10%</f>
        <v>0</v>
      </c>
      <c r="Y98" s="427">
        <f>X98+W98</f>
        <v>0</v>
      </c>
      <c r="Z98" s="426" t="e">
        <f t="shared" si="31"/>
        <v>#DIV/0!</v>
      </c>
      <c r="AA98" s="428"/>
      <c r="AB98" s="428"/>
      <c r="AC98" s="430"/>
      <c r="AD98" s="427">
        <f>AC98*10%</f>
        <v>0</v>
      </c>
      <c r="AE98" s="427">
        <f>AD98+AC98</f>
        <v>0</v>
      </c>
      <c r="AF98" s="427" t="e">
        <f>AC98/H98</f>
        <v>#DIV/0!</v>
      </c>
      <c r="AG98" s="428"/>
      <c r="AH98" s="428"/>
      <c r="AI98" s="430"/>
      <c r="AJ98" s="427">
        <f>AI98*10%</f>
        <v>0</v>
      </c>
      <c r="AK98" s="427">
        <f>AJ98+AI98</f>
        <v>0</v>
      </c>
      <c r="AL98" s="427" t="e">
        <f>AI98/H98</f>
        <v>#DIV/0!</v>
      </c>
      <c r="AM98" s="432"/>
      <c r="AN98" s="432"/>
      <c r="AO98" s="432"/>
      <c r="AP98" s="433"/>
      <c r="AQ98" s="434" t="e">
        <f>AP98/H98*1000</f>
        <v>#DIV/0!</v>
      </c>
      <c r="AR98" s="435"/>
      <c r="AS98" s="436"/>
      <c r="AT98" s="436"/>
      <c r="AU98" s="437"/>
      <c r="AV98" s="437"/>
      <c r="AW98" s="438"/>
      <c r="AX98" s="439" t="e">
        <f>AT98/AW98</f>
        <v>#DIV/0!</v>
      </c>
      <c r="AY98" s="440" t="e">
        <f>AU98/AW98</f>
        <v>#DIV/0!</v>
      </c>
      <c r="AZ98" s="440" t="e">
        <f>AV98/AW98</f>
        <v>#DIV/0!</v>
      </c>
      <c r="BA98" s="441" t="e">
        <f t="shared" si="99"/>
        <v>#DIV/0!</v>
      </c>
      <c r="BB98" s="442" t="e">
        <f>AZ98+AY98+AX98+AS98+AR98+AP98</f>
        <v>#DIV/0!</v>
      </c>
      <c r="BC98" s="443" t="e">
        <f>BB98/H98*1000</f>
        <v>#DIV/0!</v>
      </c>
      <c r="BD98" s="444">
        <v>23000</v>
      </c>
      <c r="BE98" s="445" t="e">
        <f>BB98*BD98</f>
        <v>#DIV/0!</v>
      </c>
      <c r="BF98" s="442" t="e">
        <f>BC98*BD98/1000</f>
        <v>#DIV/0!</v>
      </c>
      <c r="BG98" s="446">
        <f t="shared" si="100"/>
        <v>0</v>
      </c>
      <c r="BH98" s="446">
        <f t="shared" si="101"/>
        <v>0</v>
      </c>
      <c r="BI98" s="446">
        <f t="shared" si="102"/>
        <v>0</v>
      </c>
      <c r="BJ98" s="446"/>
      <c r="BK98" s="446"/>
      <c r="BL98" s="446"/>
      <c r="BM98" s="446"/>
      <c r="BN98" s="446"/>
      <c r="BO98" s="446"/>
      <c r="BP98" s="446"/>
      <c r="BQ98" s="446"/>
      <c r="BR98" s="447">
        <f>SUM(BG98:BQ98)*10%</f>
        <v>0</v>
      </c>
      <c r="BS98" s="447">
        <f>SUM(BG98:BR98)</f>
        <v>0</v>
      </c>
      <c r="BT98" s="447">
        <f>(BS98-BR98)/BD98</f>
        <v>0</v>
      </c>
      <c r="BU98" s="448" t="e">
        <f>BT98/H98*1000</f>
        <v>#DIV/0!</v>
      </c>
      <c r="BV98" s="447" t="e">
        <f>(BS98-BR98)/H98</f>
        <v>#DIV/0!</v>
      </c>
      <c r="BW98" s="449" t="e">
        <f>BR98+BA98*BD98+P98</f>
        <v>#DIV/0!</v>
      </c>
      <c r="BX98" s="449" t="e">
        <f>BT98+BB98+R98</f>
        <v>#DIV/0!</v>
      </c>
      <c r="BY98" s="449" t="e">
        <f>BU98+BC98+S98</f>
        <v>#DIV/0!</v>
      </c>
      <c r="BZ98" s="449" t="e">
        <f>BS98+BE98+Q98</f>
        <v>#DIV/0!</v>
      </c>
      <c r="CA98" s="449" t="e">
        <f>BV98+BF98+T98</f>
        <v>#DIV/0!</v>
      </c>
      <c r="CC98" s="449" t="e">
        <f>BX98-AP98</f>
        <v>#DIV/0!</v>
      </c>
      <c r="CD98" s="449" t="e">
        <f>CC98/#REF!*1000</f>
        <v>#DIV/0!</v>
      </c>
      <c r="CE98" s="449" t="e">
        <f>CC98*BD98</f>
        <v>#DIV/0!</v>
      </c>
      <c r="CF98" s="449" t="e">
        <f>CE98/#REF!</f>
        <v>#DIV/0!</v>
      </c>
      <c r="CG98" s="451"/>
      <c r="CH98" s="449" t="e">
        <f t="shared" si="43"/>
        <v>#DIV/0!</v>
      </c>
      <c r="CI98" s="449" t="e">
        <f t="shared" si="43"/>
        <v>#DIV/0!</v>
      </c>
      <c r="CJ98" s="449" t="e">
        <f t="shared" si="43"/>
        <v>#DIV/0!</v>
      </c>
      <c r="CK98" s="449" t="e">
        <f t="shared" si="43"/>
        <v>#DIV/0!</v>
      </c>
    </row>
    <row r="99" spans="1:89" s="450" customFormat="1" ht="18.75" customHeight="1">
      <c r="A99" s="452" t="s">
        <v>74</v>
      </c>
      <c r="B99" s="413"/>
      <c r="C99" s="460"/>
      <c r="D99" s="494"/>
      <c r="E99" s="462"/>
      <c r="F99" s="417"/>
      <c r="G99" s="418"/>
      <c r="H99" s="457"/>
      <c r="I99" s="419"/>
      <c r="J99" s="421"/>
      <c r="K99" s="422"/>
      <c r="L99" s="423"/>
      <c r="M99" s="424"/>
      <c r="N99" s="425"/>
      <c r="O99" s="426">
        <f t="shared" si="103"/>
        <v>0</v>
      </c>
      <c r="P99" s="426">
        <f t="shared" si="103"/>
        <v>0</v>
      </c>
      <c r="Q99" s="426">
        <f t="shared" si="103"/>
        <v>0</v>
      </c>
      <c r="R99" s="426">
        <f t="shared" si="46"/>
        <v>0</v>
      </c>
      <c r="S99" s="427" t="e">
        <f>T99/BD99*1000</f>
        <v>#DIV/0!</v>
      </c>
      <c r="T99" s="426" t="e">
        <f>Z99+AF99+AL99</f>
        <v>#DIV/0!</v>
      </c>
      <c r="U99" s="428"/>
      <c r="V99" s="428"/>
      <c r="W99" s="429"/>
      <c r="X99" s="427">
        <f>W99*10%</f>
        <v>0</v>
      </c>
      <c r="Y99" s="427">
        <f>X99+W99</f>
        <v>0</v>
      </c>
      <c r="Z99" s="426" t="e">
        <f>W99/G99</f>
        <v>#DIV/0!</v>
      </c>
      <c r="AA99" s="428"/>
      <c r="AB99" s="428"/>
      <c r="AC99" s="430"/>
      <c r="AD99" s="427">
        <f>AC99*10%</f>
        <v>0</v>
      </c>
      <c r="AE99" s="427">
        <f>AD99+AC99</f>
        <v>0</v>
      </c>
      <c r="AF99" s="427" t="e">
        <f>AC99/I99</f>
        <v>#DIV/0!</v>
      </c>
      <c r="AG99" s="428"/>
      <c r="AH99" s="428"/>
      <c r="AI99" s="430"/>
      <c r="AJ99" s="427">
        <f>AI99*10%</f>
        <v>0</v>
      </c>
      <c r="AK99" s="427">
        <f>AJ99+AI99</f>
        <v>0</v>
      </c>
      <c r="AL99" s="427" t="e">
        <f>AI99/I99</f>
        <v>#DIV/0!</v>
      </c>
      <c r="AM99" s="431"/>
      <c r="AN99" s="431"/>
      <c r="AO99" s="432"/>
      <c r="AP99" s="433"/>
      <c r="AQ99" s="434" t="e">
        <f>AP99/I99*1000</f>
        <v>#DIV/0!</v>
      </c>
      <c r="AR99" s="435"/>
      <c r="AS99" s="436"/>
      <c r="AT99" s="436"/>
      <c r="AU99" s="437"/>
      <c r="AV99" s="437"/>
      <c r="AW99" s="438"/>
      <c r="AX99" s="439" t="e">
        <f>AT99/AW99</f>
        <v>#DIV/0!</v>
      </c>
      <c r="AY99" s="440" t="e">
        <f>AU99/AW99</f>
        <v>#DIV/0!</v>
      </c>
      <c r="AZ99" s="440" t="e">
        <f>AV99/AW99</f>
        <v>#DIV/0!</v>
      </c>
      <c r="BA99" s="441" t="e">
        <f t="shared" si="99"/>
        <v>#DIV/0!</v>
      </c>
      <c r="BB99" s="442" t="e">
        <f>AZ99+AY99+AX99+AS99+AR99+AP99</f>
        <v>#DIV/0!</v>
      </c>
      <c r="BC99" s="443" t="e">
        <f>BB99/I99*1000</f>
        <v>#DIV/0!</v>
      </c>
      <c r="BD99" s="444">
        <v>23000</v>
      </c>
      <c r="BE99" s="445" t="e">
        <f>BB99*BD99</f>
        <v>#DIV/0!</v>
      </c>
      <c r="BF99" s="442" t="e">
        <f>BC99*BD99/1000</f>
        <v>#DIV/0!</v>
      </c>
      <c r="BG99" s="446">
        <f t="shared" si="100"/>
        <v>0</v>
      </c>
      <c r="BH99" s="446">
        <f t="shared" si="101"/>
        <v>0</v>
      </c>
      <c r="BI99" s="446">
        <f t="shared" si="102"/>
        <v>0</v>
      </c>
      <c r="BJ99" s="446"/>
      <c r="BK99" s="446"/>
      <c r="BL99" s="446"/>
      <c r="BM99" s="446"/>
      <c r="BN99" s="446"/>
      <c r="BO99" s="446"/>
      <c r="BP99" s="446"/>
      <c r="BQ99" s="446"/>
      <c r="BR99" s="447">
        <f>SUM(BG99:BQ99)*10%</f>
        <v>0</v>
      </c>
      <c r="BS99" s="447">
        <f>SUM(BG99:BR99)</f>
        <v>0</v>
      </c>
      <c r="BT99" s="447">
        <f>(BS99-BR99)/BD99</f>
        <v>0</v>
      </c>
      <c r="BU99" s="448" t="e">
        <f>BT99/I99*1000</f>
        <v>#DIV/0!</v>
      </c>
      <c r="BV99" s="447" t="e">
        <f>(BS99-BR99)/I99</f>
        <v>#DIV/0!</v>
      </c>
      <c r="BW99" s="449" t="e">
        <f>BR99+BA99*BD99+P99</f>
        <v>#DIV/0!</v>
      </c>
      <c r="BX99" s="449" t="e">
        <f>BT99+BB99+R99</f>
        <v>#DIV/0!</v>
      </c>
      <c r="BY99" s="449" t="e">
        <f>BU99+BC99+S99</f>
        <v>#DIV/0!</v>
      </c>
      <c r="BZ99" s="449" t="e">
        <f>BS99+BE99+Q99</f>
        <v>#DIV/0!</v>
      </c>
      <c r="CA99" s="449" t="e">
        <f>BV99+BF99+T99</f>
        <v>#DIV/0!</v>
      </c>
      <c r="CC99" s="449" t="e">
        <f>BX99-AP99</f>
        <v>#DIV/0!</v>
      </c>
      <c r="CD99" s="449" t="e">
        <f>CC99/#REF!*1000</f>
        <v>#DIV/0!</v>
      </c>
      <c r="CE99" s="449" t="e">
        <f>CC99*BD99</f>
        <v>#DIV/0!</v>
      </c>
      <c r="CF99" s="449" t="e">
        <f>CE99/#REF!</f>
        <v>#DIV/0!</v>
      </c>
      <c r="CG99" s="451"/>
      <c r="CH99" s="449" t="e">
        <f t="shared" si="43"/>
        <v>#DIV/0!</v>
      </c>
      <c r="CI99" s="449" t="e">
        <f t="shared" si="43"/>
        <v>#DIV/0!</v>
      </c>
      <c r="CJ99" s="449" t="e">
        <f t="shared" si="43"/>
        <v>#DIV/0!</v>
      </c>
      <c r="CK99" s="449" t="e">
        <f t="shared" si="43"/>
        <v>#DIV/0!</v>
      </c>
    </row>
    <row r="100" spans="1:89" s="450" customFormat="1" ht="18.75" customHeight="1">
      <c r="A100" s="412">
        <v>44</v>
      </c>
      <c r="B100" s="413"/>
      <c r="C100" s="460"/>
      <c r="D100" s="494"/>
      <c r="E100" s="462"/>
      <c r="F100" s="417"/>
      <c r="G100" s="418"/>
      <c r="H100" s="457"/>
      <c r="I100" s="419"/>
      <c r="J100" s="421"/>
      <c r="K100" s="422"/>
      <c r="L100" s="423"/>
      <c r="M100" s="424"/>
      <c r="N100" s="425"/>
      <c r="O100" s="426">
        <f t="shared" si="103"/>
        <v>0</v>
      </c>
      <c r="P100" s="426">
        <f t="shared" si="103"/>
        <v>0</v>
      </c>
      <c r="Q100" s="426">
        <f t="shared" si="103"/>
        <v>0</v>
      </c>
      <c r="R100" s="426">
        <f t="shared" si="46"/>
        <v>0</v>
      </c>
      <c r="S100" s="427" t="e">
        <f t="shared" ref="S100:S121" si="106">T100/BD100*1000</f>
        <v>#DIV/0!</v>
      </c>
      <c r="T100" s="426" t="e">
        <f t="shared" ref="T100:T121" si="107">Z100+AF100+AL100</f>
        <v>#DIV/0!</v>
      </c>
      <c r="U100" s="428"/>
      <c r="V100" s="428"/>
      <c r="W100" s="429"/>
      <c r="X100" s="427">
        <f t="shared" ref="X100:X121" si="108">W100*10%</f>
        <v>0</v>
      </c>
      <c r="Y100" s="427">
        <f t="shared" ref="Y100:Y121" si="109">X100+W100</f>
        <v>0</v>
      </c>
      <c r="Z100" s="426" t="e">
        <f t="shared" ref="Z100:Z121" si="110">W100/G100</f>
        <v>#DIV/0!</v>
      </c>
      <c r="AA100" s="428"/>
      <c r="AB100" s="428"/>
      <c r="AC100" s="430"/>
      <c r="AD100" s="427">
        <f t="shared" ref="AD100:AD121" si="111">AC100*10%</f>
        <v>0</v>
      </c>
      <c r="AE100" s="427">
        <f t="shared" ref="AE100:AE121" si="112">AD100+AC100</f>
        <v>0</v>
      </c>
      <c r="AF100" s="427" t="e">
        <f>AC100/I100</f>
        <v>#DIV/0!</v>
      </c>
      <c r="AG100" s="428"/>
      <c r="AH100" s="428"/>
      <c r="AI100" s="430"/>
      <c r="AJ100" s="427">
        <f t="shared" ref="AJ100:AJ121" si="113">AI100*10%</f>
        <v>0</v>
      </c>
      <c r="AK100" s="427">
        <f t="shared" ref="AK100:AK121" si="114">AJ100+AI100</f>
        <v>0</v>
      </c>
      <c r="AL100" s="427" t="e">
        <f>AI100/I100</f>
        <v>#DIV/0!</v>
      </c>
      <c r="AM100" s="431"/>
      <c r="AN100" s="431"/>
      <c r="AO100" s="432"/>
      <c r="AP100" s="433"/>
      <c r="AQ100" s="434" t="e">
        <f>AP100/I100*1000</f>
        <v>#DIV/0!</v>
      </c>
      <c r="AR100" s="435"/>
      <c r="AS100" s="436"/>
      <c r="AT100" s="436"/>
      <c r="AU100" s="437"/>
      <c r="AV100" s="437"/>
      <c r="AW100" s="438"/>
      <c r="AX100" s="439" t="e">
        <f t="shared" ref="AX100:AX121" si="115">AT100/AW100</f>
        <v>#DIV/0!</v>
      </c>
      <c r="AY100" s="440" t="e">
        <f t="shared" ref="AY100:AY121" si="116">AU100/AW100</f>
        <v>#DIV/0!</v>
      </c>
      <c r="AZ100" s="440" t="e">
        <f t="shared" ref="AZ100:AZ121" si="117">AV100/AW100</f>
        <v>#DIV/0!</v>
      </c>
      <c r="BA100" s="441" t="e">
        <f t="shared" si="99"/>
        <v>#DIV/0!</v>
      </c>
      <c r="BB100" s="442" t="e">
        <f t="shared" ref="BB100:BB121" si="118">AZ100+AY100+AX100+AS100+AR100+AP100</f>
        <v>#DIV/0!</v>
      </c>
      <c r="BC100" s="443" t="e">
        <f>BB100/I100*1000</f>
        <v>#DIV/0!</v>
      </c>
      <c r="BD100" s="444">
        <v>23001</v>
      </c>
      <c r="BE100" s="445" t="e">
        <f t="shared" ref="BE100:BE121" si="119">BB100*BD100</f>
        <v>#DIV/0!</v>
      </c>
      <c r="BF100" s="442" t="e">
        <f t="shared" ref="BF100:BF121" si="120">BC100*BD100/1000</f>
        <v>#DIV/0!</v>
      </c>
      <c r="BG100" s="446">
        <f t="shared" si="100"/>
        <v>0</v>
      </c>
      <c r="BH100" s="446">
        <f t="shared" si="101"/>
        <v>0</v>
      </c>
      <c r="BI100" s="446">
        <f t="shared" si="102"/>
        <v>0</v>
      </c>
      <c r="BJ100" s="446"/>
      <c r="BK100" s="446"/>
      <c r="BL100" s="446"/>
      <c r="BM100" s="446"/>
      <c r="BN100" s="446"/>
      <c r="BO100" s="446"/>
      <c r="BP100" s="446"/>
      <c r="BQ100" s="446"/>
      <c r="BR100" s="447">
        <f t="shared" ref="BR100:BR121" si="121">SUM(BG100:BQ100)*10%</f>
        <v>0</v>
      </c>
      <c r="BS100" s="447">
        <f t="shared" ref="BS100:BS121" si="122">SUM(BG100:BR100)</f>
        <v>0</v>
      </c>
      <c r="BT100" s="447">
        <f t="shared" ref="BT100:BT121" si="123">(BS100-BR100)/BD100</f>
        <v>0</v>
      </c>
      <c r="BU100" s="448" t="e">
        <f>BT100/I100*1000</f>
        <v>#DIV/0!</v>
      </c>
      <c r="BV100" s="447" t="e">
        <f>(BS100-BR100)/I100</f>
        <v>#DIV/0!</v>
      </c>
      <c r="BW100" s="449" t="e">
        <f t="shared" ref="BW100:BW121" si="124">BR100+BA100*BD100+P100</f>
        <v>#DIV/0!</v>
      </c>
      <c r="BX100" s="449" t="e">
        <f t="shared" ref="BX100:BY115" si="125">BT100+BB100+R100</f>
        <v>#DIV/0!</v>
      </c>
      <c r="BY100" s="449" t="e">
        <f t="shared" si="125"/>
        <v>#DIV/0!</v>
      </c>
      <c r="BZ100" s="449" t="e">
        <f t="shared" ref="BZ100:BZ121" si="126">BS100+BE100+Q100</f>
        <v>#DIV/0!</v>
      </c>
      <c r="CA100" s="449" t="e">
        <f t="shared" ref="CA100:CA121" si="127">BV100+BF100+T100</f>
        <v>#DIV/0!</v>
      </c>
      <c r="CC100" s="449" t="e">
        <f t="shared" ref="CC100:CC121" si="128">BX100-AP100</f>
        <v>#DIV/0!</v>
      </c>
      <c r="CD100" s="449" t="e">
        <f>CC100/#REF!*1000</f>
        <v>#DIV/0!</v>
      </c>
      <c r="CE100" s="449" t="e">
        <f t="shared" ref="CE100:CE121" si="129">CC100*BD100</f>
        <v>#DIV/0!</v>
      </c>
      <c r="CF100" s="449" t="e">
        <f>CE100/#REF!</f>
        <v>#DIV/0!</v>
      </c>
      <c r="CG100" s="451"/>
      <c r="CH100" s="449" t="e">
        <f t="shared" si="43"/>
        <v>#DIV/0!</v>
      </c>
      <c r="CI100" s="449" t="e">
        <f t="shared" si="43"/>
        <v>#DIV/0!</v>
      </c>
      <c r="CJ100" s="449" t="e">
        <f t="shared" si="43"/>
        <v>#DIV/0!</v>
      </c>
      <c r="CK100" s="449" t="e">
        <f t="shared" si="43"/>
        <v>#DIV/0!</v>
      </c>
    </row>
    <row r="101" spans="1:89" s="450" customFormat="1" ht="18.75" customHeight="1">
      <c r="A101" s="452" t="s">
        <v>75</v>
      </c>
      <c r="B101" s="413"/>
      <c r="C101" s="460"/>
      <c r="D101" s="494"/>
      <c r="E101" s="462"/>
      <c r="F101" s="417"/>
      <c r="G101" s="418"/>
      <c r="H101" s="457"/>
      <c r="I101" s="419"/>
      <c r="J101" s="421"/>
      <c r="K101" s="422"/>
      <c r="L101" s="423"/>
      <c r="M101" s="424"/>
      <c r="N101" s="425"/>
      <c r="O101" s="426"/>
      <c r="P101" s="426"/>
      <c r="Q101" s="426"/>
      <c r="R101" s="426"/>
      <c r="S101" s="427"/>
      <c r="T101" s="426"/>
      <c r="U101" s="428"/>
      <c r="V101" s="428"/>
      <c r="W101" s="429"/>
      <c r="X101" s="427"/>
      <c r="Y101" s="427"/>
      <c r="Z101" s="426"/>
      <c r="AA101" s="428"/>
      <c r="AB101" s="428"/>
      <c r="AC101" s="430"/>
      <c r="AD101" s="427"/>
      <c r="AE101" s="427"/>
      <c r="AF101" s="427"/>
      <c r="AG101" s="428"/>
      <c r="AH101" s="428"/>
      <c r="AI101" s="430"/>
      <c r="AJ101" s="427"/>
      <c r="AK101" s="427"/>
      <c r="AL101" s="427"/>
      <c r="AM101" s="431"/>
      <c r="AN101" s="431"/>
      <c r="AO101" s="432"/>
      <c r="AP101" s="433"/>
      <c r="AQ101" s="434"/>
      <c r="AR101" s="435"/>
      <c r="AS101" s="436"/>
      <c r="AT101" s="436"/>
      <c r="AU101" s="437"/>
      <c r="AV101" s="437"/>
      <c r="AW101" s="438"/>
      <c r="AX101" s="439"/>
      <c r="AY101" s="440"/>
      <c r="AZ101" s="440"/>
      <c r="BA101" s="441"/>
      <c r="BB101" s="442"/>
      <c r="BC101" s="443"/>
      <c r="BD101" s="444"/>
      <c r="BE101" s="445"/>
      <c r="BF101" s="442"/>
      <c r="BG101" s="446"/>
      <c r="BH101" s="446"/>
      <c r="BI101" s="446"/>
      <c r="BJ101" s="446"/>
      <c r="BK101" s="446"/>
      <c r="BL101" s="446"/>
      <c r="BM101" s="446"/>
      <c r="BN101" s="446"/>
      <c r="BO101" s="446"/>
      <c r="BP101" s="446"/>
      <c r="BQ101" s="446"/>
      <c r="BR101" s="447"/>
      <c r="BS101" s="447"/>
      <c r="BT101" s="447"/>
      <c r="BU101" s="448"/>
      <c r="BV101" s="447"/>
      <c r="BW101" s="449"/>
      <c r="BX101" s="449"/>
      <c r="BY101" s="449"/>
      <c r="BZ101" s="449"/>
      <c r="CA101" s="449"/>
      <c r="CC101" s="449"/>
      <c r="CD101" s="449"/>
      <c r="CE101" s="449"/>
      <c r="CF101" s="449"/>
      <c r="CG101" s="451"/>
      <c r="CH101" s="449"/>
      <c r="CI101" s="449"/>
      <c r="CJ101" s="449"/>
      <c r="CK101" s="449"/>
    </row>
    <row r="102" spans="1:89" s="450" customFormat="1" ht="18.75" customHeight="1">
      <c r="A102" s="412">
        <v>45</v>
      </c>
      <c r="B102" s="413"/>
      <c r="C102" s="460"/>
      <c r="D102" s="494"/>
      <c r="E102" s="462"/>
      <c r="F102" s="417"/>
      <c r="G102" s="418"/>
      <c r="H102" s="457"/>
      <c r="I102" s="419"/>
      <c r="J102" s="421"/>
      <c r="K102" s="422"/>
      <c r="L102" s="423"/>
      <c r="M102" s="424"/>
      <c r="N102" s="425"/>
      <c r="O102" s="426"/>
      <c r="P102" s="426"/>
      <c r="Q102" s="426"/>
      <c r="R102" s="426"/>
      <c r="S102" s="427"/>
      <c r="T102" s="426"/>
      <c r="U102" s="428"/>
      <c r="V102" s="428"/>
      <c r="W102" s="429"/>
      <c r="X102" s="427"/>
      <c r="Y102" s="427"/>
      <c r="Z102" s="426"/>
      <c r="AA102" s="428"/>
      <c r="AB102" s="428"/>
      <c r="AC102" s="430"/>
      <c r="AD102" s="427"/>
      <c r="AE102" s="427"/>
      <c r="AF102" s="427"/>
      <c r="AG102" s="428"/>
      <c r="AH102" s="428"/>
      <c r="AI102" s="430"/>
      <c r="AJ102" s="427"/>
      <c r="AK102" s="427"/>
      <c r="AL102" s="427"/>
      <c r="AM102" s="431"/>
      <c r="AN102" s="431"/>
      <c r="AO102" s="432"/>
      <c r="AP102" s="433"/>
      <c r="AQ102" s="434"/>
      <c r="AR102" s="435"/>
      <c r="AS102" s="436"/>
      <c r="AT102" s="436"/>
      <c r="AU102" s="437"/>
      <c r="AV102" s="437"/>
      <c r="AW102" s="438"/>
      <c r="AX102" s="439"/>
      <c r="AY102" s="440"/>
      <c r="AZ102" s="440"/>
      <c r="BA102" s="441"/>
      <c r="BB102" s="442"/>
      <c r="BC102" s="443"/>
      <c r="BD102" s="444"/>
      <c r="BE102" s="445"/>
      <c r="BF102" s="442"/>
      <c r="BG102" s="446"/>
      <c r="BH102" s="446"/>
      <c r="BI102" s="446"/>
      <c r="BJ102" s="446"/>
      <c r="BK102" s="446"/>
      <c r="BL102" s="446"/>
      <c r="BM102" s="446"/>
      <c r="BN102" s="446"/>
      <c r="BO102" s="446"/>
      <c r="BP102" s="446"/>
      <c r="BQ102" s="446"/>
      <c r="BR102" s="447"/>
      <c r="BS102" s="447"/>
      <c r="BT102" s="447"/>
      <c r="BU102" s="448"/>
      <c r="BV102" s="447"/>
      <c r="BW102" s="449"/>
      <c r="BX102" s="449"/>
      <c r="BY102" s="449"/>
      <c r="BZ102" s="449"/>
      <c r="CA102" s="449"/>
      <c r="CC102" s="449"/>
      <c r="CD102" s="449"/>
      <c r="CE102" s="449"/>
      <c r="CF102" s="449"/>
      <c r="CG102" s="451"/>
      <c r="CH102" s="449"/>
      <c r="CI102" s="449"/>
      <c r="CJ102" s="449"/>
      <c r="CK102" s="449"/>
    </row>
    <row r="103" spans="1:89" s="450" customFormat="1" ht="18.75" customHeight="1">
      <c r="A103" s="452" t="s">
        <v>76</v>
      </c>
      <c r="B103" s="413"/>
      <c r="C103" s="460"/>
      <c r="D103" s="494"/>
      <c r="E103" s="462"/>
      <c r="F103" s="417"/>
      <c r="G103" s="418"/>
      <c r="H103" s="457"/>
      <c r="I103" s="419"/>
      <c r="J103" s="421"/>
      <c r="K103" s="422"/>
      <c r="L103" s="423"/>
      <c r="M103" s="424"/>
      <c r="N103" s="425"/>
      <c r="O103" s="426">
        <f t="shared" si="103"/>
        <v>0</v>
      </c>
      <c r="P103" s="426">
        <f t="shared" si="103"/>
        <v>0</v>
      </c>
      <c r="Q103" s="426">
        <f t="shared" si="103"/>
        <v>0</v>
      </c>
      <c r="R103" s="426">
        <f t="shared" si="46"/>
        <v>0</v>
      </c>
      <c r="S103" s="427" t="e">
        <f t="shared" si="106"/>
        <v>#DIV/0!</v>
      </c>
      <c r="T103" s="426" t="e">
        <f t="shared" si="107"/>
        <v>#DIV/0!</v>
      </c>
      <c r="U103" s="428"/>
      <c r="V103" s="428"/>
      <c r="W103" s="429"/>
      <c r="X103" s="427">
        <f t="shared" si="108"/>
        <v>0</v>
      </c>
      <c r="Y103" s="427">
        <f t="shared" si="109"/>
        <v>0</v>
      </c>
      <c r="Z103" s="426" t="e">
        <f t="shared" si="110"/>
        <v>#DIV/0!</v>
      </c>
      <c r="AA103" s="428"/>
      <c r="AB103" s="428"/>
      <c r="AC103" s="430"/>
      <c r="AD103" s="427">
        <f t="shared" si="111"/>
        <v>0</v>
      </c>
      <c r="AE103" s="427">
        <f t="shared" si="112"/>
        <v>0</v>
      </c>
      <c r="AF103" s="427" t="e">
        <f>AC103/I103</f>
        <v>#DIV/0!</v>
      </c>
      <c r="AG103" s="428"/>
      <c r="AH103" s="428"/>
      <c r="AI103" s="430"/>
      <c r="AJ103" s="427">
        <f t="shared" si="113"/>
        <v>0</v>
      </c>
      <c r="AK103" s="427">
        <f t="shared" si="114"/>
        <v>0</v>
      </c>
      <c r="AL103" s="427" t="e">
        <f>AI103/I103</f>
        <v>#DIV/0!</v>
      </c>
      <c r="AM103" s="431"/>
      <c r="AN103" s="431"/>
      <c r="AO103" s="432"/>
      <c r="AP103" s="433"/>
      <c r="AQ103" s="434" t="e">
        <f>AP103/I103*1000</f>
        <v>#DIV/0!</v>
      </c>
      <c r="AR103" s="435"/>
      <c r="AS103" s="436"/>
      <c r="AT103" s="436"/>
      <c r="AU103" s="437"/>
      <c r="AV103" s="437"/>
      <c r="AW103" s="438"/>
      <c r="AX103" s="439" t="e">
        <f t="shared" si="115"/>
        <v>#DIV/0!</v>
      </c>
      <c r="AY103" s="440" t="e">
        <f t="shared" si="116"/>
        <v>#DIV/0!</v>
      </c>
      <c r="AZ103" s="440" t="e">
        <f t="shared" si="117"/>
        <v>#DIV/0!</v>
      </c>
      <c r="BA103" s="441" t="e">
        <f t="shared" si="99"/>
        <v>#DIV/0!</v>
      </c>
      <c r="BB103" s="442" t="e">
        <f t="shared" si="118"/>
        <v>#DIV/0!</v>
      </c>
      <c r="BC103" s="443" t="e">
        <f>BB103/I103*1000</f>
        <v>#DIV/0!</v>
      </c>
      <c r="BD103" s="444">
        <v>23002</v>
      </c>
      <c r="BE103" s="445" t="e">
        <f t="shared" si="119"/>
        <v>#DIV/0!</v>
      </c>
      <c r="BF103" s="442" t="e">
        <f t="shared" si="120"/>
        <v>#DIV/0!</v>
      </c>
      <c r="BG103" s="446">
        <f t="shared" si="100"/>
        <v>0</v>
      </c>
      <c r="BH103" s="446">
        <f t="shared" si="101"/>
        <v>0</v>
      </c>
      <c r="BI103" s="446">
        <f t="shared" si="102"/>
        <v>0</v>
      </c>
      <c r="BJ103" s="446"/>
      <c r="BK103" s="446"/>
      <c r="BL103" s="446"/>
      <c r="BM103" s="446"/>
      <c r="BN103" s="446"/>
      <c r="BO103" s="446"/>
      <c r="BP103" s="446"/>
      <c r="BQ103" s="446"/>
      <c r="BR103" s="447">
        <f t="shared" si="121"/>
        <v>0</v>
      </c>
      <c r="BS103" s="447">
        <f t="shared" si="122"/>
        <v>0</v>
      </c>
      <c r="BT103" s="447">
        <f t="shared" si="123"/>
        <v>0</v>
      </c>
      <c r="BU103" s="448" t="e">
        <f>BT103/I103*1000</f>
        <v>#DIV/0!</v>
      </c>
      <c r="BV103" s="447" t="e">
        <f>(BS103-BR103)/I103</f>
        <v>#DIV/0!</v>
      </c>
      <c r="BW103" s="449" t="e">
        <f t="shared" si="124"/>
        <v>#DIV/0!</v>
      </c>
      <c r="BX103" s="449" t="e">
        <f t="shared" si="125"/>
        <v>#DIV/0!</v>
      </c>
      <c r="BY103" s="449" t="e">
        <f t="shared" si="125"/>
        <v>#DIV/0!</v>
      </c>
      <c r="BZ103" s="449" t="e">
        <f t="shared" si="126"/>
        <v>#DIV/0!</v>
      </c>
      <c r="CA103" s="449" t="e">
        <f t="shared" si="127"/>
        <v>#DIV/0!</v>
      </c>
      <c r="CC103" s="449" t="e">
        <f t="shared" si="128"/>
        <v>#DIV/0!</v>
      </c>
      <c r="CD103" s="449" t="e">
        <f>CC103/#REF!*1000</f>
        <v>#DIV/0!</v>
      </c>
      <c r="CE103" s="449" t="e">
        <f t="shared" si="129"/>
        <v>#DIV/0!</v>
      </c>
      <c r="CF103" s="449" t="e">
        <f>CE103/#REF!</f>
        <v>#DIV/0!</v>
      </c>
      <c r="CG103" s="451"/>
      <c r="CH103" s="449" t="e">
        <f t="shared" si="43"/>
        <v>#DIV/0!</v>
      </c>
      <c r="CI103" s="449" t="e">
        <f t="shared" si="43"/>
        <v>#DIV/0!</v>
      </c>
      <c r="CJ103" s="449" t="e">
        <f t="shared" si="43"/>
        <v>#DIV/0!</v>
      </c>
      <c r="CK103" s="449" t="e">
        <f t="shared" si="43"/>
        <v>#DIV/0!</v>
      </c>
    </row>
    <row r="104" spans="1:89" s="450" customFormat="1" ht="18.75" customHeight="1">
      <c r="A104" s="412">
        <v>46</v>
      </c>
      <c r="B104" s="413"/>
      <c r="C104" s="460"/>
      <c r="D104" s="494"/>
      <c r="E104" s="462"/>
      <c r="F104" s="417"/>
      <c r="G104" s="418"/>
      <c r="H104" s="457"/>
      <c r="I104" s="420"/>
      <c r="J104" s="421"/>
      <c r="K104" s="422"/>
      <c r="L104" s="423"/>
      <c r="M104" s="424"/>
      <c r="N104" s="425"/>
      <c r="O104" s="426">
        <f t="shared" si="103"/>
        <v>0</v>
      </c>
      <c r="P104" s="426">
        <f t="shared" si="103"/>
        <v>0</v>
      </c>
      <c r="Q104" s="426">
        <f t="shared" si="103"/>
        <v>0</v>
      </c>
      <c r="R104" s="426">
        <f t="shared" si="46"/>
        <v>0</v>
      </c>
      <c r="S104" s="427" t="e">
        <f t="shared" si="106"/>
        <v>#DIV/0!</v>
      </c>
      <c r="T104" s="426" t="e">
        <f t="shared" si="107"/>
        <v>#DIV/0!</v>
      </c>
      <c r="U104" s="428"/>
      <c r="V104" s="428"/>
      <c r="W104" s="429"/>
      <c r="X104" s="427">
        <f t="shared" si="108"/>
        <v>0</v>
      </c>
      <c r="Y104" s="427">
        <f t="shared" si="109"/>
        <v>0</v>
      </c>
      <c r="Z104" s="426" t="e">
        <f t="shared" si="110"/>
        <v>#DIV/0!</v>
      </c>
      <c r="AA104" s="428"/>
      <c r="AB104" s="428"/>
      <c r="AC104" s="430"/>
      <c r="AD104" s="427">
        <f t="shared" si="111"/>
        <v>0</v>
      </c>
      <c r="AE104" s="427">
        <f t="shared" si="112"/>
        <v>0</v>
      </c>
      <c r="AF104" s="427" t="e">
        <f>AC104/I104</f>
        <v>#DIV/0!</v>
      </c>
      <c r="AG104" s="428"/>
      <c r="AH104" s="428"/>
      <c r="AI104" s="430"/>
      <c r="AJ104" s="427">
        <f t="shared" si="113"/>
        <v>0</v>
      </c>
      <c r="AK104" s="427">
        <f t="shared" si="114"/>
        <v>0</v>
      </c>
      <c r="AL104" s="427" t="e">
        <f>AI104/I104</f>
        <v>#DIV/0!</v>
      </c>
      <c r="AM104" s="431"/>
      <c r="AN104" s="431"/>
      <c r="AO104" s="432"/>
      <c r="AP104" s="433"/>
      <c r="AQ104" s="434" t="e">
        <f>AP104/I104*1000</f>
        <v>#DIV/0!</v>
      </c>
      <c r="AR104" s="435"/>
      <c r="AS104" s="436"/>
      <c r="AT104" s="436"/>
      <c r="AU104" s="437"/>
      <c r="AV104" s="437"/>
      <c r="AW104" s="438"/>
      <c r="AX104" s="439" t="e">
        <f t="shared" si="115"/>
        <v>#DIV/0!</v>
      </c>
      <c r="AY104" s="440" t="e">
        <f t="shared" si="116"/>
        <v>#DIV/0!</v>
      </c>
      <c r="AZ104" s="440" t="e">
        <f t="shared" si="117"/>
        <v>#DIV/0!</v>
      </c>
      <c r="BA104" s="441" t="e">
        <f t="shared" si="99"/>
        <v>#DIV/0!</v>
      </c>
      <c r="BB104" s="442" t="e">
        <f t="shared" si="118"/>
        <v>#DIV/0!</v>
      </c>
      <c r="BC104" s="443" t="e">
        <f>BB104/I104*1000</f>
        <v>#DIV/0!</v>
      </c>
      <c r="BD104" s="444">
        <v>23003</v>
      </c>
      <c r="BE104" s="445" t="e">
        <f t="shared" si="119"/>
        <v>#DIV/0!</v>
      </c>
      <c r="BF104" s="442" t="e">
        <f t="shared" si="120"/>
        <v>#DIV/0!</v>
      </c>
      <c r="BG104" s="446">
        <f t="shared" si="100"/>
        <v>0</v>
      </c>
      <c r="BH104" s="446">
        <f t="shared" si="101"/>
        <v>0</v>
      </c>
      <c r="BI104" s="446">
        <f t="shared" si="102"/>
        <v>0</v>
      </c>
      <c r="BJ104" s="446"/>
      <c r="BK104" s="446"/>
      <c r="BL104" s="446"/>
      <c r="BM104" s="446"/>
      <c r="BN104" s="446"/>
      <c r="BO104" s="446"/>
      <c r="BP104" s="446"/>
      <c r="BQ104" s="446"/>
      <c r="BR104" s="447">
        <f t="shared" si="121"/>
        <v>0</v>
      </c>
      <c r="BS104" s="447">
        <f t="shared" si="122"/>
        <v>0</v>
      </c>
      <c r="BT104" s="447">
        <f t="shared" si="123"/>
        <v>0</v>
      </c>
      <c r="BU104" s="448" t="e">
        <f>BT104/I104*1000</f>
        <v>#DIV/0!</v>
      </c>
      <c r="BV104" s="447" t="e">
        <f>(BS104-BR104)/I104</f>
        <v>#DIV/0!</v>
      </c>
      <c r="BW104" s="449" t="e">
        <f t="shared" si="124"/>
        <v>#DIV/0!</v>
      </c>
      <c r="BX104" s="449" t="e">
        <f t="shared" si="125"/>
        <v>#DIV/0!</v>
      </c>
      <c r="BY104" s="449" t="e">
        <f t="shared" si="125"/>
        <v>#DIV/0!</v>
      </c>
      <c r="BZ104" s="449" t="e">
        <f t="shared" si="126"/>
        <v>#DIV/0!</v>
      </c>
      <c r="CA104" s="449" t="e">
        <f t="shared" si="127"/>
        <v>#DIV/0!</v>
      </c>
      <c r="CC104" s="449" t="e">
        <f t="shared" si="128"/>
        <v>#DIV/0!</v>
      </c>
      <c r="CD104" s="449" t="e">
        <f>CC104/#REF!*1000</f>
        <v>#DIV/0!</v>
      </c>
      <c r="CE104" s="449" t="e">
        <f t="shared" si="129"/>
        <v>#DIV/0!</v>
      </c>
      <c r="CF104" s="449" t="e">
        <f>CE104/#REF!</f>
        <v>#DIV/0!</v>
      </c>
      <c r="CG104" s="451"/>
      <c r="CH104" s="449" t="e">
        <f t="shared" ref="CH104:CK119" si="130">BX104-CC104</f>
        <v>#DIV/0!</v>
      </c>
      <c r="CI104" s="449" t="e">
        <f t="shared" si="130"/>
        <v>#DIV/0!</v>
      </c>
      <c r="CJ104" s="449" t="e">
        <f t="shared" si="130"/>
        <v>#DIV/0!</v>
      </c>
      <c r="CK104" s="449" t="e">
        <f t="shared" si="130"/>
        <v>#DIV/0!</v>
      </c>
    </row>
    <row r="105" spans="1:89" s="450" customFormat="1" ht="18.75" customHeight="1">
      <c r="A105" s="452" t="s">
        <v>77</v>
      </c>
      <c r="B105" s="413"/>
      <c r="C105" s="469"/>
      <c r="D105" s="479"/>
      <c r="E105" s="471"/>
      <c r="F105" s="417"/>
      <c r="G105" s="418"/>
      <c r="H105" s="400"/>
      <c r="I105" s="420"/>
      <c r="J105" s="421"/>
      <c r="K105" s="422"/>
      <c r="L105" s="423"/>
      <c r="M105" s="424"/>
      <c r="N105" s="425"/>
      <c r="O105" s="426">
        <f t="shared" si="103"/>
        <v>0</v>
      </c>
      <c r="P105" s="426">
        <f t="shared" si="103"/>
        <v>0</v>
      </c>
      <c r="Q105" s="426">
        <f t="shared" si="103"/>
        <v>0</v>
      </c>
      <c r="R105" s="426">
        <f t="shared" si="46"/>
        <v>0</v>
      </c>
      <c r="S105" s="427" t="e">
        <f t="shared" si="106"/>
        <v>#DIV/0!</v>
      </c>
      <c r="T105" s="426" t="e">
        <f t="shared" si="107"/>
        <v>#DIV/0!</v>
      </c>
      <c r="U105" s="428"/>
      <c r="V105" s="428"/>
      <c r="W105" s="429"/>
      <c r="X105" s="427">
        <f t="shared" si="108"/>
        <v>0</v>
      </c>
      <c r="Y105" s="427">
        <f t="shared" si="109"/>
        <v>0</v>
      </c>
      <c r="Z105" s="426" t="e">
        <f t="shared" si="110"/>
        <v>#DIV/0!</v>
      </c>
      <c r="AA105" s="428"/>
      <c r="AB105" s="428"/>
      <c r="AC105" s="430"/>
      <c r="AD105" s="427">
        <f t="shared" si="111"/>
        <v>0</v>
      </c>
      <c r="AE105" s="427">
        <f t="shared" si="112"/>
        <v>0</v>
      </c>
      <c r="AF105" s="427" t="e">
        <f>AC105/I105</f>
        <v>#DIV/0!</v>
      </c>
      <c r="AG105" s="428"/>
      <c r="AH105" s="428"/>
      <c r="AI105" s="430"/>
      <c r="AJ105" s="427">
        <f t="shared" si="113"/>
        <v>0</v>
      </c>
      <c r="AK105" s="427">
        <f t="shared" si="114"/>
        <v>0</v>
      </c>
      <c r="AL105" s="427" t="e">
        <f>AI105/I105</f>
        <v>#DIV/0!</v>
      </c>
      <c r="AM105" s="431"/>
      <c r="AN105" s="431"/>
      <c r="AO105" s="432"/>
      <c r="AP105" s="433"/>
      <c r="AQ105" s="434" t="e">
        <f>AP105/I105*1000</f>
        <v>#DIV/0!</v>
      </c>
      <c r="AR105" s="435"/>
      <c r="AS105" s="436"/>
      <c r="AT105" s="436"/>
      <c r="AU105" s="437"/>
      <c r="AV105" s="437"/>
      <c r="AW105" s="438"/>
      <c r="AX105" s="439" t="e">
        <f t="shared" si="115"/>
        <v>#DIV/0!</v>
      </c>
      <c r="AY105" s="440" t="e">
        <f t="shared" si="116"/>
        <v>#DIV/0!</v>
      </c>
      <c r="AZ105" s="440" t="e">
        <f t="shared" si="117"/>
        <v>#DIV/0!</v>
      </c>
      <c r="BA105" s="441" t="e">
        <f t="shared" si="99"/>
        <v>#DIV/0!</v>
      </c>
      <c r="BB105" s="442" t="e">
        <f t="shared" si="118"/>
        <v>#DIV/0!</v>
      </c>
      <c r="BC105" s="443" t="e">
        <f>BB105/I105*1000</f>
        <v>#DIV/0!</v>
      </c>
      <c r="BD105" s="444">
        <v>23004</v>
      </c>
      <c r="BE105" s="445" t="e">
        <f t="shared" si="119"/>
        <v>#DIV/0!</v>
      </c>
      <c r="BF105" s="442" t="e">
        <f t="shared" si="120"/>
        <v>#DIV/0!</v>
      </c>
      <c r="BG105" s="446">
        <f t="shared" si="100"/>
        <v>0</v>
      </c>
      <c r="BH105" s="446">
        <f t="shared" si="101"/>
        <v>0</v>
      </c>
      <c r="BI105" s="446">
        <f t="shared" si="102"/>
        <v>0</v>
      </c>
      <c r="BJ105" s="446"/>
      <c r="BK105" s="446"/>
      <c r="BL105" s="446"/>
      <c r="BM105" s="446"/>
      <c r="BN105" s="446"/>
      <c r="BO105" s="446"/>
      <c r="BP105" s="446"/>
      <c r="BQ105" s="446"/>
      <c r="BR105" s="447">
        <f t="shared" si="121"/>
        <v>0</v>
      </c>
      <c r="BS105" s="447">
        <f t="shared" si="122"/>
        <v>0</v>
      </c>
      <c r="BT105" s="447">
        <f t="shared" si="123"/>
        <v>0</v>
      </c>
      <c r="BU105" s="448" t="e">
        <f>BT105/I105*1000</f>
        <v>#DIV/0!</v>
      </c>
      <c r="BV105" s="447" t="e">
        <f>(BS105-BR105)/I105</f>
        <v>#DIV/0!</v>
      </c>
      <c r="BW105" s="449" t="e">
        <f t="shared" si="124"/>
        <v>#DIV/0!</v>
      </c>
      <c r="BX105" s="449" t="e">
        <f t="shared" si="125"/>
        <v>#DIV/0!</v>
      </c>
      <c r="BY105" s="449" t="e">
        <f t="shared" si="125"/>
        <v>#DIV/0!</v>
      </c>
      <c r="BZ105" s="449" t="e">
        <f t="shared" si="126"/>
        <v>#DIV/0!</v>
      </c>
      <c r="CA105" s="449" t="e">
        <f t="shared" si="127"/>
        <v>#DIV/0!</v>
      </c>
      <c r="CC105" s="449" t="e">
        <f t="shared" si="128"/>
        <v>#DIV/0!</v>
      </c>
      <c r="CD105" s="449" t="e">
        <f>CC105/#REF!*1000</f>
        <v>#DIV/0!</v>
      </c>
      <c r="CE105" s="449" t="e">
        <f t="shared" si="129"/>
        <v>#DIV/0!</v>
      </c>
      <c r="CF105" s="449" t="e">
        <f>CE105/#REF!</f>
        <v>#DIV/0!</v>
      </c>
      <c r="CG105" s="451"/>
      <c r="CH105" s="449" t="e">
        <f t="shared" si="130"/>
        <v>#DIV/0!</v>
      </c>
      <c r="CI105" s="449" t="e">
        <f t="shared" si="130"/>
        <v>#DIV/0!</v>
      </c>
      <c r="CJ105" s="449" t="e">
        <f t="shared" si="130"/>
        <v>#DIV/0!</v>
      </c>
      <c r="CK105" s="449" t="e">
        <f t="shared" si="130"/>
        <v>#DIV/0!</v>
      </c>
    </row>
    <row r="106" spans="1:89" s="450" customFormat="1" ht="18.75" customHeight="1">
      <c r="A106" s="412">
        <v>47</v>
      </c>
      <c r="B106" s="413"/>
      <c r="C106" s="453"/>
      <c r="D106" s="473"/>
      <c r="E106" s="455"/>
      <c r="F106" s="417"/>
      <c r="G106" s="418"/>
      <c r="H106" s="420"/>
      <c r="I106" s="419"/>
      <c r="J106" s="516"/>
      <c r="K106" s="422"/>
      <c r="L106" s="423"/>
      <c r="M106" s="424"/>
      <c r="N106" s="425"/>
      <c r="O106" s="426">
        <f t="shared" si="103"/>
        <v>0</v>
      </c>
      <c r="P106" s="426">
        <f t="shared" si="103"/>
        <v>0</v>
      </c>
      <c r="Q106" s="426">
        <f t="shared" si="103"/>
        <v>0</v>
      </c>
      <c r="R106" s="426">
        <f t="shared" si="46"/>
        <v>0</v>
      </c>
      <c r="S106" s="427" t="e">
        <f t="shared" si="106"/>
        <v>#DIV/0!</v>
      </c>
      <c r="T106" s="426" t="e">
        <f t="shared" si="107"/>
        <v>#DIV/0!</v>
      </c>
      <c r="U106" s="428"/>
      <c r="V106" s="428"/>
      <c r="W106" s="429"/>
      <c r="X106" s="427">
        <f t="shared" si="108"/>
        <v>0</v>
      </c>
      <c r="Y106" s="427">
        <f t="shared" si="109"/>
        <v>0</v>
      </c>
      <c r="Z106" s="426" t="e">
        <f t="shared" si="110"/>
        <v>#DIV/0!</v>
      </c>
      <c r="AA106" s="428"/>
      <c r="AB106" s="428"/>
      <c r="AC106" s="430"/>
      <c r="AD106" s="427">
        <f t="shared" si="111"/>
        <v>0</v>
      </c>
      <c r="AE106" s="427">
        <f t="shared" si="112"/>
        <v>0</v>
      </c>
      <c r="AF106" s="427" t="e">
        <f>AC106/#REF!</f>
        <v>#REF!</v>
      </c>
      <c r="AG106" s="428"/>
      <c r="AH106" s="428"/>
      <c r="AI106" s="430"/>
      <c r="AJ106" s="427">
        <f t="shared" si="113"/>
        <v>0</v>
      </c>
      <c r="AK106" s="427">
        <f t="shared" si="114"/>
        <v>0</v>
      </c>
      <c r="AL106" s="427" t="e">
        <f>AI106/#REF!</f>
        <v>#REF!</v>
      </c>
      <c r="AM106" s="431"/>
      <c r="AN106" s="431"/>
      <c r="AO106" s="432"/>
      <c r="AP106" s="433"/>
      <c r="AQ106" s="434" t="e">
        <f>AP106/#REF!*1000</f>
        <v>#REF!</v>
      </c>
      <c r="AR106" s="435"/>
      <c r="AS106" s="436"/>
      <c r="AT106" s="436"/>
      <c r="AU106" s="437"/>
      <c r="AV106" s="437"/>
      <c r="AW106" s="438"/>
      <c r="AX106" s="439" t="e">
        <f t="shared" si="115"/>
        <v>#DIV/0!</v>
      </c>
      <c r="AY106" s="440" t="e">
        <f t="shared" si="116"/>
        <v>#DIV/0!</v>
      </c>
      <c r="AZ106" s="440" t="e">
        <f t="shared" si="117"/>
        <v>#DIV/0!</v>
      </c>
      <c r="BA106" s="441" t="e">
        <f t="shared" si="99"/>
        <v>#DIV/0!</v>
      </c>
      <c r="BB106" s="442" t="e">
        <f t="shared" si="118"/>
        <v>#DIV/0!</v>
      </c>
      <c r="BC106" s="443" t="e">
        <f>BB106/#REF!*1000</f>
        <v>#DIV/0!</v>
      </c>
      <c r="BD106" s="444">
        <v>23005</v>
      </c>
      <c r="BE106" s="445" t="e">
        <f t="shared" si="119"/>
        <v>#DIV/0!</v>
      </c>
      <c r="BF106" s="442" t="e">
        <f t="shared" si="120"/>
        <v>#DIV/0!</v>
      </c>
      <c r="BG106" s="446">
        <f t="shared" si="100"/>
        <v>0</v>
      </c>
      <c r="BH106" s="446">
        <f t="shared" si="101"/>
        <v>0</v>
      </c>
      <c r="BI106" s="446">
        <f t="shared" si="102"/>
        <v>0</v>
      </c>
      <c r="BJ106" s="446"/>
      <c r="BK106" s="446"/>
      <c r="BL106" s="446"/>
      <c r="BM106" s="446"/>
      <c r="BN106" s="446"/>
      <c r="BO106" s="446"/>
      <c r="BP106" s="446"/>
      <c r="BQ106" s="446"/>
      <c r="BR106" s="447">
        <f t="shared" si="121"/>
        <v>0</v>
      </c>
      <c r="BS106" s="447">
        <f t="shared" si="122"/>
        <v>0</v>
      </c>
      <c r="BT106" s="447">
        <f t="shared" si="123"/>
        <v>0</v>
      </c>
      <c r="BU106" s="448" t="e">
        <f>BT106/#REF!*1000</f>
        <v>#REF!</v>
      </c>
      <c r="BV106" s="447" t="e">
        <f>(BS106-BR106)/#REF!</f>
        <v>#REF!</v>
      </c>
      <c r="BW106" s="449" t="e">
        <f t="shared" si="124"/>
        <v>#DIV/0!</v>
      </c>
      <c r="BX106" s="449" t="e">
        <f t="shared" si="125"/>
        <v>#DIV/0!</v>
      </c>
      <c r="BY106" s="449" t="e">
        <f t="shared" si="125"/>
        <v>#REF!</v>
      </c>
      <c r="BZ106" s="449" t="e">
        <f t="shared" si="126"/>
        <v>#DIV/0!</v>
      </c>
      <c r="CA106" s="449" t="e">
        <f t="shared" si="127"/>
        <v>#REF!</v>
      </c>
      <c r="CC106" s="449" t="e">
        <f t="shared" si="128"/>
        <v>#DIV/0!</v>
      </c>
      <c r="CD106" s="449" t="e">
        <f>CC106/#REF!*1000</f>
        <v>#DIV/0!</v>
      </c>
      <c r="CE106" s="449" t="e">
        <f t="shared" si="129"/>
        <v>#DIV/0!</v>
      </c>
      <c r="CF106" s="449" t="e">
        <f>CE106/#REF!</f>
        <v>#DIV/0!</v>
      </c>
      <c r="CG106" s="451"/>
      <c r="CH106" s="449" t="e">
        <f t="shared" si="130"/>
        <v>#DIV/0!</v>
      </c>
      <c r="CI106" s="449" t="e">
        <f t="shared" si="130"/>
        <v>#REF!</v>
      </c>
      <c r="CJ106" s="449" t="e">
        <f t="shared" si="130"/>
        <v>#DIV/0!</v>
      </c>
      <c r="CK106" s="449" t="e">
        <f t="shared" si="130"/>
        <v>#REF!</v>
      </c>
    </row>
    <row r="107" spans="1:89" s="450" customFormat="1" ht="18.75" customHeight="1">
      <c r="A107" s="452" t="s">
        <v>78</v>
      </c>
      <c r="B107" s="413"/>
      <c r="C107" s="460"/>
      <c r="D107" s="494"/>
      <c r="E107" s="462"/>
      <c r="F107" s="514"/>
      <c r="G107" s="418"/>
      <c r="H107" s="457"/>
      <c r="I107" s="419"/>
      <c r="J107" s="516"/>
      <c r="K107" s="422"/>
      <c r="L107" s="423"/>
      <c r="M107" s="424"/>
      <c r="N107" s="425"/>
      <c r="O107" s="426">
        <f t="shared" ref="O107:Q122" si="131">W107+AC107+AI107</f>
        <v>0</v>
      </c>
      <c r="P107" s="426">
        <f t="shared" si="131"/>
        <v>0</v>
      </c>
      <c r="Q107" s="426">
        <f t="shared" si="131"/>
        <v>0</v>
      </c>
      <c r="R107" s="426">
        <f t="shared" si="46"/>
        <v>0</v>
      </c>
      <c r="S107" s="427" t="e">
        <f t="shared" si="106"/>
        <v>#DIV/0!</v>
      </c>
      <c r="T107" s="426" t="e">
        <f t="shared" si="107"/>
        <v>#DIV/0!</v>
      </c>
      <c r="U107" s="428"/>
      <c r="V107" s="428"/>
      <c r="W107" s="429"/>
      <c r="X107" s="427">
        <f t="shared" si="108"/>
        <v>0</v>
      </c>
      <c r="Y107" s="427">
        <f t="shared" si="109"/>
        <v>0</v>
      </c>
      <c r="Z107" s="426" t="e">
        <f t="shared" si="110"/>
        <v>#DIV/0!</v>
      </c>
      <c r="AA107" s="428"/>
      <c r="AB107" s="428"/>
      <c r="AC107" s="430"/>
      <c r="AD107" s="427">
        <f t="shared" si="111"/>
        <v>0</v>
      </c>
      <c r="AE107" s="427">
        <f t="shared" si="112"/>
        <v>0</v>
      </c>
      <c r="AF107" s="427" t="e">
        <f>AC107/#REF!</f>
        <v>#REF!</v>
      </c>
      <c r="AG107" s="428"/>
      <c r="AH107" s="428"/>
      <c r="AI107" s="430"/>
      <c r="AJ107" s="427">
        <f t="shared" si="113"/>
        <v>0</v>
      </c>
      <c r="AK107" s="427">
        <f t="shared" si="114"/>
        <v>0</v>
      </c>
      <c r="AL107" s="427" t="e">
        <f>AI107/#REF!</f>
        <v>#REF!</v>
      </c>
      <c r="AM107" s="431"/>
      <c r="AN107" s="431"/>
      <c r="AO107" s="432"/>
      <c r="AP107" s="433"/>
      <c r="AQ107" s="434" t="e">
        <f>AP107/#REF!*1000</f>
        <v>#REF!</v>
      </c>
      <c r="AR107" s="435"/>
      <c r="AS107" s="436"/>
      <c r="AT107" s="436"/>
      <c r="AU107" s="437"/>
      <c r="AV107" s="437"/>
      <c r="AW107" s="438"/>
      <c r="AX107" s="439" t="e">
        <f t="shared" si="115"/>
        <v>#DIV/0!</v>
      </c>
      <c r="AY107" s="440" t="e">
        <f t="shared" si="116"/>
        <v>#DIV/0!</v>
      </c>
      <c r="AZ107" s="440" t="e">
        <f t="shared" si="117"/>
        <v>#DIV/0!</v>
      </c>
      <c r="BA107" s="441" t="e">
        <f t="shared" si="99"/>
        <v>#DIV/0!</v>
      </c>
      <c r="BB107" s="442" t="e">
        <f t="shared" si="118"/>
        <v>#DIV/0!</v>
      </c>
      <c r="BC107" s="443" t="e">
        <f>BB107/#REF!*1000</f>
        <v>#DIV/0!</v>
      </c>
      <c r="BD107" s="444">
        <v>23006</v>
      </c>
      <c r="BE107" s="445" t="e">
        <f t="shared" si="119"/>
        <v>#DIV/0!</v>
      </c>
      <c r="BF107" s="442" t="e">
        <f t="shared" si="120"/>
        <v>#DIV/0!</v>
      </c>
      <c r="BG107" s="446">
        <f t="shared" si="100"/>
        <v>0</v>
      </c>
      <c r="BH107" s="446">
        <f t="shared" si="101"/>
        <v>0</v>
      </c>
      <c r="BI107" s="446">
        <f t="shared" si="102"/>
        <v>0</v>
      </c>
      <c r="BJ107" s="446"/>
      <c r="BK107" s="446"/>
      <c r="BL107" s="446"/>
      <c r="BM107" s="446"/>
      <c r="BN107" s="446"/>
      <c r="BO107" s="446"/>
      <c r="BP107" s="446"/>
      <c r="BQ107" s="446"/>
      <c r="BR107" s="447">
        <f t="shared" si="121"/>
        <v>0</v>
      </c>
      <c r="BS107" s="447">
        <f t="shared" si="122"/>
        <v>0</v>
      </c>
      <c r="BT107" s="447">
        <f t="shared" si="123"/>
        <v>0</v>
      </c>
      <c r="BU107" s="448" t="e">
        <f>BT107/#REF!*1000</f>
        <v>#REF!</v>
      </c>
      <c r="BV107" s="447" t="e">
        <f>(BS107-BR107)/#REF!</f>
        <v>#REF!</v>
      </c>
      <c r="BW107" s="449" t="e">
        <f t="shared" si="124"/>
        <v>#DIV/0!</v>
      </c>
      <c r="BX107" s="449" t="e">
        <f t="shared" si="125"/>
        <v>#DIV/0!</v>
      </c>
      <c r="BY107" s="449" t="e">
        <f t="shared" si="125"/>
        <v>#REF!</v>
      </c>
      <c r="BZ107" s="449" t="e">
        <f t="shared" si="126"/>
        <v>#DIV/0!</v>
      </c>
      <c r="CA107" s="449" t="e">
        <f t="shared" si="127"/>
        <v>#REF!</v>
      </c>
      <c r="CC107" s="449" t="e">
        <f t="shared" si="128"/>
        <v>#DIV/0!</v>
      </c>
      <c r="CD107" s="449" t="e">
        <f>CC107/#REF!*1000</f>
        <v>#DIV/0!</v>
      </c>
      <c r="CE107" s="449" t="e">
        <f t="shared" si="129"/>
        <v>#DIV/0!</v>
      </c>
      <c r="CF107" s="449" t="e">
        <f>CE107/#REF!</f>
        <v>#DIV/0!</v>
      </c>
      <c r="CG107" s="451"/>
      <c r="CH107" s="449" t="e">
        <f t="shared" si="130"/>
        <v>#DIV/0!</v>
      </c>
      <c r="CI107" s="449" t="e">
        <f t="shared" si="130"/>
        <v>#REF!</v>
      </c>
      <c r="CJ107" s="449" t="e">
        <f t="shared" si="130"/>
        <v>#DIV/0!</v>
      </c>
      <c r="CK107" s="449" t="e">
        <f t="shared" si="130"/>
        <v>#REF!</v>
      </c>
    </row>
    <row r="108" spans="1:89" s="450" customFormat="1" ht="18.75" customHeight="1">
      <c r="A108" s="412">
        <v>48</v>
      </c>
      <c r="B108" s="413"/>
      <c r="C108" s="460"/>
      <c r="D108" s="494"/>
      <c r="E108" s="462"/>
      <c r="F108" s="514"/>
      <c r="G108" s="418"/>
      <c r="H108" s="457"/>
      <c r="I108" s="457"/>
      <c r="J108" s="516"/>
      <c r="K108" s="422"/>
      <c r="L108" s="423"/>
      <c r="M108" s="424"/>
      <c r="N108" s="425"/>
      <c r="O108" s="426">
        <f t="shared" si="131"/>
        <v>0</v>
      </c>
      <c r="P108" s="426">
        <f t="shared" si="131"/>
        <v>0</v>
      </c>
      <c r="Q108" s="426">
        <f t="shared" si="131"/>
        <v>0</v>
      </c>
      <c r="R108" s="426">
        <f t="shared" si="46"/>
        <v>0</v>
      </c>
      <c r="S108" s="427" t="e">
        <f t="shared" si="106"/>
        <v>#DIV/0!</v>
      </c>
      <c r="T108" s="426" t="e">
        <f t="shared" si="107"/>
        <v>#DIV/0!</v>
      </c>
      <c r="U108" s="428"/>
      <c r="V108" s="428"/>
      <c r="W108" s="429"/>
      <c r="X108" s="427">
        <f t="shared" si="108"/>
        <v>0</v>
      </c>
      <c r="Y108" s="427">
        <f t="shared" si="109"/>
        <v>0</v>
      </c>
      <c r="Z108" s="426" t="e">
        <f t="shared" si="110"/>
        <v>#DIV/0!</v>
      </c>
      <c r="AA108" s="428"/>
      <c r="AB108" s="428"/>
      <c r="AC108" s="430"/>
      <c r="AD108" s="427">
        <f t="shared" si="111"/>
        <v>0</v>
      </c>
      <c r="AE108" s="427">
        <f t="shared" si="112"/>
        <v>0</v>
      </c>
      <c r="AF108" s="427" t="e">
        <f>AC108/#REF!</f>
        <v>#REF!</v>
      </c>
      <c r="AG108" s="428"/>
      <c r="AH108" s="428"/>
      <c r="AI108" s="430"/>
      <c r="AJ108" s="427">
        <f t="shared" si="113"/>
        <v>0</v>
      </c>
      <c r="AK108" s="427">
        <f t="shared" si="114"/>
        <v>0</v>
      </c>
      <c r="AL108" s="427" t="e">
        <f>AI108/#REF!</f>
        <v>#REF!</v>
      </c>
      <c r="AM108" s="431"/>
      <c r="AN108" s="431"/>
      <c r="AO108" s="432"/>
      <c r="AP108" s="433"/>
      <c r="AQ108" s="434" t="e">
        <f>AP108/#REF!*1000</f>
        <v>#REF!</v>
      </c>
      <c r="AR108" s="435"/>
      <c r="AS108" s="436"/>
      <c r="AT108" s="436"/>
      <c r="AU108" s="437"/>
      <c r="AV108" s="437"/>
      <c r="AW108" s="438"/>
      <c r="AX108" s="439" t="e">
        <f t="shared" si="115"/>
        <v>#DIV/0!</v>
      </c>
      <c r="AY108" s="440" t="e">
        <f t="shared" si="116"/>
        <v>#DIV/0!</v>
      </c>
      <c r="AZ108" s="440" t="e">
        <f t="shared" si="117"/>
        <v>#DIV/0!</v>
      </c>
      <c r="BA108" s="441" t="e">
        <f t="shared" si="99"/>
        <v>#DIV/0!</v>
      </c>
      <c r="BB108" s="442" t="e">
        <f t="shared" si="118"/>
        <v>#DIV/0!</v>
      </c>
      <c r="BC108" s="443" t="e">
        <f>BB108/#REF!*1000</f>
        <v>#DIV/0!</v>
      </c>
      <c r="BD108" s="444">
        <v>23007</v>
      </c>
      <c r="BE108" s="445" t="e">
        <f t="shared" si="119"/>
        <v>#DIV/0!</v>
      </c>
      <c r="BF108" s="442" t="e">
        <f t="shared" si="120"/>
        <v>#DIV/0!</v>
      </c>
      <c r="BG108" s="446">
        <f t="shared" si="100"/>
        <v>0</v>
      </c>
      <c r="BH108" s="446">
        <f t="shared" si="101"/>
        <v>0</v>
      </c>
      <c r="BI108" s="446">
        <f t="shared" si="102"/>
        <v>0</v>
      </c>
      <c r="BJ108" s="446"/>
      <c r="BK108" s="446"/>
      <c r="BL108" s="446"/>
      <c r="BM108" s="446"/>
      <c r="BN108" s="446"/>
      <c r="BO108" s="446"/>
      <c r="BP108" s="446"/>
      <c r="BQ108" s="446"/>
      <c r="BR108" s="447">
        <f t="shared" si="121"/>
        <v>0</v>
      </c>
      <c r="BS108" s="447">
        <f t="shared" si="122"/>
        <v>0</v>
      </c>
      <c r="BT108" s="447">
        <f t="shared" si="123"/>
        <v>0</v>
      </c>
      <c r="BU108" s="448" t="e">
        <f>BT108/#REF!*1000</f>
        <v>#REF!</v>
      </c>
      <c r="BV108" s="447" t="e">
        <f>(BS108-BR108)/#REF!</f>
        <v>#REF!</v>
      </c>
      <c r="BW108" s="449" t="e">
        <f t="shared" si="124"/>
        <v>#DIV/0!</v>
      </c>
      <c r="BX108" s="449" t="e">
        <f t="shared" si="125"/>
        <v>#DIV/0!</v>
      </c>
      <c r="BY108" s="449" t="e">
        <f t="shared" si="125"/>
        <v>#REF!</v>
      </c>
      <c r="BZ108" s="449" t="e">
        <f t="shared" si="126"/>
        <v>#DIV/0!</v>
      </c>
      <c r="CA108" s="449" t="e">
        <f t="shared" si="127"/>
        <v>#REF!</v>
      </c>
      <c r="CC108" s="449" t="e">
        <f t="shared" si="128"/>
        <v>#DIV/0!</v>
      </c>
      <c r="CD108" s="449" t="e">
        <f>CC108/#REF!*1000</f>
        <v>#DIV/0!</v>
      </c>
      <c r="CE108" s="449" t="e">
        <f t="shared" si="129"/>
        <v>#DIV/0!</v>
      </c>
      <c r="CF108" s="449" t="e">
        <f>CE108/#REF!</f>
        <v>#DIV/0!</v>
      </c>
      <c r="CG108" s="451"/>
      <c r="CH108" s="449" t="e">
        <f t="shared" si="130"/>
        <v>#DIV/0!</v>
      </c>
      <c r="CI108" s="449" t="e">
        <f t="shared" si="130"/>
        <v>#REF!</v>
      </c>
      <c r="CJ108" s="449" t="e">
        <f t="shared" si="130"/>
        <v>#DIV/0!</v>
      </c>
      <c r="CK108" s="449" t="e">
        <f t="shared" si="130"/>
        <v>#REF!</v>
      </c>
    </row>
    <row r="109" spans="1:89" s="450" customFormat="1" ht="18.75" customHeight="1">
      <c r="A109" s="452" t="s">
        <v>79</v>
      </c>
      <c r="B109" s="413"/>
      <c r="C109" s="460"/>
      <c r="D109" s="494"/>
      <c r="E109" s="462"/>
      <c r="F109" s="514"/>
      <c r="G109" s="418"/>
      <c r="H109" s="420"/>
      <c r="I109" s="457"/>
      <c r="J109" s="516"/>
      <c r="K109" s="422"/>
      <c r="L109" s="423"/>
      <c r="M109" s="424"/>
      <c r="N109" s="425"/>
      <c r="O109" s="426">
        <f t="shared" si="131"/>
        <v>0</v>
      </c>
      <c r="P109" s="426">
        <f t="shared" si="131"/>
        <v>0</v>
      </c>
      <c r="Q109" s="426">
        <f t="shared" si="131"/>
        <v>0</v>
      </c>
      <c r="R109" s="426">
        <f t="shared" si="46"/>
        <v>0</v>
      </c>
      <c r="S109" s="427" t="e">
        <f t="shared" si="106"/>
        <v>#DIV/0!</v>
      </c>
      <c r="T109" s="426" t="e">
        <f t="shared" si="107"/>
        <v>#DIV/0!</v>
      </c>
      <c r="U109" s="428"/>
      <c r="V109" s="428"/>
      <c r="W109" s="429"/>
      <c r="X109" s="427">
        <f t="shared" si="108"/>
        <v>0</v>
      </c>
      <c r="Y109" s="427">
        <f t="shared" si="109"/>
        <v>0</v>
      </c>
      <c r="Z109" s="426" t="e">
        <f t="shared" si="110"/>
        <v>#DIV/0!</v>
      </c>
      <c r="AA109" s="428"/>
      <c r="AB109" s="428"/>
      <c r="AC109" s="430"/>
      <c r="AD109" s="427">
        <f t="shared" si="111"/>
        <v>0</v>
      </c>
      <c r="AE109" s="427">
        <f t="shared" si="112"/>
        <v>0</v>
      </c>
      <c r="AF109" s="427" t="e">
        <f>AC109/#REF!</f>
        <v>#REF!</v>
      </c>
      <c r="AG109" s="428"/>
      <c r="AH109" s="428"/>
      <c r="AI109" s="430"/>
      <c r="AJ109" s="427">
        <f t="shared" si="113"/>
        <v>0</v>
      </c>
      <c r="AK109" s="427">
        <f t="shared" si="114"/>
        <v>0</v>
      </c>
      <c r="AL109" s="427" t="e">
        <f>AI109/#REF!</f>
        <v>#REF!</v>
      </c>
      <c r="AM109" s="431"/>
      <c r="AN109" s="431"/>
      <c r="AO109" s="432"/>
      <c r="AP109" s="433"/>
      <c r="AQ109" s="434" t="e">
        <f>AP109/#REF!*1000</f>
        <v>#REF!</v>
      </c>
      <c r="AR109" s="435"/>
      <c r="AS109" s="436"/>
      <c r="AT109" s="436"/>
      <c r="AU109" s="437"/>
      <c r="AV109" s="437"/>
      <c r="AW109" s="438"/>
      <c r="AX109" s="439" t="e">
        <f t="shared" si="115"/>
        <v>#DIV/0!</v>
      </c>
      <c r="AY109" s="440" t="e">
        <f t="shared" si="116"/>
        <v>#DIV/0!</v>
      </c>
      <c r="AZ109" s="440" t="e">
        <f t="shared" si="117"/>
        <v>#DIV/0!</v>
      </c>
      <c r="BA109" s="441" t="e">
        <f t="shared" si="99"/>
        <v>#DIV/0!</v>
      </c>
      <c r="BB109" s="442" t="e">
        <f t="shared" si="118"/>
        <v>#DIV/0!</v>
      </c>
      <c r="BC109" s="443" t="e">
        <f>BB109/#REF!*1000</f>
        <v>#DIV/0!</v>
      </c>
      <c r="BD109" s="444">
        <v>23008</v>
      </c>
      <c r="BE109" s="445" t="e">
        <f t="shared" si="119"/>
        <v>#DIV/0!</v>
      </c>
      <c r="BF109" s="442" t="e">
        <f t="shared" si="120"/>
        <v>#DIV/0!</v>
      </c>
      <c r="BG109" s="446">
        <f t="shared" si="100"/>
        <v>0</v>
      </c>
      <c r="BH109" s="446">
        <f t="shared" si="101"/>
        <v>0</v>
      </c>
      <c r="BI109" s="446">
        <f t="shared" si="102"/>
        <v>0</v>
      </c>
      <c r="BJ109" s="446"/>
      <c r="BK109" s="446"/>
      <c r="BL109" s="446"/>
      <c r="BM109" s="446"/>
      <c r="BN109" s="446"/>
      <c r="BO109" s="446"/>
      <c r="BP109" s="446"/>
      <c r="BQ109" s="446"/>
      <c r="BR109" s="447">
        <f t="shared" si="121"/>
        <v>0</v>
      </c>
      <c r="BS109" s="447">
        <f t="shared" si="122"/>
        <v>0</v>
      </c>
      <c r="BT109" s="447">
        <f t="shared" si="123"/>
        <v>0</v>
      </c>
      <c r="BU109" s="448" t="e">
        <f>BT109/#REF!*1000</f>
        <v>#REF!</v>
      </c>
      <c r="BV109" s="447" t="e">
        <f>(BS109-BR109)/#REF!</f>
        <v>#REF!</v>
      </c>
      <c r="BW109" s="449" t="e">
        <f t="shared" si="124"/>
        <v>#DIV/0!</v>
      </c>
      <c r="BX109" s="449" t="e">
        <f t="shared" si="125"/>
        <v>#DIV/0!</v>
      </c>
      <c r="BY109" s="449" t="e">
        <f t="shared" si="125"/>
        <v>#REF!</v>
      </c>
      <c r="BZ109" s="449" t="e">
        <f t="shared" si="126"/>
        <v>#DIV/0!</v>
      </c>
      <c r="CA109" s="449" t="e">
        <f t="shared" si="127"/>
        <v>#REF!</v>
      </c>
      <c r="CC109" s="449" t="e">
        <f t="shared" si="128"/>
        <v>#DIV/0!</v>
      </c>
      <c r="CD109" s="449" t="e">
        <f>CC109/#REF!*1000</f>
        <v>#DIV/0!</v>
      </c>
      <c r="CE109" s="449" t="e">
        <f t="shared" si="129"/>
        <v>#DIV/0!</v>
      </c>
      <c r="CF109" s="449" t="e">
        <f>CE109/#REF!</f>
        <v>#DIV/0!</v>
      </c>
      <c r="CG109" s="451"/>
      <c r="CH109" s="449" t="e">
        <f t="shared" si="130"/>
        <v>#DIV/0!</v>
      </c>
      <c r="CI109" s="449" t="e">
        <f t="shared" si="130"/>
        <v>#REF!</v>
      </c>
      <c r="CJ109" s="449" t="e">
        <f t="shared" si="130"/>
        <v>#DIV/0!</v>
      </c>
      <c r="CK109" s="449" t="e">
        <f t="shared" si="130"/>
        <v>#REF!</v>
      </c>
    </row>
    <row r="110" spans="1:89" s="450" customFormat="1" ht="18.75" customHeight="1">
      <c r="A110" s="452"/>
      <c r="B110" s="413"/>
      <c r="C110" s="460"/>
      <c r="D110" s="494"/>
      <c r="E110" s="462"/>
      <c r="F110" s="514"/>
      <c r="G110" s="418"/>
      <c r="H110" s="420"/>
      <c r="I110" s="457"/>
      <c r="J110" s="516"/>
      <c r="K110" s="422"/>
      <c r="L110" s="423"/>
      <c r="M110" s="424"/>
      <c r="N110" s="425"/>
      <c r="O110" s="426"/>
      <c r="P110" s="426"/>
      <c r="Q110" s="426"/>
      <c r="R110" s="426"/>
      <c r="S110" s="427"/>
      <c r="T110" s="426"/>
      <c r="U110" s="428"/>
      <c r="V110" s="428"/>
      <c r="W110" s="429"/>
      <c r="X110" s="427"/>
      <c r="Y110" s="427"/>
      <c r="Z110" s="426"/>
      <c r="AA110" s="428"/>
      <c r="AB110" s="428"/>
      <c r="AC110" s="430"/>
      <c r="AD110" s="427"/>
      <c r="AE110" s="427"/>
      <c r="AF110" s="427"/>
      <c r="AG110" s="428"/>
      <c r="AH110" s="428"/>
      <c r="AI110" s="430"/>
      <c r="AJ110" s="427"/>
      <c r="AK110" s="427"/>
      <c r="AL110" s="427"/>
      <c r="AM110" s="431"/>
      <c r="AN110" s="431"/>
      <c r="AO110" s="432"/>
      <c r="AP110" s="433"/>
      <c r="AQ110" s="434"/>
      <c r="AR110" s="435"/>
      <c r="AS110" s="436"/>
      <c r="AT110" s="436"/>
      <c r="AU110" s="437"/>
      <c r="AV110" s="437"/>
      <c r="AW110" s="438"/>
      <c r="AX110" s="439"/>
      <c r="AY110" s="440"/>
      <c r="AZ110" s="440"/>
      <c r="BA110" s="441"/>
      <c r="BB110" s="442"/>
      <c r="BC110" s="443"/>
      <c r="BD110" s="444"/>
      <c r="BE110" s="445"/>
      <c r="BF110" s="442"/>
      <c r="BG110" s="446"/>
      <c r="BH110" s="446"/>
      <c r="BI110" s="446"/>
      <c r="BJ110" s="446"/>
      <c r="BK110" s="446"/>
      <c r="BL110" s="446"/>
      <c r="BM110" s="446"/>
      <c r="BN110" s="446"/>
      <c r="BO110" s="446"/>
      <c r="BP110" s="446"/>
      <c r="BQ110" s="446"/>
      <c r="BR110" s="447"/>
      <c r="BS110" s="447"/>
      <c r="BT110" s="447"/>
      <c r="BU110" s="448"/>
      <c r="BV110" s="447"/>
      <c r="BW110" s="449"/>
      <c r="BX110" s="449"/>
      <c r="BY110" s="449"/>
      <c r="BZ110" s="449"/>
      <c r="CA110" s="449"/>
      <c r="CC110" s="449"/>
      <c r="CD110" s="449"/>
      <c r="CE110" s="449"/>
      <c r="CF110" s="449"/>
      <c r="CG110" s="451"/>
      <c r="CH110" s="449"/>
      <c r="CI110" s="449"/>
      <c r="CJ110" s="449"/>
      <c r="CK110" s="449"/>
    </row>
    <row r="111" spans="1:89" s="450" customFormat="1" ht="18.75" customHeight="1">
      <c r="A111" s="452"/>
      <c r="B111" s="413"/>
      <c r="C111" s="460"/>
      <c r="D111" s="494"/>
      <c r="E111" s="462"/>
      <c r="F111" s="514"/>
      <c r="G111" s="418"/>
      <c r="H111" s="420"/>
      <c r="I111" s="457"/>
      <c r="J111" s="516"/>
      <c r="K111" s="422"/>
      <c r="L111" s="423"/>
      <c r="M111" s="424"/>
      <c r="N111" s="425"/>
      <c r="O111" s="426"/>
      <c r="P111" s="426"/>
      <c r="Q111" s="426"/>
      <c r="R111" s="426"/>
      <c r="S111" s="427"/>
      <c r="T111" s="426"/>
      <c r="U111" s="428"/>
      <c r="V111" s="428"/>
      <c r="W111" s="429"/>
      <c r="X111" s="427"/>
      <c r="Y111" s="427"/>
      <c r="Z111" s="426"/>
      <c r="AA111" s="428"/>
      <c r="AB111" s="428"/>
      <c r="AC111" s="430"/>
      <c r="AD111" s="427"/>
      <c r="AE111" s="427"/>
      <c r="AF111" s="427"/>
      <c r="AG111" s="428"/>
      <c r="AH111" s="428"/>
      <c r="AI111" s="430"/>
      <c r="AJ111" s="427"/>
      <c r="AK111" s="427"/>
      <c r="AL111" s="427"/>
      <c r="AM111" s="431"/>
      <c r="AN111" s="431"/>
      <c r="AO111" s="432"/>
      <c r="AP111" s="433"/>
      <c r="AQ111" s="434"/>
      <c r="AR111" s="435"/>
      <c r="AS111" s="436"/>
      <c r="AT111" s="436"/>
      <c r="AU111" s="437"/>
      <c r="AV111" s="437"/>
      <c r="AW111" s="438"/>
      <c r="AX111" s="439"/>
      <c r="AY111" s="440"/>
      <c r="AZ111" s="440"/>
      <c r="BA111" s="441"/>
      <c r="BB111" s="442"/>
      <c r="BC111" s="443"/>
      <c r="BD111" s="444"/>
      <c r="BE111" s="445"/>
      <c r="BF111" s="442"/>
      <c r="BG111" s="446"/>
      <c r="BH111" s="446"/>
      <c r="BI111" s="446"/>
      <c r="BJ111" s="446"/>
      <c r="BK111" s="446"/>
      <c r="BL111" s="446"/>
      <c r="BM111" s="446"/>
      <c r="BN111" s="446"/>
      <c r="BO111" s="446"/>
      <c r="BP111" s="446"/>
      <c r="BQ111" s="446"/>
      <c r="BR111" s="447"/>
      <c r="BS111" s="447"/>
      <c r="BT111" s="447"/>
      <c r="BU111" s="448"/>
      <c r="BV111" s="447"/>
      <c r="BW111" s="449"/>
      <c r="BX111" s="449"/>
      <c r="BY111" s="449"/>
      <c r="BZ111" s="449"/>
      <c r="CA111" s="449"/>
      <c r="CC111" s="449"/>
      <c r="CD111" s="449"/>
      <c r="CE111" s="449"/>
      <c r="CF111" s="449"/>
      <c r="CG111" s="451"/>
      <c r="CH111" s="449"/>
      <c r="CI111" s="449"/>
      <c r="CJ111" s="449"/>
      <c r="CK111" s="449"/>
    </row>
    <row r="112" spans="1:89" s="450" customFormat="1" ht="18.75" customHeight="1">
      <c r="A112" s="452"/>
      <c r="B112" s="413"/>
      <c r="C112" s="460"/>
      <c r="D112" s="494"/>
      <c r="E112" s="462"/>
      <c r="F112" s="514"/>
      <c r="G112" s="418"/>
      <c r="H112" s="420"/>
      <c r="I112" s="457"/>
      <c r="J112" s="516"/>
      <c r="K112" s="422"/>
      <c r="L112" s="423"/>
      <c r="M112" s="424"/>
      <c r="N112" s="425"/>
      <c r="O112" s="426"/>
      <c r="P112" s="426"/>
      <c r="Q112" s="426"/>
      <c r="R112" s="426"/>
      <c r="S112" s="427"/>
      <c r="T112" s="426"/>
      <c r="U112" s="428"/>
      <c r="V112" s="428"/>
      <c r="W112" s="429"/>
      <c r="X112" s="427"/>
      <c r="Y112" s="427"/>
      <c r="Z112" s="426"/>
      <c r="AA112" s="428"/>
      <c r="AB112" s="428"/>
      <c r="AC112" s="430"/>
      <c r="AD112" s="427"/>
      <c r="AE112" s="427"/>
      <c r="AF112" s="427"/>
      <c r="AG112" s="428"/>
      <c r="AH112" s="428"/>
      <c r="AI112" s="430"/>
      <c r="AJ112" s="427"/>
      <c r="AK112" s="427"/>
      <c r="AL112" s="427"/>
      <c r="AM112" s="431"/>
      <c r="AN112" s="431"/>
      <c r="AO112" s="432"/>
      <c r="AP112" s="433"/>
      <c r="AQ112" s="434"/>
      <c r="AR112" s="435"/>
      <c r="AS112" s="436"/>
      <c r="AT112" s="436"/>
      <c r="AU112" s="437"/>
      <c r="AV112" s="437"/>
      <c r="AW112" s="438"/>
      <c r="AX112" s="439"/>
      <c r="AY112" s="440"/>
      <c r="AZ112" s="440"/>
      <c r="BA112" s="441"/>
      <c r="BB112" s="442"/>
      <c r="BC112" s="443"/>
      <c r="BD112" s="444"/>
      <c r="BE112" s="445"/>
      <c r="BF112" s="442"/>
      <c r="BG112" s="446"/>
      <c r="BH112" s="446"/>
      <c r="BI112" s="446"/>
      <c r="BJ112" s="446"/>
      <c r="BK112" s="446"/>
      <c r="BL112" s="446"/>
      <c r="BM112" s="446"/>
      <c r="BN112" s="446"/>
      <c r="BO112" s="446"/>
      <c r="BP112" s="446"/>
      <c r="BQ112" s="446"/>
      <c r="BR112" s="447"/>
      <c r="BS112" s="447"/>
      <c r="BT112" s="447"/>
      <c r="BU112" s="448"/>
      <c r="BV112" s="447"/>
      <c r="BW112" s="449"/>
      <c r="BX112" s="449"/>
      <c r="BY112" s="449"/>
      <c r="BZ112" s="449"/>
      <c r="CA112" s="449"/>
      <c r="CC112" s="449"/>
      <c r="CD112" s="449"/>
      <c r="CE112" s="449"/>
      <c r="CF112" s="449"/>
      <c r="CG112" s="451"/>
      <c r="CH112" s="449"/>
      <c r="CI112" s="449"/>
      <c r="CJ112" s="449"/>
      <c r="CK112" s="449"/>
    </row>
    <row r="113" spans="1:89" s="450" customFormat="1" ht="18.75" customHeight="1">
      <c r="A113" s="452"/>
      <c r="B113" s="413"/>
      <c r="C113" s="460"/>
      <c r="D113" s="494"/>
      <c r="E113" s="462"/>
      <c r="F113" s="514"/>
      <c r="G113" s="418"/>
      <c r="H113" s="420"/>
      <c r="I113" s="457"/>
      <c r="J113" s="516"/>
      <c r="K113" s="422"/>
      <c r="L113" s="423"/>
      <c r="M113" s="424"/>
      <c r="N113" s="425"/>
      <c r="O113" s="426"/>
      <c r="P113" s="426"/>
      <c r="Q113" s="426"/>
      <c r="R113" s="426"/>
      <c r="S113" s="427"/>
      <c r="T113" s="426"/>
      <c r="U113" s="428"/>
      <c r="V113" s="428"/>
      <c r="W113" s="429"/>
      <c r="X113" s="427"/>
      <c r="Y113" s="427"/>
      <c r="Z113" s="426"/>
      <c r="AA113" s="428"/>
      <c r="AB113" s="428"/>
      <c r="AC113" s="430"/>
      <c r="AD113" s="427"/>
      <c r="AE113" s="427"/>
      <c r="AF113" s="427"/>
      <c r="AG113" s="428"/>
      <c r="AH113" s="428"/>
      <c r="AI113" s="430"/>
      <c r="AJ113" s="427"/>
      <c r="AK113" s="427"/>
      <c r="AL113" s="427"/>
      <c r="AM113" s="431"/>
      <c r="AN113" s="431"/>
      <c r="AO113" s="432"/>
      <c r="AP113" s="433"/>
      <c r="AQ113" s="434"/>
      <c r="AR113" s="435"/>
      <c r="AS113" s="436"/>
      <c r="AT113" s="436"/>
      <c r="AU113" s="437"/>
      <c r="AV113" s="437"/>
      <c r="AW113" s="438"/>
      <c r="AX113" s="439"/>
      <c r="AY113" s="440"/>
      <c r="AZ113" s="440"/>
      <c r="BA113" s="441"/>
      <c r="BB113" s="442"/>
      <c r="BC113" s="443"/>
      <c r="BD113" s="444"/>
      <c r="BE113" s="445"/>
      <c r="BF113" s="442"/>
      <c r="BG113" s="446"/>
      <c r="BH113" s="446"/>
      <c r="BI113" s="446"/>
      <c r="BJ113" s="446"/>
      <c r="BK113" s="446"/>
      <c r="BL113" s="446"/>
      <c r="BM113" s="446"/>
      <c r="BN113" s="446"/>
      <c r="BO113" s="446"/>
      <c r="BP113" s="446"/>
      <c r="BQ113" s="446"/>
      <c r="BR113" s="447"/>
      <c r="BS113" s="447"/>
      <c r="BT113" s="447"/>
      <c r="BU113" s="448"/>
      <c r="BV113" s="447"/>
      <c r="BW113" s="449"/>
      <c r="BX113" s="449"/>
      <c r="BY113" s="449"/>
      <c r="BZ113" s="449"/>
      <c r="CA113" s="449"/>
      <c r="CC113" s="449"/>
      <c r="CD113" s="449"/>
      <c r="CE113" s="449"/>
      <c r="CF113" s="449"/>
      <c r="CG113" s="451"/>
      <c r="CH113" s="449"/>
      <c r="CI113" s="449"/>
      <c r="CJ113" s="449"/>
      <c r="CK113" s="449"/>
    </row>
    <row r="114" spans="1:89" s="450" customFormat="1" ht="18.75" customHeight="1">
      <c r="A114" s="452"/>
      <c r="B114" s="413"/>
      <c r="C114" s="460"/>
      <c r="D114" s="494"/>
      <c r="E114" s="462"/>
      <c r="F114" s="514"/>
      <c r="G114" s="418"/>
      <c r="H114" s="420"/>
      <c r="I114" s="457"/>
      <c r="J114" s="516"/>
      <c r="K114" s="422"/>
      <c r="L114" s="423"/>
      <c r="M114" s="424"/>
      <c r="N114" s="425"/>
      <c r="O114" s="426"/>
      <c r="P114" s="426"/>
      <c r="Q114" s="426"/>
      <c r="R114" s="426"/>
      <c r="S114" s="427"/>
      <c r="T114" s="426"/>
      <c r="U114" s="428"/>
      <c r="V114" s="428"/>
      <c r="W114" s="429"/>
      <c r="X114" s="427"/>
      <c r="Y114" s="427"/>
      <c r="Z114" s="426"/>
      <c r="AA114" s="428"/>
      <c r="AB114" s="428"/>
      <c r="AC114" s="430"/>
      <c r="AD114" s="427"/>
      <c r="AE114" s="427"/>
      <c r="AF114" s="427"/>
      <c r="AG114" s="428"/>
      <c r="AH114" s="428"/>
      <c r="AI114" s="430"/>
      <c r="AJ114" s="427"/>
      <c r="AK114" s="427"/>
      <c r="AL114" s="427"/>
      <c r="AM114" s="431"/>
      <c r="AN114" s="431"/>
      <c r="AO114" s="432"/>
      <c r="AP114" s="433"/>
      <c r="AQ114" s="434"/>
      <c r="AR114" s="435"/>
      <c r="AS114" s="436"/>
      <c r="AT114" s="436"/>
      <c r="AU114" s="437"/>
      <c r="AV114" s="437"/>
      <c r="AW114" s="438"/>
      <c r="AX114" s="439"/>
      <c r="AY114" s="440"/>
      <c r="AZ114" s="440"/>
      <c r="BA114" s="441"/>
      <c r="BB114" s="442"/>
      <c r="BC114" s="443"/>
      <c r="BD114" s="444"/>
      <c r="BE114" s="445"/>
      <c r="BF114" s="442"/>
      <c r="BG114" s="446"/>
      <c r="BH114" s="446"/>
      <c r="BI114" s="446"/>
      <c r="BJ114" s="446"/>
      <c r="BK114" s="446"/>
      <c r="BL114" s="446"/>
      <c r="BM114" s="446"/>
      <c r="BN114" s="446"/>
      <c r="BO114" s="446"/>
      <c r="BP114" s="446"/>
      <c r="BQ114" s="446"/>
      <c r="BR114" s="447"/>
      <c r="BS114" s="447"/>
      <c r="BT114" s="447"/>
      <c r="BU114" s="448"/>
      <c r="BV114" s="447"/>
      <c r="BW114" s="449"/>
      <c r="BX114" s="449"/>
      <c r="BY114" s="449"/>
      <c r="BZ114" s="449"/>
      <c r="CA114" s="449"/>
      <c r="CC114" s="449"/>
      <c r="CD114" s="449"/>
      <c r="CE114" s="449"/>
      <c r="CF114" s="449"/>
      <c r="CG114" s="451"/>
      <c r="CH114" s="449"/>
      <c r="CI114" s="449"/>
      <c r="CJ114" s="449"/>
      <c r="CK114" s="449"/>
    </row>
    <row r="115" spans="1:89" s="450" customFormat="1" ht="18.75" customHeight="1">
      <c r="A115" s="412">
        <v>49</v>
      </c>
      <c r="B115" s="413"/>
      <c r="C115" s="460"/>
      <c r="D115" s="494"/>
      <c r="E115" s="462"/>
      <c r="F115" s="417"/>
      <c r="G115" s="418"/>
      <c r="H115" s="420"/>
      <c r="I115" s="457"/>
      <c r="J115" s="421"/>
      <c r="K115" s="422"/>
      <c r="L115" s="423"/>
      <c r="M115" s="424"/>
      <c r="N115" s="425"/>
      <c r="O115" s="426">
        <f t="shared" si="131"/>
        <v>0</v>
      </c>
      <c r="P115" s="426">
        <f t="shared" si="131"/>
        <v>0</v>
      </c>
      <c r="Q115" s="426">
        <f t="shared" si="131"/>
        <v>0</v>
      </c>
      <c r="R115" s="426">
        <f t="shared" ref="R115:R130" si="132">Q115/BD115</f>
        <v>0</v>
      </c>
      <c r="S115" s="427" t="e">
        <f t="shared" si="106"/>
        <v>#DIV/0!</v>
      </c>
      <c r="T115" s="426" t="e">
        <f t="shared" si="107"/>
        <v>#DIV/0!</v>
      </c>
      <c r="U115" s="428"/>
      <c r="V115" s="428"/>
      <c r="W115" s="429"/>
      <c r="X115" s="427">
        <f t="shared" si="108"/>
        <v>0</v>
      </c>
      <c r="Y115" s="427">
        <f t="shared" si="109"/>
        <v>0</v>
      </c>
      <c r="Z115" s="426" t="e">
        <f t="shared" si="110"/>
        <v>#DIV/0!</v>
      </c>
      <c r="AA115" s="428"/>
      <c r="AB115" s="428"/>
      <c r="AC115" s="430"/>
      <c r="AD115" s="427">
        <f t="shared" si="111"/>
        <v>0</v>
      </c>
      <c r="AE115" s="427">
        <f t="shared" si="112"/>
        <v>0</v>
      </c>
      <c r="AF115" s="427" t="e">
        <f>AC115/I115</f>
        <v>#DIV/0!</v>
      </c>
      <c r="AG115" s="428"/>
      <c r="AH115" s="428"/>
      <c r="AI115" s="430"/>
      <c r="AJ115" s="427">
        <f t="shared" si="113"/>
        <v>0</v>
      </c>
      <c r="AK115" s="427">
        <f t="shared" si="114"/>
        <v>0</v>
      </c>
      <c r="AL115" s="427" t="e">
        <f>AI115/I115</f>
        <v>#DIV/0!</v>
      </c>
      <c r="AM115" s="431"/>
      <c r="AN115" s="431"/>
      <c r="AO115" s="432"/>
      <c r="AP115" s="433"/>
      <c r="AQ115" s="434" t="e">
        <f>AP115/I115*1000</f>
        <v>#DIV/0!</v>
      </c>
      <c r="AR115" s="435"/>
      <c r="AS115" s="436"/>
      <c r="AT115" s="436"/>
      <c r="AU115" s="437"/>
      <c r="AV115" s="437"/>
      <c r="AW115" s="438"/>
      <c r="AX115" s="439" t="e">
        <f t="shared" si="115"/>
        <v>#DIV/0!</v>
      </c>
      <c r="AY115" s="440" t="e">
        <f t="shared" si="116"/>
        <v>#DIV/0!</v>
      </c>
      <c r="AZ115" s="440" t="e">
        <f t="shared" si="117"/>
        <v>#DIV/0!</v>
      </c>
      <c r="BA115" s="441" t="e">
        <f t="shared" si="99"/>
        <v>#DIV/0!</v>
      </c>
      <c r="BB115" s="442" t="e">
        <f t="shared" si="118"/>
        <v>#DIV/0!</v>
      </c>
      <c r="BC115" s="443" t="e">
        <f>BB115/I115*1000</f>
        <v>#DIV/0!</v>
      </c>
      <c r="BD115" s="444">
        <v>23009</v>
      </c>
      <c r="BE115" s="445" t="e">
        <f t="shared" si="119"/>
        <v>#DIV/0!</v>
      </c>
      <c r="BF115" s="442" t="e">
        <f t="shared" si="120"/>
        <v>#DIV/0!</v>
      </c>
      <c r="BG115" s="446">
        <f t="shared" si="100"/>
        <v>0</v>
      </c>
      <c r="BH115" s="446">
        <f t="shared" si="101"/>
        <v>0</v>
      </c>
      <c r="BI115" s="446">
        <f t="shared" si="102"/>
        <v>0</v>
      </c>
      <c r="BJ115" s="446"/>
      <c r="BK115" s="446"/>
      <c r="BL115" s="446"/>
      <c r="BM115" s="446"/>
      <c r="BN115" s="446"/>
      <c r="BO115" s="446"/>
      <c r="BP115" s="446"/>
      <c r="BQ115" s="446"/>
      <c r="BR115" s="447">
        <f t="shared" si="121"/>
        <v>0</v>
      </c>
      <c r="BS115" s="447">
        <f t="shared" si="122"/>
        <v>0</v>
      </c>
      <c r="BT115" s="447">
        <f t="shared" si="123"/>
        <v>0</v>
      </c>
      <c r="BU115" s="448" t="e">
        <f>BT115/I115*1000</f>
        <v>#DIV/0!</v>
      </c>
      <c r="BV115" s="447" t="e">
        <f>(BS115-BR115)/I115</f>
        <v>#DIV/0!</v>
      </c>
      <c r="BW115" s="449" t="e">
        <f t="shared" si="124"/>
        <v>#DIV/0!</v>
      </c>
      <c r="BX115" s="449" t="e">
        <f t="shared" si="125"/>
        <v>#DIV/0!</v>
      </c>
      <c r="BY115" s="449" t="e">
        <f t="shared" si="125"/>
        <v>#DIV/0!</v>
      </c>
      <c r="BZ115" s="449" t="e">
        <f t="shared" si="126"/>
        <v>#DIV/0!</v>
      </c>
      <c r="CA115" s="449" t="e">
        <f t="shared" si="127"/>
        <v>#DIV/0!</v>
      </c>
      <c r="CC115" s="449" t="e">
        <f t="shared" si="128"/>
        <v>#DIV/0!</v>
      </c>
      <c r="CD115" s="449" t="e">
        <f>CC115/#REF!*1000</f>
        <v>#DIV/0!</v>
      </c>
      <c r="CE115" s="449" t="e">
        <f t="shared" si="129"/>
        <v>#DIV/0!</v>
      </c>
      <c r="CF115" s="449" t="e">
        <f>CE115/#REF!</f>
        <v>#DIV/0!</v>
      </c>
      <c r="CG115" s="451"/>
      <c r="CH115" s="449" t="e">
        <f t="shared" si="130"/>
        <v>#DIV/0!</v>
      </c>
      <c r="CI115" s="449" t="e">
        <f t="shared" si="130"/>
        <v>#DIV/0!</v>
      </c>
      <c r="CJ115" s="449" t="e">
        <f t="shared" si="130"/>
        <v>#DIV/0!</v>
      </c>
      <c r="CK115" s="449" t="e">
        <f t="shared" si="130"/>
        <v>#DIV/0!</v>
      </c>
    </row>
    <row r="116" spans="1:89" s="450" customFormat="1" ht="21" customHeight="1">
      <c r="A116" s="452" t="s">
        <v>80</v>
      </c>
      <c r="B116" s="413"/>
      <c r="C116" s="482"/>
      <c r="D116" s="415"/>
      <c r="E116" s="416"/>
      <c r="F116" s="417"/>
      <c r="G116" s="418"/>
      <c r="H116" s="517"/>
      <c r="I116" s="420"/>
      <c r="J116" s="421"/>
      <c r="K116" s="422"/>
      <c r="L116" s="423"/>
      <c r="M116" s="424"/>
      <c r="N116" s="425"/>
      <c r="O116" s="426">
        <f t="shared" si="131"/>
        <v>0</v>
      </c>
      <c r="P116" s="426">
        <f t="shared" si="131"/>
        <v>0</v>
      </c>
      <c r="Q116" s="426">
        <f t="shared" si="131"/>
        <v>0</v>
      </c>
      <c r="R116" s="426">
        <f t="shared" si="132"/>
        <v>0</v>
      </c>
      <c r="S116" s="427" t="e">
        <f t="shared" si="106"/>
        <v>#DIV/0!</v>
      </c>
      <c r="T116" s="426" t="e">
        <f t="shared" si="107"/>
        <v>#DIV/0!</v>
      </c>
      <c r="U116" s="428"/>
      <c r="V116" s="428"/>
      <c r="W116" s="429"/>
      <c r="X116" s="427">
        <f t="shared" si="108"/>
        <v>0</v>
      </c>
      <c r="Y116" s="427">
        <f t="shared" si="109"/>
        <v>0</v>
      </c>
      <c r="Z116" s="426" t="e">
        <f t="shared" si="110"/>
        <v>#DIV/0!</v>
      </c>
      <c r="AA116" s="428"/>
      <c r="AB116" s="428"/>
      <c r="AC116" s="430"/>
      <c r="AD116" s="427">
        <f t="shared" si="111"/>
        <v>0</v>
      </c>
      <c r="AE116" s="427">
        <f t="shared" si="112"/>
        <v>0</v>
      </c>
      <c r="AF116" s="427" t="e">
        <f t="shared" ref="AF116:AF121" si="133">AC116/I116</f>
        <v>#DIV/0!</v>
      </c>
      <c r="AG116" s="428"/>
      <c r="AH116" s="428"/>
      <c r="AI116" s="430"/>
      <c r="AJ116" s="427">
        <f t="shared" si="113"/>
        <v>0</v>
      </c>
      <c r="AK116" s="427">
        <f t="shared" si="114"/>
        <v>0</v>
      </c>
      <c r="AL116" s="427" t="e">
        <f t="shared" ref="AL116:AL121" si="134">AI116/I116</f>
        <v>#DIV/0!</v>
      </c>
      <c r="AM116" s="431"/>
      <c r="AN116" s="431"/>
      <c r="AO116" s="432"/>
      <c r="AP116" s="433"/>
      <c r="AQ116" s="434" t="e">
        <f t="shared" ref="AQ116:AQ121" si="135">AP116/I116*1000</f>
        <v>#DIV/0!</v>
      </c>
      <c r="AR116" s="435"/>
      <c r="AS116" s="436"/>
      <c r="AT116" s="436"/>
      <c r="AU116" s="437"/>
      <c r="AV116" s="437"/>
      <c r="AW116" s="438"/>
      <c r="AX116" s="439" t="e">
        <f t="shared" si="115"/>
        <v>#DIV/0!</v>
      </c>
      <c r="AY116" s="440" t="e">
        <f t="shared" si="116"/>
        <v>#DIV/0!</v>
      </c>
      <c r="AZ116" s="440" t="e">
        <f t="shared" si="117"/>
        <v>#DIV/0!</v>
      </c>
      <c r="BA116" s="441" t="e">
        <f t="shared" si="99"/>
        <v>#DIV/0!</v>
      </c>
      <c r="BB116" s="442" t="e">
        <f t="shared" si="118"/>
        <v>#DIV/0!</v>
      </c>
      <c r="BC116" s="443" t="e">
        <f t="shared" ref="BC116:BC121" si="136">BB116/I116*1000</f>
        <v>#DIV/0!</v>
      </c>
      <c r="BD116" s="444">
        <v>23010</v>
      </c>
      <c r="BE116" s="445" t="e">
        <f t="shared" si="119"/>
        <v>#DIV/0!</v>
      </c>
      <c r="BF116" s="442" t="e">
        <f t="shared" si="120"/>
        <v>#DIV/0!</v>
      </c>
      <c r="BG116" s="446">
        <f t="shared" si="100"/>
        <v>0</v>
      </c>
      <c r="BH116" s="446">
        <f t="shared" si="101"/>
        <v>0</v>
      </c>
      <c r="BI116" s="446">
        <f t="shared" si="102"/>
        <v>0</v>
      </c>
      <c r="BJ116" s="446"/>
      <c r="BK116" s="446"/>
      <c r="BL116" s="446"/>
      <c r="BM116" s="446"/>
      <c r="BN116" s="446"/>
      <c r="BO116" s="446"/>
      <c r="BP116" s="446"/>
      <c r="BQ116" s="446"/>
      <c r="BR116" s="447">
        <f t="shared" si="121"/>
        <v>0</v>
      </c>
      <c r="BS116" s="447">
        <f t="shared" si="122"/>
        <v>0</v>
      </c>
      <c r="BT116" s="447">
        <f t="shared" si="123"/>
        <v>0</v>
      </c>
      <c r="BU116" s="448" t="e">
        <f t="shared" ref="BU116:BU121" si="137">BT116/I116*1000</f>
        <v>#DIV/0!</v>
      </c>
      <c r="BV116" s="447" t="e">
        <f t="shared" ref="BV116:BV121" si="138">(BS116-BR116)/I116</f>
        <v>#DIV/0!</v>
      </c>
      <c r="BW116" s="449" t="e">
        <f t="shared" si="124"/>
        <v>#DIV/0!</v>
      </c>
      <c r="BX116" s="449" t="e">
        <f t="shared" ref="BX116:BY121" si="139">BT116+BB116+R116</f>
        <v>#DIV/0!</v>
      </c>
      <c r="BY116" s="449" t="e">
        <f t="shared" si="139"/>
        <v>#DIV/0!</v>
      </c>
      <c r="BZ116" s="449" t="e">
        <f t="shared" si="126"/>
        <v>#DIV/0!</v>
      </c>
      <c r="CA116" s="449" t="e">
        <f t="shared" si="127"/>
        <v>#DIV/0!</v>
      </c>
      <c r="CC116" s="449" t="e">
        <f t="shared" si="128"/>
        <v>#DIV/0!</v>
      </c>
      <c r="CD116" s="449" t="e">
        <f>CC116/#REF!*1000</f>
        <v>#DIV/0!</v>
      </c>
      <c r="CE116" s="449" t="e">
        <f t="shared" si="129"/>
        <v>#DIV/0!</v>
      </c>
      <c r="CF116" s="449" t="e">
        <f>CE116/#REF!</f>
        <v>#DIV/0!</v>
      </c>
      <c r="CG116" s="451"/>
      <c r="CH116" s="449" t="e">
        <f t="shared" si="130"/>
        <v>#DIV/0!</v>
      </c>
      <c r="CI116" s="449" t="e">
        <f t="shared" si="130"/>
        <v>#DIV/0!</v>
      </c>
      <c r="CJ116" s="449" t="e">
        <f t="shared" si="130"/>
        <v>#DIV/0!</v>
      </c>
      <c r="CK116" s="449" t="e">
        <f t="shared" si="130"/>
        <v>#DIV/0!</v>
      </c>
    </row>
    <row r="117" spans="1:89" s="450" customFormat="1" ht="28.5" customHeight="1">
      <c r="A117" s="452" t="s">
        <v>81</v>
      </c>
      <c r="B117" s="413"/>
      <c r="C117" s="518"/>
      <c r="D117" s="415"/>
      <c r="E117" s="483"/>
      <c r="F117" s="417"/>
      <c r="G117" s="418"/>
      <c r="H117" s="419"/>
      <c r="I117" s="420"/>
      <c r="J117" s="421"/>
      <c r="K117" s="422"/>
      <c r="L117" s="423"/>
      <c r="M117" s="424"/>
      <c r="N117" s="425"/>
      <c r="O117" s="426">
        <f t="shared" si="131"/>
        <v>0</v>
      </c>
      <c r="P117" s="426">
        <f t="shared" si="131"/>
        <v>0</v>
      </c>
      <c r="Q117" s="426">
        <f t="shared" si="131"/>
        <v>0</v>
      </c>
      <c r="R117" s="426">
        <f t="shared" si="132"/>
        <v>0</v>
      </c>
      <c r="S117" s="427" t="e">
        <f t="shared" si="106"/>
        <v>#DIV/0!</v>
      </c>
      <c r="T117" s="426" t="e">
        <f t="shared" si="107"/>
        <v>#DIV/0!</v>
      </c>
      <c r="U117" s="428"/>
      <c r="V117" s="428"/>
      <c r="W117" s="429"/>
      <c r="X117" s="427">
        <f t="shared" si="108"/>
        <v>0</v>
      </c>
      <c r="Y117" s="427">
        <f t="shared" si="109"/>
        <v>0</v>
      </c>
      <c r="Z117" s="426" t="e">
        <f t="shared" si="110"/>
        <v>#DIV/0!</v>
      </c>
      <c r="AA117" s="428"/>
      <c r="AB117" s="428"/>
      <c r="AC117" s="430"/>
      <c r="AD117" s="427">
        <f t="shared" si="111"/>
        <v>0</v>
      </c>
      <c r="AE117" s="427">
        <f t="shared" si="112"/>
        <v>0</v>
      </c>
      <c r="AF117" s="427" t="e">
        <f t="shared" si="133"/>
        <v>#DIV/0!</v>
      </c>
      <c r="AG117" s="428"/>
      <c r="AH117" s="428"/>
      <c r="AI117" s="430"/>
      <c r="AJ117" s="427">
        <f t="shared" si="113"/>
        <v>0</v>
      </c>
      <c r="AK117" s="427">
        <f t="shared" si="114"/>
        <v>0</v>
      </c>
      <c r="AL117" s="427" t="e">
        <f t="shared" si="134"/>
        <v>#DIV/0!</v>
      </c>
      <c r="AM117" s="431"/>
      <c r="AN117" s="431"/>
      <c r="AO117" s="432"/>
      <c r="AP117" s="433"/>
      <c r="AQ117" s="434" t="e">
        <f t="shared" si="135"/>
        <v>#DIV/0!</v>
      </c>
      <c r="AR117" s="435"/>
      <c r="AS117" s="436"/>
      <c r="AT117" s="436"/>
      <c r="AU117" s="437"/>
      <c r="AV117" s="437"/>
      <c r="AW117" s="438"/>
      <c r="AX117" s="439" t="e">
        <f t="shared" si="115"/>
        <v>#DIV/0!</v>
      </c>
      <c r="AY117" s="440" t="e">
        <f t="shared" si="116"/>
        <v>#DIV/0!</v>
      </c>
      <c r="AZ117" s="440" t="e">
        <f t="shared" si="117"/>
        <v>#DIV/0!</v>
      </c>
      <c r="BA117" s="441" t="e">
        <f t="shared" si="99"/>
        <v>#DIV/0!</v>
      </c>
      <c r="BB117" s="442" t="e">
        <f t="shared" si="118"/>
        <v>#DIV/0!</v>
      </c>
      <c r="BC117" s="443" t="e">
        <f t="shared" si="136"/>
        <v>#DIV/0!</v>
      </c>
      <c r="BD117" s="444">
        <v>23012</v>
      </c>
      <c r="BE117" s="445" t="e">
        <f t="shared" si="119"/>
        <v>#DIV/0!</v>
      </c>
      <c r="BF117" s="442" t="e">
        <f t="shared" si="120"/>
        <v>#DIV/0!</v>
      </c>
      <c r="BG117" s="446">
        <f t="shared" si="100"/>
        <v>0</v>
      </c>
      <c r="BH117" s="446">
        <f t="shared" si="101"/>
        <v>0</v>
      </c>
      <c r="BI117" s="446">
        <f t="shared" si="102"/>
        <v>0</v>
      </c>
      <c r="BJ117" s="446"/>
      <c r="BK117" s="446"/>
      <c r="BL117" s="446"/>
      <c r="BM117" s="446"/>
      <c r="BN117" s="446"/>
      <c r="BO117" s="446"/>
      <c r="BP117" s="446"/>
      <c r="BQ117" s="446"/>
      <c r="BR117" s="447">
        <f t="shared" si="121"/>
        <v>0</v>
      </c>
      <c r="BS117" s="447">
        <f t="shared" si="122"/>
        <v>0</v>
      </c>
      <c r="BT117" s="447">
        <f t="shared" si="123"/>
        <v>0</v>
      </c>
      <c r="BU117" s="448" t="e">
        <f t="shared" si="137"/>
        <v>#DIV/0!</v>
      </c>
      <c r="BV117" s="447" t="e">
        <f t="shared" si="138"/>
        <v>#DIV/0!</v>
      </c>
      <c r="BW117" s="449" t="e">
        <f t="shared" si="124"/>
        <v>#DIV/0!</v>
      </c>
      <c r="BX117" s="449" t="e">
        <f t="shared" si="139"/>
        <v>#DIV/0!</v>
      </c>
      <c r="BY117" s="449" t="e">
        <f t="shared" si="139"/>
        <v>#DIV/0!</v>
      </c>
      <c r="BZ117" s="449" t="e">
        <f t="shared" si="126"/>
        <v>#DIV/0!</v>
      </c>
      <c r="CA117" s="449" t="e">
        <f t="shared" si="127"/>
        <v>#DIV/0!</v>
      </c>
      <c r="CC117" s="449" t="e">
        <f t="shared" si="128"/>
        <v>#DIV/0!</v>
      </c>
      <c r="CD117" s="449" t="e">
        <f>CC117/#REF!*1000</f>
        <v>#DIV/0!</v>
      </c>
      <c r="CE117" s="449" t="e">
        <f t="shared" si="129"/>
        <v>#DIV/0!</v>
      </c>
      <c r="CF117" s="449" t="e">
        <f>CE117/#REF!</f>
        <v>#DIV/0!</v>
      </c>
      <c r="CG117" s="451"/>
      <c r="CH117" s="449" t="e">
        <f t="shared" si="130"/>
        <v>#DIV/0!</v>
      </c>
      <c r="CI117" s="449" t="e">
        <f t="shared" si="130"/>
        <v>#DIV/0!</v>
      </c>
      <c r="CJ117" s="449" t="e">
        <f t="shared" si="130"/>
        <v>#DIV/0!</v>
      </c>
      <c r="CK117" s="449" t="e">
        <f t="shared" si="130"/>
        <v>#DIV/0!</v>
      </c>
    </row>
    <row r="118" spans="1:89" s="450" customFormat="1" ht="18.75" customHeight="1">
      <c r="A118" s="412">
        <v>51</v>
      </c>
      <c r="B118" s="413"/>
      <c r="C118" s="482"/>
      <c r="D118" s="415"/>
      <c r="E118" s="483"/>
      <c r="F118" s="417"/>
      <c r="G118" s="418"/>
      <c r="H118" s="457"/>
      <c r="I118" s="420"/>
      <c r="J118" s="421"/>
      <c r="K118" s="422"/>
      <c r="L118" s="423"/>
      <c r="M118" s="424"/>
      <c r="N118" s="425"/>
      <c r="O118" s="426">
        <f t="shared" si="131"/>
        <v>0</v>
      </c>
      <c r="P118" s="426">
        <f t="shared" si="131"/>
        <v>0</v>
      </c>
      <c r="Q118" s="426">
        <f t="shared" si="131"/>
        <v>0</v>
      </c>
      <c r="R118" s="426">
        <f t="shared" si="132"/>
        <v>0</v>
      </c>
      <c r="S118" s="427" t="e">
        <f t="shared" si="106"/>
        <v>#DIV/0!</v>
      </c>
      <c r="T118" s="426" t="e">
        <f t="shared" si="107"/>
        <v>#DIV/0!</v>
      </c>
      <c r="U118" s="428"/>
      <c r="V118" s="428"/>
      <c r="W118" s="429"/>
      <c r="X118" s="427">
        <f t="shared" si="108"/>
        <v>0</v>
      </c>
      <c r="Y118" s="427">
        <f t="shared" si="109"/>
        <v>0</v>
      </c>
      <c r="Z118" s="426" t="e">
        <f t="shared" si="110"/>
        <v>#DIV/0!</v>
      </c>
      <c r="AA118" s="428"/>
      <c r="AB118" s="428"/>
      <c r="AC118" s="430"/>
      <c r="AD118" s="427">
        <f t="shared" si="111"/>
        <v>0</v>
      </c>
      <c r="AE118" s="427">
        <f t="shared" si="112"/>
        <v>0</v>
      </c>
      <c r="AF118" s="427" t="e">
        <f t="shared" si="133"/>
        <v>#DIV/0!</v>
      </c>
      <c r="AG118" s="428"/>
      <c r="AH118" s="428"/>
      <c r="AI118" s="430"/>
      <c r="AJ118" s="427">
        <f t="shared" si="113"/>
        <v>0</v>
      </c>
      <c r="AK118" s="427">
        <f t="shared" si="114"/>
        <v>0</v>
      </c>
      <c r="AL118" s="427" t="e">
        <f t="shared" si="134"/>
        <v>#DIV/0!</v>
      </c>
      <c r="AM118" s="431"/>
      <c r="AN118" s="431"/>
      <c r="AO118" s="432"/>
      <c r="AP118" s="433"/>
      <c r="AQ118" s="434" t="e">
        <f t="shared" si="135"/>
        <v>#DIV/0!</v>
      </c>
      <c r="AR118" s="435"/>
      <c r="AS118" s="436"/>
      <c r="AT118" s="436"/>
      <c r="AU118" s="437"/>
      <c r="AV118" s="437"/>
      <c r="AW118" s="438"/>
      <c r="AX118" s="439" t="e">
        <f t="shared" si="115"/>
        <v>#DIV/0!</v>
      </c>
      <c r="AY118" s="440" t="e">
        <f t="shared" si="116"/>
        <v>#DIV/0!</v>
      </c>
      <c r="AZ118" s="440" t="e">
        <f t="shared" si="117"/>
        <v>#DIV/0!</v>
      </c>
      <c r="BA118" s="441" t="e">
        <f t="shared" si="99"/>
        <v>#DIV/0!</v>
      </c>
      <c r="BB118" s="442" t="e">
        <f t="shared" si="118"/>
        <v>#DIV/0!</v>
      </c>
      <c r="BC118" s="443" t="e">
        <f t="shared" si="136"/>
        <v>#DIV/0!</v>
      </c>
      <c r="BD118" s="444">
        <v>23013</v>
      </c>
      <c r="BE118" s="445" t="e">
        <f t="shared" si="119"/>
        <v>#DIV/0!</v>
      </c>
      <c r="BF118" s="442" t="e">
        <f t="shared" si="120"/>
        <v>#DIV/0!</v>
      </c>
      <c r="BG118" s="446">
        <f t="shared" si="100"/>
        <v>0</v>
      </c>
      <c r="BH118" s="446">
        <f t="shared" si="101"/>
        <v>0</v>
      </c>
      <c r="BI118" s="446">
        <f t="shared" si="102"/>
        <v>0</v>
      </c>
      <c r="BJ118" s="446"/>
      <c r="BK118" s="446"/>
      <c r="BL118" s="446"/>
      <c r="BM118" s="446"/>
      <c r="BN118" s="446"/>
      <c r="BO118" s="446"/>
      <c r="BP118" s="446"/>
      <c r="BQ118" s="446"/>
      <c r="BR118" s="447">
        <f t="shared" si="121"/>
        <v>0</v>
      </c>
      <c r="BS118" s="447">
        <f t="shared" si="122"/>
        <v>0</v>
      </c>
      <c r="BT118" s="447">
        <f t="shared" si="123"/>
        <v>0</v>
      </c>
      <c r="BU118" s="448" t="e">
        <f t="shared" si="137"/>
        <v>#DIV/0!</v>
      </c>
      <c r="BV118" s="447" t="e">
        <f t="shared" si="138"/>
        <v>#DIV/0!</v>
      </c>
      <c r="BW118" s="449" t="e">
        <f t="shared" si="124"/>
        <v>#DIV/0!</v>
      </c>
      <c r="BX118" s="449" t="e">
        <f t="shared" si="139"/>
        <v>#DIV/0!</v>
      </c>
      <c r="BY118" s="449" t="e">
        <f t="shared" si="139"/>
        <v>#DIV/0!</v>
      </c>
      <c r="BZ118" s="449" t="e">
        <f t="shared" si="126"/>
        <v>#DIV/0!</v>
      </c>
      <c r="CA118" s="449" t="e">
        <f t="shared" si="127"/>
        <v>#DIV/0!</v>
      </c>
      <c r="CC118" s="449" t="e">
        <f t="shared" si="128"/>
        <v>#DIV/0!</v>
      </c>
      <c r="CD118" s="449" t="e">
        <f>CC118/#REF!*1000</f>
        <v>#DIV/0!</v>
      </c>
      <c r="CE118" s="449" t="e">
        <f t="shared" si="129"/>
        <v>#DIV/0!</v>
      </c>
      <c r="CF118" s="449" t="e">
        <f>CE118/#REF!</f>
        <v>#DIV/0!</v>
      </c>
      <c r="CG118" s="451"/>
      <c r="CH118" s="449" t="e">
        <f t="shared" si="130"/>
        <v>#DIV/0!</v>
      </c>
      <c r="CI118" s="449" t="e">
        <f t="shared" si="130"/>
        <v>#DIV/0!</v>
      </c>
      <c r="CJ118" s="449" t="e">
        <f t="shared" si="130"/>
        <v>#DIV/0!</v>
      </c>
      <c r="CK118" s="449" t="e">
        <f t="shared" si="130"/>
        <v>#DIV/0!</v>
      </c>
    </row>
    <row r="119" spans="1:89" s="450" customFormat="1" ht="18.75" customHeight="1">
      <c r="A119" s="452" t="s">
        <v>82</v>
      </c>
      <c r="B119" s="413"/>
      <c r="C119" s="482"/>
      <c r="D119" s="415"/>
      <c r="E119" s="519"/>
      <c r="F119" s="417"/>
      <c r="G119" s="418"/>
      <c r="H119" s="457"/>
      <c r="I119" s="420"/>
      <c r="J119" s="421"/>
      <c r="K119" s="422"/>
      <c r="L119" s="423"/>
      <c r="M119" s="424"/>
      <c r="N119" s="425"/>
      <c r="O119" s="426">
        <f>W119+AC119+AI119</f>
        <v>0</v>
      </c>
      <c r="P119" s="426">
        <f>X119+AD119+AJ119</f>
        <v>0</v>
      </c>
      <c r="Q119" s="426">
        <f>Y119+AE119+AK119</f>
        <v>0</v>
      </c>
      <c r="R119" s="426" t="e">
        <f>Q119/BD119</f>
        <v>#DIV/0!</v>
      </c>
      <c r="S119" s="427" t="e">
        <f>T119/BD119*1000</f>
        <v>#DIV/0!</v>
      </c>
      <c r="T119" s="426">
        <f>Z119+AF119+AL119</f>
        <v>0</v>
      </c>
      <c r="U119" s="428"/>
      <c r="V119" s="428"/>
      <c r="W119" s="429"/>
      <c r="X119" s="427"/>
      <c r="Y119" s="427"/>
      <c r="Z119" s="520"/>
      <c r="AA119" s="521"/>
      <c r="AB119" s="521"/>
      <c r="AC119" s="522"/>
      <c r="AD119" s="426"/>
      <c r="AE119" s="426"/>
      <c r="AF119" s="426"/>
      <c r="AG119" s="523"/>
      <c r="AH119" s="521"/>
      <c r="AI119" s="522"/>
      <c r="AJ119" s="426"/>
      <c r="AK119" s="426"/>
      <c r="AL119" s="426"/>
      <c r="AM119" s="524"/>
      <c r="AN119" s="524"/>
      <c r="AO119" s="505"/>
      <c r="AP119" s="433"/>
      <c r="AQ119" s="525"/>
      <c r="AR119" s="526"/>
      <c r="AS119" s="527"/>
      <c r="AT119" s="527"/>
      <c r="AU119" s="478"/>
      <c r="AV119" s="478"/>
      <c r="AW119" s="528"/>
      <c r="AX119" s="439"/>
      <c r="AY119" s="529"/>
      <c r="AZ119" s="529"/>
      <c r="BA119" s="439"/>
      <c r="BB119" s="442"/>
      <c r="BC119" s="443"/>
      <c r="BD119" s="530"/>
      <c r="BE119" s="442"/>
      <c r="BF119" s="442"/>
      <c r="BG119" s="446"/>
      <c r="BH119" s="446"/>
      <c r="BI119" s="446"/>
      <c r="BJ119" s="446"/>
      <c r="BK119" s="446"/>
      <c r="BL119" s="446"/>
      <c r="BM119" s="446"/>
      <c r="BN119" s="446"/>
      <c r="BO119" s="446"/>
      <c r="BP119" s="446"/>
      <c r="BQ119" s="446"/>
      <c r="BR119" s="447"/>
      <c r="BS119" s="447"/>
      <c r="BT119" s="447"/>
      <c r="BU119" s="448"/>
      <c r="BV119" s="447"/>
      <c r="BW119" s="449"/>
      <c r="BX119" s="449"/>
      <c r="BY119" s="449"/>
      <c r="BZ119" s="449"/>
      <c r="CA119" s="449"/>
      <c r="CC119" s="449"/>
      <c r="CD119" s="449"/>
      <c r="CE119" s="449"/>
      <c r="CF119" s="449"/>
      <c r="CG119" s="451"/>
      <c r="CH119" s="449"/>
      <c r="CI119" s="449"/>
      <c r="CJ119" s="449"/>
      <c r="CK119" s="449"/>
    </row>
    <row r="120" spans="1:89" s="450" customFormat="1" ht="18.75" customHeight="1">
      <c r="A120" s="412">
        <v>52</v>
      </c>
      <c r="B120" s="413"/>
      <c r="C120" s="482"/>
      <c r="D120" s="483"/>
      <c r="E120" s="474"/>
      <c r="F120" s="417"/>
      <c r="G120" s="418"/>
      <c r="H120" s="457"/>
      <c r="I120" s="420"/>
      <c r="J120" s="421"/>
      <c r="K120" s="422"/>
      <c r="L120" s="423"/>
      <c r="M120" s="424"/>
      <c r="N120" s="425"/>
      <c r="O120" s="426">
        <f t="shared" si="131"/>
        <v>0</v>
      </c>
      <c r="P120" s="426">
        <f t="shared" si="131"/>
        <v>0</v>
      </c>
      <c r="Q120" s="426">
        <f t="shared" si="131"/>
        <v>0</v>
      </c>
      <c r="R120" s="426">
        <f t="shared" si="132"/>
        <v>0</v>
      </c>
      <c r="S120" s="427" t="e">
        <f t="shared" si="106"/>
        <v>#DIV/0!</v>
      </c>
      <c r="T120" s="426" t="e">
        <f t="shared" si="107"/>
        <v>#DIV/0!</v>
      </c>
      <c r="U120" s="428"/>
      <c r="V120" s="428"/>
      <c r="W120" s="429"/>
      <c r="X120" s="427">
        <f t="shared" si="108"/>
        <v>0</v>
      </c>
      <c r="Y120" s="427">
        <f t="shared" si="109"/>
        <v>0</v>
      </c>
      <c r="Z120" s="426" t="e">
        <f t="shared" si="110"/>
        <v>#DIV/0!</v>
      </c>
      <c r="AA120" s="428"/>
      <c r="AB120" s="428"/>
      <c r="AC120" s="430"/>
      <c r="AD120" s="427">
        <f t="shared" si="111"/>
        <v>0</v>
      </c>
      <c r="AE120" s="427">
        <f t="shared" si="112"/>
        <v>0</v>
      </c>
      <c r="AF120" s="427" t="e">
        <f t="shared" si="133"/>
        <v>#DIV/0!</v>
      </c>
      <c r="AG120" s="428"/>
      <c r="AH120" s="428"/>
      <c r="AI120" s="430"/>
      <c r="AJ120" s="427">
        <f t="shared" si="113"/>
        <v>0</v>
      </c>
      <c r="AK120" s="427">
        <f t="shared" si="114"/>
        <v>0</v>
      </c>
      <c r="AL120" s="427" t="e">
        <f t="shared" si="134"/>
        <v>#DIV/0!</v>
      </c>
      <c r="AM120" s="431"/>
      <c r="AN120" s="431"/>
      <c r="AO120" s="432"/>
      <c r="AP120" s="433"/>
      <c r="AQ120" s="434" t="e">
        <f t="shared" si="135"/>
        <v>#DIV/0!</v>
      </c>
      <c r="AR120" s="435"/>
      <c r="AS120" s="436"/>
      <c r="AT120" s="436"/>
      <c r="AU120" s="437"/>
      <c r="AV120" s="437"/>
      <c r="AW120" s="438"/>
      <c r="AX120" s="439" t="e">
        <f t="shared" si="115"/>
        <v>#DIV/0!</v>
      </c>
      <c r="AY120" s="440" t="e">
        <f t="shared" si="116"/>
        <v>#DIV/0!</v>
      </c>
      <c r="AZ120" s="440" t="e">
        <f t="shared" si="117"/>
        <v>#DIV/0!</v>
      </c>
      <c r="BA120" s="441" t="e">
        <f t="shared" si="99"/>
        <v>#DIV/0!</v>
      </c>
      <c r="BB120" s="442" t="e">
        <f t="shared" si="118"/>
        <v>#DIV/0!</v>
      </c>
      <c r="BC120" s="443" t="e">
        <f t="shared" si="136"/>
        <v>#DIV/0!</v>
      </c>
      <c r="BD120" s="444">
        <v>23014</v>
      </c>
      <c r="BE120" s="445" t="e">
        <f t="shared" si="119"/>
        <v>#DIV/0!</v>
      </c>
      <c r="BF120" s="442" t="e">
        <f t="shared" si="120"/>
        <v>#DIV/0!</v>
      </c>
      <c r="BG120" s="446">
        <f t="shared" si="100"/>
        <v>0</v>
      </c>
      <c r="BH120" s="446">
        <f t="shared" si="101"/>
        <v>0</v>
      </c>
      <c r="BI120" s="446">
        <f t="shared" si="102"/>
        <v>0</v>
      </c>
      <c r="BJ120" s="446"/>
      <c r="BK120" s="446"/>
      <c r="BL120" s="446"/>
      <c r="BM120" s="446"/>
      <c r="BN120" s="446"/>
      <c r="BO120" s="446"/>
      <c r="BP120" s="446"/>
      <c r="BQ120" s="446"/>
      <c r="BR120" s="447">
        <f t="shared" si="121"/>
        <v>0</v>
      </c>
      <c r="BS120" s="447">
        <f t="shared" si="122"/>
        <v>0</v>
      </c>
      <c r="BT120" s="447">
        <f t="shared" si="123"/>
        <v>0</v>
      </c>
      <c r="BU120" s="448" t="e">
        <f t="shared" si="137"/>
        <v>#DIV/0!</v>
      </c>
      <c r="BV120" s="447" t="e">
        <f t="shared" si="138"/>
        <v>#DIV/0!</v>
      </c>
      <c r="BW120" s="449" t="e">
        <f t="shared" si="124"/>
        <v>#DIV/0!</v>
      </c>
      <c r="BX120" s="449" t="e">
        <f t="shared" si="139"/>
        <v>#DIV/0!</v>
      </c>
      <c r="BY120" s="449" t="e">
        <f t="shared" si="139"/>
        <v>#DIV/0!</v>
      </c>
      <c r="BZ120" s="449" t="e">
        <f t="shared" si="126"/>
        <v>#DIV/0!</v>
      </c>
      <c r="CA120" s="449" t="e">
        <f t="shared" si="127"/>
        <v>#DIV/0!</v>
      </c>
      <c r="CC120" s="449" t="e">
        <f t="shared" si="128"/>
        <v>#DIV/0!</v>
      </c>
      <c r="CD120" s="449" t="e">
        <f>CC120/#REF!*1000</f>
        <v>#DIV/0!</v>
      </c>
      <c r="CE120" s="449" t="e">
        <f t="shared" si="129"/>
        <v>#DIV/0!</v>
      </c>
      <c r="CF120" s="449" t="e">
        <f>CE120/#REF!</f>
        <v>#DIV/0!</v>
      </c>
      <c r="CG120" s="451"/>
      <c r="CH120" s="449" t="e">
        <f t="shared" ref="CH120:CK125" si="140">BX120-CC120</f>
        <v>#DIV/0!</v>
      </c>
      <c r="CI120" s="449" t="e">
        <f t="shared" si="140"/>
        <v>#DIV/0!</v>
      </c>
      <c r="CJ120" s="449" t="e">
        <f t="shared" si="140"/>
        <v>#DIV/0!</v>
      </c>
      <c r="CK120" s="449" t="e">
        <f t="shared" si="140"/>
        <v>#DIV/0!</v>
      </c>
    </row>
    <row r="121" spans="1:89" s="450" customFormat="1" ht="18.75" customHeight="1">
      <c r="A121" s="452" t="s">
        <v>83</v>
      </c>
      <c r="B121" s="413"/>
      <c r="C121" s="482"/>
      <c r="D121" s="483"/>
      <c r="E121" s="474"/>
      <c r="F121" s="417"/>
      <c r="G121" s="418"/>
      <c r="H121" s="457"/>
      <c r="I121" s="420"/>
      <c r="J121" s="421"/>
      <c r="K121" s="422"/>
      <c r="L121" s="423"/>
      <c r="M121" s="424"/>
      <c r="N121" s="425"/>
      <c r="O121" s="426">
        <f t="shared" si="131"/>
        <v>0</v>
      </c>
      <c r="P121" s="426">
        <f t="shared" si="131"/>
        <v>0</v>
      </c>
      <c r="Q121" s="426">
        <f t="shared" si="131"/>
        <v>0</v>
      </c>
      <c r="R121" s="426">
        <f t="shared" si="132"/>
        <v>0</v>
      </c>
      <c r="S121" s="427" t="e">
        <f t="shared" si="106"/>
        <v>#DIV/0!</v>
      </c>
      <c r="T121" s="426" t="e">
        <f t="shared" si="107"/>
        <v>#DIV/0!</v>
      </c>
      <c r="U121" s="428"/>
      <c r="V121" s="428"/>
      <c r="W121" s="429"/>
      <c r="X121" s="427">
        <f t="shared" si="108"/>
        <v>0</v>
      </c>
      <c r="Y121" s="427">
        <f t="shared" si="109"/>
        <v>0</v>
      </c>
      <c r="Z121" s="426" t="e">
        <f t="shared" si="110"/>
        <v>#DIV/0!</v>
      </c>
      <c r="AA121" s="428"/>
      <c r="AB121" s="428"/>
      <c r="AC121" s="430"/>
      <c r="AD121" s="427">
        <f t="shared" si="111"/>
        <v>0</v>
      </c>
      <c r="AE121" s="427">
        <f t="shared" si="112"/>
        <v>0</v>
      </c>
      <c r="AF121" s="427" t="e">
        <f t="shared" si="133"/>
        <v>#DIV/0!</v>
      </c>
      <c r="AG121" s="428"/>
      <c r="AH121" s="428"/>
      <c r="AI121" s="430"/>
      <c r="AJ121" s="427">
        <f t="shared" si="113"/>
        <v>0</v>
      </c>
      <c r="AK121" s="427">
        <f t="shared" si="114"/>
        <v>0</v>
      </c>
      <c r="AL121" s="427" t="e">
        <f t="shared" si="134"/>
        <v>#DIV/0!</v>
      </c>
      <c r="AM121" s="431"/>
      <c r="AN121" s="431"/>
      <c r="AO121" s="432"/>
      <c r="AP121" s="433"/>
      <c r="AQ121" s="434" t="e">
        <f t="shared" si="135"/>
        <v>#DIV/0!</v>
      </c>
      <c r="AR121" s="435"/>
      <c r="AS121" s="436"/>
      <c r="AT121" s="436"/>
      <c r="AU121" s="437"/>
      <c r="AV121" s="437"/>
      <c r="AW121" s="438"/>
      <c r="AX121" s="439" t="e">
        <f t="shared" si="115"/>
        <v>#DIV/0!</v>
      </c>
      <c r="AY121" s="440" t="e">
        <f t="shared" si="116"/>
        <v>#DIV/0!</v>
      </c>
      <c r="AZ121" s="440" t="e">
        <f t="shared" si="117"/>
        <v>#DIV/0!</v>
      </c>
      <c r="BA121" s="441" t="e">
        <f t="shared" si="99"/>
        <v>#DIV/0!</v>
      </c>
      <c r="BB121" s="442" t="e">
        <f t="shared" si="118"/>
        <v>#DIV/0!</v>
      </c>
      <c r="BC121" s="443" t="e">
        <f t="shared" si="136"/>
        <v>#DIV/0!</v>
      </c>
      <c r="BD121" s="444">
        <v>23015</v>
      </c>
      <c r="BE121" s="445" t="e">
        <f t="shared" si="119"/>
        <v>#DIV/0!</v>
      </c>
      <c r="BF121" s="442" t="e">
        <f t="shared" si="120"/>
        <v>#DIV/0!</v>
      </c>
      <c r="BG121" s="446">
        <f t="shared" si="100"/>
        <v>0</v>
      </c>
      <c r="BH121" s="446">
        <f t="shared" si="101"/>
        <v>0</v>
      </c>
      <c r="BI121" s="446">
        <f t="shared" si="102"/>
        <v>0</v>
      </c>
      <c r="BJ121" s="446"/>
      <c r="BK121" s="446"/>
      <c r="BL121" s="446"/>
      <c r="BM121" s="446"/>
      <c r="BN121" s="446"/>
      <c r="BO121" s="446"/>
      <c r="BP121" s="446"/>
      <c r="BQ121" s="446"/>
      <c r="BR121" s="447">
        <f t="shared" si="121"/>
        <v>0</v>
      </c>
      <c r="BS121" s="447">
        <f t="shared" si="122"/>
        <v>0</v>
      </c>
      <c r="BT121" s="447">
        <f t="shared" si="123"/>
        <v>0</v>
      </c>
      <c r="BU121" s="448" t="e">
        <f t="shared" si="137"/>
        <v>#DIV/0!</v>
      </c>
      <c r="BV121" s="447" t="e">
        <f t="shared" si="138"/>
        <v>#DIV/0!</v>
      </c>
      <c r="BW121" s="449" t="e">
        <f t="shared" si="124"/>
        <v>#DIV/0!</v>
      </c>
      <c r="BX121" s="449" t="e">
        <f t="shared" si="139"/>
        <v>#DIV/0!</v>
      </c>
      <c r="BY121" s="449" t="e">
        <f t="shared" si="139"/>
        <v>#DIV/0!</v>
      </c>
      <c r="BZ121" s="449" t="e">
        <f t="shared" si="126"/>
        <v>#DIV/0!</v>
      </c>
      <c r="CA121" s="449" t="e">
        <f t="shared" si="127"/>
        <v>#DIV/0!</v>
      </c>
      <c r="CC121" s="449" t="e">
        <f t="shared" si="128"/>
        <v>#DIV/0!</v>
      </c>
      <c r="CD121" s="449" t="e">
        <f>CC121/#REF!*1000</f>
        <v>#DIV/0!</v>
      </c>
      <c r="CE121" s="449" t="e">
        <f t="shared" si="129"/>
        <v>#DIV/0!</v>
      </c>
      <c r="CF121" s="449" t="e">
        <f>CE121/#REF!</f>
        <v>#DIV/0!</v>
      </c>
      <c r="CG121" s="451"/>
      <c r="CH121" s="449" t="e">
        <f t="shared" si="140"/>
        <v>#DIV/0!</v>
      </c>
      <c r="CI121" s="449" t="e">
        <f t="shared" si="140"/>
        <v>#DIV/0!</v>
      </c>
      <c r="CJ121" s="449" t="e">
        <f t="shared" si="140"/>
        <v>#DIV/0!</v>
      </c>
      <c r="CK121" s="449" t="e">
        <f t="shared" si="140"/>
        <v>#DIV/0!</v>
      </c>
    </row>
    <row r="122" spans="1:89" s="450" customFormat="1" ht="18.75" customHeight="1">
      <c r="A122" s="412">
        <v>53</v>
      </c>
      <c r="B122" s="413"/>
      <c r="C122" s="482"/>
      <c r="D122" s="483"/>
      <c r="E122" s="474"/>
      <c r="F122" s="417"/>
      <c r="G122" s="418"/>
      <c r="H122" s="457"/>
      <c r="I122" s="420"/>
      <c r="J122" s="421"/>
      <c r="K122" s="422"/>
      <c r="L122" s="423"/>
      <c r="M122" s="424"/>
      <c r="N122" s="425"/>
      <c r="O122" s="426">
        <f t="shared" si="131"/>
        <v>0</v>
      </c>
      <c r="P122" s="426">
        <f t="shared" si="131"/>
        <v>0</v>
      </c>
      <c r="Q122" s="426">
        <f t="shared" si="131"/>
        <v>0</v>
      </c>
      <c r="R122" s="426" t="e">
        <f>Q122/BD122</f>
        <v>#DIV/0!</v>
      </c>
      <c r="S122" s="427" t="e">
        <f>T122/BD122*1000</f>
        <v>#DIV/0!</v>
      </c>
      <c r="T122" s="426">
        <f>Z122+AF122+AL122</f>
        <v>0</v>
      </c>
      <c r="U122" s="428"/>
      <c r="V122" s="428"/>
      <c r="W122" s="429"/>
      <c r="X122" s="427"/>
      <c r="Y122" s="427"/>
      <c r="Z122" s="520"/>
      <c r="AA122" s="521"/>
      <c r="AB122" s="521"/>
      <c r="AC122" s="522"/>
      <c r="AD122" s="426"/>
      <c r="AE122" s="426"/>
      <c r="AF122" s="426"/>
      <c r="AG122" s="523"/>
      <c r="AH122" s="521"/>
      <c r="AI122" s="522"/>
      <c r="AJ122" s="426"/>
      <c r="AK122" s="426"/>
      <c r="AL122" s="426"/>
      <c r="AM122" s="524"/>
      <c r="AN122" s="524"/>
      <c r="AO122" s="505"/>
      <c r="AP122" s="433"/>
      <c r="AQ122" s="525"/>
      <c r="AR122" s="526"/>
      <c r="AS122" s="527"/>
      <c r="AT122" s="527"/>
      <c r="AU122" s="478"/>
      <c r="AV122" s="478"/>
      <c r="AW122" s="528"/>
      <c r="AX122" s="439"/>
      <c r="AY122" s="529"/>
      <c r="AZ122" s="529"/>
      <c r="BA122" s="439"/>
      <c r="BB122" s="442"/>
      <c r="BC122" s="443"/>
      <c r="BD122" s="530"/>
      <c r="BE122" s="442"/>
      <c r="BF122" s="442"/>
      <c r="BG122" s="446"/>
      <c r="BH122" s="446"/>
      <c r="BI122" s="446"/>
      <c r="BJ122" s="446"/>
      <c r="BK122" s="446"/>
      <c r="BL122" s="446"/>
      <c r="BM122" s="446"/>
      <c r="BN122" s="446"/>
      <c r="BO122" s="446"/>
      <c r="BP122" s="446"/>
      <c r="BQ122" s="446"/>
      <c r="BR122" s="447"/>
      <c r="BS122" s="447"/>
      <c r="BT122" s="447"/>
      <c r="BU122" s="448"/>
      <c r="BV122" s="447"/>
      <c r="BW122" s="449"/>
      <c r="BX122" s="449"/>
      <c r="BY122" s="449"/>
      <c r="BZ122" s="449"/>
      <c r="CA122" s="449"/>
      <c r="CC122" s="449"/>
      <c r="CD122" s="449"/>
      <c r="CE122" s="449"/>
      <c r="CF122" s="449"/>
      <c r="CG122" s="451"/>
      <c r="CH122" s="449"/>
      <c r="CI122" s="449"/>
      <c r="CJ122" s="449"/>
      <c r="CK122" s="449"/>
    </row>
    <row r="123" spans="1:89" s="450" customFormat="1" ht="18.75" customHeight="1">
      <c r="A123" s="452" t="s">
        <v>84</v>
      </c>
      <c r="B123" s="413"/>
      <c r="C123" s="453"/>
      <c r="D123" s="531"/>
      <c r="E123" s="532"/>
      <c r="F123" s="417"/>
      <c r="G123" s="418"/>
      <c r="H123" s="457"/>
      <c r="I123" s="420"/>
      <c r="J123" s="421"/>
      <c r="K123" s="422"/>
      <c r="L123" s="423"/>
      <c r="M123" s="424"/>
      <c r="N123" s="425"/>
      <c r="O123" s="426">
        <f t="shared" ref="O123:Q124" si="141">W123+AC123+AI123</f>
        <v>0</v>
      </c>
      <c r="P123" s="426">
        <f t="shared" si="141"/>
        <v>0</v>
      </c>
      <c r="Q123" s="426">
        <f t="shared" si="141"/>
        <v>0</v>
      </c>
      <c r="R123" s="426" t="e">
        <f>Q123/BD123</f>
        <v>#DIV/0!</v>
      </c>
      <c r="S123" s="427" t="e">
        <f>T123/BD123*1000</f>
        <v>#DIV/0!</v>
      </c>
      <c r="T123" s="426">
        <f>Z123+AF123+AL123</f>
        <v>0</v>
      </c>
      <c r="U123" s="428"/>
      <c r="V123" s="428"/>
      <c r="W123" s="429"/>
      <c r="X123" s="427"/>
      <c r="Y123" s="427"/>
      <c r="Z123" s="520"/>
      <c r="AA123" s="521"/>
      <c r="AB123" s="521"/>
      <c r="AC123" s="522"/>
      <c r="AD123" s="426"/>
      <c r="AE123" s="426"/>
      <c r="AF123" s="426"/>
      <c r="AG123" s="523"/>
      <c r="AH123" s="521"/>
      <c r="AI123" s="522"/>
      <c r="AJ123" s="426"/>
      <c r="AK123" s="426"/>
      <c r="AL123" s="426"/>
      <c r="AM123" s="524"/>
      <c r="AN123" s="524"/>
      <c r="AO123" s="505"/>
      <c r="AP123" s="433"/>
      <c r="AQ123" s="525"/>
      <c r="AR123" s="526"/>
      <c r="AS123" s="527"/>
      <c r="AT123" s="527"/>
      <c r="AU123" s="478"/>
      <c r="AV123" s="478"/>
      <c r="AW123" s="528"/>
      <c r="AX123" s="439"/>
      <c r="AY123" s="529"/>
      <c r="AZ123" s="529"/>
      <c r="BA123" s="439"/>
      <c r="BB123" s="442"/>
      <c r="BC123" s="443"/>
      <c r="BD123" s="530"/>
      <c r="BE123" s="442"/>
      <c r="BF123" s="442"/>
      <c r="BG123" s="446"/>
      <c r="BH123" s="446"/>
      <c r="BI123" s="446"/>
      <c r="BJ123" s="446"/>
      <c r="BK123" s="446"/>
      <c r="BL123" s="446"/>
      <c r="BM123" s="446"/>
      <c r="BN123" s="446"/>
      <c r="BO123" s="446"/>
      <c r="BP123" s="446"/>
      <c r="BQ123" s="446"/>
      <c r="BR123" s="447"/>
      <c r="BS123" s="447"/>
      <c r="BT123" s="447"/>
      <c r="BU123" s="448"/>
      <c r="BV123" s="447"/>
      <c r="BW123" s="449"/>
      <c r="BX123" s="449"/>
      <c r="BY123" s="449"/>
      <c r="BZ123" s="449"/>
      <c r="CA123" s="449"/>
      <c r="CC123" s="449"/>
      <c r="CD123" s="449"/>
      <c r="CE123" s="449"/>
      <c r="CF123" s="449"/>
      <c r="CG123" s="451"/>
      <c r="CH123" s="449"/>
      <c r="CI123" s="449"/>
      <c r="CJ123" s="449"/>
      <c r="CK123" s="449"/>
    </row>
    <row r="124" spans="1:89" s="450" customFormat="1" ht="18.75" customHeight="1">
      <c r="A124" s="412">
        <v>54</v>
      </c>
      <c r="B124" s="413"/>
      <c r="C124" s="460"/>
      <c r="D124" s="533"/>
      <c r="E124" s="534"/>
      <c r="F124" s="417"/>
      <c r="G124" s="418"/>
      <c r="H124" s="457"/>
      <c r="I124" s="420"/>
      <c r="J124" s="421"/>
      <c r="K124" s="422"/>
      <c r="L124" s="423"/>
      <c r="M124" s="424"/>
      <c r="N124" s="425"/>
      <c r="O124" s="426"/>
      <c r="P124" s="426"/>
      <c r="Q124" s="426"/>
      <c r="R124" s="426"/>
      <c r="S124" s="427"/>
      <c r="T124" s="426"/>
      <c r="U124" s="428"/>
      <c r="V124" s="428"/>
      <c r="W124" s="429"/>
      <c r="X124" s="427"/>
      <c r="Y124" s="427"/>
      <c r="Z124" s="520"/>
      <c r="AA124" s="521"/>
      <c r="AB124" s="521"/>
      <c r="AC124" s="522"/>
      <c r="AD124" s="426"/>
      <c r="AE124" s="426"/>
      <c r="AF124" s="426"/>
      <c r="AG124" s="523"/>
      <c r="AH124" s="521"/>
      <c r="AI124" s="522"/>
      <c r="AJ124" s="426"/>
      <c r="AK124" s="426"/>
      <c r="AL124" s="426"/>
      <c r="AM124" s="524"/>
      <c r="AN124" s="524"/>
      <c r="AO124" s="505"/>
      <c r="AP124" s="433"/>
      <c r="AQ124" s="525"/>
      <c r="AR124" s="526"/>
      <c r="AS124" s="527"/>
      <c r="AT124" s="527"/>
      <c r="AU124" s="478"/>
      <c r="AV124" s="478"/>
      <c r="AW124" s="528"/>
      <c r="AX124" s="439"/>
      <c r="AY124" s="529"/>
      <c r="AZ124" s="529"/>
      <c r="BA124" s="439"/>
      <c r="BB124" s="442"/>
      <c r="BC124" s="443"/>
      <c r="BD124" s="530"/>
      <c r="BE124" s="442"/>
      <c r="BF124" s="442"/>
      <c r="BG124" s="446"/>
      <c r="BH124" s="446"/>
      <c r="BI124" s="446"/>
      <c r="BJ124" s="446"/>
      <c r="BK124" s="446"/>
      <c r="BL124" s="446"/>
      <c r="BM124" s="446"/>
      <c r="BN124" s="446"/>
      <c r="BO124" s="446"/>
      <c r="BP124" s="446"/>
      <c r="BQ124" s="446"/>
      <c r="BR124" s="447"/>
      <c r="BS124" s="447"/>
      <c r="BT124" s="447"/>
      <c r="BU124" s="448"/>
      <c r="BV124" s="447"/>
      <c r="BW124" s="449"/>
      <c r="BX124" s="449"/>
      <c r="BY124" s="449"/>
      <c r="BZ124" s="449"/>
      <c r="CA124" s="449"/>
      <c r="CC124" s="449"/>
      <c r="CD124" s="449"/>
      <c r="CE124" s="449"/>
      <c r="CF124" s="449"/>
      <c r="CG124" s="451"/>
      <c r="CH124" s="449"/>
      <c r="CI124" s="449"/>
      <c r="CJ124" s="449"/>
      <c r="CK124" s="449"/>
    </row>
    <row r="125" spans="1:89" s="450" customFormat="1" ht="18.75" customHeight="1">
      <c r="A125" s="452" t="s">
        <v>85</v>
      </c>
      <c r="B125" s="413"/>
      <c r="C125" s="469"/>
      <c r="D125" s="535"/>
      <c r="E125" s="536"/>
      <c r="F125" s="417"/>
      <c r="G125" s="418"/>
      <c r="H125" s="457"/>
      <c r="I125" s="420"/>
      <c r="J125" s="421"/>
      <c r="K125" s="422"/>
      <c r="L125" s="423"/>
      <c r="M125" s="424"/>
      <c r="N125" s="425"/>
      <c r="O125" s="426">
        <f>W125+AC125+AI125</f>
        <v>0</v>
      </c>
      <c r="P125" s="426">
        <f>X125+AD125+AJ125</f>
        <v>0</v>
      </c>
      <c r="Q125" s="426">
        <f>Y125+AE125+AK125</f>
        <v>0</v>
      </c>
      <c r="R125" s="426" t="e">
        <f>Q125/BD125</f>
        <v>#DIV/0!</v>
      </c>
      <c r="S125" s="427" t="e">
        <f>T125/BD125*1000</f>
        <v>#DIV/0!</v>
      </c>
      <c r="T125" s="426">
        <f>Z125+AF125+AL125</f>
        <v>0</v>
      </c>
      <c r="U125" s="428"/>
      <c r="V125" s="428"/>
      <c r="W125" s="429"/>
      <c r="X125" s="427"/>
      <c r="Y125" s="427"/>
      <c r="Z125" s="520"/>
      <c r="AA125" s="521"/>
      <c r="AB125" s="521"/>
      <c r="AC125" s="522"/>
      <c r="AD125" s="426"/>
      <c r="AE125" s="426"/>
      <c r="AF125" s="426"/>
      <c r="AG125" s="523"/>
      <c r="AH125" s="521"/>
      <c r="AI125" s="522"/>
      <c r="AJ125" s="426"/>
      <c r="AK125" s="426"/>
      <c r="AL125" s="426"/>
      <c r="AM125" s="524"/>
      <c r="AN125" s="524"/>
      <c r="AO125" s="505"/>
      <c r="AP125" s="433"/>
      <c r="AQ125" s="525"/>
      <c r="AR125" s="526"/>
      <c r="AS125" s="527"/>
      <c r="AT125" s="527"/>
      <c r="AU125" s="478"/>
      <c r="AV125" s="478"/>
      <c r="AW125" s="528"/>
      <c r="AX125" s="439"/>
      <c r="AY125" s="529"/>
      <c r="AZ125" s="529"/>
      <c r="BA125" s="439"/>
      <c r="BB125" s="442"/>
      <c r="BC125" s="443"/>
      <c r="BD125" s="530"/>
      <c r="BE125" s="442"/>
      <c r="BF125" s="442"/>
      <c r="BG125" s="446"/>
      <c r="BH125" s="446"/>
      <c r="BI125" s="446"/>
      <c r="BJ125" s="446"/>
      <c r="BK125" s="446"/>
      <c r="BL125" s="446"/>
      <c r="BM125" s="446"/>
      <c r="BN125" s="446"/>
      <c r="BO125" s="446"/>
      <c r="BP125" s="446"/>
      <c r="BQ125" s="446"/>
      <c r="BR125" s="447"/>
      <c r="BS125" s="447"/>
      <c r="BT125" s="447"/>
      <c r="BU125" s="448"/>
      <c r="BV125" s="447"/>
      <c r="BW125" s="449"/>
      <c r="BX125" s="449"/>
      <c r="BY125" s="449"/>
      <c r="BZ125" s="449"/>
      <c r="CA125" s="449"/>
      <c r="CC125" s="449"/>
      <c r="CD125" s="449"/>
      <c r="CE125" s="449"/>
      <c r="CF125" s="449"/>
      <c r="CG125" s="451"/>
      <c r="CH125" s="449"/>
      <c r="CI125" s="449"/>
      <c r="CJ125" s="449"/>
      <c r="CK125" s="449"/>
    </row>
    <row r="126" spans="1:89" s="450" customFormat="1" ht="18.75" customHeight="1">
      <c r="A126" s="412">
        <v>55</v>
      </c>
      <c r="B126" s="413"/>
      <c r="C126" s="482"/>
      <c r="D126" s="483"/>
      <c r="E126" s="474"/>
      <c r="F126" s="417"/>
      <c r="G126" s="418"/>
      <c r="H126" s="457"/>
      <c r="I126" s="420"/>
      <c r="J126" s="421"/>
      <c r="K126" s="422"/>
      <c r="L126" s="423"/>
      <c r="M126" s="424"/>
      <c r="N126" s="425"/>
      <c r="O126" s="426"/>
      <c r="P126" s="426"/>
      <c r="Q126" s="426"/>
      <c r="R126" s="426"/>
      <c r="S126" s="427"/>
      <c r="T126" s="426"/>
      <c r="U126" s="428"/>
      <c r="V126" s="428"/>
      <c r="W126" s="429"/>
      <c r="X126" s="427"/>
      <c r="Y126" s="427"/>
      <c r="Z126" s="520"/>
      <c r="AA126" s="521"/>
      <c r="AB126" s="521"/>
      <c r="AC126" s="522"/>
      <c r="AD126" s="426"/>
      <c r="AE126" s="426"/>
      <c r="AF126" s="426"/>
      <c r="AG126" s="523"/>
      <c r="AH126" s="521"/>
      <c r="AI126" s="522"/>
      <c r="AJ126" s="426"/>
      <c r="AK126" s="426"/>
      <c r="AL126" s="426"/>
      <c r="AM126" s="524"/>
      <c r="AN126" s="524"/>
      <c r="AO126" s="505"/>
      <c r="AP126" s="433"/>
      <c r="AQ126" s="525"/>
      <c r="AR126" s="526"/>
      <c r="AS126" s="527"/>
      <c r="AT126" s="527"/>
      <c r="AU126" s="478"/>
      <c r="AV126" s="478"/>
      <c r="AW126" s="528"/>
      <c r="AX126" s="439"/>
      <c r="AY126" s="529"/>
      <c r="AZ126" s="529"/>
      <c r="BA126" s="439"/>
      <c r="BB126" s="442"/>
      <c r="BC126" s="443"/>
      <c r="BD126" s="530"/>
      <c r="BE126" s="442"/>
      <c r="BF126" s="442"/>
      <c r="BG126" s="446"/>
      <c r="BH126" s="446"/>
      <c r="BI126" s="446"/>
      <c r="BJ126" s="446"/>
      <c r="BK126" s="446"/>
      <c r="BL126" s="446"/>
      <c r="BM126" s="446"/>
      <c r="BN126" s="446"/>
      <c r="BO126" s="446"/>
      <c r="BP126" s="446"/>
      <c r="BQ126" s="446"/>
      <c r="BR126" s="447"/>
      <c r="BS126" s="447"/>
      <c r="BT126" s="447"/>
      <c r="BU126" s="448"/>
      <c r="BV126" s="447"/>
      <c r="BW126" s="449"/>
      <c r="BX126" s="449"/>
      <c r="BY126" s="449"/>
      <c r="BZ126" s="449"/>
      <c r="CA126" s="449"/>
      <c r="CC126" s="449"/>
      <c r="CD126" s="449"/>
      <c r="CE126" s="449"/>
      <c r="CF126" s="449"/>
      <c r="CG126" s="451"/>
      <c r="CH126" s="449"/>
      <c r="CI126" s="449"/>
      <c r="CJ126" s="449"/>
      <c r="CK126" s="449"/>
    </row>
    <row r="127" spans="1:89" s="450" customFormat="1" ht="18.75" customHeight="1">
      <c r="A127" s="452" t="s">
        <v>86</v>
      </c>
      <c r="B127" s="413"/>
      <c r="C127" s="482"/>
      <c r="D127" s="415"/>
      <c r="E127" s="519"/>
      <c r="F127" s="417"/>
      <c r="G127" s="418"/>
      <c r="H127" s="457"/>
      <c r="I127" s="420"/>
      <c r="J127" s="421"/>
      <c r="K127" s="422"/>
      <c r="L127" s="423"/>
      <c r="M127" s="424"/>
      <c r="N127" s="425"/>
      <c r="O127" s="426"/>
      <c r="P127" s="426"/>
      <c r="Q127" s="426"/>
      <c r="R127" s="426"/>
      <c r="S127" s="427"/>
      <c r="T127" s="426"/>
      <c r="U127" s="428"/>
      <c r="V127" s="428"/>
      <c r="W127" s="429"/>
      <c r="X127" s="427"/>
      <c r="Y127" s="427"/>
      <c r="Z127" s="520"/>
      <c r="AA127" s="521"/>
      <c r="AB127" s="521"/>
      <c r="AC127" s="522"/>
      <c r="AD127" s="426"/>
      <c r="AE127" s="426"/>
      <c r="AF127" s="426"/>
      <c r="AG127" s="523"/>
      <c r="AH127" s="521"/>
      <c r="AI127" s="522"/>
      <c r="AJ127" s="426"/>
      <c r="AK127" s="426"/>
      <c r="AL127" s="426"/>
      <c r="AM127" s="524"/>
      <c r="AN127" s="524"/>
      <c r="AO127" s="505"/>
      <c r="AP127" s="433"/>
      <c r="AQ127" s="525"/>
      <c r="AR127" s="526"/>
      <c r="AS127" s="527"/>
      <c r="AT127" s="527"/>
      <c r="AU127" s="478"/>
      <c r="AV127" s="478"/>
      <c r="AW127" s="528"/>
      <c r="AX127" s="439"/>
      <c r="AY127" s="529"/>
      <c r="AZ127" s="529"/>
      <c r="BA127" s="439"/>
      <c r="BB127" s="442"/>
      <c r="BC127" s="443"/>
      <c r="BD127" s="530"/>
      <c r="BE127" s="442"/>
      <c r="BF127" s="442"/>
      <c r="BG127" s="446"/>
      <c r="BH127" s="446"/>
      <c r="BI127" s="446"/>
      <c r="BJ127" s="446"/>
      <c r="BK127" s="446"/>
      <c r="BL127" s="446"/>
      <c r="BM127" s="446"/>
      <c r="BN127" s="446"/>
      <c r="BO127" s="446"/>
      <c r="BP127" s="446"/>
      <c r="BQ127" s="446"/>
      <c r="BR127" s="447"/>
      <c r="BS127" s="447"/>
      <c r="BT127" s="447"/>
      <c r="BU127" s="448"/>
      <c r="BV127" s="447"/>
      <c r="BW127" s="449"/>
      <c r="BX127" s="449"/>
      <c r="BY127" s="449"/>
      <c r="BZ127" s="449"/>
      <c r="CA127" s="449"/>
      <c r="CC127" s="449"/>
      <c r="CD127" s="449"/>
      <c r="CE127" s="449"/>
      <c r="CF127" s="449"/>
      <c r="CG127" s="451"/>
      <c r="CH127" s="449"/>
      <c r="CI127" s="449"/>
      <c r="CJ127" s="449"/>
      <c r="CK127" s="449"/>
    </row>
    <row r="128" spans="1:89" s="450" customFormat="1" ht="18.75" customHeight="1">
      <c r="A128" s="412">
        <v>56</v>
      </c>
      <c r="B128" s="413"/>
      <c r="C128" s="482"/>
      <c r="D128" s="415"/>
      <c r="E128" s="519"/>
      <c r="F128" s="417"/>
      <c r="G128" s="418"/>
      <c r="H128" s="457"/>
      <c r="I128" s="420"/>
      <c r="J128" s="421"/>
      <c r="K128" s="422"/>
      <c r="L128" s="423"/>
      <c r="M128" s="424"/>
      <c r="N128" s="425"/>
      <c r="O128" s="426"/>
      <c r="P128" s="426"/>
      <c r="Q128" s="426"/>
      <c r="R128" s="426"/>
      <c r="S128" s="427"/>
      <c r="T128" s="426"/>
      <c r="U128" s="428"/>
      <c r="V128" s="428"/>
      <c r="W128" s="429"/>
      <c r="X128" s="427"/>
      <c r="Y128" s="427"/>
      <c r="Z128" s="520"/>
      <c r="AA128" s="521"/>
      <c r="AB128" s="521"/>
      <c r="AC128" s="522"/>
      <c r="AD128" s="426"/>
      <c r="AE128" s="426"/>
      <c r="AF128" s="426"/>
      <c r="AG128" s="523"/>
      <c r="AH128" s="521"/>
      <c r="AI128" s="522"/>
      <c r="AJ128" s="426"/>
      <c r="AK128" s="426"/>
      <c r="AL128" s="426"/>
      <c r="AM128" s="524"/>
      <c r="AN128" s="524"/>
      <c r="AO128" s="505"/>
      <c r="AP128" s="433"/>
      <c r="AQ128" s="525"/>
      <c r="AR128" s="526"/>
      <c r="AS128" s="527"/>
      <c r="AT128" s="527"/>
      <c r="AU128" s="478"/>
      <c r="AV128" s="478"/>
      <c r="AW128" s="528"/>
      <c r="AX128" s="439"/>
      <c r="AY128" s="529"/>
      <c r="AZ128" s="529"/>
      <c r="BA128" s="439"/>
      <c r="BB128" s="442"/>
      <c r="BC128" s="443"/>
      <c r="BD128" s="530"/>
      <c r="BE128" s="442"/>
      <c r="BF128" s="442"/>
      <c r="BG128" s="446"/>
      <c r="BH128" s="446"/>
      <c r="BI128" s="446"/>
      <c r="BJ128" s="446"/>
      <c r="BK128" s="446"/>
      <c r="BL128" s="446"/>
      <c r="BM128" s="446"/>
      <c r="BN128" s="446"/>
      <c r="BO128" s="446"/>
      <c r="BP128" s="446"/>
      <c r="BQ128" s="446"/>
      <c r="BR128" s="447"/>
      <c r="BS128" s="447"/>
      <c r="BT128" s="447"/>
      <c r="BU128" s="448"/>
      <c r="BV128" s="447"/>
      <c r="BW128" s="449"/>
      <c r="BX128" s="449"/>
      <c r="BY128" s="449"/>
      <c r="BZ128" s="449"/>
      <c r="CA128" s="449"/>
      <c r="CC128" s="449"/>
      <c r="CD128" s="449"/>
      <c r="CE128" s="449"/>
      <c r="CF128" s="449"/>
      <c r="CG128" s="451"/>
      <c r="CH128" s="449"/>
      <c r="CI128" s="449"/>
      <c r="CJ128" s="449"/>
      <c r="CK128" s="449"/>
    </row>
    <row r="129" spans="1:89" s="450" customFormat="1" ht="18.75" customHeight="1">
      <c r="A129" s="452" t="s">
        <v>87</v>
      </c>
      <c r="B129" s="413"/>
      <c r="C129" s="482"/>
      <c r="D129" s="415"/>
      <c r="E129" s="519"/>
      <c r="F129" s="417"/>
      <c r="G129" s="418"/>
      <c r="H129" s="457"/>
      <c r="I129" s="420"/>
      <c r="J129" s="421"/>
      <c r="K129" s="422"/>
      <c r="L129" s="423"/>
      <c r="M129" s="424"/>
      <c r="N129" s="425"/>
      <c r="O129" s="426"/>
      <c r="P129" s="426"/>
      <c r="Q129" s="426"/>
      <c r="R129" s="426"/>
      <c r="S129" s="427"/>
      <c r="T129" s="426"/>
      <c r="U129" s="428"/>
      <c r="V129" s="428"/>
      <c r="W129" s="429"/>
      <c r="X129" s="427"/>
      <c r="Y129" s="427"/>
      <c r="Z129" s="520"/>
      <c r="AA129" s="521"/>
      <c r="AB129" s="521"/>
      <c r="AC129" s="522"/>
      <c r="AD129" s="426"/>
      <c r="AE129" s="426"/>
      <c r="AF129" s="426"/>
      <c r="AG129" s="523"/>
      <c r="AH129" s="521"/>
      <c r="AI129" s="522"/>
      <c r="AJ129" s="426"/>
      <c r="AK129" s="426"/>
      <c r="AL129" s="426"/>
      <c r="AM129" s="524"/>
      <c r="AN129" s="524"/>
      <c r="AO129" s="505"/>
      <c r="AP129" s="433"/>
      <c r="AQ129" s="525"/>
      <c r="AR129" s="526"/>
      <c r="AS129" s="527"/>
      <c r="AT129" s="527"/>
      <c r="AU129" s="478"/>
      <c r="AV129" s="478"/>
      <c r="AW129" s="528"/>
      <c r="AX129" s="439"/>
      <c r="AY129" s="529"/>
      <c r="AZ129" s="529"/>
      <c r="BA129" s="439"/>
      <c r="BB129" s="442"/>
      <c r="BC129" s="443"/>
      <c r="BD129" s="530"/>
      <c r="BE129" s="442"/>
      <c r="BF129" s="442"/>
      <c r="BG129" s="446"/>
      <c r="BH129" s="446"/>
      <c r="BI129" s="446"/>
      <c r="BJ129" s="446"/>
      <c r="BK129" s="446"/>
      <c r="BL129" s="446"/>
      <c r="BM129" s="446"/>
      <c r="BN129" s="446"/>
      <c r="BO129" s="446"/>
      <c r="BP129" s="446"/>
      <c r="BQ129" s="446"/>
      <c r="BR129" s="447"/>
      <c r="BS129" s="447"/>
      <c r="BT129" s="447"/>
      <c r="BU129" s="448"/>
      <c r="BV129" s="447"/>
      <c r="BW129" s="449"/>
      <c r="BX129" s="449"/>
      <c r="BY129" s="449"/>
      <c r="BZ129" s="449"/>
      <c r="CA129" s="449"/>
      <c r="CC129" s="449"/>
      <c r="CD129" s="449"/>
      <c r="CE129" s="449"/>
      <c r="CF129" s="449"/>
      <c r="CG129" s="451"/>
      <c r="CH129" s="449"/>
      <c r="CI129" s="449"/>
      <c r="CJ129" s="449"/>
      <c r="CK129" s="449"/>
    </row>
    <row r="130" spans="1:89" s="450" customFormat="1" ht="18.75" customHeight="1">
      <c r="A130" s="412">
        <v>57</v>
      </c>
      <c r="B130" s="413"/>
      <c r="C130" s="482"/>
      <c r="D130" s="483"/>
      <c r="E130" s="474"/>
      <c r="F130" s="417"/>
      <c r="G130" s="418"/>
      <c r="H130" s="457"/>
      <c r="I130" s="420"/>
      <c r="J130" s="421"/>
      <c r="K130" s="422"/>
      <c r="L130" s="423"/>
      <c r="M130" s="424"/>
      <c r="N130" s="425"/>
      <c r="O130" s="426"/>
      <c r="P130" s="426"/>
      <c r="Q130" s="426"/>
      <c r="R130" s="426"/>
      <c r="S130" s="427"/>
      <c r="T130" s="426"/>
      <c r="U130" s="428"/>
      <c r="V130" s="428"/>
      <c r="W130" s="429"/>
      <c r="X130" s="427"/>
      <c r="Y130" s="427"/>
      <c r="Z130" s="520"/>
      <c r="AA130" s="521"/>
      <c r="AB130" s="521"/>
      <c r="AC130" s="522"/>
      <c r="AD130" s="426"/>
      <c r="AE130" s="426"/>
      <c r="AF130" s="426"/>
      <c r="AG130" s="523"/>
      <c r="AH130" s="521"/>
      <c r="AI130" s="522"/>
      <c r="AJ130" s="426"/>
      <c r="AK130" s="426"/>
      <c r="AL130" s="426"/>
      <c r="AM130" s="524"/>
      <c r="AN130" s="524"/>
      <c r="AO130" s="505"/>
      <c r="AP130" s="433"/>
      <c r="AQ130" s="525"/>
      <c r="AR130" s="526"/>
      <c r="AS130" s="527"/>
      <c r="AT130" s="527"/>
      <c r="AU130" s="478"/>
      <c r="AV130" s="478"/>
      <c r="AW130" s="528"/>
      <c r="AX130" s="439"/>
      <c r="AY130" s="529"/>
      <c r="AZ130" s="529"/>
      <c r="BA130" s="439"/>
      <c r="BB130" s="442"/>
      <c r="BC130" s="443"/>
      <c r="BD130" s="530"/>
      <c r="BE130" s="442"/>
      <c r="BF130" s="442"/>
      <c r="BG130" s="446"/>
      <c r="BH130" s="446"/>
      <c r="BI130" s="446"/>
      <c r="BJ130" s="446"/>
      <c r="BK130" s="446"/>
      <c r="BL130" s="446"/>
      <c r="BM130" s="446"/>
      <c r="BN130" s="446"/>
      <c r="BO130" s="446"/>
      <c r="BP130" s="446"/>
      <c r="BQ130" s="446"/>
      <c r="BR130" s="447"/>
      <c r="BS130" s="447"/>
      <c r="BT130" s="447"/>
      <c r="BU130" s="448"/>
      <c r="BV130" s="447"/>
      <c r="BW130" s="449"/>
      <c r="BX130" s="449"/>
      <c r="BY130" s="449"/>
      <c r="BZ130" s="449"/>
      <c r="CA130" s="449"/>
      <c r="CC130" s="449"/>
      <c r="CD130" s="449"/>
      <c r="CE130" s="449"/>
      <c r="CF130" s="449"/>
      <c r="CG130" s="451"/>
      <c r="CH130" s="449"/>
      <c r="CI130" s="449"/>
      <c r="CJ130" s="449"/>
      <c r="CK130" s="449"/>
    </row>
    <row r="131" spans="1:89" s="450" customFormat="1" ht="18.75" customHeight="1">
      <c r="A131" s="452" t="s">
        <v>88</v>
      </c>
      <c r="B131" s="413"/>
      <c r="C131" s="453"/>
      <c r="D131" s="473"/>
      <c r="E131" s="532"/>
      <c r="F131" s="417"/>
      <c r="G131" s="418"/>
      <c r="H131" s="457"/>
      <c r="I131" s="457"/>
      <c r="J131" s="421"/>
      <c r="K131" s="422"/>
      <c r="L131" s="423"/>
      <c r="M131" s="424"/>
      <c r="N131" s="425"/>
      <c r="O131" s="426"/>
      <c r="P131" s="426"/>
      <c r="Q131" s="426"/>
      <c r="R131" s="426"/>
      <c r="S131" s="427"/>
      <c r="T131" s="426"/>
      <c r="U131" s="428"/>
      <c r="V131" s="428"/>
      <c r="W131" s="429"/>
      <c r="X131" s="427"/>
      <c r="Y131" s="427"/>
      <c r="Z131" s="520"/>
      <c r="AA131" s="521"/>
      <c r="AB131" s="521"/>
      <c r="AC131" s="522"/>
      <c r="AD131" s="426"/>
      <c r="AE131" s="426"/>
      <c r="AF131" s="426"/>
      <c r="AG131" s="523"/>
      <c r="AH131" s="521"/>
      <c r="AI131" s="522"/>
      <c r="AJ131" s="426"/>
      <c r="AK131" s="426"/>
      <c r="AL131" s="426"/>
      <c r="AM131" s="524"/>
      <c r="AN131" s="524"/>
      <c r="AO131" s="505"/>
      <c r="AP131" s="433"/>
      <c r="AQ131" s="525"/>
      <c r="AR131" s="526"/>
      <c r="AS131" s="527"/>
      <c r="AT131" s="527"/>
      <c r="AU131" s="478"/>
      <c r="AV131" s="478"/>
      <c r="AW131" s="528"/>
      <c r="AX131" s="439"/>
      <c r="AY131" s="529"/>
      <c r="AZ131" s="529"/>
      <c r="BA131" s="439"/>
      <c r="BB131" s="442"/>
      <c r="BC131" s="443"/>
      <c r="BD131" s="530"/>
      <c r="BE131" s="442"/>
      <c r="BF131" s="442"/>
      <c r="BG131" s="446"/>
      <c r="BH131" s="446"/>
      <c r="BI131" s="446"/>
      <c r="BJ131" s="446"/>
      <c r="BK131" s="446"/>
      <c r="BL131" s="446"/>
      <c r="BM131" s="446"/>
      <c r="BN131" s="446"/>
      <c r="BO131" s="446"/>
      <c r="BP131" s="446"/>
      <c r="BQ131" s="446"/>
      <c r="BR131" s="447"/>
      <c r="BS131" s="447"/>
      <c r="BT131" s="447"/>
      <c r="BU131" s="448"/>
      <c r="BV131" s="447"/>
      <c r="BW131" s="449"/>
      <c r="BX131" s="449"/>
      <c r="BY131" s="449"/>
      <c r="BZ131" s="449"/>
      <c r="CA131" s="449"/>
      <c r="CC131" s="449"/>
      <c r="CD131" s="449"/>
      <c r="CE131" s="449"/>
      <c r="CF131" s="449"/>
      <c r="CG131" s="451"/>
      <c r="CH131" s="449"/>
      <c r="CI131" s="449"/>
      <c r="CJ131" s="449"/>
      <c r="CK131" s="449"/>
    </row>
    <row r="132" spans="1:89" s="450" customFormat="1" ht="18.75" customHeight="1">
      <c r="A132" s="412">
        <v>58</v>
      </c>
      <c r="B132" s="413"/>
      <c r="C132" s="460"/>
      <c r="D132" s="494"/>
      <c r="E132" s="534"/>
      <c r="F132" s="417"/>
      <c r="G132" s="418"/>
      <c r="H132" s="457"/>
      <c r="I132" s="457"/>
      <c r="J132" s="421"/>
      <c r="K132" s="422"/>
      <c r="L132" s="423"/>
      <c r="M132" s="424"/>
      <c r="N132" s="425"/>
      <c r="O132" s="426"/>
      <c r="P132" s="426"/>
      <c r="Q132" s="426"/>
      <c r="R132" s="426"/>
      <c r="S132" s="427"/>
      <c r="T132" s="426"/>
      <c r="U132" s="428"/>
      <c r="V132" s="428"/>
      <c r="W132" s="429"/>
      <c r="X132" s="427"/>
      <c r="Y132" s="427"/>
      <c r="Z132" s="520"/>
      <c r="AA132" s="521"/>
      <c r="AB132" s="521"/>
      <c r="AC132" s="522"/>
      <c r="AD132" s="426"/>
      <c r="AE132" s="426"/>
      <c r="AF132" s="426"/>
      <c r="AG132" s="523"/>
      <c r="AH132" s="521"/>
      <c r="AI132" s="522"/>
      <c r="AJ132" s="426"/>
      <c r="AK132" s="426"/>
      <c r="AL132" s="426"/>
      <c r="AM132" s="524"/>
      <c r="AN132" s="524"/>
      <c r="AO132" s="505"/>
      <c r="AP132" s="433"/>
      <c r="AQ132" s="525"/>
      <c r="AR132" s="526"/>
      <c r="AS132" s="527"/>
      <c r="AT132" s="527"/>
      <c r="AU132" s="478"/>
      <c r="AV132" s="478"/>
      <c r="AW132" s="528"/>
      <c r="AX132" s="439"/>
      <c r="AY132" s="529"/>
      <c r="AZ132" s="529"/>
      <c r="BA132" s="439"/>
      <c r="BB132" s="442"/>
      <c r="BC132" s="443"/>
      <c r="BD132" s="530"/>
      <c r="BE132" s="442"/>
      <c r="BF132" s="442"/>
      <c r="BG132" s="446"/>
      <c r="BH132" s="446"/>
      <c r="BI132" s="446"/>
      <c r="BJ132" s="446"/>
      <c r="BK132" s="446"/>
      <c r="BL132" s="446"/>
      <c r="BM132" s="446"/>
      <c r="BN132" s="446"/>
      <c r="BO132" s="446"/>
      <c r="BP132" s="446"/>
      <c r="BQ132" s="446"/>
      <c r="BR132" s="447"/>
      <c r="BS132" s="447"/>
      <c r="BT132" s="447"/>
      <c r="BU132" s="448"/>
      <c r="BV132" s="447"/>
      <c r="BW132" s="449"/>
      <c r="BX132" s="449"/>
      <c r="BY132" s="449"/>
      <c r="BZ132" s="449"/>
      <c r="CA132" s="449"/>
      <c r="CC132" s="449"/>
      <c r="CD132" s="449"/>
      <c r="CE132" s="449"/>
      <c r="CF132" s="449"/>
      <c r="CG132" s="451"/>
      <c r="CH132" s="449"/>
      <c r="CI132" s="449"/>
      <c r="CJ132" s="449"/>
      <c r="CK132" s="449"/>
    </row>
    <row r="133" spans="1:89" s="450" customFormat="1" ht="18.75" customHeight="1">
      <c r="A133" s="452" t="s">
        <v>89</v>
      </c>
      <c r="B133" s="413"/>
      <c r="C133" s="469"/>
      <c r="D133" s="479"/>
      <c r="E133" s="536"/>
      <c r="F133" s="417"/>
      <c r="G133" s="418"/>
      <c r="H133" s="457"/>
      <c r="I133" s="457"/>
      <c r="J133" s="421"/>
      <c r="K133" s="422"/>
      <c r="L133" s="423"/>
      <c r="M133" s="424"/>
      <c r="N133" s="425"/>
      <c r="O133" s="426"/>
      <c r="P133" s="426"/>
      <c r="Q133" s="426"/>
      <c r="R133" s="426"/>
      <c r="S133" s="427"/>
      <c r="T133" s="426"/>
      <c r="U133" s="428"/>
      <c r="V133" s="428"/>
      <c r="W133" s="429"/>
      <c r="X133" s="427"/>
      <c r="Y133" s="427"/>
      <c r="Z133" s="520"/>
      <c r="AA133" s="521"/>
      <c r="AB133" s="521"/>
      <c r="AC133" s="522"/>
      <c r="AD133" s="426"/>
      <c r="AE133" s="426"/>
      <c r="AF133" s="426"/>
      <c r="AG133" s="523"/>
      <c r="AH133" s="521"/>
      <c r="AI133" s="522"/>
      <c r="AJ133" s="426"/>
      <c r="AK133" s="426"/>
      <c r="AL133" s="426"/>
      <c r="AM133" s="524"/>
      <c r="AN133" s="524"/>
      <c r="AO133" s="505"/>
      <c r="AP133" s="433"/>
      <c r="AQ133" s="525"/>
      <c r="AR133" s="526"/>
      <c r="AS133" s="527"/>
      <c r="AT133" s="527"/>
      <c r="AU133" s="478"/>
      <c r="AV133" s="478"/>
      <c r="AW133" s="528"/>
      <c r="AX133" s="439"/>
      <c r="AY133" s="529"/>
      <c r="AZ133" s="529"/>
      <c r="BA133" s="439"/>
      <c r="BB133" s="442"/>
      <c r="BC133" s="443"/>
      <c r="BD133" s="530"/>
      <c r="BE133" s="442"/>
      <c r="BF133" s="442"/>
      <c r="BG133" s="446"/>
      <c r="BH133" s="446"/>
      <c r="BI133" s="446"/>
      <c r="BJ133" s="446"/>
      <c r="BK133" s="446"/>
      <c r="BL133" s="446"/>
      <c r="BM133" s="446"/>
      <c r="BN133" s="446"/>
      <c r="BO133" s="446"/>
      <c r="BP133" s="446"/>
      <c r="BQ133" s="446"/>
      <c r="BR133" s="447"/>
      <c r="BS133" s="447"/>
      <c r="BT133" s="447"/>
      <c r="BU133" s="448"/>
      <c r="BV133" s="447"/>
      <c r="BW133" s="449"/>
      <c r="BX133" s="449"/>
      <c r="BY133" s="449"/>
      <c r="BZ133" s="449"/>
      <c r="CA133" s="449"/>
      <c r="CC133" s="449"/>
      <c r="CD133" s="449"/>
      <c r="CE133" s="449"/>
      <c r="CF133" s="449"/>
      <c r="CG133" s="451"/>
      <c r="CH133" s="449"/>
      <c r="CI133" s="449"/>
      <c r="CJ133" s="449"/>
      <c r="CK133" s="449"/>
    </row>
    <row r="134" spans="1:89" s="450" customFormat="1" ht="18.75" customHeight="1">
      <c r="A134" s="412">
        <v>59</v>
      </c>
      <c r="B134" s="413"/>
      <c r="C134" s="482"/>
      <c r="D134" s="483"/>
      <c r="E134" s="474"/>
      <c r="F134" s="417"/>
      <c r="G134" s="418"/>
      <c r="H134" s="457"/>
      <c r="I134" s="420"/>
      <c r="J134" s="421"/>
      <c r="K134" s="422"/>
      <c r="L134" s="423"/>
      <c r="M134" s="424"/>
      <c r="N134" s="425"/>
      <c r="O134" s="426"/>
      <c r="P134" s="426"/>
      <c r="Q134" s="426"/>
      <c r="R134" s="426"/>
      <c r="S134" s="427"/>
      <c r="T134" s="426"/>
      <c r="U134" s="428"/>
      <c r="V134" s="428"/>
      <c r="W134" s="429"/>
      <c r="X134" s="427"/>
      <c r="Y134" s="427"/>
      <c r="Z134" s="520"/>
      <c r="AA134" s="521"/>
      <c r="AB134" s="521"/>
      <c r="AC134" s="522"/>
      <c r="AD134" s="426"/>
      <c r="AE134" s="426"/>
      <c r="AF134" s="426"/>
      <c r="AG134" s="523"/>
      <c r="AH134" s="521"/>
      <c r="AI134" s="522"/>
      <c r="AJ134" s="426"/>
      <c r="AK134" s="426"/>
      <c r="AL134" s="426"/>
      <c r="AM134" s="524"/>
      <c r="AN134" s="524"/>
      <c r="AO134" s="505"/>
      <c r="AP134" s="433"/>
      <c r="AQ134" s="525"/>
      <c r="AR134" s="526"/>
      <c r="AS134" s="527"/>
      <c r="AT134" s="527"/>
      <c r="AU134" s="478"/>
      <c r="AV134" s="478"/>
      <c r="AW134" s="528"/>
      <c r="AX134" s="439"/>
      <c r="AY134" s="529"/>
      <c r="AZ134" s="529"/>
      <c r="BA134" s="439"/>
      <c r="BB134" s="442"/>
      <c r="BC134" s="443"/>
      <c r="BD134" s="530"/>
      <c r="BE134" s="442"/>
      <c r="BF134" s="442"/>
      <c r="BG134" s="446"/>
      <c r="BH134" s="446"/>
      <c r="BI134" s="446"/>
      <c r="BJ134" s="446"/>
      <c r="BK134" s="446"/>
      <c r="BL134" s="446"/>
      <c r="BM134" s="446"/>
      <c r="BN134" s="446"/>
      <c r="BO134" s="446"/>
      <c r="BP134" s="446"/>
      <c r="BQ134" s="446"/>
      <c r="BR134" s="447"/>
      <c r="BS134" s="447"/>
      <c r="BT134" s="447"/>
      <c r="BU134" s="448"/>
      <c r="BV134" s="447"/>
      <c r="BW134" s="449"/>
      <c r="BX134" s="449"/>
      <c r="BY134" s="449"/>
      <c r="BZ134" s="449"/>
      <c r="CA134" s="449"/>
      <c r="CC134" s="449"/>
      <c r="CD134" s="449"/>
      <c r="CE134" s="449"/>
      <c r="CF134" s="449"/>
      <c r="CG134" s="451"/>
      <c r="CH134" s="449"/>
      <c r="CI134" s="449"/>
      <c r="CJ134" s="449"/>
      <c r="CK134" s="449"/>
    </row>
    <row r="135" spans="1:89" s="450" customFormat="1" ht="18.75" customHeight="1">
      <c r="A135" s="452" t="s">
        <v>90</v>
      </c>
      <c r="B135" s="413"/>
      <c r="C135" s="482"/>
      <c r="D135" s="483"/>
      <c r="E135" s="474"/>
      <c r="F135" s="417"/>
      <c r="G135" s="418"/>
      <c r="H135" s="457"/>
      <c r="I135" s="457"/>
      <c r="J135" s="421"/>
      <c r="K135" s="422"/>
      <c r="L135" s="423"/>
      <c r="M135" s="424"/>
      <c r="N135" s="425"/>
      <c r="O135" s="426"/>
      <c r="P135" s="426"/>
      <c r="Q135" s="426"/>
      <c r="R135" s="426"/>
      <c r="S135" s="427"/>
      <c r="T135" s="426"/>
      <c r="U135" s="428"/>
      <c r="V135" s="428"/>
      <c r="W135" s="429"/>
      <c r="X135" s="427"/>
      <c r="Y135" s="427"/>
      <c r="Z135" s="520"/>
      <c r="AA135" s="521"/>
      <c r="AB135" s="521"/>
      <c r="AC135" s="522"/>
      <c r="AD135" s="426"/>
      <c r="AE135" s="426"/>
      <c r="AF135" s="426"/>
      <c r="AG135" s="523"/>
      <c r="AH135" s="521"/>
      <c r="AI135" s="522"/>
      <c r="AJ135" s="426"/>
      <c r="AK135" s="426"/>
      <c r="AL135" s="426"/>
      <c r="AM135" s="524"/>
      <c r="AN135" s="524"/>
      <c r="AO135" s="505"/>
      <c r="AP135" s="433"/>
      <c r="AQ135" s="525"/>
      <c r="AR135" s="526"/>
      <c r="AS135" s="527"/>
      <c r="AT135" s="527"/>
      <c r="AU135" s="478"/>
      <c r="AV135" s="478"/>
      <c r="AW135" s="528"/>
      <c r="AX135" s="439"/>
      <c r="AY135" s="529"/>
      <c r="AZ135" s="529"/>
      <c r="BA135" s="439"/>
      <c r="BB135" s="442"/>
      <c r="BC135" s="443"/>
      <c r="BD135" s="530"/>
      <c r="BE135" s="442"/>
      <c r="BF135" s="442"/>
      <c r="BG135" s="446"/>
      <c r="BH135" s="446"/>
      <c r="BI135" s="446"/>
      <c r="BJ135" s="446"/>
      <c r="BK135" s="446"/>
      <c r="BL135" s="446"/>
      <c r="BM135" s="446"/>
      <c r="BN135" s="446"/>
      <c r="BO135" s="446"/>
      <c r="BP135" s="446"/>
      <c r="BQ135" s="446"/>
      <c r="BR135" s="447"/>
      <c r="BS135" s="447"/>
      <c r="BT135" s="447"/>
      <c r="BU135" s="448"/>
      <c r="BV135" s="447"/>
      <c r="BW135" s="449"/>
      <c r="BX135" s="449"/>
      <c r="BY135" s="449"/>
      <c r="BZ135" s="449"/>
      <c r="CA135" s="449"/>
      <c r="CC135" s="449"/>
      <c r="CD135" s="449"/>
      <c r="CE135" s="449"/>
      <c r="CF135" s="449"/>
      <c r="CG135" s="451"/>
      <c r="CH135" s="449"/>
      <c r="CI135" s="449"/>
      <c r="CJ135" s="449"/>
      <c r="CK135" s="449"/>
    </row>
    <row r="136" spans="1:89" s="450" customFormat="1" ht="18.75" customHeight="1">
      <c r="A136" s="412">
        <v>60</v>
      </c>
      <c r="B136" s="413"/>
      <c r="C136" s="482"/>
      <c r="D136" s="483"/>
      <c r="E136" s="474"/>
      <c r="F136" s="417"/>
      <c r="G136" s="418"/>
      <c r="H136" s="457"/>
      <c r="I136" s="420"/>
      <c r="J136" s="421"/>
      <c r="K136" s="422"/>
      <c r="L136" s="423"/>
      <c r="M136" s="424"/>
      <c r="N136" s="425"/>
      <c r="O136" s="426"/>
      <c r="P136" s="426"/>
      <c r="Q136" s="426"/>
      <c r="R136" s="426"/>
      <c r="S136" s="427"/>
      <c r="T136" s="426"/>
      <c r="U136" s="428"/>
      <c r="V136" s="428"/>
      <c r="W136" s="429"/>
      <c r="X136" s="427"/>
      <c r="Y136" s="427"/>
      <c r="Z136" s="520"/>
      <c r="AA136" s="521"/>
      <c r="AB136" s="521"/>
      <c r="AC136" s="522"/>
      <c r="AD136" s="426"/>
      <c r="AE136" s="426"/>
      <c r="AF136" s="426"/>
      <c r="AG136" s="523"/>
      <c r="AH136" s="521"/>
      <c r="AI136" s="522"/>
      <c r="AJ136" s="426"/>
      <c r="AK136" s="426"/>
      <c r="AL136" s="426"/>
      <c r="AM136" s="524"/>
      <c r="AN136" s="524"/>
      <c r="AO136" s="505"/>
      <c r="AP136" s="433"/>
      <c r="AQ136" s="525"/>
      <c r="AR136" s="526"/>
      <c r="AS136" s="527"/>
      <c r="AT136" s="527"/>
      <c r="AU136" s="478"/>
      <c r="AV136" s="478"/>
      <c r="AW136" s="528"/>
      <c r="AX136" s="439"/>
      <c r="AY136" s="529"/>
      <c r="AZ136" s="529"/>
      <c r="BA136" s="439"/>
      <c r="BB136" s="442"/>
      <c r="BC136" s="443"/>
      <c r="BD136" s="530"/>
      <c r="BE136" s="442"/>
      <c r="BF136" s="442"/>
      <c r="BG136" s="446"/>
      <c r="BH136" s="446"/>
      <c r="BI136" s="446"/>
      <c r="BJ136" s="446"/>
      <c r="BK136" s="446"/>
      <c r="BL136" s="446"/>
      <c r="BM136" s="446"/>
      <c r="BN136" s="446"/>
      <c r="BO136" s="446"/>
      <c r="BP136" s="446"/>
      <c r="BQ136" s="446"/>
      <c r="BR136" s="447"/>
      <c r="BS136" s="447"/>
      <c r="BT136" s="447"/>
      <c r="BU136" s="448"/>
      <c r="BV136" s="447"/>
      <c r="BW136" s="449"/>
      <c r="BX136" s="449"/>
      <c r="BY136" s="449"/>
      <c r="BZ136" s="449"/>
      <c r="CA136" s="449"/>
      <c r="CC136" s="449"/>
      <c r="CD136" s="449"/>
      <c r="CE136" s="449"/>
      <c r="CF136" s="449"/>
      <c r="CG136" s="451"/>
      <c r="CH136" s="449"/>
      <c r="CI136" s="449"/>
      <c r="CJ136" s="449"/>
      <c r="CK136" s="449"/>
    </row>
    <row r="137" spans="1:89" s="450" customFormat="1" ht="18.75" customHeight="1">
      <c r="A137" s="452" t="s">
        <v>91</v>
      </c>
      <c r="B137" s="413"/>
      <c r="C137" s="482"/>
      <c r="D137" s="483"/>
      <c r="E137" s="474"/>
      <c r="F137" s="417"/>
      <c r="G137" s="418"/>
      <c r="H137" s="457"/>
      <c r="I137" s="420"/>
      <c r="J137" s="421"/>
      <c r="K137" s="422"/>
      <c r="L137" s="423"/>
      <c r="M137" s="424"/>
      <c r="N137" s="425"/>
      <c r="O137" s="426"/>
      <c r="P137" s="426"/>
      <c r="Q137" s="426"/>
      <c r="R137" s="426"/>
      <c r="S137" s="427"/>
      <c r="T137" s="426"/>
      <c r="U137" s="428"/>
      <c r="V137" s="428"/>
      <c r="W137" s="429"/>
      <c r="X137" s="427"/>
      <c r="Y137" s="427"/>
      <c r="Z137" s="520"/>
      <c r="AA137" s="521"/>
      <c r="AB137" s="521"/>
      <c r="AC137" s="522"/>
      <c r="AD137" s="426"/>
      <c r="AE137" s="426"/>
      <c r="AF137" s="426"/>
      <c r="AG137" s="523"/>
      <c r="AH137" s="521"/>
      <c r="AI137" s="522"/>
      <c r="AJ137" s="426"/>
      <c r="AK137" s="426"/>
      <c r="AL137" s="426"/>
      <c r="AM137" s="524"/>
      <c r="AN137" s="524"/>
      <c r="AO137" s="505"/>
      <c r="AP137" s="433"/>
      <c r="AQ137" s="525"/>
      <c r="AR137" s="526"/>
      <c r="AS137" s="527"/>
      <c r="AT137" s="527"/>
      <c r="AU137" s="478"/>
      <c r="AV137" s="478"/>
      <c r="AW137" s="528"/>
      <c r="AX137" s="439"/>
      <c r="AY137" s="529"/>
      <c r="AZ137" s="529"/>
      <c r="BA137" s="439"/>
      <c r="BB137" s="442"/>
      <c r="BC137" s="443"/>
      <c r="BD137" s="530"/>
      <c r="BE137" s="442"/>
      <c r="BF137" s="442"/>
      <c r="BG137" s="446"/>
      <c r="BH137" s="446"/>
      <c r="BI137" s="446"/>
      <c r="BJ137" s="446"/>
      <c r="BK137" s="446"/>
      <c r="BL137" s="446"/>
      <c r="BM137" s="446"/>
      <c r="BN137" s="446"/>
      <c r="BO137" s="446"/>
      <c r="BP137" s="446"/>
      <c r="BQ137" s="446"/>
      <c r="BR137" s="447"/>
      <c r="BS137" s="447"/>
      <c r="BT137" s="447"/>
      <c r="BU137" s="448"/>
      <c r="BV137" s="447"/>
      <c r="BW137" s="449"/>
      <c r="BX137" s="449"/>
      <c r="BY137" s="449"/>
      <c r="BZ137" s="449"/>
      <c r="CA137" s="449"/>
      <c r="CC137" s="449"/>
      <c r="CD137" s="449"/>
      <c r="CE137" s="449"/>
      <c r="CF137" s="449"/>
      <c r="CG137" s="451"/>
      <c r="CH137" s="449"/>
      <c r="CI137" s="449"/>
      <c r="CJ137" s="449"/>
      <c r="CK137" s="449"/>
    </row>
    <row r="138" spans="1:89" s="450" customFormat="1" ht="18.75" customHeight="1">
      <c r="A138" s="412">
        <v>61</v>
      </c>
      <c r="B138" s="413"/>
      <c r="C138" s="482"/>
      <c r="D138" s="483"/>
      <c r="E138" s="474"/>
      <c r="F138" s="417"/>
      <c r="G138" s="418"/>
      <c r="H138" s="457"/>
      <c r="I138" s="420"/>
      <c r="J138" s="421"/>
      <c r="K138" s="422"/>
      <c r="L138" s="423"/>
      <c r="M138" s="424"/>
      <c r="N138" s="425"/>
      <c r="O138" s="426"/>
      <c r="P138" s="426"/>
      <c r="Q138" s="426"/>
      <c r="R138" s="426"/>
      <c r="S138" s="427"/>
      <c r="T138" s="426"/>
      <c r="U138" s="428"/>
      <c r="V138" s="428"/>
      <c r="W138" s="429"/>
      <c r="X138" s="427"/>
      <c r="Y138" s="427"/>
      <c r="Z138" s="520"/>
      <c r="AA138" s="521"/>
      <c r="AB138" s="521"/>
      <c r="AC138" s="522"/>
      <c r="AD138" s="426"/>
      <c r="AE138" s="426"/>
      <c r="AF138" s="426"/>
      <c r="AG138" s="523"/>
      <c r="AH138" s="521"/>
      <c r="AI138" s="522"/>
      <c r="AJ138" s="426"/>
      <c r="AK138" s="426"/>
      <c r="AL138" s="426"/>
      <c r="AM138" s="524"/>
      <c r="AN138" s="524"/>
      <c r="AO138" s="505"/>
      <c r="AP138" s="433"/>
      <c r="AQ138" s="525"/>
      <c r="AR138" s="526"/>
      <c r="AS138" s="527"/>
      <c r="AT138" s="527"/>
      <c r="AU138" s="478"/>
      <c r="AV138" s="478"/>
      <c r="AW138" s="528"/>
      <c r="AX138" s="439"/>
      <c r="AY138" s="529"/>
      <c r="AZ138" s="529"/>
      <c r="BA138" s="439"/>
      <c r="BB138" s="442"/>
      <c r="BC138" s="443"/>
      <c r="BD138" s="530"/>
      <c r="BE138" s="442"/>
      <c r="BF138" s="442"/>
      <c r="BG138" s="446"/>
      <c r="BH138" s="446"/>
      <c r="BI138" s="446"/>
      <c r="BJ138" s="446"/>
      <c r="BK138" s="446"/>
      <c r="BL138" s="446"/>
      <c r="BM138" s="446"/>
      <c r="BN138" s="446"/>
      <c r="BO138" s="446"/>
      <c r="BP138" s="446"/>
      <c r="BQ138" s="446"/>
      <c r="BR138" s="447"/>
      <c r="BS138" s="447"/>
      <c r="BT138" s="447"/>
      <c r="BU138" s="448"/>
      <c r="BV138" s="447"/>
      <c r="BW138" s="449"/>
      <c r="BX138" s="449"/>
      <c r="BY138" s="449"/>
      <c r="BZ138" s="449"/>
      <c r="CA138" s="449"/>
      <c r="CC138" s="449"/>
      <c r="CD138" s="449"/>
      <c r="CE138" s="449"/>
      <c r="CF138" s="449"/>
      <c r="CG138" s="451"/>
      <c r="CH138" s="449"/>
      <c r="CI138" s="449"/>
      <c r="CJ138" s="449"/>
      <c r="CK138" s="449"/>
    </row>
    <row r="139" spans="1:89" s="450" customFormat="1" ht="18.75" customHeight="1">
      <c r="A139" s="452" t="s">
        <v>92</v>
      </c>
      <c r="B139" s="413"/>
      <c r="C139" s="482"/>
      <c r="D139" s="483"/>
      <c r="E139" s="474"/>
      <c r="F139" s="417"/>
      <c r="G139" s="418"/>
      <c r="H139" s="420"/>
      <c r="I139" s="420"/>
      <c r="J139" s="421"/>
      <c r="K139" s="422"/>
      <c r="L139" s="423"/>
      <c r="M139" s="424"/>
      <c r="N139" s="425"/>
      <c r="O139" s="426"/>
      <c r="P139" s="426"/>
      <c r="Q139" s="426"/>
      <c r="R139" s="426"/>
      <c r="S139" s="427"/>
      <c r="T139" s="426"/>
      <c r="U139" s="428"/>
      <c r="V139" s="428"/>
      <c r="W139" s="429"/>
      <c r="X139" s="427"/>
      <c r="Y139" s="427"/>
      <c r="Z139" s="520"/>
      <c r="AA139" s="521"/>
      <c r="AB139" s="521"/>
      <c r="AC139" s="522"/>
      <c r="AD139" s="426"/>
      <c r="AE139" s="426"/>
      <c r="AF139" s="426"/>
      <c r="AG139" s="523"/>
      <c r="AH139" s="521"/>
      <c r="AI139" s="522"/>
      <c r="AJ139" s="426"/>
      <c r="AK139" s="426"/>
      <c r="AL139" s="426"/>
      <c r="AM139" s="524"/>
      <c r="AN139" s="524"/>
      <c r="AO139" s="505"/>
      <c r="AP139" s="433"/>
      <c r="AQ139" s="525"/>
      <c r="AR139" s="526"/>
      <c r="AS139" s="527"/>
      <c r="AT139" s="527"/>
      <c r="AU139" s="478"/>
      <c r="AV139" s="478"/>
      <c r="AW139" s="528"/>
      <c r="AX139" s="439"/>
      <c r="AY139" s="529"/>
      <c r="AZ139" s="529"/>
      <c r="BA139" s="439"/>
      <c r="BB139" s="442"/>
      <c r="BC139" s="443"/>
      <c r="BD139" s="530"/>
      <c r="BE139" s="442"/>
      <c r="BF139" s="442"/>
      <c r="BG139" s="446"/>
      <c r="BH139" s="446"/>
      <c r="BI139" s="446"/>
      <c r="BJ139" s="446"/>
      <c r="BK139" s="446"/>
      <c r="BL139" s="446"/>
      <c r="BM139" s="446"/>
      <c r="BN139" s="446"/>
      <c r="BO139" s="446"/>
      <c r="BP139" s="446"/>
      <c r="BQ139" s="446"/>
      <c r="BR139" s="447"/>
      <c r="BS139" s="447"/>
      <c r="BT139" s="447"/>
      <c r="BU139" s="448"/>
      <c r="BV139" s="447"/>
      <c r="BW139" s="449"/>
      <c r="BX139" s="449"/>
      <c r="BY139" s="449"/>
      <c r="BZ139" s="449"/>
      <c r="CA139" s="449"/>
      <c r="CC139" s="449"/>
      <c r="CD139" s="449"/>
      <c r="CE139" s="449"/>
      <c r="CF139" s="449"/>
      <c r="CG139" s="451"/>
      <c r="CH139" s="449"/>
      <c r="CI139" s="449"/>
      <c r="CJ139" s="449"/>
      <c r="CK139" s="449"/>
    </row>
    <row r="140" spans="1:89" s="450" customFormat="1" ht="18.75" customHeight="1">
      <c r="A140" s="412">
        <v>62</v>
      </c>
      <c r="B140" s="413"/>
      <c r="C140" s="482"/>
      <c r="D140" s="483"/>
      <c r="E140" s="474"/>
      <c r="F140" s="417"/>
      <c r="G140" s="418"/>
      <c r="H140" s="420"/>
      <c r="I140" s="420"/>
      <c r="J140" s="421"/>
      <c r="K140" s="422"/>
      <c r="L140" s="423"/>
      <c r="M140" s="424"/>
      <c r="N140" s="425"/>
      <c r="O140" s="426"/>
      <c r="P140" s="426"/>
      <c r="Q140" s="426"/>
      <c r="R140" s="426"/>
      <c r="S140" s="427"/>
      <c r="T140" s="426"/>
      <c r="U140" s="428"/>
      <c r="V140" s="428"/>
      <c r="W140" s="429"/>
      <c r="X140" s="427"/>
      <c r="Y140" s="427"/>
      <c r="Z140" s="520"/>
      <c r="AA140" s="521"/>
      <c r="AB140" s="521"/>
      <c r="AC140" s="522"/>
      <c r="AD140" s="426"/>
      <c r="AE140" s="426"/>
      <c r="AF140" s="426"/>
      <c r="AG140" s="523"/>
      <c r="AH140" s="521"/>
      <c r="AI140" s="522"/>
      <c r="AJ140" s="426"/>
      <c r="AK140" s="426"/>
      <c r="AL140" s="426"/>
      <c r="AM140" s="524"/>
      <c r="AN140" s="524"/>
      <c r="AO140" s="505"/>
      <c r="AP140" s="433"/>
      <c r="AQ140" s="525"/>
      <c r="AR140" s="526"/>
      <c r="AS140" s="527"/>
      <c r="AT140" s="527"/>
      <c r="AU140" s="478"/>
      <c r="AV140" s="478"/>
      <c r="AW140" s="528"/>
      <c r="AX140" s="439"/>
      <c r="AY140" s="529"/>
      <c r="AZ140" s="529"/>
      <c r="BA140" s="439"/>
      <c r="BB140" s="442"/>
      <c r="BC140" s="443"/>
      <c r="BD140" s="530"/>
      <c r="BE140" s="442"/>
      <c r="BF140" s="442"/>
      <c r="BG140" s="446"/>
      <c r="BH140" s="446"/>
      <c r="BI140" s="446"/>
      <c r="BJ140" s="446"/>
      <c r="BK140" s="446"/>
      <c r="BL140" s="446"/>
      <c r="BM140" s="446"/>
      <c r="BN140" s="446"/>
      <c r="BO140" s="446"/>
      <c r="BP140" s="446"/>
      <c r="BQ140" s="446"/>
      <c r="BR140" s="447"/>
      <c r="BS140" s="447"/>
      <c r="BT140" s="447"/>
      <c r="BU140" s="448"/>
      <c r="BV140" s="447"/>
      <c r="BW140" s="449"/>
      <c r="BX140" s="449"/>
      <c r="BY140" s="449"/>
      <c r="BZ140" s="449"/>
      <c r="CA140" s="449"/>
      <c r="CC140" s="449"/>
      <c r="CD140" s="449"/>
      <c r="CE140" s="449"/>
      <c r="CF140" s="449"/>
      <c r="CG140" s="451"/>
      <c r="CH140" s="449"/>
      <c r="CI140" s="449"/>
      <c r="CJ140" s="449"/>
      <c r="CK140" s="449"/>
    </row>
    <row r="141" spans="1:89" s="450" customFormat="1" ht="18.75" customHeight="1">
      <c r="A141" s="452" t="s">
        <v>93</v>
      </c>
      <c r="B141" s="413"/>
      <c r="C141" s="482"/>
      <c r="D141" s="483"/>
      <c r="E141" s="474"/>
      <c r="F141" s="417"/>
      <c r="G141" s="418"/>
      <c r="H141" s="457"/>
      <c r="I141" s="420"/>
      <c r="J141" s="421"/>
      <c r="K141" s="422"/>
      <c r="L141" s="423"/>
      <c r="M141" s="424"/>
      <c r="N141" s="425"/>
      <c r="O141" s="426"/>
      <c r="P141" s="426"/>
      <c r="Q141" s="426"/>
      <c r="R141" s="426"/>
      <c r="S141" s="427"/>
      <c r="T141" s="426"/>
      <c r="U141" s="428"/>
      <c r="V141" s="428"/>
      <c r="W141" s="429"/>
      <c r="X141" s="427"/>
      <c r="Y141" s="427"/>
      <c r="Z141" s="520"/>
      <c r="AA141" s="521"/>
      <c r="AB141" s="521"/>
      <c r="AC141" s="522"/>
      <c r="AD141" s="426"/>
      <c r="AE141" s="426"/>
      <c r="AF141" s="426"/>
      <c r="AG141" s="523"/>
      <c r="AH141" s="521"/>
      <c r="AI141" s="522"/>
      <c r="AJ141" s="426"/>
      <c r="AK141" s="426"/>
      <c r="AL141" s="426"/>
      <c r="AM141" s="524"/>
      <c r="AN141" s="524"/>
      <c r="AO141" s="505"/>
      <c r="AP141" s="433"/>
      <c r="AQ141" s="525"/>
      <c r="AR141" s="526"/>
      <c r="AS141" s="527"/>
      <c r="AT141" s="527"/>
      <c r="AU141" s="478"/>
      <c r="AV141" s="478"/>
      <c r="AW141" s="528"/>
      <c r="AX141" s="439"/>
      <c r="AY141" s="529"/>
      <c r="AZ141" s="529"/>
      <c r="BA141" s="439"/>
      <c r="BB141" s="442"/>
      <c r="BC141" s="443"/>
      <c r="BD141" s="530"/>
      <c r="BE141" s="442"/>
      <c r="BF141" s="442"/>
      <c r="BG141" s="446"/>
      <c r="BH141" s="446"/>
      <c r="BI141" s="446"/>
      <c r="BJ141" s="446"/>
      <c r="BK141" s="446"/>
      <c r="BL141" s="446"/>
      <c r="BM141" s="446"/>
      <c r="BN141" s="446"/>
      <c r="BO141" s="446"/>
      <c r="BP141" s="446"/>
      <c r="BQ141" s="446"/>
      <c r="BR141" s="447"/>
      <c r="BS141" s="447"/>
      <c r="BT141" s="447"/>
      <c r="BU141" s="448"/>
      <c r="BV141" s="447"/>
      <c r="BW141" s="449"/>
      <c r="BX141" s="449"/>
      <c r="BY141" s="449"/>
      <c r="BZ141" s="449"/>
      <c r="CA141" s="449"/>
      <c r="CC141" s="449"/>
      <c r="CD141" s="449"/>
      <c r="CE141" s="449"/>
      <c r="CF141" s="449"/>
      <c r="CG141" s="451"/>
      <c r="CH141" s="449"/>
      <c r="CI141" s="449"/>
      <c r="CJ141" s="449"/>
      <c r="CK141" s="449"/>
    </row>
    <row r="142" spans="1:89" s="450" customFormat="1" ht="18.75" customHeight="1">
      <c r="A142" s="412">
        <v>63</v>
      </c>
      <c r="B142" s="413"/>
      <c r="C142" s="482"/>
      <c r="D142" s="483"/>
      <c r="E142" s="474"/>
      <c r="F142" s="417"/>
      <c r="G142" s="418"/>
      <c r="H142" s="457"/>
      <c r="I142" s="420"/>
      <c r="J142" s="421"/>
      <c r="K142" s="422"/>
      <c r="L142" s="423"/>
      <c r="M142" s="424"/>
      <c r="N142" s="425"/>
      <c r="O142" s="426"/>
      <c r="P142" s="426"/>
      <c r="Q142" s="426"/>
      <c r="R142" s="426"/>
      <c r="S142" s="427"/>
      <c r="T142" s="426"/>
      <c r="U142" s="428"/>
      <c r="V142" s="428"/>
      <c r="W142" s="429"/>
      <c r="X142" s="427"/>
      <c r="Y142" s="427"/>
      <c r="Z142" s="520"/>
      <c r="AA142" s="521"/>
      <c r="AB142" s="521"/>
      <c r="AC142" s="522"/>
      <c r="AD142" s="426"/>
      <c r="AE142" s="426"/>
      <c r="AF142" s="426"/>
      <c r="AG142" s="523"/>
      <c r="AH142" s="521"/>
      <c r="AI142" s="522"/>
      <c r="AJ142" s="426"/>
      <c r="AK142" s="426"/>
      <c r="AL142" s="426"/>
      <c r="AM142" s="524"/>
      <c r="AN142" s="524"/>
      <c r="AO142" s="505"/>
      <c r="AP142" s="433"/>
      <c r="AQ142" s="525"/>
      <c r="AR142" s="526"/>
      <c r="AS142" s="527"/>
      <c r="AT142" s="527"/>
      <c r="AU142" s="478"/>
      <c r="AV142" s="478"/>
      <c r="AW142" s="528"/>
      <c r="AX142" s="439"/>
      <c r="AY142" s="529"/>
      <c r="AZ142" s="529"/>
      <c r="BA142" s="439"/>
      <c r="BB142" s="442"/>
      <c r="BC142" s="443"/>
      <c r="BD142" s="530"/>
      <c r="BE142" s="442"/>
      <c r="BF142" s="442"/>
      <c r="BG142" s="446"/>
      <c r="BH142" s="446"/>
      <c r="BI142" s="446"/>
      <c r="BJ142" s="446"/>
      <c r="BK142" s="446"/>
      <c r="BL142" s="446"/>
      <c r="BM142" s="446"/>
      <c r="BN142" s="446"/>
      <c r="BO142" s="446"/>
      <c r="BP142" s="446"/>
      <c r="BQ142" s="446"/>
      <c r="BR142" s="447"/>
      <c r="BS142" s="447"/>
      <c r="BT142" s="447"/>
      <c r="BU142" s="448"/>
      <c r="BV142" s="447"/>
      <c r="BW142" s="449"/>
      <c r="BX142" s="449"/>
      <c r="BY142" s="449"/>
      <c r="BZ142" s="449"/>
      <c r="CA142" s="449"/>
      <c r="CC142" s="449"/>
      <c r="CD142" s="449"/>
      <c r="CE142" s="449"/>
      <c r="CF142" s="449"/>
      <c r="CG142" s="451"/>
      <c r="CH142" s="449"/>
      <c r="CI142" s="449"/>
      <c r="CJ142" s="449"/>
      <c r="CK142" s="449"/>
    </row>
    <row r="143" spans="1:89" s="450" customFormat="1" ht="18.75" customHeight="1">
      <c r="A143" s="452" t="s">
        <v>94</v>
      </c>
      <c r="B143" s="413"/>
      <c r="C143" s="482"/>
      <c r="D143" s="483"/>
      <c r="E143" s="474"/>
      <c r="F143" s="417"/>
      <c r="G143" s="418"/>
      <c r="H143" s="457"/>
      <c r="I143" s="420"/>
      <c r="J143" s="421"/>
      <c r="K143" s="422"/>
      <c r="L143" s="423"/>
      <c r="M143" s="424"/>
      <c r="N143" s="425"/>
      <c r="O143" s="426"/>
      <c r="P143" s="426"/>
      <c r="Q143" s="426"/>
      <c r="R143" s="426"/>
      <c r="S143" s="427"/>
      <c r="T143" s="426"/>
      <c r="U143" s="428"/>
      <c r="V143" s="428"/>
      <c r="W143" s="429"/>
      <c r="X143" s="427"/>
      <c r="Y143" s="427"/>
      <c r="Z143" s="520"/>
      <c r="AA143" s="521"/>
      <c r="AB143" s="521"/>
      <c r="AC143" s="522"/>
      <c r="AD143" s="426"/>
      <c r="AE143" s="426"/>
      <c r="AF143" s="426"/>
      <c r="AG143" s="523"/>
      <c r="AH143" s="521"/>
      <c r="AI143" s="522"/>
      <c r="AJ143" s="426"/>
      <c r="AK143" s="426"/>
      <c r="AL143" s="426"/>
      <c r="AM143" s="524"/>
      <c r="AN143" s="524"/>
      <c r="AO143" s="505"/>
      <c r="AP143" s="433"/>
      <c r="AQ143" s="525"/>
      <c r="AR143" s="526"/>
      <c r="AS143" s="527"/>
      <c r="AT143" s="527"/>
      <c r="AU143" s="478"/>
      <c r="AV143" s="478"/>
      <c r="AW143" s="528"/>
      <c r="AX143" s="439"/>
      <c r="AY143" s="529"/>
      <c r="AZ143" s="529"/>
      <c r="BA143" s="439"/>
      <c r="BB143" s="442"/>
      <c r="BC143" s="443"/>
      <c r="BD143" s="530"/>
      <c r="BE143" s="442"/>
      <c r="BF143" s="442"/>
      <c r="BG143" s="446"/>
      <c r="BH143" s="446"/>
      <c r="BI143" s="446"/>
      <c r="BJ143" s="446"/>
      <c r="BK143" s="446"/>
      <c r="BL143" s="446"/>
      <c r="BM143" s="446"/>
      <c r="BN143" s="446"/>
      <c r="BO143" s="446"/>
      <c r="BP143" s="446"/>
      <c r="BQ143" s="446"/>
      <c r="BR143" s="447"/>
      <c r="BS143" s="447"/>
      <c r="BT143" s="447"/>
      <c r="BU143" s="448"/>
      <c r="BV143" s="447"/>
      <c r="BW143" s="449"/>
      <c r="BX143" s="449"/>
      <c r="BY143" s="449"/>
      <c r="BZ143" s="449"/>
      <c r="CA143" s="449"/>
      <c r="CC143" s="449"/>
      <c r="CD143" s="449"/>
      <c r="CE143" s="449"/>
      <c r="CF143" s="449"/>
      <c r="CG143" s="451"/>
      <c r="CH143" s="449"/>
      <c r="CI143" s="449"/>
      <c r="CJ143" s="449"/>
      <c r="CK143" s="449"/>
    </row>
    <row r="144" spans="1:89" s="450" customFormat="1" ht="18.75" customHeight="1">
      <c r="A144" s="412">
        <v>64</v>
      </c>
      <c r="B144" s="413"/>
      <c r="C144" s="482"/>
      <c r="D144" s="483"/>
      <c r="E144" s="474"/>
      <c r="F144" s="417"/>
      <c r="G144" s="418"/>
      <c r="H144" s="457"/>
      <c r="I144" s="420"/>
      <c r="J144" s="421"/>
      <c r="K144" s="422"/>
      <c r="L144" s="423"/>
      <c r="M144" s="424"/>
      <c r="N144" s="425"/>
      <c r="O144" s="426"/>
      <c r="P144" s="426"/>
      <c r="Q144" s="426"/>
      <c r="R144" s="426"/>
      <c r="S144" s="427"/>
      <c r="T144" s="426"/>
      <c r="U144" s="428"/>
      <c r="V144" s="428"/>
      <c r="W144" s="429"/>
      <c r="X144" s="427"/>
      <c r="Y144" s="427"/>
      <c r="Z144" s="520"/>
      <c r="AA144" s="521"/>
      <c r="AB144" s="521"/>
      <c r="AC144" s="522"/>
      <c r="AD144" s="426"/>
      <c r="AE144" s="426"/>
      <c r="AF144" s="426"/>
      <c r="AG144" s="523"/>
      <c r="AH144" s="521"/>
      <c r="AI144" s="522"/>
      <c r="AJ144" s="426"/>
      <c r="AK144" s="426"/>
      <c r="AL144" s="426"/>
      <c r="AM144" s="524"/>
      <c r="AN144" s="524"/>
      <c r="AO144" s="505"/>
      <c r="AP144" s="433"/>
      <c r="AQ144" s="525"/>
      <c r="AR144" s="526"/>
      <c r="AS144" s="527"/>
      <c r="AT144" s="527"/>
      <c r="AU144" s="478"/>
      <c r="AV144" s="478"/>
      <c r="AW144" s="528"/>
      <c r="AX144" s="439"/>
      <c r="AY144" s="529"/>
      <c r="AZ144" s="529"/>
      <c r="BA144" s="439"/>
      <c r="BB144" s="442"/>
      <c r="BC144" s="443"/>
      <c r="BD144" s="530"/>
      <c r="BE144" s="442"/>
      <c r="BF144" s="442"/>
      <c r="BG144" s="446"/>
      <c r="BH144" s="446"/>
      <c r="BI144" s="446"/>
      <c r="BJ144" s="446"/>
      <c r="BK144" s="446"/>
      <c r="BL144" s="446"/>
      <c r="BM144" s="446"/>
      <c r="BN144" s="446"/>
      <c r="BO144" s="446"/>
      <c r="BP144" s="446"/>
      <c r="BQ144" s="446"/>
      <c r="BR144" s="447"/>
      <c r="BS144" s="447"/>
      <c r="BT144" s="447"/>
      <c r="BU144" s="448"/>
      <c r="BV144" s="447"/>
      <c r="BW144" s="449"/>
      <c r="BX144" s="449"/>
      <c r="BY144" s="449"/>
      <c r="BZ144" s="449"/>
      <c r="CA144" s="449"/>
      <c r="CC144" s="449"/>
      <c r="CD144" s="449"/>
      <c r="CE144" s="449"/>
      <c r="CF144" s="449"/>
      <c r="CG144" s="451"/>
      <c r="CH144" s="449"/>
      <c r="CI144" s="449"/>
      <c r="CJ144" s="449"/>
      <c r="CK144" s="449"/>
    </row>
    <row r="145" spans="1:89" s="450" customFormat="1" ht="18.75" customHeight="1">
      <c r="A145" s="452" t="s">
        <v>95</v>
      </c>
      <c r="B145" s="413"/>
      <c r="C145" s="482"/>
      <c r="D145" s="483"/>
      <c r="E145" s="474"/>
      <c r="F145" s="417"/>
      <c r="G145" s="418"/>
      <c r="H145" s="420"/>
      <c r="I145" s="420"/>
      <c r="J145" s="421"/>
      <c r="K145" s="422"/>
      <c r="L145" s="423"/>
      <c r="M145" s="424"/>
      <c r="N145" s="425"/>
      <c r="O145" s="426"/>
      <c r="P145" s="426"/>
      <c r="Q145" s="426"/>
      <c r="R145" s="426"/>
      <c r="S145" s="427"/>
      <c r="T145" s="426"/>
      <c r="U145" s="428"/>
      <c r="V145" s="428"/>
      <c r="W145" s="429"/>
      <c r="X145" s="427"/>
      <c r="Y145" s="427"/>
      <c r="Z145" s="520"/>
      <c r="AA145" s="521"/>
      <c r="AB145" s="521"/>
      <c r="AC145" s="522"/>
      <c r="AD145" s="426"/>
      <c r="AE145" s="426"/>
      <c r="AF145" s="426"/>
      <c r="AG145" s="523"/>
      <c r="AH145" s="521"/>
      <c r="AI145" s="522"/>
      <c r="AJ145" s="426"/>
      <c r="AK145" s="426"/>
      <c r="AL145" s="426"/>
      <c r="AM145" s="524"/>
      <c r="AN145" s="524"/>
      <c r="AO145" s="505"/>
      <c r="AP145" s="433"/>
      <c r="AQ145" s="525"/>
      <c r="AR145" s="526"/>
      <c r="AS145" s="527"/>
      <c r="AT145" s="527"/>
      <c r="AU145" s="478"/>
      <c r="AV145" s="478"/>
      <c r="AW145" s="528"/>
      <c r="AX145" s="439"/>
      <c r="AY145" s="529"/>
      <c r="AZ145" s="529"/>
      <c r="BA145" s="439"/>
      <c r="BB145" s="442"/>
      <c r="BC145" s="443"/>
      <c r="BD145" s="530"/>
      <c r="BE145" s="442"/>
      <c r="BF145" s="442"/>
      <c r="BG145" s="446"/>
      <c r="BH145" s="446"/>
      <c r="BI145" s="446"/>
      <c r="BJ145" s="446"/>
      <c r="BK145" s="446"/>
      <c r="BL145" s="446"/>
      <c r="BM145" s="446"/>
      <c r="BN145" s="446"/>
      <c r="BO145" s="446"/>
      <c r="BP145" s="446"/>
      <c r="BQ145" s="446"/>
      <c r="BR145" s="447"/>
      <c r="BS145" s="447"/>
      <c r="BT145" s="447"/>
      <c r="BU145" s="448"/>
      <c r="BV145" s="447"/>
      <c r="BW145" s="449"/>
      <c r="BX145" s="449"/>
      <c r="BY145" s="449"/>
      <c r="BZ145" s="449"/>
      <c r="CA145" s="449"/>
      <c r="CC145" s="449"/>
      <c r="CD145" s="449"/>
      <c r="CE145" s="449"/>
      <c r="CF145" s="449"/>
      <c r="CG145" s="451"/>
      <c r="CH145" s="449"/>
      <c r="CI145" s="449"/>
      <c r="CJ145" s="449"/>
      <c r="CK145" s="449"/>
    </row>
    <row r="146" spans="1:89" s="450" customFormat="1" ht="18.75" customHeight="1">
      <c r="A146" s="412">
        <v>65</v>
      </c>
      <c r="B146" s="413"/>
      <c r="C146" s="482"/>
      <c r="D146" s="483"/>
      <c r="E146" s="474"/>
      <c r="F146" s="417"/>
      <c r="G146" s="418"/>
      <c r="H146" s="420"/>
      <c r="I146" s="420"/>
      <c r="J146" s="421"/>
      <c r="K146" s="422"/>
      <c r="L146" s="423"/>
      <c r="M146" s="424"/>
      <c r="N146" s="425"/>
      <c r="O146" s="426"/>
      <c r="P146" s="426"/>
      <c r="Q146" s="426"/>
      <c r="R146" s="426"/>
      <c r="S146" s="427"/>
      <c r="T146" s="426"/>
      <c r="U146" s="428"/>
      <c r="V146" s="428"/>
      <c r="W146" s="429"/>
      <c r="X146" s="427"/>
      <c r="Y146" s="427"/>
      <c r="Z146" s="520"/>
      <c r="AA146" s="521"/>
      <c r="AB146" s="521"/>
      <c r="AC146" s="522"/>
      <c r="AD146" s="426"/>
      <c r="AE146" s="426"/>
      <c r="AF146" s="426"/>
      <c r="AG146" s="523"/>
      <c r="AH146" s="521"/>
      <c r="AI146" s="522"/>
      <c r="AJ146" s="426"/>
      <c r="AK146" s="426"/>
      <c r="AL146" s="426"/>
      <c r="AM146" s="524"/>
      <c r="AN146" s="524"/>
      <c r="AO146" s="505"/>
      <c r="AP146" s="433"/>
      <c r="AQ146" s="525"/>
      <c r="AR146" s="526"/>
      <c r="AS146" s="527"/>
      <c r="AT146" s="527"/>
      <c r="AU146" s="478"/>
      <c r="AV146" s="478"/>
      <c r="AW146" s="528"/>
      <c r="AX146" s="439"/>
      <c r="AY146" s="529"/>
      <c r="AZ146" s="529"/>
      <c r="BA146" s="439"/>
      <c r="BB146" s="442"/>
      <c r="BC146" s="443"/>
      <c r="BD146" s="530"/>
      <c r="BE146" s="442"/>
      <c r="BF146" s="442"/>
      <c r="BG146" s="446"/>
      <c r="BH146" s="446"/>
      <c r="BI146" s="446"/>
      <c r="BJ146" s="446"/>
      <c r="BK146" s="446"/>
      <c r="BL146" s="446"/>
      <c r="BM146" s="446"/>
      <c r="BN146" s="446"/>
      <c r="BO146" s="446"/>
      <c r="BP146" s="446"/>
      <c r="BQ146" s="446"/>
      <c r="BR146" s="447"/>
      <c r="BS146" s="447"/>
      <c r="BT146" s="447"/>
      <c r="BU146" s="448"/>
      <c r="BV146" s="447"/>
      <c r="BW146" s="449"/>
      <c r="BX146" s="449"/>
      <c r="BY146" s="449"/>
      <c r="BZ146" s="449"/>
      <c r="CA146" s="449"/>
      <c r="CC146" s="449"/>
      <c r="CD146" s="449"/>
      <c r="CE146" s="449"/>
      <c r="CF146" s="449"/>
      <c r="CG146" s="451"/>
      <c r="CH146" s="449"/>
      <c r="CI146" s="449"/>
      <c r="CJ146" s="449"/>
      <c r="CK146" s="449"/>
    </row>
    <row r="147" spans="1:89" s="450" customFormat="1" ht="18.75" customHeight="1">
      <c r="A147" s="452" t="s">
        <v>96</v>
      </c>
      <c r="B147" s="413"/>
      <c r="C147" s="482"/>
      <c r="D147" s="483"/>
      <c r="E147" s="474"/>
      <c r="F147" s="417"/>
      <c r="G147" s="418"/>
      <c r="H147" s="420"/>
      <c r="I147" s="420"/>
      <c r="J147" s="421"/>
      <c r="K147" s="422"/>
      <c r="L147" s="423"/>
      <c r="M147" s="424"/>
      <c r="N147" s="425"/>
      <c r="O147" s="426"/>
      <c r="P147" s="426"/>
      <c r="Q147" s="426"/>
      <c r="R147" s="426"/>
      <c r="S147" s="427"/>
      <c r="T147" s="426"/>
      <c r="U147" s="428"/>
      <c r="V147" s="428"/>
      <c r="W147" s="429"/>
      <c r="X147" s="427"/>
      <c r="Y147" s="427"/>
      <c r="Z147" s="520"/>
      <c r="AA147" s="521"/>
      <c r="AB147" s="521"/>
      <c r="AC147" s="522"/>
      <c r="AD147" s="426"/>
      <c r="AE147" s="426"/>
      <c r="AF147" s="426"/>
      <c r="AG147" s="523"/>
      <c r="AH147" s="521"/>
      <c r="AI147" s="522"/>
      <c r="AJ147" s="426"/>
      <c r="AK147" s="426"/>
      <c r="AL147" s="426"/>
      <c r="AM147" s="524"/>
      <c r="AN147" s="524"/>
      <c r="AO147" s="505"/>
      <c r="AP147" s="433"/>
      <c r="AQ147" s="525"/>
      <c r="AR147" s="526"/>
      <c r="AS147" s="527"/>
      <c r="AT147" s="527"/>
      <c r="AU147" s="478"/>
      <c r="AV147" s="478"/>
      <c r="AW147" s="528"/>
      <c r="AX147" s="439"/>
      <c r="AY147" s="529"/>
      <c r="AZ147" s="529"/>
      <c r="BA147" s="439"/>
      <c r="BB147" s="442"/>
      <c r="BC147" s="443"/>
      <c r="BD147" s="530"/>
      <c r="BE147" s="442"/>
      <c r="BF147" s="442"/>
      <c r="BG147" s="446"/>
      <c r="BH147" s="446"/>
      <c r="BI147" s="446"/>
      <c r="BJ147" s="446"/>
      <c r="BK147" s="446"/>
      <c r="BL147" s="446"/>
      <c r="BM147" s="446"/>
      <c r="BN147" s="446"/>
      <c r="BO147" s="446"/>
      <c r="BP147" s="446"/>
      <c r="BQ147" s="446"/>
      <c r="BR147" s="447"/>
      <c r="BS147" s="447"/>
      <c r="BT147" s="447"/>
      <c r="BU147" s="448"/>
      <c r="BV147" s="447"/>
      <c r="BW147" s="449"/>
      <c r="BX147" s="449"/>
      <c r="BY147" s="449"/>
      <c r="BZ147" s="449"/>
      <c r="CA147" s="449"/>
      <c r="CC147" s="449"/>
      <c r="CD147" s="449"/>
      <c r="CE147" s="449"/>
      <c r="CF147" s="449"/>
      <c r="CG147" s="451"/>
      <c r="CH147" s="449"/>
      <c r="CI147" s="449"/>
      <c r="CJ147" s="449"/>
      <c r="CK147" s="449"/>
    </row>
    <row r="148" spans="1:89" s="450" customFormat="1" ht="18.75" customHeight="1">
      <c r="A148" s="412">
        <v>66</v>
      </c>
      <c r="B148" s="413"/>
      <c r="C148" s="482"/>
      <c r="D148" s="483"/>
      <c r="E148" s="474"/>
      <c r="F148" s="417"/>
      <c r="G148" s="418"/>
      <c r="H148" s="420"/>
      <c r="I148" s="420"/>
      <c r="J148" s="421"/>
      <c r="K148" s="422"/>
      <c r="L148" s="423"/>
      <c r="M148" s="424"/>
      <c r="N148" s="425"/>
      <c r="O148" s="426"/>
      <c r="P148" s="426"/>
      <c r="Q148" s="426"/>
      <c r="R148" s="426"/>
      <c r="S148" s="427"/>
      <c r="T148" s="426"/>
      <c r="U148" s="428"/>
      <c r="V148" s="428"/>
      <c r="W148" s="429"/>
      <c r="X148" s="427"/>
      <c r="Y148" s="427"/>
      <c r="Z148" s="520"/>
      <c r="AA148" s="521"/>
      <c r="AB148" s="521"/>
      <c r="AC148" s="522"/>
      <c r="AD148" s="426"/>
      <c r="AE148" s="426"/>
      <c r="AF148" s="426"/>
      <c r="AG148" s="523"/>
      <c r="AH148" s="521"/>
      <c r="AI148" s="522"/>
      <c r="AJ148" s="426"/>
      <c r="AK148" s="426"/>
      <c r="AL148" s="426"/>
      <c r="AM148" s="524"/>
      <c r="AN148" s="524"/>
      <c r="AO148" s="505"/>
      <c r="AP148" s="433"/>
      <c r="AQ148" s="525"/>
      <c r="AR148" s="526"/>
      <c r="AS148" s="527"/>
      <c r="AT148" s="527"/>
      <c r="AU148" s="478"/>
      <c r="AV148" s="478"/>
      <c r="AW148" s="528"/>
      <c r="AX148" s="439"/>
      <c r="AY148" s="529"/>
      <c r="AZ148" s="529"/>
      <c r="BA148" s="439"/>
      <c r="BB148" s="442"/>
      <c r="BC148" s="443"/>
      <c r="BD148" s="530"/>
      <c r="BE148" s="442"/>
      <c r="BF148" s="442"/>
      <c r="BG148" s="446"/>
      <c r="BH148" s="446"/>
      <c r="BI148" s="446"/>
      <c r="BJ148" s="446"/>
      <c r="BK148" s="446"/>
      <c r="BL148" s="446"/>
      <c r="BM148" s="446"/>
      <c r="BN148" s="446"/>
      <c r="BO148" s="446"/>
      <c r="BP148" s="446"/>
      <c r="BQ148" s="446"/>
      <c r="BR148" s="447"/>
      <c r="BS148" s="447"/>
      <c r="BT148" s="447"/>
      <c r="BU148" s="448"/>
      <c r="BV148" s="447"/>
      <c r="BW148" s="449"/>
      <c r="BX148" s="449"/>
      <c r="BY148" s="449"/>
      <c r="BZ148" s="449"/>
      <c r="CA148" s="449"/>
      <c r="CC148" s="449"/>
      <c r="CD148" s="449"/>
      <c r="CE148" s="449"/>
      <c r="CF148" s="449"/>
      <c r="CG148" s="451"/>
      <c r="CH148" s="449"/>
      <c r="CI148" s="449"/>
      <c r="CJ148" s="449"/>
      <c r="CK148" s="449"/>
    </row>
    <row r="149" spans="1:89" s="450" customFormat="1" ht="18.75" customHeight="1">
      <c r="A149" s="452" t="s">
        <v>97</v>
      </c>
      <c r="B149" s="413"/>
      <c r="C149" s="482"/>
      <c r="D149" s="483"/>
      <c r="E149" s="474"/>
      <c r="F149" s="417"/>
      <c r="G149" s="418"/>
      <c r="H149" s="420"/>
      <c r="I149" s="420"/>
      <c r="J149" s="421"/>
      <c r="K149" s="422"/>
      <c r="L149" s="423"/>
      <c r="M149" s="424"/>
      <c r="N149" s="425"/>
      <c r="O149" s="426"/>
      <c r="P149" s="426"/>
      <c r="Q149" s="426"/>
      <c r="R149" s="426"/>
      <c r="S149" s="427"/>
      <c r="T149" s="426"/>
      <c r="U149" s="428"/>
      <c r="V149" s="428"/>
      <c r="W149" s="429"/>
      <c r="X149" s="427"/>
      <c r="Y149" s="427"/>
      <c r="Z149" s="520"/>
      <c r="AA149" s="521"/>
      <c r="AB149" s="521"/>
      <c r="AC149" s="522"/>
      <c r="AD149" s="426"/>
      <c r="AE149" s="426"/>
      <c r="AF149" s="426"/>
      <c r="AG149" s="523"/>
      <c r="AH149" s="521"/>
      <c r="AI149" s="522"/>
      <c r="AJ149" s="426"/>
      <c r="AK149" s="426"/>
      <c r="AL149" s="426"/>
      <c r="AM149" s="524"/>
      <c r="AN149" s="524"/>
      <c r="AO149" s="505"/>
      <c r="AP149" s="433"/>
      <c r="AQ149" s="525"/>
      <c r="AR149" s="526"/>
      <c r="AS149" s="527"/>
      <c r="AT149" s="527"/>
      <c r="AU149" s="478"/>
      <c r="AV149" s="478"/>
      <c r="AW149" s="528"/>
      <c r="AX149" s="439"/>
      <c r="AY149" s="529"/>
      <c r="AZ149" s="529"/>
      <c r="BA149" s="439"/>
      <c r="BB149" s="442"/>
      <c r="BC149" s="443"/>
      <c r="BD149" s="530"/>
      <c r="BE149" s="442"/>
      <c r="BF149" s="442"/>
      <c r="BG149" s="446"/>
      <c r="BH149" s="446"/>
      <c r="BI149" s="446"/>
      <c r="BJ149" s="446"/>
      <c r="BK149" s="446"/>
      <c r="BL149" s="446"/>
      <c r="BM149" s="446"/>
      <c r="BN149" s="446"/>
      <c r="BO149" s="446"/>
      <c r="BP149" s="446"/>
      <c r="BQ149" s="446"/>
      <c r="BR149" s="447"/>
      <c r="BS149" s="447"/>
      <c r="BT149" s="447"/>
      <c r="BU149" s="448"/>
      <c r="BV149" s="447"/>
      <c r="BW149" s="449"/>
      <c r="BX149" s="449"/>
      <c r="BY149" s="449"/>
      <c r="BZ149" s="449"/>
      <c r="CA149" s="449"/>
      <c r="CC149" s="449"/>
      <c r="CD149" s="449"/>
      <c r="CE149" s="449"/>
      <c r="CF149" s="449"/>
      <c r="CG149" s="451"/>
      <c r="CH149" s="449"/>
      <c r="CI149" s="449"/>
      <c r="CJ149" s="449"/>
      <c r="CK149" s="449"/>
    </row>
    <row r="150" spans="1:89" s="450" customFormat="1" ht="18.75" customHeight="1">
      <c r="A150" s="412">
        <v>67</v>
      </c>
      <c r="B150" s="413"/>
      <c r="C150" s="482"/>
      <c r="D150" s="483"/>
      <c r="E150" s="474"/>
      <c r="F150" s="417"/>
      <c r="G150" s="418"/>
      <c r="H150" s="420"/>
      <c r="I150" s="420"/>
      <c r="J150" s="421"/>
      <c r="K150" s="422"/>
      <c r="L150" s="423"/>
      <c r="M150" s="424"/>
      <c r="N150" s="425"/>
      <c r="O150" s="426"/>
      <c r="P150" s="426"/>
      <c r="Q150" s="426"/>
      <c r="R150" s="426"/>
      <c r="S150" s="427"/>
      <c r="T150" s="426"/>
      <c r="U150" s="428"/>
      <c r="V150" s="428"/>
      <c r="W150" s="429"/>
      <c r="X150" s="427"/>
      <c r="Y150" s="427"/>
      <c r="Z150" s="520"/>
      <c r="AA150" s="521"/>
      <c r="AB150" s="521"/>
      <c r="AC150" s="522"/>
      <c r="AD150" s="426"/>
      <c r="AE150" s="426"/>
      <c r="AF150" s="426"/>
      <c r="AG150" s="523"/>
      <c r="AH150" s="521"/>
      <c r="AI150" s="522"/>
      <c r="AJ150" s="426"/>
      <c r="AK150" s="426"/>
      <c r="AL150" s="426"/>
      <c r="AM150" s="524"/>
      <c r="AN150" s="524"/>
      <c r="AO150" s="505"/>
      <c r="AP150" s="433"/>
      <c r="AQ150" s="525"/>
      <c r="AR150" s="526"/>
      <c r="AS150" s="527"/>
      <c r="AT150" s="527"/>
      <c r="AU150" s="478"/>
      <c r="AV150" s="478"/>
      <c r="AW150" s="528"/>
      <c r="AX150" s="439"/>
      <c r="AY150" s="529"/>
      <c r="AZ150" s="529"/>
      <c r="BA150" s="439"/>
      <c r="BB150" s="442"/>
      <c r="BC150" s="443"/>
      <c r="BD150" s="530"/>
      <c r="BE150" s="442"/>
      <c r="BF150" s="442"/>
      <c r="BG150" s="446"/>
      <c r="BH150" s="446"/>
      <c r="BI150" s="446"/>
      <c r="BJ150" s="446"/>
      <c r="BK150" s="446"/>
      <c r="BL150" s="446"/>
      <c r="BM150" s="446"/>
      <c r="BN150" s="446"/>
      <c r="BO150" s="446"/>
      <c r="BP150" s="446"/>
      <c r="BQ150" s="446"/>
      <c r="BR150" s="447"/>
      <c r="BS150" s="447"/>
      <c r="BT150" s="447"/>
      <c r="BU150" s="448"/>
      <c r="BV150" s="447"/>
      <c r="BW150" s="449"/>
      <c r="BX150" s="449"/>
      <c r="BY150" s="449"/>
      <c r="BZ150" s="449"/>
      <c r="CA150" s="449"/>
      <c r="CC150" s="449"/>
      <c r="CD150" s="449"/>
      <c r="CE150" s="449"/>
      <c r="CF150" s="449"/>
      <c r="CG150" s="451"/>
      <c r="CH150" s="449"/>
      <c r="CI150" s="449"/>
      <c r="CJ150" s="449"/>
      <c r="CK150" s="449"/>
    </row>
    <row r="151" spans="1:89" s="450" customFormat="1" ht="18.75" customHeight="1">
      <c r="A151" s="452" t="s">
        <v>98</v>
      </c>
      <c r="B151" s="413"/>
      <c r="C151" s="482"/>
      <c r="D151" s="483"/>
      <c r="E151" s="474"/>
      <c r="F151" s="417"/>
      <c r="G151" s="418"/>
      <c r="H151" s="420"/>
      <c r="I151" s="420"/>
      <c r="J151" s="421"/>
      <c r="K151" s="422"/>
      <c r="L151" s="423"/>
      <c r="M151" s="424"/>
      <c r="N151" s="425"/>
      <c r="O151" s="426"/>
      <c r="P151" s="426"/>
      <c r="Q151" s="426"/>
      <c r="R151" s="426"/>
      <c r="S151" s="427"/>
      <c r="T151" s="426"/>
      <c r="U151" s="428"/>
      <c r="V151" s="428"/>
      <c r="W151" s="429"/>
      <c r="X151" s="427"/>
      <c r="Y151" s="427"/>
      <c r="Z151" s="520"/>
      <c r="AA151" s="521"/>
      <c r="AB151" s="521"/>
      <c r="AC151" s="522"/>
      <c r="AD151" s="426"/>
      <c r="AE151" s="426"/>
      <c r="AF151" s="426"/>
      <c r="AG151" s="523"/>
      <c r="AH151" s="521"/>
      <c r="AI151" s="522"/>
      <c r="AJ151" s="426"/>
      <c r="AK151" s="426"/>
      <c r="AL151" s="426"/>
      <c r="AM151" s="524"/>
      <c r="AN151" s="524"/>
      <c r="AO151" s="505"/>
      <c r="AP151" s="433"/>
      <c r="AQ151" s="525"/>
      <c r="AR151" s="526"/>
      <c r="AS151" s="527"/>
      <c r="AT151" s="527"/>
      <c r="AU151" s="478"/>
      <c r="AV151" s="478"/>
      <c r="AW151" s="528"/>
      <c r="AX151" s="439"/>
      <c r="AY151" s="529"/>
      <c r="AZ151" s="529"/>
      <c r="BA151" s="439"/>
      <c r="BB151" s="442"/>
      <c r="BC151" s="443"/>
      <c r="BD151" s="530"/>
      <c r="BE151" s="442"/>
      <c r="BF151" s="442"/>
      <c r="BG151" s="446"/>
      <c r="BH151" s="446"/>
      <c r="BI151" s="446"/>
      <c r="BJ151" s="446"/>
      <c r="BK151" s="446"/>
      <c r="BL151" s="446"/>
      <c r="BM151" s="446"/>
      <c r="BN151" s="446"/>
      <c r="BO151" s="446"/>
      <c r="BP151" s="446"/>
      <c r="BQ151" s="446"/>
      <c r="BR151" s="447"/>
      <c r="BS151" s="447"/>
      <c r="BT151" s="447"/>
      <c r="BU151" s="448"/>
      <c r="BV151" s="447"/>
      <c r="BW151" s="449"/>
      <c r="BX151" s="449"/>
      <c r="BY151" s="449"/>
      <c r="BZ151" s="449"/>
      <c r="CA151" s="449"/>
      <c r="CC151" s="449"/>
      <c r="CD151" s="449"/>
      <c r="CE151" s="449"/>
      <c r="CF151" s="449"/>
      <c r="CG151" s="451"/>
      <c r="CH151" s="449"/>
      <c r="CI151" s="449"/>
      <c r="CJ151" s="449"/>
      <c r="CK151" s="449"/>
    </row>
    <row r="152" spans="1:89" s="450" customFormat="1" ht="18.75" customHeight="1">
      <c r="A152" s="412">
        <v>68</v>
      </c>
      <c r="B152" s="413"/>
      <c r="C152" s="482"/>
      <c r="D152" s="483"/>
      <c r="E152" s="474"/>
      <c r="F152" s="417"/>
      <c r="G152" s="418"/>
      <c r="H152" s="420"/>
      <c r="I152" s="420"/>
      <c r="J152" s="421"/>
      <c r="K152" s="422"/>
      <c r="L152" s="423"/>
      <c r="M152" s="424"/>
      <c r="N152" s="425"/>
      <c r="O152" s="426"/>
      <c r="P152" s="426"/>
      <c r="Q152" s="426"/>
      <c r="R152" s="426"/>
      <c r="S152" s="427"/>
      <c r="T152" s="426"/>
      <c r="U152" s="428"/>
      <c r="V152" s="428"/>
      <c r="W152" s="429"/>
      <c r="X152" s="427"/>
      <c r="Y152" s="427"/>
      <c r="Z152" s="520"/>
      <c r="AA152" s="521"/>
      <c r="AB152" s="521"/>
      <c r="AC152" s="522"/>
      <c r="AD152" s="426"/>
      <c r="AE152" s="426"/>
      <c r="AF152" s="426"/>
      <c r="AG152" s="523"/>
      <c r="AH152" s="521"/>
      <c r="AI152" s="522"/>
      <c r="AJ152" s="426"/>
      <c r="AK152" s="426"/>
      <c r="AL152" s="426"/>
      <c r="AM152" s="524"/>
      <c r="AN152" s="524"/>
      <c r="AO152" s="505"/>
      <c r="AP152" s="433"/>
      <c r="AQ152" s="525"/>
      <c r="AR152" s="526"/>
      <c r="AS152" s="527"/>
      <c r="AT152" s="527"/>
      <c r="AU152" s="478"/>
      <c r="AV152" s="478"/>
      <c r="AW152" s="528"/>
      <c r="AX152" s="439"/>
      <c r="AY152" s="529"/>
      <c r="AZ152" s="529"/>
      <c r="BA152" s="439"/>
      <c r="BB152" s="442"/>
      <c r="BC152" s="443"/>
      <c r="BD152" s="530"/>
      <c r="BE152" s="442"/>
      <c r="BF152" s="442"/>
      <c r="BG152" s="446"/>
      <c r="BH152" s="446"/>
      <c r="BI152" s="446"/>
      <c r="BJ152" s="446"/>
      <c r="BK152" s="446"/>
      <c r="BL152" s="446"/>
      <c r="BM152" s="446"/>
      <c r="BN152" s="446"/>
      <c r="BO152" s="446"/>
      <c r="BP152" s="446"/>
      <c r="BQ152" s="446"/>
      <c r="BR152" s="447"/>
      <c r="BS152" s="447"/>
      <c r="BT152" s="447"/>
      <c r="BU152" s="448"/>
      <c r="BV152" s="447"/>
      <c r="BW152" s="449"/>
      <c r="BX152" s="449"/>
      <c r="BY152" s="449"/>
      <c r="BZ152" s="449"/>
      <c r="CA152" s="449"/>
      <c r="CC152" s="449"/>
      <c r="CD152" s="449"/>
      <c r="CE152" s="449"/>
      <c r="CF152" s="449"/>
      <c r="CG152" s="451"/>
      <c r="CH152" s="449"/>
      <c r="CI152" s="449"/>
      <c r="CJ152" s="449"/>
      <c r="CK152" s="449"/>
    </row>
    <row r="153" spans="1:89" s="450" customFormat="1" ht="18.75" customHeight="1">
      <c r="A153" s="452" t="s">
        <v>99</v>
      </c>
      <c r="B153" s="413"/>
      <c r="C153" s="482"/>
      <c r="D153" s="483"/>
      <c r="E153" s="474"/>
      <c r="F153" s="417"/>
      <c r="G153" s="418"/>
      <c r="H153" s="420"/>
      <c r="I153" s="420"/>
      <c r="J153" s="421"/>
      <c r="K153" s="422"/>
      <c r="L153" s="423"/>
      <c r="M153" s="424"/>
      <c r="N153" s="425"/>
      <c r="O153" s="426"/>
      <c r="P153" s="426"/>
      <c r="Q153" s="426"/>
      <c r="R153" s="426"/>
      <c r="S153" s="427"/>
      <c r="T153" s="426"/>
      <c r="U153" s="428"/>
      <c r="V153" s="428"/>
      <c r="W153" s="429"/>
      <c r="X153" s="427"/>
      <c r="Y153" s="427"/>
      <c r="Z153" s="520"/>
      <c r="AA153" s="521"/>
      <c r="AB153" s="521"/>
      <c r="AC153" s="522"/>
      <c r="AD153" s="426"/>
      <c r="AE153" s="426"/>
      <c r="AF153" s="426"/>
      <c r="AG153" s="523"/>
      <c r="AH153" s="521"/>
      <c r="AI153" s="522"/>
      <c r="AJ153" s="426"/>
      <c r="AK153" s="426"/>
      <c r="AL153" s="426"/>
      <c r="AM153" s="524"/>
      <c r="AN153" s="524"/>
      <c r="AO153" s="505"/>
      <c r="AP153" s="433"/>
      <c r="AQ153" s="525"/>
      <c r="AR153" s="526"/>
      <c r="AS153" s="527"/>
      <c r="AT153" s="527"/>
      <c r="AU153" s="478"/>
      <c r="AV153" s="478"/>
      <c r="AW153" s="528"/>
      <c r="AX153" s="439"/>
      <c r="AY153" s="529"/>
      <c r="AZ153" s="529"/>
      <c r="BA153" s="439"/>
      <c r="BB153" s="442"/>
      <c r="BC153" s="443"/>
      <c r="BD153" s="530"/>
      <c r="BE153" s="442"/>
      <c r="BF153" s="442"/>
      <c r="BG153" s="446"/>
      <c r="BH153" s="446"/>
      <c r="BI153" s="446"/>
      <c r="BJ153" s="446"/>
      <c r="BK153" s="446"/>
      <c r="BL153" s="446"/>
      <c r="BM153" s="446"/>
      <c r="BN153" s="446"/>
      <c r="BO153" s="446"/>
      <c r="BP153" s="446"/>
      <c r="BQ153" s="446"/>
      <c r="BR153" s="447"/>
      <c r="BS153" s="447"/>
      <c r="BT153" s="447"/>
      <c r="BU153" s="448"/>
      <c r="BV153" s="447"/>
      <c r="BW153" s="449"/>
      <c r="BX153" s="449"/>
      <c r="BY153" s="449"/>
      <c r="BZ153" s="449"/>
      <c r="CA153" s="449"/>
      <c r="CC153" s="449"/>
      <c r="CD153" s="449"/>
      <c r="CE153" s="449"/>
      <c r="CF153" s="449"/>
      <c r="CG153" s="451"/>
      <c r="CH153" s="449"/>
      <c r="CI153" s="449"/>
      <c r="CJ153" s="449"/>
      <c r="CK153" s="449"/>
    </row>
    <row r="154" spans="1:89" s="450" customFormat="1" ht="18.75" customHeight="1">
      <c r="A154" s="412">
        <v>69</v>
      </c>
      <c r="B154" s="413"/>
      <c r="C154" s="482"/>
      <c r="D154" s="483"/>
      <c r="E154" s="474"/>
      <c r="F154" s="417"/>
      <c r="G154" s="418"/>
      <c r="H154" s="457"/>
      <c r="I154" s="420"/>
      <c r="J154" s="421"/>
      <c r="K154" s="422"/>
      <c r="L154" s="423"/>
      <c r="M154" s="424"/>
      <c r="N154" s="425"/>
      <c r="O154" s="426"/>
      <c r="P154" s="426"/>
      <c r="Q154" s="426"/>
      <c r="R154" s="426"/>
      <c r="S154" s="427"/>
      <c r="T154" s="426"/>
      <c r="U154" s="428"/>
      <c r="V154" s="428"/>
      <c r="W154" s="429"/>
      <c r="X154" s="427"/>
      <c r="Y154" s="427"/>
      <c r="Z154" s="520"/>
      <c r="AA154" s="521"/>
      <c r="AB154" s="521"/>
      <c r="AC154" s="522"/>
      <c r="AD154" s="426"/>
      <c r="AE154" s="426"/>
      <c r="AF154" s="426"/>
      <c r="AG154" s="523"/>
      <c r="AH154" s="521"/>
      <c r="AI154" s="522"/>
      <c r="AJ154" s="426"/>
      <c r="AK154" s="426"/>
      <c r="AL154" s="426"/>
      <c r="AM154" s="524"/>
      <c r="AN154" s="524"/>
      <c r="AO154" s="505"/>
      <c r="AP154" s="433"/>
      <c r="AQ154" s="525"/>
      <c r="AR154" s="526"/>
      <c r="AS154" s="527"/>
      <c r="AT154" s="527"/>
      <c r="AU154" s="478"/>
      <c r="AV154" s="478"/>
      <c r="AW154" s="528"/>
      <c r="AX154" s="439"/>
      <c r="AY154" s="529"/>
      <c r="AZ154" s="529"/>
      <c r="BA154" s="439"/>
      <c r="BB154" s="442"/>
      <c r="BC154" s="443"/>
      <c r="BD154" s="530"/>
      <c r="BE154" s="442"/>
      <c r="BF154" s="442"/>
      <c r="BG154" s="446"/>
      <c r="BH154" s="446"/>
      <c r="BI154" s="446"/>
      <c r="BJ154" s="446"/>
      <c r="BK154" s="446"/>
      <c r="BL154" s="446"/>
      <c r="BM154" s="446"/>
      <c r="BN154" s="446"/>
      <c r="BO154" s="446"/>
      <c r="BP154" s="446"/>
      <c r="BQ154" s="446"/>
      <c r="BR154" s="447"/>
      <c r="BS154" s="447"/>
      <c r="BT154" s="447"/>
      <c r="BU154" s="448"/>
      <c r="BV154" s="447"/>
      <c r="BW154" s="449"/>
      <c r="BX154" s="449"/>
      <c r="BY154" s="449"/>
      <c r="BZ154" s="449"/>
      <c r="CA154" s="449"/>
      <c r="CC154" s="449"/>
      <c r="CD154" s="449"/>
      <c r="CE154" s="449"/>
      <c r="CF154" s="449"/>
      <c r="CG154" s="451"/>
      <c r="CH154" s="449"/>
      <c r="CI154" s="449"/>
      <c r="CJ154" s="449"/>
      <c r="CK154" s="449"/>
    </row>
    <row r="155" spans="1:89" s="450" customFormat="1" ht="18.75" customHeight="1">
      <c r="A155" s="452" t="s">
        <v>100</v>
      </c>
      <c r="B155" s="413"/>
      <c r="C155" s="482"/>
      <c r="D155" s="519"/>
      <c r="E155" s="474"/>
      <c r="F155" s="417"/>
      <c r="G155" s="418"/>
      <c r="H155" s="457"/>
      <c r="I155" s="420"/>
      <c r="J155" s="421"/>
      <c r="K155" s="422"/>
      <c r="L155" s="423"/>
      <c r="M155" s="424"/>
      <c r="N155" s="425"/>
      <c r="O155" s="426">
        <f>W155+AC155+AI155</f>
        <v>0</v>
      </c>
      <c r="P155" s="426">
        <f>X155+AD155+AJ155</f>
        <v>0</v>
      </c>
      <c r="Q155" s="426">
        <f>Y155+AE155+AK155</f>
        <v>0</v>
      </c>
      <c r="R155" s="426" t="e">
        <f>Q155/BD155</f>
        <v>#DIV/0!</v>
      </c>
      <c r="S155" s="427" t="e">
        <f>T155/BD155*1000</f>
        <v>#DIV/0!</v>
      </c>
      <c r="T155" s="426">
        <f>Z155+AF155+AL155</f>
        <v>0</v>
      </c>
      <c r="U155" s="428"/>
      <c r="V155" s="428"/>
      <c r="W155" s="429"/>
      <c r="X155" s="427"/>
      <c r="Y155" s="427"/>
      <c r="Z155" s="520"/>
      <c r="AA155" s="521"/>
      <c r="AB155" s="521"/>
      <c r="AC155" s="522"/>
      <c r="AD155" s="426"/>
      <c r="AE155" s="426"/>
      <c r="AF155" s="426"/>
      <c r="AG155" s="523"/>
      <c r="AH155" s="521"/>
      <c r="AI155" s="522"/>
      <c r="AJ155" s="426"/>
      <c r="AK155" s="426"/>
      <c r="AL155" s="426"/>
      <c r="AM155" s="524"/>
      <c r="AN155" s="524"/>
      <c r="AO155" s="505"/>
      <c r="AP155" s="433"/>
      <c r="AQ155" s="525"/>
      <c r="AR155" s="526"/>
      <c r="AS155" s="527"/>
      <c r="AT155" s="527"/>
      <c r="AU155" s="478"/>
      <c r="AV155" s="478"/>
      <c r="AW155" s="528"/>
      <c r="AX155" s="439"/>
      <c r="AY155" s="529"/>
      <c r="AZ155" s="529"/>
      <c r="BA155" s="439"/>
      <c r="BB155" s="442"/>
      <c r="BC155" s="443"/>
      <c r="BD155" s="530"/>
      <c r="BE155" s="442"/>
      <c r="BF155" s="442"/>
      <c r="BG155" s="446"/>
      <c r="BH155" s="446"/>
      <c r="BI155" s="446"/>
      <c r="BJ155" s="446"/>
      <c r="BK155" s="446"/>
      <c r="BL155" s="446"/>
      <c r="BM155" s="446"/>
      <c r="BN155" s="446"/>
      <c r="BO155" s="446"/>
      <c r="BP155" s="446"/>
      <c r="BQ155" s="446"/>
      <c r="BR155" s="447"/>
      <c r="BS155" s="447"/>
      <c r="BT155" s="447"/>
      <c r="BU155" s="448"/>
      <c r="BV155" s="447"/>
      <c r="BW155" s="449"/>
      <c r="BX155" s="449"/>
      <c r="BY155" s="449"/>
      <c r="BZ155" s="449"/>
      <c r="CA155" s="449"/>
      <c r="CC155" s="449"/>
      <c r="CD155" s="449"/>
      <c r="CE155" s="449"/>
      <c r="CF155" s="449"/>
      <c r="CG155" s="451"/>
      <c r="CH155" s="449"/>
      <c r="CI155" s="449"/>
      <c r="CJ155" s="449"/>
      <c r="CK155" s="449"/>
    </row>
    <row r="156" spans="1:89" s="450" customFormat="1" ht="18.75" customHeight="1">
      <c r="A156" s="412">
        <v>70</v>
      </c>
      <c r="B156" s="413"/>
      <c r="C156" s="482"/>
      <c r="D156" s="519"/>
      <c r="E156" s="474"/>
      <c r="F156" s="417"/>
      <c r="G156" s="418"/>
      <c r="H156" s="457"/>
      <c r="I156" s="420"/>
      <c r="J156" s="421"/>
      <c r="K156" s="422"/>
      <c r="L156" s="423"/>
      <c r="M156" s="424"/>
      <c r="N156" s="425"/>
      <c r="O156" s="426"/>
      <c r="P156" s="426"/>
      <c r="Q156" s="426"/>
      <c r="R156" s="426"/>
      <c r="S156" s="426"/>
      <c r="T156" s="426"/>
      <c r="U156" s="428"/>
      <c r="V156" s="428"/>
      <c r="W156" s="429"/>
      <c r="X156" s="427"/>
      <c r="Y156" s="427"/>
      <c r="Z156" s="520"/>
      <c r="AA156" s="521"/>
      <c r="AB156" s="521"/>
      <c r="AC156" s="522"/>
      <c r="AD156" s="426"/>
      <c r="AE156" s="426"/>
      <c r="AF156" s="426"/>
      <c r="AG156" s="523"/>
      <c r="AH156" s="521"/>
      <c r="AI156" s="522"/>
      <c r="AJ156" s="426"/>
      <c r="AK156" s="426"/>
      <c r="AL156" s="426"/>
      <c r="AM156" s="524"/>
      <c r="AN156" s="524"/>
      <c r="AO156" s="505"/>
      <c r="AP156" s="433"/>
      <c r="AQ156" s="525"/>
      <c r="AR156" s="526"/>
      <c r="AS156" s="527"/>
      <c r="AT156" s="527"/>
      <c r="AU156" s="478"/>
      <c r="AV156" s="478"/>
      <c r="AW156" s="528"/>
      <c r="AX156" s="439"/>
      <c r="AY156" s="529"/>
      <c r="AZ156" s="529"/>
      <c r="BA156" s="439"/>
      <c r="BB156" s="442"/>
      <c r="BC156" s="443"/>
      <c r="BD156" s="530"/>
      <c r="BE156" s="442"/>
      <c r="BF156" s="442"/>
      <c r="BG156" s="446"/>
      <c r="BH156" s="446"/>
      <c r="BI156" s="446"/>
      <c r="BJ156" s="446"/>
      <c r="BK156" s="446"/>
      <c r="BL156" s="446"/>
      <c r="BM156" s="446"/>
      <c r="BN156" s="446"/>
      <c r="BO156" s="446"/>
      <c r="BP156" s="446"/>
      <c r="BQ156" s="446"/>
      <c r="BR156" s="447"/>
      <c r="BS156" s="447"/>
      <c r="BT156" s="447"/>
      <c r="BU156" s="448"/>
      <c r="BV156" s="447"/>
      <c r="BW156" s="449"/>
      <c r="BX156" s="449"/>
      <c r="BY156" s="449"/>
      <c r="BZ156" s="449"/>
      <c r="CA156" s="449"/>
      <c r="CC156" s="449"/>
      <c r="CD156" s="449"/>
      <c r="CE156" s="449"/>
      <c r="CF156" s="449"/>
      <c r="CG156" s="451"/>
      <c r="CH156" s="449"/>
      <c r="CI156" s="449"/>
      <c r="CJ156" s="449"/>
      <c r="CK156" s="449"/>
    </row>
    <row r="157" spans="1:89" s="450" customFormat="1" ht="18.75" customHeight="1">
      <c r="A157" s="452" t="s">
        <v>101</v>
      </c>
      <c r="B157" s="413"/>
      <c r="C157" s="482"/>
      <c r="D157" s="519"/>
      <c r="E157" s="474"/>
      <c r="F157" s="417"/>
      <c r="G157" s="418"/>
      <c r="H157" s="457"/>
      <c r="I157" s="420"/>
      <c r="J157" s="421"/>
      <c r="K157" s="422"/>
      <c r="L157" s="423"/>
      <c r="M157" s="424"/>
      <c r="N157" s="425"/>
      <c r="O157" s="426"/>
      <c r="P157" s="426"/>
      <c r="Q157" s="426"/>
      <c r="R157" s="426"/>
      <c r="S157" s="426"/>
      <c r="T157" s="426"/>
      <c r="U157" s="428"/>
      <c r="V157" s="428"/>
      <c r="W157" s="429"/>
      <c r="X157" s="427"/>
      <c r="Y157" s="427"/>
      <c r="Z157" s="520"/>
      <c r="AA157" s="521"/>
      <c r="AB157" s="521"/>
      <c r="AC157" s="522"/>
      <c r="AD157" s="426"/>
      <c r="AE157" s="426"/>
      <c r="AF157" s="426"/>
      <c r="AG157" s="523"/>
      <c r="AH157" s="521"/>
      <c r="AI157" s="522"/>
      <c r="AJ157" s="426"/>
      <c r="AK157" s="426"/>
      <c r="AL157" s="426"/>
      <c r="AM157" s="524"/>
      <c r="AN157" s="524"/>
      <c r="AO157" s="505"/>
      <c r="AP157" s="433"/>
      <c r="AQ157" s="525"/>
      <c r="AR157" s="526"/>
      <c r="AS157" s="527"/>
      <c r="AT157" s="527"/>
      <c r="AU157" s="478"/>
      <c r="AV157" s="478"/>
      <c r="AW157" s="528"/>
      <c r="AX157" s="439"/>
      <c r="AY157" s="529"/>
      <c r="AZ157" s="529"/>
      <c r="BA157" s="439"/>
      <c r="BB157" s="442"/>
      <c r="BC157" s="443"/>
      <c r="BD157" s="530"/>
      <c r="BE157" s="442"/>
      <c r="BF157" s="442"/>
      <c r="BG157" s="446"/>
      <c r="BH157" s="446"/>
      <c r="BI157" s="446"/>
      <c r="BJ157" s="446"/>
      <c r="BK157" s="446"/>
      <c r="BL157" s="446"/>
      <c r="BM157" s="446"/>
      <c r="BN157" s="446"/>
      <c r="BO157" s="446"/>
      <c r="BP157" s="446"/>
      <c r="BQ157" s="446"/>
      <c r="BR157" s="447"/>
      <c r="BS157" s="447"/>
      <c r="BT157" s="447"/>
      <c r="BU157" s="448"/>
      <c r="BV157" s="447"/>
      <c r="BW157" s="449"/>
      <c r="BX157" s="449"/>
      <c r="BY157" s="449"/>
      <c r="BZ157" s="449"/>
      <c r="CA157" s="449"/>
      <c r="CC157" s="449"/>
      <c r="CD157" s="449"/>
      <c r="CE157" s="449"/>
      <c r="CF157" s="449"/>
      <c r="CG157" s="451"/>
      <c r="CH157" s="449"/>
      <c r="CI157" s="449"/>
      <c r="CJ157" s="449"/>
      <c r="CK157" s="449"/>
    </row>
    <row r="158" spans="1:89" s="450" customFormat="1" ht="18.75" customHeight="1">
      <c r="A158" s="412">
        <v>71</v>
      </c>
      <c r="B158" s="413"/>
      <c r="C158" s="482"/>
      <c r="D158" s="519"/>
      <c r="E158" s="474"/>
      <c r="F158" s="417"/>
      <c r="G158" s="418"/>
      <c r="H158" s="457"/>
      <c r="I158" s="420"/>
      <c r="J158" s="421"/>
      <c r="K158" s="422"/>
      <c r="L158" s="423"/>
      <c r="M158" s="424"/>
      <c r="N158" s="425"/>
      <c r="O158" s="426"/>
      <c r="P158" s="426"/>
      <c r="Q158" s="426"/>
      <c r="R158" s="426"/>
      <c r="S158" s="426"/>
      <c r="T158" s="426"/>
      <c r="U158" s="428"/>
      <c r="V158" s="428"/>
      <c r="W158" s="429"/>
      <c r="X158" s="427"/>
      <c r="Y158" s="427"/>
      <c r="Z158" s="520"/>
      <c r="AA158" s="521"/>
      <c r="AB158" s="521"/>
      <c r="AC158" s="522"/>
      <c r="AD158" s="426"/>
      <c r="AE158" s="426"/>
      <c r="AF158" s="426"/>
      <c r="AG158" s="523"/>
      <c r="AH158" s="521"/>
      <c r="AI158" s="522"/>
      <c r="AJ158" s="426"/>
      <c r="AK158" s="426"/>
      <c r="AL158" s="426"/>
      <c r="AM158" s="524"/>
      <c r="AN158" s="524"/>
      <c r="AO158" s="505"/>
      <c r="AP158" s="433"/>
      <c r="AQ158" s="525"/>
      <c r="AR158" s="526"/>
      <c r="AS158" s="527"/>
      <c r="AT158" s="527"/>
      <c r="AU158" s="478"/>
      <c r="AV158" s="478"/>
      <c r="AW158" s="528"/>
      <c r="AX158" s="439"/>
      <c r="AY158" s="529"/>
      <c r="AZ158" s="529"/>
      <c r="BA158" s="439"/>
      <c r="BB158" s="442"/>
      <c r="BC158" s="443"/>
      <c r="BD158" s="530"/>
      <c r="BE158" s="442"/>
      <c r="BF158" s="442"/>
      <c r="BG158" s="446"/>
      <c r="BH158" s="446"/>
      <c r="BI158" s="446"/>
      <c r="BJ158" s="446"/>
      <c r="BK158" s="446"/>
      <c r="BL158" s="446"/>
      <c r="BM158" s="446"/>
      <c r="BN158" s="446"/>
      <c r="BO158" s="446"/>
      <c r="BP158" s="446"/>
      <c r="BQ158" s="446"/>
      <c r="BR158" s="447"/>
      <c r="BS158" s="447"/>
      <c r="BT158" s="447"/>
      <c r="BU158" s="448"/>
      <c r="BV158" s="447"/>
      <c r="BW158" s="449"/>
      <c r="BX158" s="449"/>
      <c r="BY158" s="449"/>
      <c r="BZ158" s="449"/>
      <c r="CA158" s="449"/>
      <c r="CC158" s="449"/>
      <c r="CD158" s="449"/>
      <c r="CE158" s="449"/>
      <c r="CF158" s="449"/>
      <c r="CG158" s="451"/>
      <c r="CH158" s="449"/>
      <c r="CI158" s="449"/>
      <c r="CJ158" s="449"/>
      <c r="CK158" s="449"/>
    </row>
    <row r="159" spans="1:89" s="450" customFormat="1" ht="18.75" customHeight="1">
      <c r="A159" s="452" t="s">
        <v>102</v>
      </c>
      <c r="B159" s="413"/>
      <c r="C159" s="453"/>
      <c r="D159" s="532"/>
      <c r="E159" s="474"/>
      <c r="F159" s="417"/>
      <c r="G159" s="418"/>
      <c r="H159" s="457"/>
      <c r="I159" s="420"/>
      <c r="J159" s="421"/>
      <c r="K159" s="422"/>
      <c r="L159" s="423"/>
      <c r="M159" s="424"/>
      <c r="N159" s="425"/>
      <c r="O159" s="426"/>
      <c r="P159" s="426"/>
      <c r="Q159" s="426"/>
      <c r="R159" s="426"/>
      <c r="S159" s="426"/>
      <c r="T159" s="426"/>
      <c r="U159" s="428"/>
      <c r="V159" s="428"/>
      <c r="W159" s="429"/>
      <c r="X159" s="427"/>
      <c r="Y159" s="427"/>
      <c r="Z159" s="520"/>
      <c r="AA159" s="521"/>
      <c r="AB159" s="521"/>
      <c r="AC159" s="522"/>
      <c r="AD159" s="426"/>
      <c r="AE159" s="426"/>
      <c r="AF159" s="426"/>
      <c r="AG159" s="523"/>
      <c r="AH159" s="521"/>
      <c r="AI159" s="522"/>
      <c r="AJ159" s="426"/>
      <c r="AK159" s="426"/>
      <c r="AL159" s="426"/>
      <c r="AM159" s="524"/>
      <c r="AN159" s="524"/>
      <c r="AO159" s="505"/>
      <c r="AP159" s="433"/>
      <c r="AQ159" s="525"/>
      <c r="AR159" s="526"/>
      <c r="AS159" s="527"/>
      <c r="AT159" s="527"/>
      <c r="AU159" s="478"/>
      <c r="AV159" s="478"/>
      <c r="AW159" s="528"/>
      <c r="AX159" s="439"/>
      <c r="AY159" s="529"/>
      <c r="AZ159" s="529"/>
      <c r="BA159" s="439"/>
      <c r="BB159" s="442"/>
      <c r="BC159" s="443"/>
      <c r="BD159" s="530"/>
      <c r="BE159" s="442"/>
      <c r="BF159" s="442"/>
      <c r="BG159" s="446"/>
      <c r="BH159" s="446"/>
      <c r="BI159" s="446"/>
      <c r="BJ159" s="446"/>
      <c r="BK159" s="446"/>
      <c r="BL159" s="446"/>
      <c r="BM159" s="446"/>
      <c r="BN159" s="446"/>
      <c r="BO159" s="446"/>
      <c r="BP159" s="446"/>
      <c r="BQ159" s="446"/>
      <c r="BR159" s="447"/>
      <c r="BS159" s="447"/>
      <c r="BT159" s="447"/>
      <c r="BU159" s="448"/>
      <c r="BV159" s="447"/>
      <c r="BW159" s="449"/>
      <c r="BX159" s="449"/>
      <c r="BY159" s="449"/>
      <c r="BZ159" s="449"/>
      <c r="CA159" s="449"/>
      <c r="CC159" s="449"/>
      <c r="CD159" s="449"/>
      <c r="CE159" s="449"/>
      <c r="CF159" s="449"/>
      <c r="CG159" s="451"/>
      <c r="CH159" s="449"/>
      <c r="CI159" s="449"/>
      <c r="CJ159" s="449"/>
      <c r="CK159" s="449"/>
    </row>
    <row r="160" spans="1:89" s="450" customFormat="1" ht="18.75" customHeight="1">
      <c r="A160" s="412">
        <v>72</v>
      </c>
      <c r="B160" s="413"/>
      <c r="C160" s="469"/>
      <c r="D160" s="536"/>
      <c r="E160" s="474"/>
      <c r="F160" s="417"/>
      <c r="G160" s="418"/>
      <c r="H160" s="457"/>
      <c r="I160" s="420"/>
      <c r="J160" s="421"/>
      <c r="K160" s="422"/>
      <c r="L160" s="423"/>
      <c r="M160" s="424"/>
      <c r="N160" s="425"/>
      <c r="O160" s="426"/>
      <c r="P160" s="426"/>
      <c r="Q160" s="426"/>
      <c r="R160" s="426"/>
      <c r="S160" s="426"/>
      <c r="T160" s="426"/>
      <c r="U160" s="428"/>
      <c r="V160" s="428"/>
      <c r="W160" s="429"/>
      <c r="X160" s="427"/>
      <c r="Y160" s="427"/>
      <c r="Z160" s="520"/>
      <c r="AA160" s="521"/>
      <c r="AB160" s="521"/>
      <c r="AC160" s="522"/>
      <c r="AD160" s="426"/>
      <c r="AE160" s="426"/>
      <c r="AF160" s="426"/>
      <c r="AG160" s="523"/>
      <c r="AH160" s="521"/>
      <c r="AI160" s="522"/>
      <c r="AJ160" s="426"/>
      <c r="AK160" s="426"/>
      <c r="AL160" s="426"/>
      <c r="AM160" s="524"/>
      <c r="AN160" s="524"/>
      <c r="AO160" s="505"/>
      <c r="AP160" s="433"/>
      <c r="AQ160" s="525"/>
      <c r="AR160" s="526"/>
      <c r="AS160" s="527"/>
      <c r="AT160" s="527"/>
      <c r="AU160" s="478"/>
      <c r="AV160" s="478"/>
      <c r="AW160" s="528"/>
      <c r="AX160" s="439"/>
      <c r="AY160" s="529"/>
      <c r="AZ160" s="529"/>
      <c r="BA160" s="439"/>
      <c r="BB160" s="442"/>
      <c r="BC160" s="443"/>
      <c r="BD160" s="530"/>
      <c r="BE160" s="442"/>
      <c r="BF160" s="442"/>
      <c r="BG160" s="446"/>
      <c r="BH160" s="446"/>
      <c r="BI160" s="446"/>
      <c r="BJ160" s="446"/>
      <c r="BK160" s="446"/>
      <c r="BL160" s="446"/>
      <c r="BM160" s="446"/>
      <c r="BN160" s="446"/>
      <c r="BO160" s="446"/>
      <c r="BP160" s="446"/>
      <c r="BQ160" s="446"/>
      <c r="BR160" s="447"/>
      <c r="BS160" s="447"/>
      <c r="BT160" s="447"/>
      <c r="BU160" s="448"/>
      <c r="BV160" s="447"/>
      <c r="BW160" s="449"/>
      <c r="BX160" s="449"/>
      <c r="BY160" s="449"/>
      <c r="BZ160" s="449"/>
      <c r="CA160" s="449"/>
      <c r="CC160" s="449"/>
      <c r="CD160" s="449"/>
      <c r="CE160" s="449"/>
      <c r="CF160" s="449"/>
      <c r="CG160" s="451"/>
      <c r="CH160" s="449"/>
      <c r="CI160" s="449"/>
      <c r="CJ160" s="449"/>
      <c r="CK160" s="449"/>
    </row>
    <row r="161" spans="1:89" ht="21.75" customHeight="1">
      <c r="A161" s="516" t="s">
        <v>233</v>
      </c>
      <c r="B161" s="516"/>
      <c r="C161" s="537"/>
      <c r="D161" s="415"/>
      <c r="E161" s="415"/>
      <c r="F161" s="516"/>
      <c r="G161" s="538">
        <f>H161+I161</f>
        <v>0</v>
      </c>
      <c r="H161" s="539">
        <f>SUM(H10:H122)</f>
        <v>0</v>
      </c>
      <c r="I161" s="539">
        <f>SUM(I10:I121)</f>
        <v>0</v>
      </c>
      <c r="J161" s="516"/>
      <c r="K161" s="516"/>
      <c r="L161" s="516"/>
      <c r="M161" s="516"/>
      <c r="N161" s="540"/>
      <c r="O161" s="426">
        <f>SUM(O11:O121)</f>
        <v>0</v>
      </c>
      <c r="P161" s="426">
        <f>SUM(P11:P121)</f>
        <v>0</v>
      </c>
      <c r="Q161" s="426">
        <f>SUM(Q11:Q121)</f>
        <v>0</v>
      </c>
      <c r="R161" s="426"/>
      <c r="S161" s="426"/>
      <c r="T161" s="426"/>
      <c r="U161" s="540"/>
      <c r="V161" s="540"/>
      <c r="W161" s="541">
        <f>SUM(W10:W121)</f>
        <v>0</v>
      </c>
      <c r="X161" s="541">
        <f>SUM(X10:X121)</f>
        <v>0</v>
      </c>
      <c r="Y161" s="541">
        <f>SUM(Y10:Y121)</f>
        <v>0</v>
      </c>
      <c r="Z161" s="542"/>
      <c r="AA161" s="543"/>
      <c r="AB161" s="543"/>
      <c r="AC161" s="544"/>
      <c r="AD161" s="426">
        <f>SUM(AD11:AD121)</f>
        <v>0</v>
      </c>
      <c r="AE161" s="426">
        <f>SUM(AE11:AE121)</f>
        <v>0</v>
      </c>
      <c r="AF161" s="426"/>
      <c r="AG161" s="545"/>
      <c r="AH161" s="546"/>
      <c r="AI161" s="547"/>
      <c r="AJ161" s="426">
        <f>SUM(AJ11:AJ121)</f>
        <v>0</v>
      </c>
      <c r="AK161" s="426">
        <f>SUM(AK11:AK121)</f>
        <v>0</v>
      </c>
      <c r="AL161" s="426"/>
      <c r="AM161" s="433">
        <f>SUM(AM75:AM121)</f>
        <v>0</v>
      </c>
      <c r="AN161" s="433">
        <f>SUM(AN75:AN121)</f>
        <v>0</v>
      </c>
      <c r="AO161" s="433">
        <f>SUM(AO75:AO121)</f>
        <v>0</v>
      </c>
      <c r="AP161" s="433"/>
      <c r="AQ161" s="548" t="e">
        <f>AP161/I161*1000</f>
        <v>#DIV/0!</v>
      </c>
      <c r="AR161" s="549"/>
      <c r="AS161" s="433"/>
      <c r="AT161" s="433"/>
      <c r="AU161" s="433"/>
      <c r="AV161" s="433"/>
      <c r="AW161" s="433"/>
      <c r="AX161" s="442"/>
      <c r="AY161" s="442"/>
      <c r="AZ161" s="442"/>
      <c r="BA161" s="442" t="e">
        <f>SUM(BA11:BA121)</f>
        <v>#DIV/0!</v>
      </c>
      <c r="BB161" s="442" t="e">
        <f>SUM(BB11:BB121)</f>
        <v>#DIV/0!</v>
      </c>
      <c r="BC161" s="443"/>
      <c r="BD161" s="433"/>
      <c r="BE161" s="442" t="e">
        <f>SUM(BE11:BE121)</f>
        <v>#DIV/0!</v>
      </c>
      <c r="BF161" s="442"/>
      <c r="BG161" s="550">
        <f t="shared" ref="BG161:BM161" si="142">SUM(BG11:BG121)</f>
        <v>0</v>
      </c>
      <c r="BH161" s="550">
        <f t="shared" si="142"/>
        <v>0</v>
      </c>
      <c r="BI161" s="550">
        <f t="shared" si="142"/>
        <v>0</v>
      </c>
      <c r="BJ161" s="550">
        <f t="shared" si="142"/>
        <v>0</v>
      </c>
      <c r="BK161" s="550">
        <f t="shared" si="142"/>
        <v>0</v>
      </c>
      <c r="BL161" s="550">
        <f t="shared" si="142"/>
        <v>0</v>
      </c>
      <c r="BM161" s="550">
        <f t="shared" si="142"/>
        <v>0</v>
      </c>
      <c r="BN161" s="550">
        <f>SUM(BN75:BN121)</f>
        <v>0</v>
      </c>
      <c r="BO161" s="550">
        <f>SUM(BO75:BO121)</f>
        <v>0</v>
      </c>
      <c r="BP161" s="550">
        <f>SUM(BP75:BP121)</f>
        <v>0</v>
      </c>
      <c r="BQ161" s="550">
        <f>SUM(BQ75:BQ121)</f>
        <v>0</v>
      </c>
      <c r="BR161" s="551">
        <f>SUM(BR11:BR121)</f>
        <v>0</v>
      </c>
      <c r="BS161" s="551">
        <f>SUM(BS11:BS121)</f>
        <v>0</v>
      </c>
      <c r="BT161" s="551">
        <f>SUM(BT11:BT121)</f>
        <v>0</v>
      </c>
      <c r="BU161" s="551"/>
      <c r="BV161" s="551"/>
      <c r="BW161" s="551" t="e">
        <f>SUM(BW11:BW121)</f>
        <v>#DIV/0!</v>
      </c>
      <c r="BX161" s="551" t="e">
        <f>SUM(BX11:BX121)</f>
        <v>#DIV/0!</v>
      </c>
      <c r="BY161" s="551"/>
      <c r="BZ161" s="551" t="e">
        <f>SUM(BZ11:BZ121)</f>
        <v>#DIV/0!</v>
      </c>
      <c r="CA161" s="552"/>
      <c r="CC161" s="552" t="e">
        <f>SUM(CC11:CC121)</f>
        <v>#DIV/0!</v>
      </c>
      <c r="CD161" s="552"/>
      <c r="CE161" s="552" t="e">
        <f>SUM(CE11:CE121)</f>
        <v>#DIV/0!</v>
      </c>
      <c r="CF161" s="552"/>
      <c r="CG161" s="553"/>
      <c r="CH161" s="552" t="e">
        <f>SUM(CH11:CH121)</f>
        <v>#DIV/0!</v>
      </c>
      <c r="CI161" s="552"/>
      <c r="CJ161" s="552" t="e">
        <f>SUM(CJ11:CJ121)</f>
        <v>#DIV/0!</v>
      </c>
      <c r="CK161" s="552"/>
    </row>
    <row r="162" spans="1:89" ht="23.25" customHeight="1">
      <c r="A162" s="310"/>
      <c r="Q162" s="554"/>
      <c r="R162" s="554"/>
      <c r="S162" s="555"/>
      <c r="T162" s="555"/>
      <c r="Y162" s="554"/>
      <c r="Z162" s="555"/>
      <c r="AE162" s="554"/>
      <c r="AF162" s="555"/>
      <c r="AK162" s="554"/>
      <c r="AL162" s="555"/>
      <c r="AP162" s="556"/>
      <c r="AQ162" s="557"/>
      <c r="AR162" s="558"/>
      <c r="AS162" s="558"/>
      <c r="AT162" s="558"/>
      <c r="AU162" s="558"/>
      <c r="AV162" s="558"/>
      <c r="AW162" s="558"/>
      <c r="AX162" s="559"/>
      <c r="AY162" s="559"/>
      <c r="AZ162" s="559"/>
      <c r="BA162" s="559"/>
      <c r="BB162" s="560"/>
      <c r="BC162" s="561"/>
      <c r="BD162" s="558"/>
      <c r="BE162" s="559"/>
      <c r="BF162" s="560"/>
      <c r="BG162" s="562"/>
      <c r="BH162" s="563"/>
      <c r="BI162" s="563"/>
      <c r="BJ162" s="563"/>
      <c r="BK162" s="563"/>
      <c r="BL162" s="563"/>
      <c r="BM162" s="563"/>
      <c r="BN162" s="563"/>
      <c r="BO162" s="563"/>
      <c r="BP162" s="563"/>
      <c r="BQ162" s="563"/>
      <c r="BR162" s="564"/>
      <c r="BS162" s="565"/>
      <c r="BT162" s="565"/>
      <c r="BU162" s="566"/>
      <c r="BV162" s="565"/>
      <c r="BW162" s="567" t="e">
        <f>BW161-BR161-#REF!*BA161-P161</f>
        <v>#DIV/0!</v>
      </c>
      <c r="BX162" s="568"/>
      <c r="BY162" s="568"/>
      <c r="BZ162" s="568" t="e">
        <f>BZ161-BS161-BE161-Q161</f>
        <v>#DIV/0!</v>
      </c>
      <c r="CA162" s="568"/>
      <c r="CC162" s="568"/>
      <c r="CD162" s="568"/>
      <c r="CE162" s="568"/>
      <c r="CF162" s="568"/>
      <c r="CH162" s="568"/>
      <c r="CI162" s="568"/>
      <c r="CJ162" s="568"/>
      <c r="CK162" s="568"/>
    </row>
    <row r="163" spans="1:89" ht="23.25" customHeight="1">
      <c r="A163" s="310"/>
      <c r="Q163" s="554"/>
      <c r="R163" s="554"/>
      <c r="S163" s="554"/>
      <c r="T163" s="554"/>
      <c r="AK163" s="554"/>
      <c r="AP163" s="569"/>
      <c r="AQ163" s="570"/>
      <c r="AR163" s="320"/>
      <c r="AS163" s="320"/>
      <c r="AT163" s="320"/>
      <c r="AU163" s="320"/>
      <c r="AV163" s="320"/>
      <c r="AW163" s="320"/>
      <c r="AX163" s="321"/>
      <c r="AY163" s="321"/>
      <c r="AZ163" s="321"/>
      <c r="BA163" s="321"/>
      <c r="BB163" s="321"/>
      <c r="BC163" s="570"/>
      <c r="BD163" s="320"/>
      <c r="BE163" s="321"/>
      <c r="BF163" s="571"/>
      <c r="BG163" s="562"/>
      <c r="BH163" s="308"/>
      <c r="BI163" s="308"/>
      <c r="BJ163" s="308"/>
      <c r="BK163" s="308"/>
      <c r="BL163" s="308"/>
      <c r="BM163" s="308"/>
      <c r="BN163" s="308"/>
      <c r="BO163" s="308"/>
      <c r="BP163" s="308"/>
      <c r="BQ163" s="308"/>
      <c r="BR163" s="572"/>
      <c r="BS163" s="572"/>
      <c r="BT163" s="572"/>
      <c r="BU163" s="573"/>
      <c r="BV163" s="574"/>
      <c r="BW163" s="575" t="s">
        <v>234</v>
      </c>
      <c r="BX163" s="575"/>
      <c r="BY163" s="575"/>
      <c r="BZ163" s="575" t="e">
        <f>BZ161+BW161</f>
        <v>#DIV/0!</v>
      </c>
      <c r="CA163" s="576"/>
      <c r="CC163" s="575"/>
      <c r="CD163" s="575"/>
      <c r="CE163" s="575"/>
      <c r="CF163" s="576"/>
      <c r="CH163" s="575"/>
      <c r="CI163" s="575"/>
      <c r="CJ163" s="575"/>
      <c r="CK163" s="576"/>
    </row>
    <row r="164" spans="1:89" ht="12.75" customHeight="1">
      <c r="D164" s="577"/>
      <c r="E164" s="577"/>
      <c r="BG164" s="562"/>
      <c r="CA164" s="576"/>
      <c r="CF164" s="576"/>
      <c r="CK164" s="576"/>
    </row>
    <row r="165" spans="1:89" ht="12.75" customHeight="1">
      <c r="BG165" s="562"/>
      <c r="CA165" s="576"/>
      <c r="CF165" s="576"/>
      <c r="CK165" s="576"/>
    </row>
    <row r="166" spans="1:89" ht="12.75" customHeight="1">
      <c r="BG166" s="562"/>
      <c r="CA166" s="576"/>
      <c r="CF166" s="576"/>
      <c r="CK166" s="576"/>
    </row>
    <row r="167" spans="1:89" ht="12.75" customHeight="1">
      <c r="AW167" s="578"/>
      <c r="BG167" s="562"/>
      <c r="CA167" s="576"/>
      <c r="CF167" s="576"/>
      <c r="CK167" s="576"/>
    </row>
    <row r="168" spans="1:89" ht="12.75" customHeight="1">
      <c r="BG168" s="562"/>
      <c r="CA168" s="576"/>
      <c r="CF168" s="576"/>
      <c r="CK168" s="576"/>
    </row>
    <row r="169" spans="1:89" ht="12.75" customHeight="1">
      <c r="BG169" s="562"/>
      <c r="CA169" s="576"/>
      <c r="CF169" s="576"/>
      <c r="CK169" s="576"/>
    </row>
    <row r="170" spans="1:89" ht="12.75" customHeight="1">
      <c r="BG170" s="562"/>
      <c r="CA170" s="576"/>
      <c r="CF170" s="576"/>
      <c r="CK170" s="576"/>
    </row>
    <row r="171" spans="1:89" ht="12.75" customHeight="1">
      <c r="BG171" s="562"/>
      <c r="CA171" s="576"/>
      <c r="CF171" s="576"/>
      <c r="CK171" s="576"/>
    </row>
    <row r="172" spans="1:89" ht="12.75" customHeight="1">
      <c r="BG172" s="562"/>
      <c r="CA172" s="576"/>
      <c r="CF172" s="576"/>
      <c r="CK172" s="576"/>
    </row>
    <row r="173" spans="1:89" ht="12.75" customHeight="1">
      <c r="BG173" s="562"/>
      <c r="CA173" s="576"/>
      <c r="CF173" s="576"/>
      <c r="CK173" s="576"/>
    </row>
    <row r="174" spans="1:89" ht="12.75" customHeight="1">
      <c r="BG174" s="562"/>
      <c r="CA174" s="576"/>
      <c r="CF174" s="576"/>
      <c r="CK174" s="576"/>
    </row>
    <row r="175" spans="1:89" ht="12.75" customHeight="1">
      <c r="D175" s="308">
        <v>7000000</v>
      </c>
      <c r="BG175" s="562"/>
      <c r="CA175" s="576"/>
      <c r="CF175" s="576"/>
      <c r="CK175" s="576"/>
    </row>
    <row r="176" spans="1:89" ht="12.75" customHeight="1">
      <c r="D176" s="308">
        <f>130*23000</f>
        <v>2990000</v>
      </c>
      <c r="BG176" s="562"/>
    </row>
    <row r="177" spans="4:59" ht="12.75" customHeight="1">
      <c r="D177" s="308">
        <f>10*23000</f>
        <v>230000</v>
      </c>
      <c r="BG177" s="562"/>
    </row>
    <row r="178" spans="4:59" ht="12.75" customHeight="1">
      <c r="D178" s="308">
        <f>40/3*23000</f>
        <v>306666.66666666669</v>
      </c>
      <c r="BG178" s="562"/>
    </row>
    <row r="179" spans="4:59" ht="12.75" customHeight="1">
      <c r="D179" s="308">
        <v>20000</v>
      </c>
      <c r="BG179" s="562"/>
    </row>
    <row r="180" spans="4:59" ht="12.75" customHeight="1">
      <c r="D180" s="308">
        <v>200000</v>
      </c>
      <c r="BG180" s="562"/>
    </row>
    <row r="181" spans="4:59" ht="12.75" customHeight="1">
      <c r="D181" s="308">
        <v>25000</v>
      </c>
      <c r="BG181" s="562"/>
    </row>
    <row r="182" spans="4:59" ht="12.75" customHeight="1">
      <c r="D182" s="579"/>
      <c r="E182" s="308" t="s">
        <v>235</v>
      </c>
      <c r="BG182" s="562"/>
    </row>
    <row r="183" spans="4:59" ht="12.75" customHeight="1">
      <c r="D183" s="579">
        <f>SUM(D175:D181)</f>
        <v>10771666.666666666</v>
      </c>
      <c r="E183" s="580">
        <f>D183/23000</f>
        <v>468.33333333333331</v>
      </c>
      <c r="BG183" s="562"/>
    </row>
    <row r="184" spans="4:59" ht="12.75" customHeight="1">
      <c r="BG184" s="562"/>
    </row>
    <row r="185" spans="4:59" ht="12.75" customHeight="1">
      <c r="BG185" s="562"/>
    </row>
    <row r="186" spans="4:59" ht="12.75" customHeight="1">
      <c r="BG186" s="562"/>
    </row>
    <row r="187" spans="4:59" ht="12.75" customHeight="1">
      <c r="BG187" s="562"/>
    </row>
    <row r="188" spans="4:59" ht="12.75" customHeight="1">
      <c r="BG188" s="562"/>
    </row>
    <row r="189" spans="4:59" ht="12.75" customHeight="1">
      <c r="BG189" s="562"/>
    </row>
    <row r="190" spans="4:59" ht="12.75" customHeight="1">
      <c r="BG190" s="581"/>
    </row>
    <row r="191" spans="4:59" ht="12.75" customHeight="1">
      <c r="BG191" s="581"/>
    </row>
    <row r="192" spans="4:59" ht="12.75" customHeight="1">
      <c r="BG192" s="581"/>
    </row>
    <row r="193" spans="59:59" ht="12.75" customHeight="1">
      <c r="BG193" s="562"/>
    </row>
    <row r="194" spans="59:59" ht="12.75" customHeight="1">
      <c r="BG194" s="562"/>
    </row>
    <row r="195" spans="59:59" ht="12.75" customHeight="1">
      <c r="BG195" s="562"/>
    </row>
    <row r="196" spans="59:59" ht="12.75" customHeight="1">
      <c r="BG196" s="562"/>
    </row>
    <row r="197" spans="59:59" ht="12.75" customHeight="1">
      <c r="BG197" s="562"/>
    </row>
    <row r="198" spans="59:59" ht="12.75" customHeight="1">
      <c r="BG198" s="562"/>
    </row>
    <row r="199" spans="59:59" ht="12.75" customHeight="1">
      <c r="BG199" s="562"/>
    </row>
    <row r="200" spans="59:59" ht="12.75" customHeight="1">
      <c r="BG200" s="562"/>
    </row>
    <row r="201" spans="59:59" ht="12.75" customHeight="1">
      <c r="BG201" s="562"/>
    </row>
    <row r="202" spans="59:59" ht="12.75" customHeight="1">
      <c r="BG202" s="562"/>
    </row>
    <row r="203" spans="59:59" ht="12.75" customHeight="1">
      <c r="BG203" s="562"/>
    </row>
    <row r="204" spans="59:59" ht="12.75" customHeight="1">
      <c r="BG204" s="562"/>
    </row>
    <row r="205" spans="59:59" ht="12.75" customHeight="1">
      <c r="BG205" s="562"/>
    </row>
    <row r="206" spans="59:59" ht="12.75" customHeight="1">
      <c r="BG206" s="562"/>
    </row>
    <row r="207" spans="59:59" ht="12.75" customHeight="1">
      <c r="BG207" s="562"/>
    </row>
    <row r="208" spans="59:59" ht="12.75" customHeight="1">
      <c r="BG208" s="562"/>
    </row>
    <row r="209" spans="59:59" ht="12.75" customHeight="1">
      <c r="BG209" s="562"/>
    </row>
    <row r="210" spans="59:59" ht="12.75" customHeight="1">
      <c r="BG210" s="582"/>
    </row>
  </sheetData>
  <autoFilter ref="A5:CA161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5" showButton="0"/>
    <filterColumn colId="76" showButton="0"/>
    <filterColumn colId="77" showButton="0"/>
  </autoFilter>
  <mergeCells count="123">
    <mergeCell ref="C159:C160"/>
    <mergeCell ref="D159:D160"/>
    <mergeCell ref="Z161:AC161"/>
    <mergeCell ref="AG161:AI161"/>
    <mergeCell ref="BG190:BG192"/>
    <mergeCell ref="C123:C125"/>
    <mergeCell ref="D123:D125"/>
    <mergeCell ref="E123:E125"/>
    <mergeCell ref="C131:C133"/>
    <mergeCell ref="D131:D133"/>
    <mergeCell ref="E131:E133"/>
    <mergeCell ref="C96:C105"/>
    <mergeCell ref="D96:D105"/>
    <mergeCell ref="E96:E105"/>
    <mergeCell ref="C106:C115"/>
    <mergeCell ref="D106:D115"/>
    <mergeCell ref="E106:E115"/>
    <mergeCell ref="C78:C79"/>
    <mergeCell ref="D78:D79"/>
    <mergeCell ref="E78:E79"/>
    <mergeCell ref="C82:C89"/>
    <mergeCell ref="D82:D89"/>
    <mergeCell ref="E82:E89"/>
    <mergeCell ref="A69:A74"/>
    <mergeCell ref="C69:C74"/>
    <mergeCell ref="D69:D74"/>
    <mergeCell ref="E69:E74"/>
    <mergeCell ref="C76:C77"/>
    <mergeCell ref="D76:D77"/>
    <mergeCell ref="E76:E77"/>
    <mergeCell ref="A61:A62"/>
    <mergeCell ref="C61:C62"/>
    <mergeCell ref="D61:D62"/>
    <mergeCell ref="E61:E62"/>
    <mergeCell ref="A64:A65"/>
    <mergeCell ref="C64:C65"/>
    <mergeCell ref="D64:D65"/>
    <mergeCell ref="F41:F42"/>
    <mergeCell ref="A43:A46"/>
    <mergeCell ref="C43:C46"/>
    <mergeCell ref="D43:D46"/>
    <mergeCell ref="E43:E46"/>
    <mergeCell ref="A51:A60"/>
    <mergeCell ref="C51:C60"/>
    <mergeCell ref="D51:D60"/>
    <mergeCell ref="E51:E60"/>
    <mergeCell ref="A36:A37"/>
    <mergeCell ref="C36:C37"/>
    <mergeCell ref="D36:D37"/>
    <mergeCell ref="E36:E37"/>
    <mergeCell ref="A40:A42"/>
    <mergeCell ref="C40:C42"/>
    <mergeCell ref="D40:D42"/>
    <mergeCell ref="A18:A19"/>
    <mergeCell ref="C18:C19"/>
    <mergeCell ref="D18:D19"/>
    <mergeCell ref="A33:A34"/>
    <mergeCell ref="C33:C34"/>
    <mergeCell ref="D33:D34"/>
    <mergeCell ref="CK6:CK7"/>
    <mergeCell ref="C10:C17"/>
    <mergeCell ref="D10:D17"/>
    <mergeCell ref="E10:E17"/>
    <mergeCell ref="A11:A14"/>
    <mergeCell ref="A16:A17"/>
    <mergeCell ref="CD6:CD7"/>
    <mergeCell ref="CE6:CE7"/>
    <mergeCell ref="CF6:CF7"/>
    <mergeCell ref="CH6:CH7"/>
    <mergeCell ref="CI6:CI7"/>
    <mergeCell ref="CJ6:CJ7"/>
    <mergeCell ref="BW6:BW7"/>
    <mergeCell ref="BX6:BX7"/>
    <mergeCell ref="BY6:BY7"/>
    <mergeCell ref="BZ6:BZ7"/>
    <mergeCell ref="CA6:CA7"/>
    <mergeCell ref="CC6:CC7"/>
    <mergeCell ref="BQ6:BQ7"/>
    <mergeCell ref="BR6:BR7"/>
    <mergeCell ref="BS6:BS7"/>
    <mergeCell ref="BT6:BT7"/>
    <mergeCell ref="BU6:BU7"/>
    <mergeCell ref="BV6:BV7"/>
    <mergeCell ref="BK6:BK7"/>
    <mergeCell ref="BL6:BL7"/>
    <mergeCell ref="BM6:BM7"/>
    <mergeCell ref="BN6:BN7"/>
    <mergeCell ref="BO6:BO7"/>
    <mergeCell ref="BP6:BP7"/>
    <mergeCell ref="BE6:BE7"/>
    <mergeCell ref="BF6:BF7"/>
    <mergeCell ref="BG6:BG7"/>
    <mergeCell ref="BH6:BH7"/>
    <mergeCell ref="BI6:BI7"/>
    <mergeCell ref="BJ6:BJ7"/>
    <mergeCell ref="AG6:AL6"/>
    <mergeCell ref="AM6:AQ6"/>
    <mergeCell ref="AR6:BA6"/>
    <mergeCell ref="BB6:BB7"/>
    <mergeCell ref="BC6:BC7"/>
    <mergeCell ref="BD6:BD7"/>
    <mergeCell ref="K6:K7"/>
    <mergeCell ref="L6:L7"/>
    <mergeCell ref="M6:M7"/>
    <mergeCell ref="N6:T6"/>
    <mergeCell ref="U6:Z6"/>
    <mergeCell ref="AA6:AF6"/>
    <mergeCell ref="CG5:CG7"/>
    <mergeCell ref="CH5:CK5"/>
    <mergeCell ref="A6:A7"/>
    <mergeCell ref="B6:B7"/>
    <mergeCell ref="C6:C7"/>
    <mergeCell ref="D6:D7"/>
    <mergeCell ref="E6:E7"/>
    <mergeCell ref="F6:F7"/>
    <mergeCell ref="G6:I6"/>
    <mergeCell ref="J6:J7"/>
    <mergeCell ref="A5:M5"/>
    <mergeCell ref="N5:AL5"/>
    <mergeCell ref="AM5:BF5"/>
    <mergeCell ref="BG5:BV5"/>
    <mergeCell ref="BX5:CA5"/>
    <mergeCell ref="CC5:CF5"/>
  </mergeCells>
  <conditionalFormatting sqref="H98 I14 H53:H54 I75 H76 H94 I17:I19 H28 I43:I45 I134 I136:I140 I145 I154:I156 I158:I160 H38:H45 H46:I46 H20:H22 I47:I64 I78:I79 I116:I130 I9">
    <cfRule type="cellIs" dxfId="44" priority="29" operator="greaterThan">
      <formula>0</formula>
    </cfRule>
  </conditionalFormatting>
  <conditionalFormatting sqref="H97 I104:I105">
    <cfRule type="cellIs" dxfId="43" priority="28" operator="greaterThan">
      <formula>0</formula>
    </cfRule>
  </conditionalFormatting>
  <conditionalFormatting sqref="I16">
    <cfRule type="cellIs" dxfId="42" priority="27" operator="greaterThan">
      <formula>0</formula>
    </cfRule>
  </conditionalFormatting>
  <conditionalFormatting sqref="I15">
    <cfRule type="cellIs" dxfId="41" priority="26" operator="greaterThan">
      <formula>0</formula>
    </cfRule>
  </conditionalFormatting>
  <conditionalFormatting sqref="H25">
    <cfRule type="cellIs" dxfId="40" priority="25" operator="greaterThan">
      <formula>0</formula>
    </cfRule>
  </conditionalFormatting>
  <conditionalFormatting sqref="H24">
    <cfRule type="cellIs" dxfId="39" priority="24" operator="greaterThan">
      <formula>0</formula>
    </cfRule>
  </conditionalFormatting>
  <conditionalFormatting sqref="H23">
    <cfRule type="cellIs" dxfId="38" priority="23" operator="greaterThan">
      <formula>0</formula>
    </cfRule>
  </conditionalFormatting>
  <conditionalFormatting sqref="H37">
    <cfRule type="cellIs" dxfId="37" priority="22" operator="greaterThan">
      <formula>0</formula>
    </cfRule>
  </conditionalFormatting>
  <conditionalFormatting sqref="H35:H36">
    <cfRule type="cellIs" dxfId="36" priority="21" operator="greaterThan">
      <formula>0</formula>
    </cfRule>
  </conditionalFormatting>
  <conditionalFormatting sqref="H32:H34">
    <cfRule type="cellIs" dxfId="35" priority="20" operator="greaterThan">
      <formula>0</formula>
    </cfRule>
  </conditionalFormatting>
  <conditionalFormatting sqref="H30:H31">
    <cfRule type="cellIs" dxfId="34" priority="19" operator="greaterThan">
      <formula>0</formula>
    </cfRule>
  </conditionalFormatting>
  <conditionalFormatting sqref="H26">
    <cfRule type="cellIs" dxfId="33" priority="18" operator="greaterThan">
      <formula>0</formula>
    </cfRule>
  </conditionalFormatting>
  <conditionalFormatting sqref="H27">
    <cfRule type="cellIs" dxfId="32" priority="17" operator="greaterThan">
      <formula>0</formula>
    </cfRule>
  </conditionalFormatting>
  <conditionalFormatting sqref="H29">
    <cfRule type="cellIs" dxfId="31" priority="16" operator="greaterThan">
      <formula>0</formula>
    </cfRule>
  </conditionalFormatting>
  <conditionalFormatting sqref="H64">
    <cfRule type="cellIs" dxfId="30" priority="15" operator="greaterThan">
      <formula>0</formula>
    </cfRule>
  </conditionalFormatting>
  <conditionalFormatting sqref="H71">
    <cfRule type="cellIs" dxfId="29" priority="14" operator="greaterThan">
      <formula>0</formula>
    </cfRule>
  </conditionalFormatting>
  <conditionalFormatting sqref="H75">
    <cfRule type="cellIs" dxfId="28" priority="13" operator="greaterThan">
      <formula>0</formula>
    </cfRule>
  </conditionalFormatting>
  <conditionalFormatting sqref="H10">
    <cfRule type="cellIs" dxfId="27" priority="12" operator="greaterThan">
      <formula>0</formula>
    </cfRule>
  </conditionalFormatting>
  <conditionalFormatting sqref="I66:I74">
    <cfRule type="cellIs" dxfId="26" priority="11" operator="greaterThan">
      <formula>0</formula>
    </cfRule>
  </conditionalFormatting>
  <conditionalFormatting sqref="H115 H106">
    <cfRule type="cellIs" dxfId="25" priority="10" operator="greaterThan">
      <formula>0</formula>
    </cfRule>
  </conditionalFormatting>
  <conditionalFormatting sqref="H109:H114">
    <cfRule type="cellIs" dxfId="24" priority="9" operator="greaterThan">
      <formula>0</formula>
    </cfRule>
  </conditionalFormatting>
  <conditionalFormatting sqref="H139:H140 H145">
    <cfRule type="cellIs" dxfId="23" priority="8" operator="greaterThan">
      <formula>0</formula>
    </cfRule>
  </conditionalFormatting>
  <conditionalFormatting sqref="I141:I144">
    <cfRule type="cellIs" dxfId="22" priority="7" operator="greaterThan">
      <formula>0</formula>
    </cfRule>
  </conditionalFormatting>
  <conditionalFormatting sqref="I146:I151">
    <cfRule type="cellIs" dxfId="21" priority="6" operator="greaterThan">
      <formula>0</formula>
    </cfRule>
  </conditionalFormatting>
  <conditionalFormatting sqref="H146:H151">
    <cfRule type="cellIs" dxfId="20" priority="5" operator="greaterThan">
      <formula>0</formula>
    </cfRule>
  </conditionalFormatting>
  <conditionalFormatting sqref="I152:I153">
    <cfRule type="cellIs" dxfId="19" priority="4" operator="greaterThan">
      <formula>0</formula>
    </cfRule>
  </conditionalFormatting>
  <conditionalFormatting sqref="H152:H153">
    <cfRule type="cellIs" dxfId="18" priority="3" operator="greaterThan">
      <formula>0</formula>
    </cfRule>
  </conditionalFormatting>
  <conditionalFormatting sqref="I157">
    <cfRule type="cellIs" dxfId="17" priority="2" operator="greaterThan">
      <formula>0</formula>
    </cfRule>
  </conditionalFormatting>
  <conditionalFormatting sqref="I40:I42">
    <cfRule type="cellIs" dxfId="16" priority="1" operator="greaterThan">
      <formula>0</formula>
    </cfRule>
  </conditionalFormatting>
  <pageMargins left="0.21" right="0.17" top="0.2" bottom="0.27" header="0.17" footer="0.3"/>
  <pageSetup paperSize="9" scale="5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J14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E17" sqref="E17"/>
    </sheetView>
  </sheetViews>
  <sheetFormatPr defaultRowHeight="17.25"/>
  <cols>
    <col min="1" max="1" width="6.140625" style="281" customWidth="1"/>
    <col min="2" max="2" width="13.140625" style="282" bestFit="1" customWidth="1"/>
    <col min="3" max="3" width="29.28515625" style="282" customWidth="1"/>
    <col min="4" max="4" width="43" style="283" customWidth="1"/>
    <col min="5" max="5" width="16.5703125" style="280" bestFit="1" customWidth="1"/>
    <col min="6" max="6" width="16.42578125" style="280" bestFit="1" customWidth="1"/>
    <col min="7" max="7" width="22.7109375" style="307" customWidth="1"/>
    <col min="8" max="8" width="11.140625" style="280" customWidth="1"/>
    <col min="9" max="9" width="15" style="281" bestFit="1" customWidth="1"/>
    <col min="10" max="10" width="21.28515625" style="280" customWidth="1"/>
    <col min="11" max="16384" width="9.140625" style="280"/>
  </cols>
  <sheetData>
    <row r="2" spans="1:10" ht="26.25">
      <c r="A2" s="279" t="s">
        <v>42</v>
      </c>
      <c r="B2" s="279"/>
      <c r="C2" s="279"/>
      <c r="D2" s="279"/>
      <c r="E2" s="279"/>
      <c r="F2" s="279"/>
      <c r="G2" s="279"/>
      <c r="H2" s="279"/>
      <c r="I2" s="279"/>
      <c r="J2" s="279"/>
    </row>
    <row r="3" spans="1:10" ht="15" customHeight="1">
      <c r="B3" s="282">
        <v>1</v>
      </c>
      <c r="C3" s="282">
        <v>2</v>
      </c>
      <c r="D3" s="283">
        <v>3</v>
      </c>
      <c r="E3" s="282">
        <v>4</v>
      </c>
      <c r="F3" s="282">
        <v>5</v>
      </c>
      <c r="G3" s="283">
        <v>6</v>
      </c>
      <c r="H3" s="282">
        <v>7</v>
      </c>
      <c r="I3" s="282">
        <v>8</v>
      </c>
      <c r="J3" s="283">
        <v>9</v>
      </c>
    </row>
    <row r="4" spans="1:10" ht="20.100000000000001" customHeight="1">
      <c r="A4" s="284" t="s">
        <v>141</v>
      </c>
      <c r="B4" s="285" t="s">
        <v>142</v>
      </c>
      <c r="C4" s="286"/>
      <c r="D4" s="286"/>
      <c r="E4" s="286"/>
      <c r="F4" s="286"/>
      <c r="G4" s="286"/>
      <c r="H4" s="287"/>
      <c r="I4" s="288" t="s">
        <v>127</v>
      </c>
      <c r="J4" s="289"/>
    </row>
    <row r="5" spans="1:10" ht="34.5">
      <c r="A5" s="290"/>
      <c r="B5" s="291" t="s">
        <v>143</v>
      </c>
      <c r="C5" s="292" t="s">
        <v>144</v>
      </c>
      <c r="D5" s="293" t="s">
        <v>145</v>
      </c>
      <c r="E5" s="293" t="s">
        <v>146</v>
      </c>
      <c r="F5" s="293" t="s">
        <v>147</v>
      </c>
      <c r="G5" s="294" t="s">
        <v>148</v>
      </c>
      <c r="H5" s="294" t="s">
        <v>149</v>
      </c>
      <c r="I5" s="295" t="s">
        <v>150</v>
      </c>
      <c r="J5" s="295" t="s">
        <v>151</v>
      </c>
    </row>
    <row r="6" spans="1:10">
      <c r="A6" s="296"/>
      <c r="B6" s="297"/>
      <c r="C6" s="298"/>
      <c r="D6" s="298"/>
      <c r="E6" s="299"/>
      <c r="F6" s="299"/>
      <c r="G6" s="298"/>
      <c r="H6" s="299"/>
      <c r="I6" s="296"/>
      <c r="J6" s="300"/>
    </row>
    <row r="7" spans="1:10">
      <c r="A7" s="296"/>
      <c r="B7" s="297"/>
      <c r="C7" s="298"/>
      <c r="D7" s="298"/>
      <c r="E7" s="300"/>
      <c r="F7" s="300"/>
      <c r="G7" s="298"/>
      <c r="H7" s="299"/>
      <c r="I7" s="296"/>
      <c r="J7" s="300"/>
    </row>
    <row r="8" spans="1:10">
      <c r="A8" s="296"/>
      <c r="B8" s="297"/>
      <c r="C8" s="298"/>
      <c r="D8" s="298"/>
      <c r="E8" s="300"/>
      <c r="F8" s="300"/>
      <c r="G8" s="298"/>
      <c r="H8" s="299"/>
      <c r="I8" s="296"/>
      <c r="J8" s="300"/>
    </row>
    <row r="9" spans="1:10">
      <c r="A9" s="296"/>
      <c r="B9" s="297"/>
      <c r="C9" s="298"/>
      <c r="D9" s="298"/>
      <c r="E9" s="300"/>
      <c r="F9" s="300"/>
      <c r="G9" s="298"/>
      <c r="H9" s="299"/>
      <c r="I9" s="296"/>
      <c r="J9" s="300"/>
    </row>
    <row r="10" spans="1:10">
      <c r="A10" s="296"/>
      <c r="B10" s="297"/>
      <c r="C10" s="298"/>
      <c r="D10" s="298"/>
      <c r="E10" s="300"/>
      <c r="F10" s="300"/>
      <c r="G10" s="298"/>
      <c r="H10" s="299"/>
      <c r="I10" s="296"/>
      <c r="J10" s="300"/>
    </row>
    <row r="11" spans="1:10">
      <c r="A11" s="296"/>
      <c r="B11" s="297"/>
      <c r="C11" s="298"/>
      <c r="D11" s="298"/>
      <c r="E11" s="300"/>
      <c r="F11" s="300"/>
      <c r="G11" s="298"/>
      <c r="H11" s="299"/>
      <c r="I11" s="296"/>
      <c r="J11" s="300"/>
    </row>
    <row r="12" spans="1:10">
      <c r="A12" s="296"/>
      <c r="B12" s="297"/>
      <c r="C12" s="298"/>
      <c r="D12" s="298"/>
      <c r="E12" s="300"/>
      <c r="F12" s="300"/>
      <c r="G12" s="298"/>
      <c r="H12" s="299"/>
      <c r="I12" s="296"/>
      <c r="J12" s="300"/>
    </row>
    <row r="13" spans="1:10">
      <c r="A13" s="296"/>
      <c r="B13" s="297"/>
      <c r="C13" s="298"/>
      <c r="D13" s="298"/>
      <c r="E13" s="300"/>
      <c r="F13" s="300"/>
      <c r="G13" s="298"/>
      <c r="H13" s="299"/>
      <c r="I13" s="296"/>
      <c r="J13" s="300"/>
    </row>
    <row r="14" spans="1:10">
      <c r="A14" s="296"/>
      <c r="B14" s="297"/>
      <c r="C14" s="298"/>
      <c r="D14" s="298"/>
      <c r="E14" s="300"/>
      <c r="F14" s="300"/>
      <c r="G14" s="298"/>
      <c r="H14" s="299"/>
      <c r="I14" s="296"/>
      <c r="J14" s="300"/>
    </row>
    <row r="15" spans="1:10">
      <c r="A15" s="296"/>
      <c r="B15" s="297"/>
      <c r="C15" s="298"/>
      <c r="D15" s="298"/>
      <c r="E15" s="300"/>
      <c r="F15" s="300"/>
      <c r="G15" s="298"/>
      <c r="H15" s="299"/>
      <c r="I15" s="296"/>
      <c r="J15" s="300"/>
    </row>
    <row r="16" spans="1:10">
      <c r="A16" s="296"/>
      <c r="B16" s="297"/>
      <c r="C16" s="298"/>
      <c r="D16" s="298"/>
      <c r="E16" s="300"/>
      <c r="F16" s="300"/>
      <c r="G16" s="298"/>
      <c r="H16" s="299"/>
      <c r="I16" s="296"/>
      <c r="J16" s="300"/>
    </row>
    <row r="17" spans="1:10">
      <c r="A17" s="296"/>
      <c r="B17" s="297"/>
      <c r="C17" s="298"/>
      <c r="D17" s="298"/>
      <c r="E17" s="300"/>
      <c r="F17" s="300"/>
      <c r="G17" s="298"/>
      <c r="H17" s="299"/>
      <c r="I17" s="296"/>
      <c r="J17" s="300"/>
    </row>
    <row r="18" spans="1:10">
      <c r="A18" s="296"/>
      <c r="B18" s="297"/>
      <c r="C18" s="298"/>
      <c r="D18" s="298"/>
      <c r="E18" s="300"/>
      <c r="F18" s="300"/>
      <c r="G18" s="298"/>
      <c r="H18" s="299"/>
      <c r="I18" s="296"/>
      <c r="J18" s="300"/>
    </row>
    <row r="19" spans="1:10">
      <c r="A19" s="296"/>
      <c r="B19" s="297"/>
      <c r="C19" s="298"/>
      <c r="D19" s="298"/>
      <c r="E19" s="300"/>
      <c r="F19" s="300"/>
      <c r="G19" s="298"/>
      <c r="H19" s="299"/>
      <c r="I19" s="296"/>
      <c r="J19" s="300"/>
    </row>
    <row r="20" spans="1:10">
      <c r="A20" s="296"/>
      <c r="B20" s="297"/>
      <c r="C20" s="298"/>
      <c r="D20" s="298"/>
      <c r="E20" s="300"/>
      <c r="F20" s="300"/>
      <c r="G20" s="298"/>
      <c r="H20" s="299"/>
      <c r="I20" s="296"/>
      <c r="J20" s="300"/>
    </row>
    <row r="21" spans="1:10">
      <c r="A21" s="296"/>
      <c r="B21" s="297"/>
      <c r="C21" s="298"/>
      <c r="D21" s="298"/>
      <c r="E21" s="300"/>
      <c r="F21" s="300"/>
      <c r="G21" s="298"/>
      <c r="H21" s="299"/>
      <c r="I21" s="296"/>
      <c r="J21" s="300"/>
    </row>
    <row r="22" spans="1:10">
      <c r="A22" s="296"/>
      <c r="B22" s="297"/>
      <c r="C22" s="298"/>
      <c r="D22" s="298"/>
      <c r="E22" s="300"/>
      <c r="F22" s="300"/>
      <c r="G22" s="298"/>
      <c r="H22" s="299"/>
      <c r="I22" s="296"/>
      <c r="J22" s="300"/>
    </row>
    <row r="23" spans="1:10">
      <c r="A23" s="296"/>
      <c r="B23" s="297"/>
      <c r="C23" s="298"/>
      <c r="D23" s="298"/>
      <c r="E23" s="300"/>
      <c r="F23" s="300"/>
      <c r="G23" s="298"/>
      <c r="H23" s="299"/>
      <c r="I23" s="296"/>
      <c r="J23" s="300"/>
    </row>
    <row r="24" spans="1:10">
      <c r="A24" s="296"/>
      <c r="B24" s="297"/>
      <c r="C24" s="298"/>
      <c r="D24" s="298"/>
      <c r="E24" s="300"/>
      <c r="F24" s="300"/>
      <c r="G24" s="298"/>
      <c r="H24" s="299"/>
      <c r="I24" s="296"/>
      <c r="J24" s="300"/>
    </row>
    <row r="25" spans="1:10">
      <c r="A25" s="296"/>
      <c r="B25" s="297"/>
      <c r="C25" s="298"/>
      <c r="D25" s="298"/>
      <c r="E25" s="300"/>
      <c r="F25" s="300"/>
      <c r="G25" s="298"/>
      <c r="H25" s="299"/>
      <c r="I25" s="296"/>
      <c r="J25" s="300"/>
    </row>
    <row r="26" spans="1:10">
      <c r="A26" s="296"/>
      <c r="B26" s="297"/>
      <c r="C26" s="298"/>
      <c r="D26" s="298"/>
      <c r="E26" s="300"/>
      <c r="F26" s="300"/>
      <c r="G26" s="298"/>
      <c r="H26" s="299"/>
      <c r="I26" s="296"/>
      <c r="J26" s="300"/>
    </row>
    <row r="27" spans="1:10">
      <c r="A27" s="296"/>
      <c r="B27" s="297"/>
      <c r="C27" s="298"/>
      <c r="D27" s="298"/>
      <c r="E27" s="300"/>
      <c r="F27" s="300"/>
      <c r="G27" s="298"/>
      <c r="H27" s="299"/>
      <c r="I27" s="296"/>
      <c r="J27" s="300"/>
    </row>
    <row r="28" spans="1:10">
      <c r="A28" s="296"/>
      <c r="B28" s="297"/>
      <c r="C28" s="298"/>
      <c r="D28" s="298"/>
      <c r="E28" s="300"/>
      <c r="F28" s="300"/>
      <c r="G28" s="298"/>
      <c r="H28" s="299"/>
      <c r="I28" s="296"/>
      <c r="J28" s="300"/>
    </row>
    <row r="29" spans="1:10">
      <c r="A29" s="296"/>
      <c r="B29" s="297"/>
      <c r="C29" s="298"/>
      <c r="D29" s="298"/>
      <c r="E29" s="300"/>
      <c r="F29" s="300"/>
      <c r="G29" s="298"/>
      <c r="H29" s="299"/>
      <c r="I29" s="296"/>
      <c r="J29" s="300"/>
    </row>
    <row r="30" spans="1:10">
      <c r="A30" s="296"/>
      <c r="B30" s="297"/>
      <c r="C30" s="298"/>
      <c r="D30" s="298"/>
      <c r="E30" s="300"/>
      <c r="F30" s="300"/>
      <c r="G30" s="298"/>
      <c r="H30" s="299"/>
      <c r="I30" s="296"/>
      <c r="J30" s="300"/>
    </row>
    <row r="31" spans="1:10">
      <c r="A31" s="296"/>
      <c r="B31" s="297"/>
      <c r="C31" s="298"/>
      <c r="D31" s="298"/>
      <c r="E31" s="300"/>
      <c r="F31" s="300"/>
      <c r="G31" s="298"/>
      <c r="H31" s="299"/>
      <c r="I31" s="296"/>
      <c r="J31" s="300"/>
    </row>
    <row r="32" spans="1:10">
      <c r="A32" s="296"/>
      <c r="B32" s="297"/>
      <c r="C32" s="298"/>
      <c r="D32" s="298"/>
      <c r="E32" s="300"/>
      <c r="F32" s="300"/>
      <c r="G32" s="298"/>
      <c r="H32" s="299"/>
      <c r="I32" s="296"/>
      <c r="J32" s="300"/>
    </row>
    <row r="33" spans="1:10">
      <c r="A33" s="296"/>
      <c r="B33" s="297"/>
      <c r="C33" s="298"/>
      <c r="D33" s="298"/>
      <c r="E33" s="300"/>
      <c r="F33" s="300"/>
      <c r="G33" s="298"/>
      <c r="H33" s="299"/>
      <c r="I33" s="296"/>
      <c r="J33" s="300"/>
    </row>
    <row r="34" spans="1:10">
      <c r="A34" s="296"/>
      <c r="B34" s="297"/>
      <c r="C34" s="298"/>
      <c r="D34" s="298"/>
      <c r="E34" s="300"/>
      <c r="F34" s="300"/>
      <c r="G34" s="298"/>
      <c r="H34" s="299"/>
      <c r="I34" s="296"/>
      <c r="J34" s="300"/>
    </row>
    <row r="35" spans="1:10">
      <c r="A35" s="296"/>
      <c r="B35" s="297"/>
      <c r="C35" s="298"/>
      <c r="D35" s="298"/>
      <c r="E35" s="300"/>
      <c r="F35" s="300"/>
      <c r="G35" s="298"/>
      <c r="H35" s="299"/>
      <c r="I35" s="296"/>
      <c r="J35" s="300"/>
    </row>
    <row r="36" spans="1:10">
      <c r="A36" s="296"/>
      <c r="B36" s="297"/>
      <c r="C36" s="298"/>
      <c r="D36" s="298"/>
      <c r="E36" s="300"/>
      <c r="F36" s="300"/>
      <c r="G36" s="298"/>
      <c r="H36" s="299"/>
      <c r="I36" s="296"/>
      <c r="J36" s="300"/>
    </row>
    <row r="37" spans="1:10">
      <c r="A37" s="296"/>
      <c r="B37" s="297"/>
      <c r="C37" s="298"/>
      <c r="D37" s="298"/>
      <c r="E37" s="300"/>
      <c r="F37" s="300"/>
      <c r="G37" s="298"/>
      <c r="H37" s="299"/>
      <c r="I37" s="296"/>
      <c r="J37" s="300"/>
    </row>
    <row r="38" spans="1:10">
      <c r="A38" s="296"/>
      <c r="B38" s="297"/>
      <c r="C38" s="298"/>
      <c r="D38" s="298"/>
      <c r="E38" s="300"/>
      <c r="F38" s="300"/>
      <c r="G38" s="298"/>
      <c r="H38" s="299"/>
      <c r="I38" s="296"/>
      <c r="J38" s="300"/>
    </row>
    <row r="39" spans="1:10">
      <c r="A39" s="296"/>
      <c r="B39" s="297"/>
      <c r="C39" s="298"/>
      <c r="D39" s="298"/>
      <c r="E39" s="300"/>
      <c r="F39" s="300"/>
      <c r="G39" s="298"/>
      <c r="H39" s="299"/>
      <c r="I39" s="296"/>
      <c r="J39" s="300"/>
    </row>
    <row r="40" spans="1:10">
      <c r="A40" s="296"/>
      <c r="B40" s="297"/>
      <c r="C40" s="298"/>
      <c r="D40" s="298"/>
      <c r="E40" s="300"/>
      <c r="F40" s="300"/>
      <c r="G40" s="298"/>
      <c r="H40" s="299"/>
      <c r="I40" s="296"/>
      <c r="J40" s="300"/>
    </row>
    <row r="41" spans="1:10">
      <c r="A41" s="296"/>
      <c r="B41" s="297"/>
      <c r="C41" s="298"/>
      <c r="D41" s="298"/>
      <c r="E41" s="300"/>
      <c r="F41" s="300"/>
      <c r="G41" s="298"/>
      <c r="H41" s="299"/>
      <c r="I41" s="296"/>
      <c r="J41" s="300"/>
    </row>
    <row r="42" spans="1:10">
      <c r="A42" s="296"/>
      <c r="B42" s="297"/>
      <c r="C42" s="298"/>
      <c r="D42" s="298"/>
      <c r="E42" s="300"/>
      <c r="F42" s="300"/>
      <c r="G42" s="298"/>
      <c r="H42" s="299"/>
      <c r="I42" s="296"/>
      <c r="J42" s="300"/>
    </row>
    <row r="43" spans="1:10">
      <c r="A43" s="296"/>
      <c r="B43" s="297"/>
      <c r="C43" s="298"/>
      <c r="D43" s="298"/>
      <c r="E43" s="300"/>
      <c r="F43" s="300"/>
      <c r="G43" s="298"/>
      <c r="H43" s="299"/>
      <c r="I43" s="296"/>
      <c r="J43" s="300"/>
    </row>
    <row r="44" spans="1:10">
      <c r="A44" s="296"/>
      <c r="B44" s="297"/>
      <c r="C44" s="298"/>
      <c r="D44" s="298"/>
      <c r="E44" s="300"/>
      <c r="F44" s="300"/>
      <c r="G44" s="298"/>
      <c r="H44" s="299"/>
      <c r="I44" s="296"/>
      <c r="J44" s="300"/>
    </row>
    <row r="45" spans="1:10">
      <c r="A45" s="296"/>
      <c r="B45" s="297"/>
      <c r="C45" s="298"/>
      <c r="D45" s="298"/>
      <c r="E45" s="300"/>
      <c r="F45" s="300"/>
      <c r="G45" s="298"/>
      <c r="H45" s="299"/>
      <c r="I45" s="296"/>
      <c r="J45" s="300"/>
    </row>
    <row r="46" spans="1:10">
      <c r="A46" s="296"/>
      <c r="B46" s="297"/>
      <c r="C46" s="298"/>
      <c r="D46" s="298"/>
      <c r="E46" s="300"/>
      <c r="F46" s="300"/>
      <c r="G46" s="298"/>
      <c r="H46" s="299"/>
      <c r="I46" s="296"/>
      <c r="J46" s="300"/>
    </row>
    <row r="47" spans="1:10">
      <c r="A47" s="296"/>
      <c r="B47" s="297"/>
      <c r="C47" s="298"/>
      <c r="D47" s="298"/>
      <c r="E47" s="300"/>
      <c r="F47" s="300"/>
      <c r="G47" s="298"/>
      <c r="H47" s="299"/>
      <c r="I47" s="296"/>
      <c r="J47" s="300"/>
    </row>
    <row r="48" spans="1:10">
      <c r="A48" s="296"/>
      <c r="B48" s="297"/>
      <c r="C48" s="298"/>
      <c r="D48" s="298"/>
      <c r="E48" s="300"/>
      <c r="F48" s="300"/>
      <c r="G48" s="298"/>
      <c r="H48" s="299"/>
      <c r="I48" s="296"/>
      <c r="J48" s="300"/>
    </row>
    <row r="49" spans="1:10">
      <c r="A49" s="296"/>
      <c r="B49" s="297"/>
      <c r="C49" s="298"/>
      <c r="D49" s="298"/>
      <c r="E49" s="300"/>
      <c r="F49" s="300"/>
      <c r="G49" s="298"/>
      <c r="H49" s="299"/>
      <c r="I49" s="296"/>
      <c r="J49" s="300"/>
    </row>
    <row r="50" spans="1:10">
      <c r="A50" s="296"/>
      <c r="B50" s="297"/>
      <c r="C50" s="298"/>
      <c r="D50" s="298"/>
      <c r="E50" s="300"/>
      <c r="F50" s="300"/>
      <c r="G50" s="298"/>
      <c r="H50" s="299"/>
      <c r="I50" s="296"/>
      <c r="J50" s="300"/>
    </row>
    <row r="51" spans="1:10">
      <c r="A51" s="296"/>
      <c r="B51" s="297"/>
      <c r="C51" s="298"/>
      <c r="D51" s="298"/>
      <c r="E51" s="300"/>
      <c r="F51" s="300"/>
      <c r="G51" s="298"/>
      <c r="H51" s="299"/>
      <c r="I51" s="296"/>
      <c r="J51" s="300"/>
    </row>
    <row r="52" spans="1:10">
      <c r="A52" s="296"/>
      <c r="B52" s="297"/>
      <c r="C52" s="298"/>
      <c r="D52" s="298"/>
      <c r="E52" s="300"/>
      <c r="F52" s="300"/>
      <c r="G52" s="298"/>
      <c r="H52" s="299"/>
      <c r="I52" s="296"/>
      <c r="J52" s="300"/>
    </row>
    <row r="53" spans="1:10">
      <c r="A53" s="296"/>
      <c r="B53" s="297"/>
      <c r="C53" s="298"/>
      <c r="D53" s="298"/>
      <c r="E53" s="300"/>
      <c r="F53" s="300"/>
      <c r="G53" s="298"/>
      <c r="H53" s="299"/>
      <c r="I53" s="296"/>
      <c r="J53" s="300"/>
    </row>
    <row r="54" spans="1:10">
      <c r="A54" s="296"/>
      <c r="B54" s="301"/>
      <c r="C54" s="298"/>
      <c r="D54" s="298"/>
      <c r="E54" s="300"/>
      <c r="F54" s="300"/>
      <c r="G54" s="298"/>
      <c r="H54" s="299"/>
      <c r="I54" s="296"/>
      <c r="J54" s="300"/>
    </row>
    <row r="55" spans="1:10">
      <c r="A55" s="296"/>
      <c r="B55" s="297"/>
      <c r="C55" s="298"/>
      <c r="D55" s="298"/>
      <c r="E55" s="300"/>
      <c r="F55" s="300"/>
      <c r="G55" s="298"/>
      <c r="H55" s="299"/>
      <c r="I55" s="296"/>
      <c r="J55" s="300"/>
    </row>
    <row r="56" spans="1:10">
      <c r="A56" s="296"/>
      <c r="B56" s="297"/>
      <c r="C56" s="298"/>
      <c r="D56" s="298"/>
      <c r="E56" s="300"/>
      <c r="F56" s="300"/>
      <c r="G56" s="298"/>
      <c r="H56" s="299"/>
      <c r="I56" s="296"/>
      <c r="J56" s="300"/>
    </row>
    <row r="57" spans="1:10">
      <c r="A57" s="296"/>
      <c r="B57" s="297"/>
      <c r="C57" s="298"/>
      <c r="D57" s="298"/>
      <c r="E57" s="300"/>
      <c r="F57" s="300"/>
      <c r="G57" s="298"/>
      <c r="H57" s="299"/>
      <c r="I57" s="296"/>
      <c r="J57" s="300"/>
    </row>
    <row r="58" spans="1:10">
      <c r="A58" s="296"/>
      <c r="B58" s="297"/>
      <c r="C58" s="298"/>
      <c r="D58" s="298"/>
      <c r="E58" s="300"/>
      <c r="F58" s="300"/>
      <c r="G58" s="298"/>
      <c r="H58" s="299"/>
      <c r="I58" s="296"/>
      <c r="J58" s="300"/>
    </row>
    <row r="59" spans="1:10">
      <c r="A59" s="296"/>
      <c r="B59" s="297"/>
      <c r="C59" s="298"/>
      <c r="D59" s="298"/>
      <c r="E59" s="300"/>
      <c r="F59" s="300"/>
      <c r="G59" s="298"/>
      <c r="H59" s="299"/>
      <c r="I59" s="296"/>
      <c r="J59" s="300"/>
    </row>
    <row r="60" spans="1:10">
      <c r="A60" s="296"/>
      <c r="B60" s="297"/>
      <c r="C60" s="298"/>
      <c r="D60" s="298"/>
      <c r="E60" s="300"/>
      <c r="F60" s="300"/>
      <c r="G60" s="298"/>
      <c r="H60" s="299"/>
      <c r="I60" s="296"/>
      <c r="J60" s="300"/>
    </row>
    <row r="61" spans="1:10">
      <c r="A61" s="296"/>
      <c r="B61" s="297"/>
      <c r="C61" s="298"/>
      <c r="D61" s="298"/>
      <c r="E61" s="300"/>
      <c r="F61" s="300"/>
      <c r="G61" s="298"/>
      <c r="H61" s="299"/>
      <c r="I61" s="296"/>
      <c r="J61" s="300"/>
    </row>
    <row r="62" spans="1:10">
      <c r="A62" s="296"/>
      <c r="B62" s="297"/>
      <c r="C62" s="298"/>
      <c r="D62" s="298"/>
      <c r="E62" s="300"/>
      <c r="F62" s="300"/>
      <c r="G62" s="298"/>
      <c r="H62" s="299"/>
      <c r="I62" s="296"/>
      <c r="J62" s="300"/>
    </row>
    <row r="63" spans="1:10">
      <c r="A63" s="296"/>
      <c r="B63" s="297"/>
      <c r="C63" s="298"/>
      <c r="D63" s="298"/>
      <c r="E63" s="300"/>
      <c r="F63" s="300"/>
      <c r="G63" s="298"/>
      <c r="H63" s="299"/>
      <c r="I63" s="296"/>
      <c r="J63" s="300"/>
    </row>
    <row r="64" spans="1:10">
      <c r="A64" s="296"/>
      <c r="B64" s="297"/>
      <c r="C64" s="298"/>
      <c r="D64" s="298"/>
      <c r="E64" s="300"/>
      <c r="F64" s="300"/>
      <c r="G64" s="298"/>
      <c r="H64" s="299"/>
      <c r="I64" s="296"/>
      <c r="J64" s="300"/>
    </row>
    <row r="65" spans="1:10">
      <c r="A65" s="296"/>
      <c r="B65" s="297"/>
      <c r="C65" s="298"/>
      <c r="D65" s="298"/>
      <c r="E65" s="300"/>
      <c r="F65" s="300"/>
      <c r="G65" s="298"/>
      <c r="H65" s="299"/>
      <c r="I65" s="296"/>
      <c r="J65" s="300"/>
    </row>
    <row r="66" spans="1:10">
      <c r="A66" s="296"/>
      <c r="B66" s="297"/>
      <c r="C66" s="298"/>
      <c r="D66" s="298"/>
      <c r="E66" s="300"/>
      <c r="F66" s="300"/>
      <c r="G66" s="298"/>
      <c r="H66" s="299"/>
      <c r="I66" s="296"/>
      <c r="J66" s="300"/>
    </row>
    <row r="67" spans="1:10">
      <c r="A67" s="296"/>
      <c r="B67" s="297"/>
      <c r="C67" s="298"/>
      <c r="D67" s="298"/>
      <c r="E67" s="300"/>
      <c r="F67" s="300"/>
      <c r="G67" s="298"/>
      <c r="H67" s="299"/>
      <c r="I67" s="296"/>
      <c r="J67" s="300"/>
    </row>
    <row r="68" spans="1:10">
      <c r="A68" s="296"/>
      <c r="B68" s="297"/>
      <c r="C68" s="298"/>
      <c r="D68" s="298"/>
      <c r="E68" s="300"/>
      <c r="F68" s="300"/>
      <c r="G68" s="298"/>
      <c r="H68" s="299"/>
      <c r="I68" s="296"/>
      <c r="J68" s="300"/>
    </row>
    <row r="69" spans="1:10">
      <c r="A69" s="296"/>
      <c r="B69" s="297"/>
      <c r="C69" s="298"/>
      <c r="D69" s="298"/>
      <c r="E69" s="300"/>
      <c r="F69" s="300"/>
      <c r="G69" s="298"/>
      <c r="H69" s="299"/>
      <c r="I69" s="296"/>
      <c r="J69" s="300"/>
    </row>
    <row r="70" spans="1:10">
      <c r="A70" s="296"/>
      <c r="B70" s="297"/>
      <c r="C70" s="298"/>
      <c r="D70" s="298"/>
      <c r="E70" s="300"/>
      <c r="F70" s="300"/>
      <c r="G70" s="298"/>
      <c r="H70" s="299"/>
      <c r="I70" s="296"/>
      <c r="J70" s="300"/>
    </row>
    <row r="71" spans="1:10" ht="22.5" customHeight="1">
      <c r="A71" s="302"/>
      <c r="B71" s="303"/>
      <c r="C71" s="304"/>
      <c r="D71" s="298"/>
      <c r="E71" s="300"/>
      <c r="F71" s="300"/>
      <c r="G71" s="298"/>
      <c r="H71" s="299"/>
      <c r="I71" s="296"/>
      <c r="J71" s="300"/>
    </row>
    <row r="72" spans="1:10">
      <c r="A72" s="296"/>
      <c r="B72" s="297"/>
      <c r="C72" s="298"/>
      <c r="D72" s="298"/>
      <c r="E72" s="300"/>
      <c r="F72" s="300"/>
      <c r="G72" s="298"/>
      <c r="H72" s="299"/>
      <c r="I72" s="296"/>
      <c r="J72" s="300"/>
    </row>
    <row r="73" spans="1:10">
      <c r="A73" s="296"/>
      <c r="B73" s="297"/>
      <c r="C73" s="298"/>
      <c r="D73" s="298"/>
      <c r="E73" s="300"/>
      <c r="F73" s="300"/>
      <c r="G73" s="298"/>
      <c r="H73" s="299"/>
      <c r="I73" s="296"/>
      <c r="J73" s="300"/>
    </row>
    <row r="74" spans="1:10">
      <c r="A74" s="296"/>
      <c r="B74" s="297"/>
      <c r="C74" s="298"/>
      <c r="D74" s="298"/>
      <c r="E74" s="300"/>
      <c r="F74" s="300"/>
      <c r="G74" s="298"/>
      <c r="H74" s="299"/>
      <c r="I74" s="296"/>
      <c r="J74" s="300"/>
    </row>
    <row r="75" spans="1:10">
      <c r="A75" s="296"/>
      <c r="B75" s="297"/>
      <c r="C75" s="298"/>
      <c r="D75" s="298"/>
      <c r="E75" s="300"/>
      <c r="F75" s="300"/>
      <c r="G75" s="298"/>
      <c r="H75" s="299"/>
      <c r="I75" s="296"/>
      <c r="J75" s="300"/>
    </row>
    <row r="76" spans="1:10">
      <c r="A76" s="296"/>
      <c r="B76" s="297"/>
      <c r="C76" s="298"/>
      <c r="D76" s="298"/>
      <c r="E76" s="300"/>
      <c r="F76" s="300"/>
      <c r="G76" s="298"/>
      <c r="H76" s="299"/>
      <c r="I76" s="296"/>
      <c r="J76" s="300"/>
    </row>
    <row r="77" spans="1:10">
      <c r="A77" s="296"/>
      <c r="B77" s="297"/>
      <c r="C77" s="298"/>
      <c r="D77" s="298"/>
      <c r="E77" s="300"/>
      <c r="F77" s="300"/>
      <c r="G77" s="298"/>
      <c r="H77" s="299"/>
      <c r="I77" s="296"/>
      <c r="J77" s="300"/>
    </row>
    <row r="78" spans="1:10">
      <c r="A78" s="296"/>
      <c r="B78" s="297"/>
      <c r="C78" s="298"/>
      <c r="D78" s="298"/>
      <c r="E78" s="300"/>
      <c r="F78" s="300"/>
      <c r="G78" s="298"/>
      <c r="H78" s="299"/>
      <c r="I78" s="296"/>
      <c r="J78" s="300"/>
    </row>
    <row r="79" spans="1:10">
      <c r="A79" s="296"/>
      <c r="B79" s="297"/>
      <c r="C79" s="298"/>
      <c r="D79" s="298"/>
      <c r="E79" s="300"/>
      <c r="F79" s="300"/>
      <c r="G79" s="298"/>
      <c r="H79" s="299"/>
      <c r="I79" s="296"/>
      <c r="J79" s="300"/>
    </row>
    <row r="80" spans="1:10">
      <c r="A80" s="296"/>
      <c r="B80" s="297"/>
      <c r="C80" s="298"/>
      <c r="D80" s="298"/>
      <c r="E80" s="300"/>
      <c r="F80" s="300"/>
      <c r="G80" s="298"/>
      <c r="H80" s="299"/>
      <c r="I80" s="296"/>
      <c r="J80" s="300"/>
    </row>
    <row r="81" spans="1:10">
      <c r="A81" s="296"/>
      <c r="B81" s="301"/>
      <c r="C81" s="298"/>
      <c r="D81" s="298"/>
      <c r="E81" s="300"/>
      <c r="F81" s="300"/>
      <c r="G81" s="298"/>
      <c r="H81" s="299"/>
      <c r="I81" s="296"/>
      <c r="J81" s="300"/>
    </row>
    <row r="82" spans="1:10">
      <c r="A82" s="296"/>
      <c r="B82" s="301"/>
      <c r="C82" s="298"/>
      <c r="D82" s="298"/>
      <c r="E82" s="300"/>
      <c r="F82" s="300"/>
      <c r="G82" s="298"/>
      <c r="H82" s="299"/>
      <c r="I82" s="296"/>
      <c r="J82" s="300"/>
    </row>
    <row r="83" spans="1:10">
      <c r="A83" s="296"/>
      <c r="B83" s="301"/>
      <c r="C83" s="298"/>
      <c r="D83" s="298"/>
      <c r="E83" s="300"/>
      <c r="F83" s="300"/>
      <c r="G83" s="298"/>
      <c r="H83" s="299"/>
      <c r="I83" s="296"/>
      <c r="J83" s="300"/>
    </row>
    <row r="84" spans="1:10">
      <c r="A84" s="296"/>
      <c r="B84" s="301"/>
      <c r="C84" s="298"/>
      <c r="D84" s="298"/>
      <c r="E84" s="300"/>
      <c r="F84" s="300"/>
      <c r="G84" s="298"/>
      <c r="H84" s="299"/>
      <c r="I84" s="296"/>
      <c r="J84" s="300"/>
    </row>
    <row r="85" spans="1:10">
      <c r="A85" s="296"/>
      <c r="B85" s="301"/>
      <c r="C85" s="298"/>
      <c r="D85" s="298"/>
      <c r="E85" s="300"/>
      <c r="F85" s="300"/>
      <c r="G85" s="298"/>
      <c r="H85" s="299"/>
      <c r="I85" s="296"/>
      <c r="J85" s="300"/>
    </row>
    <row r="86" spans="1:10">
      <c r="A86" s="296"/>
      <c r="B86" s="301"/>
      <c r="C86" s="298"/>
      <c r="D86" s="298"/>
      <c r="E86" s="300"/>
      <c r="F86" s="300"/>
      <c r="G86" s="298"/>
      <c r="H86" s="299"/>
      <c r="I86" s="296"/>
      <c r="J86" s="300"/>
    </row>
    <row r="87" spans="1:10">
      <c r="A87" s="296"/>
      <c r="B87" s="301"/>
      <c r="C87" s="298"/>
      <c r="D87" s="298"/>
      <c r="E87" s="300"/>
      <c r="F87" s="300"/>
      <c r="G87" s="298"/>
      <c r="H87" s="299"/>
      <c r="I87" s="296"/>
      <c r="J87" s="300"/>
    </row>
    <row r="88" spans="1:10">
      <c r="A88" s="296"/>
      <c r="B88" s="301"/>
      <c r="C88" s="298"/>
      <c r="D88" s="298"/>
      <c r="E88" s="300"/>
      <c r="F88" s="300"/>
      <c r="G88" s="298"/>
      <c r="H88" s="299"/>
      <c r="I88" s="296"/>
      <c r="J88" s="300"/>
    </row>
    <row r="89" spans="1:10">
      <c r="A89" s="296"/>
      <c r="B89" s="301"/>
      <c r="C89" s="298"/>
      <c r="D89" s="298"/>
      <c r="E89" s="300"/>
      <c r="F89" s="300"/>
      <c r="G89" s="298"/>
      <c r="H89" s="299"/>
      <c r="I89" s="296"/>
      <c r="J89" s="300"/>
    </row>
    <row r="90" spans="1:10">
      <c r="A90" s="296"/>
      <c r="B90" s="301"/>
      <c r="C90" s="298"/>
      <c r="D90" s="298"/>
      <c r="E90" s="300"/>
      <c r="F90" s="300"/>
      <c r="G90" s="298"/>
      <c r="H90" s="299"/>
      <c r="I90" s="296"/>
      <c r="J90" s="300"/>
    </row>
    <row r="91" spans="1:10">
      <c r="A91" s="296"/>
      <c r="B91" s="301"/>
      <c r="C91" s="298"/>
      <c r="D91" s="298"/>
      <c r="E91" s="300"/>
      <c r="F91" s="300"/>
      <c r="G91" s="298"/>
      <c r="H91" s="299"/>
      <c r="I91" s="296"/>
      <c r="J91" s="300"/>
    </row>
    <row r="92" spans="1:10">
      <c r="A92" s="296"/>
      <c r="B92" s="301"/>
      <c r="C92" s="298"/>
      <c r="D92" s="298"/>
      <c r="E92" s="300"/>
      <c r="F92" s="300"/>
      <c r="G92" s="298"/>
      <c r="H92" s="299"/>
      <c r="I92" s="296"/>
      <c r="J92" s="300"/>
    </row>
    <row r="93" spans="1:10">
      <c r="A93" s="296"/>
      <c r="B93" s="301"/>
      <c r="C93" s="298"/>
      <c r="D93" s="298"/>
      <c r="E93" s="300"/>
      <c r="F93" s="300"/>
      <c r="G93" s="298"/>
      <c r="H93" s="299"/>
      <c r="I93" s="296"/>
      <c r="J93" s="300"/>
    </row>
    <row r="94" spans="1:10">
      <c r="A94" s="296"/>
      <c r="B94" s="301"/>
      <c r="C94" s="298"/>
      <c r="D94" s="298"/>
      <c r="E94" s="300"/>
      <c r="F94" s="300"/>
      <c r="G94" s="298"/>
      <c r="H94" s="299"/>
      <c r="I94" s="296"/>
      <c r="J94" s="300"/>
    </row>
    <row r="95" spans="1:10">
      <c r="A95" s="296"/>
      <c r="B95" s="301"/>
      <c r="C95" s="298"/>
      <c r="D95" s="298"/>
      <c r="E95" s="300"/>
      <c r="F95" s="300"/>
      <c r="G95" s="298"/>
      <c r="H95" s="299"/>
      <c r="I95" s="296"/>
      <c r="J95" s="300"/>
    </row>
    <row r="96" spans="1:10">
      <c r="A96" s="296"/>
      <c r="B96" s="301"/>
      <c r="C96" s="298"/>
      <c r="D96" s="298"/>
      <c r="E96" s="300"/>
      <c r="F96" s="300"/>
      <c r="G96" s="298"/>
      <c r="H96" s="299"/>
      <c r="I96" s="296"/>
      <c r="J96" s="300"/>
    </row>
    <row r="97" spans="1:10">
      <c r="A97" s="296"/>
      <c r="B97" s="301"/>
      <c r="C97" s="298"/>
      <c r="D97" s="298"/>
      <c r="E97" s="300"/>
      <c r="F97" s="300"/>
      <c r="G97" s="298"/>
      <c r="H97" s="299"/>
      <c r="I97" s="296"/>
      <c r="J97" s="300"/>
    </row>
    <row r="98" spans="1:10">
      <c r="A98" s="296"/>
      <c r="B98" s="301"/>
      <c r="C98" s="298"/>
      <c r="D98" s="298"/>
      <c r="E98" s="300"/>
      <c r="F98" s="300"/>
      <c r="G98" s="298"/>
      <c r="H98" s="299"/>
      <c r="I98" s="296"/>
      <c r="J98" s="300"/>
    </row>
    <row r="99" spans="1:10">
      <c r="A99" s="296"/>
      <c r="B99" s="301"/>
      <c r="C99" s="298"/>
      <c r="D99" s="298"/>
      <c r="E99" s="300"/>
      <c r="F99" s="300"/>
      <c r="G99" s="298"/>
      <c r="H99" s="299"/>
      <c r="I99" s="296"/>
      <c r="J99" s="300"/>
    </row>
    <row r="100" spans="1:10" ht="58.5" customHeight="1">
      <c r="A100" s="296"/>
      <c r="B100" s="301"/>
      <c r="C100" s="305"/>
      <c r="D100" s="298"/>
      <c r="E100" s="300"/>
      <c r="F100" s="300"/>
      <c r="G100" s="298"/>
      <c r="H100" s="299"/>
      <c r="I100" s="296"/>
      <c r="J100" s="300"/>
    </row>
    <row r="101" spans="1:10">
      <c r="A101" s="296"/>
      <c r="B101" s="301"/>
      <c r="C101" s="298"/>
      <c r="D101" s="298"/>
      <c r="E101" s="300"/>
      <c r="F101" s="300"/>
      <c r="G101" s="298"/>
      <c r="H101" s="299"/>
      <c r="I101" s="296"/>
      <c r="J101" s="300"/>
    </row>
    <row r="102" spans="1:10">
      <c r="A102" s="296"/>
      <c r="B102" s="301"/>
      <c r="C102" s="298"/>
      <c r="D102" s="298"/>
      <c r="E102" s="300"/>
      <c r="F102" s="300"/>
      <c r="G102" s="298"/>
      <c r="H102" s="299"/>
      <c r="I102" s="296"/>
      <c r="J102" s="300"/>
    </row>
    <row r="103" spans="1:10">
      <c r="A103" s="296"/>
      <c r="B103" s="301"/>
      <c r="C103" s="298"/>
      <c r="D103" s="298"/>
      <c r="E103" s="300"/>
      <c r="F103" s="300"/>
      <c r="G103" s="298"/>
      <c r="H103" s="299"/>
      <c r="I103" s="296"/>
      <c r="J103" s="300"/>
    </row>
    <row r="104" spans="1:10">
      <c r="A104" s="296"/>
      <c r="B104" s="301"/>
      <c r="C104" s="298"/>
      <c r="D104" s="298"/>
      <c r="E104" s="300"/>
      <c r="F104" s="300"/>
      <c r="G104" s="298"/>
      <c r="H104" s="299"/>
      <c r="I104" s="296"/>
      <c r="J104" s="300"/>
    </row>
    <row r="105" spans="1:10">
      <c r="A105" s="296"/>
      <c r="B105" s="301"/>
      <c r="C105" s="298"/>
      <c r="D105" s="298"/>
      <c r="E105" s="300"/>
      <c r="F105" s="300"/>
      <c r="G105" s="298"/>
      <c r="H105" s="299"/>
      <c r="I105" s="296"/>
      <c r="J105" s="300"/>
    </row>
    <row r="106" spans="1:10">
      <c r="A106" s="296"/>
      <c r="B106" s="301"/>
      <c r="C106" s="298"/>
      <c r="D106" s="298"/>
      <c r="E106" s="300"/>
      <c r="F106" s="300"/>
      <c r="G106" s="298"/>
      <c r="H106" s="299"/>
      <c r="I106" s="296"/>
      <c r="J106" s="300"/>
    </row>
    <row r="107" spans="1:10">
      <c r="A107" s="296"/>
      <c r="B107" s="301"/>
      <c r="C107" s="298"/>
      <c r="D107" s="298"/>
      <c r="E107" s="300"/>
      <c r="F107" s="300"/>
      <c r="G107" s="298"/>
      <c r="H107" s="299"/>
      <c r="I107" s="296"/>
      <c r="J107" s="300"/>
    </row>
    <row r="108" spans="1:10">
      <c r="A108" s="296"/>
      <c r="B108" s="301"/>
      <c r="C108" s="298"/>
      <c r="D108" s="298"/>
      <c r="E108" s="300"/>
      <c r="F108" s="300"/>
      <c r="G108" s="298"/>
      <c r="H108" s="299"/>
      <c r="I108" s="296"/>
      <c r="J108" s="300"/>
    </row>
    <row r="109" spans="1:10">
      <c r="A109" s="296"/>
      <c r="B109" s="301"/>
      <c r="C109" s="298"/>
      <c r="D109" s="298"/>
      <c r="E109" s="300"/>
      <c r="F109" s="300"/>
      <c r="G109" s="298"/>
      <c r="H109" s="299"/>
      <c r="I109" s="296"/>
      <c r="J109" s="300"/>
    </row>
    <row r="110" spans="1:10">
      <c r="A110" s="296"/>
      <c r="B110" s="301"/>
      <c r="C110" s="298"/>
      <c r="D110" s="298"/>
      <c r="E110" s="300"/>
      <c r="F110" s="300"/>
      <c r="G110" s="298"/>
      <c r="H110" s="299"/>
      <c r="I110" s="296"/>
      <c r="J110" s="300"/>
    </row>
    <row r="111" spans="1:10">
      <c r="A111" s="296"/>
      <c r="B111" s="301"/>
      <c r="C111" s="298"/>
      <c r="D111" s="298"/>
      <c r="E111" s="300"/>
      <c r="F111" s="300"/>
      <c r="G111" s="298"/>
      <c r="H111" s="299"/>
      <c r="I111" s="296"/>
      <c r="J111" s="300"/>
    </row>
    <row r="112" spans="1:10">
      <c r="A112" s="296"/>
      <c r="B112" s="301"/>
      <c r="C112" s="298"/>
      <c r="D112" s="298"/>
      <c r="E112" s="300"/>
      <c r="F112" s="300"/>
      <c r="G112" s="298"/>
      <c r="H112" s="299"/>
      <c r="I112" s="296"/>
      <c r="J112" s="300"/>
    </row>
    <row r="113" spans="1:10">
      <c r="A113" s="296"/>
      <c r="B113" s="301"/>
      <c r="C113" s="298"/>
      <c r="D113" s="298"/>
      <c r="E113" s="300"/>
      <c r="F113" s="300"/>
      <c r="G113" s="298"/>
      <c r="H113" s="299"/>
      <c r="I113" s="296"/>
      <c r="J113" s="300"/>
    </row>
    <row r="114" spans="1:10">
      <c r="A114" s="296"/>
      <c r="B114" s="301"/>
      <c r="C114" s="298"/>
      <c r="D114" s="298"/>
      <c r="E114" s="300"/>
      <c r="F114" s="300"/>
      <c r="G114" s="298"/>
      <c r="H114" s="299"/>
      <c r="I114" s="296"/>
      <c r="J114" s="300"/>
    </row>
    <row r="115" spans="1:10">
      <c r="A115" s="296"/>
      <c r="B115" s="301"/>
      <c r="C115" s="298"/>
      <c r="D115" s="298"/>
      <c r="E115" s="300"/>
      <c r="F115" s="300"/>
      <c r="G115" s="298"/>
      <c r="H115" s="299"/>
      <c r="I115" s="296"/>
      <c r="J115" s="300"/>
    </row>
    <row r="116" spans="1:10">
      <c r="A116" s="296"/>
      <c r="B116" s="301"/>
      <c r="C116" s="298"/>
      <c r="D116" s="298"/>
      <c r="E116" s="300"/>
      <c r="F116" s="300"/>
      <c r="G116" s="298"/>
      <c r="H116" s="299"/>
      <c r="I116" s="296"/>
      <c r="J116" s="300"/>
    </row>
    <row r="117" spans="1:10">
      <c r="A117" s="296"/>
      <c r="B117" s="301"/>
      <c r="C117" s="298"/>
      <c r="D117" s="298"/>
      <c r="E117" s="300"/>
      <c r="F117" s="300"/>
      <c r="G117" s="298"/>
      <c r="H117" s="299"/>
      <c r="I117" s="296"/>
      <c r="J117" s="300"/>
    </row>
    <row r="118" spans="1:10">
      <c r="A118" s="296"/>
      <c r="B118" s="301"/>
      <c r="C118" s="298"/>
      <c r="D118" s="298"/>
      <c r="E118" s="300"/>
      <c r="F118" s="300"/>
      <c r="G118" s="298"/>
      <c r="H118" s="299"/>
      <c r="I118" s="296"/>
      <c r="J118" s="300"/>
    </row>
    <row r="119" spans="1:10">
      <c r="A119" s="296"/>
      <c r="B119" s="301"/>
      <c r="C119" s="298"/>
      <c r="D119" s="298"/>
      <c r="E119" s="300"/>
      <c r="F119" s="300"/>
      <c r="G119" s="298"/>
      <c r="H119" s="299"/>
      <c r="I119" s="296"/>
      <c r="J119" s="300"/>
    </row>
    <row r="120" spans="1:10">
      <c r="A120" s="296"/>
      <c r="B120" s="301"/>
      <c r="C120" s="298"/>
      <c r="D120" s="298"/>
      <c r="E120" s="300"/>
      <c r="F120" s="300"/>
      <c r="G120" s="298"/>
      <c r="H120" s="299"/>
      <c r="I120" s="296"/>
      <c r="J120" s="300"/>
    </row>
    <row r="121" spans="1:10">
      <c r="A121" s="296"/>
      <c r="B121" s="301"/>
      <c r="C121" s="298"/>
      <c r="D121" s="298"/>
      <c r="E121" s="300"/>
      <c r="F121" s="300"/>
      <c r="G121" s="298"/>
      <c r="H121" s="299"/>
      <c r="I121" s="296"/>
      <c r="J121" s="300"/>
    </row>
    <row r="122" spans="1:10">
      <c r="A122" s="296"/>
      <c r="B122" s="301"/>
      <c r="C122" s="298"/>
      <c r="D122" s="298"/>
      <c r="E122" s="300"/>
      <c r="F122" s="300"/>
      <c r="G122" s="298"/>
      <c r="H122" s="299"/>
      <c r="I122" s="296"/>
      <c r="J122" s="300"/>
    </row>
    <row r="123" spans="1:10">
      <c r="A123" s="296"/>
      <c r="B123" s="301"/>
      <c r="C123" s="298"/>
      <c r="D123" s="298"/>
      <c r="E123" s="300"/>
      <c r="F123" s="300"/>
      <c r="G123" s="298"/>
      <c r="H123" s="299"/>
      <c r="I123" s="296"/>
      <c r="J123" s="300"/>
    </row>
    <row r="124" spans="1:10">
      <c r="A124" s="296"/>
      <c r="B124" s="301"/>
      <c r="C124" s="298"/>
      <c r="D124" s="298"/>
      <c r="E124" s="300"/>
      <c r="F124" s="300"/>
      <c r="G124" s="298"/>
      <c r="H124" s="299"/>
      <c r="I124" s="296"/>
      <c r="J124" s="300"/>
    </row>
    <row r="125" spans="1:10">
      <c r="A125" s="296"/>
      <c r="B125" s="301"/>
      <c r="C125" s="298"/>
      <c r="D125" s="298"/>
      <c r="E125" s="300"/>
      <c r="F125" s="300"/>
      <c r="G125" s="298"/>
      <c r="H125" s="299"/>
      <c r="I125" s="296"/>
      <c r="J125" s="300"/>
    </row>
    <row r="126" spans="1:10">
      <c r="A126" s="296"/>
      <c r="B126" s="301"/>
      <c r="C126" s="298"/>
      <c r="D126" s="298"/>
      <c r="E126" s="300"/>
      <c r="F126" s="300"/>
      <c r="G126" s="298"/>
      <c r="H126" s="299"/>
      <c r="I126" s="296"/>
      <c r="J126" s="300"/>
    </row>
    <row r="127" spans="1:10">
      <c r="A127" s="296"/>
      <c r="B127" s="301"/>
      <c r="C127" s="298"/>
      <c r="D127" s="298"/>
      <c r="E127" s="300"/>
      <c r="F127" s="300"/>
      <c r="G127" s="298"/>
      <c r="H127" s="299"/>
      <c r="I127" s="296"/>
      <c r="J127" s="300"/>
    </row>
    <row r="128" spans="1:10">
      <c r="A128" s="296"/>
      <c r="B128" s="306"/>
      <c r="C128" s="298"/>
      <c r="D128" s="298"/>
      <c r="E128" s="300"/>
      <c r="F128" s="300"/>
      <c r="G128" s="298"/>
      <c r="H128" s="299"/>
      <c r="I128" s="296"/>
      <c r="J128" s="300"/>
    </row>
    <row r="129" spans="1:10">
      <c r="A129" s="296"/>
      <c r="B129" s="306"/>
      <c r="C129" s="298"/>
      <c r="D129" s="298"/>
      <c r="E129" s="300"/>
      <c r="F129" s="300"/>
      <c r="G129" s="298"/>
      <c r="H129" s="299"/>
      <c r="I129" s="296"/>
      <c r="J129" s="300"/>
    </row>
    <row r="130" spans="1:10">
      <c r="A130" s="296"/>
      <c r="B130" s="306"/>
      <c r="C130" s="298"/>
      <c r="D130" s="298"/>
      <c r="E130" s="300"/>
      <c r="F130" s="300"/>
      <c r="G130" s="298"/>
      <c r="H130" s="299"/>
      <c r="I130" s="296"/>
      <c r="J130" s="300"/>
    </row>
    <row r="131" spans="1:10">
      <c r="A131" s="296"/>
      <c r="B131" s="306"/>
      <c r="C131" s="298"/>
      <c r="D131" s="298"/>
      <c r="E131" s="300"/>
      <c r="F131" s="300"/>
      <c r="G131" s="298"/>
      <c r="H131" s="299"/>
      <c r="I131" s="296"/>
      <c r="J131" s="300"/>
    </row>
    <row r="132" spans="1:10">
      <c r="A132" s="296"/>
      <c r="B132" s="306"/>
      <c r="C132" s="298"/>
      <c r="D132" s="298"/>
      <c r="E132" s="300"/>
      <c r="F132" s="300"/>
      <c r="G132" s="298"/>
      <c r="H132" s="299"/>
      <c r="I132" s="296"/>
      <c r="J132" s="300"/>
    </row>
    <row r="133" spans="1:10">
      <c r="A133" s="296"/>
      <c r="B133" s="306"/>
      <c r="C133" s="298"/>
      <c r="D133" s="298"/>
      <c r="E133" s="300"/>
      <c r="F133" s="300"/>
      <c r="G133" s="298"/>
      <c r="H133" s="299"/>
      <c r="I133" s="296"/>
      <c r="J133" s="300"/>
    </row>
    <row r="134" spans="1:10">
      <c r="A134" s="296"/>
      <c r="B134" s="306"/>
      <c r="C134" s="298"/>
      <c r="D134" s="298"/>
      <c r="E134" s="300"/>
      <c r="F134" s="300"/>
      <c r="G134" s="298"/>
      <c r="H134" s="299"/>
      <c r="I134" s="296"/>
      <c r="J134" s="300"/>
    </row>
    <row r="135" spans="1:10">
      <c r="A135" s="296"/>
      <c r="B135" s="306"/>
      <c r="C135" s="298"/>
      <c r="D135" s="298"/>
      <c r="E135" s="300"/>
      <c r="F135" s="300"/>
      <c r="G135" s="298"/>
      <c r="H135" s="299"/>
      <c r="I135" s="296"/>
      <c r="J135" s="300"/>
    </row>
    <row r="136" spans="1:10">
      <c r="A136" s="296"/>
      <c r="B136" s="306"/>
      <c r="C136" s="298"/>
      <c r="D136" s="298"/>
      <c r="E136" s="300"/>
      <c r="F136" s="300"/>
      <c r="G136" s="298"/>
      <c r="H136" s="299"/>
      <c r="I136" s="296"/>
      <c r="J136" s="300"/>
    </row>
    <row r="137" spans="1:10">
      <c r="A137" s="296"/>
      <c r="B137" s="306"/>
      <c r="C137" s="298"/>
      <c r="D137" s="298"/>
      <c r="E137" s="300"/>
      <c r="F137" s="300"/>
      <c r="G137" s="298"/>
      <c r="H137" s="299"/>
      <c r="I137" s="296"/>
      <c r="J137" s="300"/>
    </row>
    <row r="138" spans="1:10">
      <c r="A138" s="296"/>
      <c r="B138" s="306"/>
      <c r="C138" s="298"/>
      <c r="D138" s="298"/>
      <c r="E138" s="300"/>
      <c r="F138" s="300"/>
      <c r="G138" s="298"/>
      <c r="H138" s="299"/>
      <c r="I138" s="296"/>
      <c r="J138" s="300"/>
    </row>
    <row r="139" spans="1:10">
      <c r="A139" s="296"/>
      <c r="B139" s="306"/>
      <c r="C139" s="298"/>
      <c r="D139" s="298"/>
      <c r="E139" s="300"/>
      <c r="F139" s="300"/>
      <c r="G139" s="298"/>
      <c r="H139" s="299"/>
      <c r="I139" s="296"/>
      <c r="J139" s="300"/>
    </row>
    <row r="140" spans="1:10">
      <c r="A140" s="296"/>
      <c r="B140" s="306"/>
      <c r="C140" s="298"/>
      <c r="D140" s="298"/>
      <c r="E140" s="300"/>
      <c r="F140" s="300"/>
      <c r="G140" s="298"/>
      <c r="H140" s="299"/>
      <c r="I140" s="296"/>
      <c r="J140" s="300"/>
    </row>
    <row r="141" spans="1:10">
      <c r="A141" s="296"/>
      <c r="B141" s="306"/>
      <c r="C141" s="298"/>
      <c r="D141" s="298"/>
      <c r="E141" s="300"/>
      <c r="F141" s="300"/>
      <c r="G141" s="298"/>
      <c r="H141" s="299"/>
      <c r="I141" s="296"/>
      <c r="J141" s="300"/>
    </row>
    <row r="142" spans="1:10">
      <c r="A142" s="296"/>
      <c r="B142" s="306"/>
      <c r="C142" s="298"/>
      <c r="D142" s="298"/>
      <c r="E142" s="300"/>
      <c r="F142" s="300"/>
      <c r="G142" s="298"/>
      <c r="H142" s="299"/>
      <c r="I142" s="296"/>
      <c r="J142" s="300"/>
    </row>
    <row r="143" spans="1:10">
      <c r="A143" s="296">
        <v>137</v>
      </c>
      <c r="B143" s="306"/>
      <c r="C143" s="298"/>
      <c r="D143" s="298"/>
      <c r="E143" s="300"/>
      <c r="F143" s="300"/>
      <c r="G143" s="298"/>
      <c r="H143" s="299"/>
      <c r="I143" s="296"/>
      <c r="J143" s="300"/>
    </row>
    <row r="144" spans="1:10">
      <c r="A144" s="296">
        <v>138</v>
      </c>
      <c r="B144" s="306"/>
      <c r="C144" s="298"/>
      <c r="D144" s="298"/>
      <c r="E144" s="300"/>
      <c r="F144" s="300"/>
      <c r="G144" s="298"/>
      <c r="H144" s="299"/>
      <c r="I144" s="296"/>
      <c r="J144" s="300"/>
    </row>
    <row r="145" spans="1:10">
      <c r="A145" s="296">
        <v>139</v>
      </c>
      <c r="B145" s="306"/>
      <c r="C145" s="298"/>
      <c r="D145" s="298"/>
      <c r="E145" s="300"/>
      <c r="F145" s="300"/>
      <c r="G145" s="298"/>
      <c r="H145" s="299"/>
      <c r="I145" s="296"/>
      <c r="J145" s="300"/>
    </row>
    <row r="146" spans="1:10">
      <c r="A146" s="296">
        <v>140</v>
      </c>
      <c r="B146" s="306"/>
      <c r="C146" s="298"/>
      <c r="D146" s="298"/>
      <c r="E146" s="300"/>
      <c r="F146" s="300"/>
      <c r="G146" s="298"/>
      <c r="H146" s="299"/>
      <c r="I146" s="296"/>
      <c r="J146" s="300"/>
    </row>
  </sheetData>
  <autoFilter ref="B5:J146"/>
  <mergeCells count="4">
    <mergeCell ref="A2:J2"/>
    <mergeCell ref="A4:A5"/>
    <mergeCell ref="B4:H4"/>
    <mergeCell ref="I4:J4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1:Q107"/>
  <sheetViews>
    <sheetView zoomScaleNormal="100" workbookViewId="0">
      <pane xSplit="4" ySplit="5" topLeftCell="E94" activePane="bottomRight" state="frozen"/>
      <selection pane="topRight" activeCell="E1" sqref="E1"/>
      <selection pane="bottomLeft" activeCell="A6" sqref="A6"/>
      <selection pane="bottomRight" activeCell="O112" sqref="O112"/>
    </sheetView>
  </sheetViews>
  <sheetFormatPr defaultRowHeight="12.75"/>
  <cols>
    <col min="1" max="1" width="6.28515625" style="229" bestFit="1" customWidth="1"/>
    <col min="2" max="2" width="15.140625" style="229" bestFit="1" customWidth="1"/>
    <col min="3" max="3" width="14.28515625" style="230" bestFit="1" customWidth="1"/>
    <col min="4" max="4" width="34.85546875" style="229" customWidth="1"/>
    <col min="5" max="5" width="16.140625" style="229" bestFit="1" customWidth="1"/>
    <col min="6" max="6" width="10.7109375" style="229" customWidth="1"/>
    <col min="7" max="7" width="10" style="229" bestFit="1" customWidth="1"/>
    <col min="8" max="8" width="7.85546875" style="229" bestFit="1" customWidth="1"/>
    <col min="9" max="9" width="11.28515625" style="229" customWidth="1"/>
    <col min="10" max="10" width="14" style="229" customWidth="1"/>
    <col min="11" max="11" width="10" style="229" bestFit="1" customWidth="1"/>
    <col min="12" max="12" width="7.85546875" style="229" bestFit="1" customWidth="1"/>
    <col min="13" max="13" width="11.28515625" style="229" customWidth="1"/>
    <col min="14" max="14" width="14" style="229" customWidth="1"/>
    <col min="15" max="15" width="9.140625" style="229"/>
    <col min="16" max="16" width="10" style="229" bestFit="1" customWidth="1"/>
    <col min="17" max="17" width="15.28515625" style="229" customWidth="1"/>
    <col min="18" max="16384" width="9.140625" style="229"/>
  </cols>
  <sheetData>
    <row r="1" spans="1:17" ht="5.25" customHeight="1"/>
    <row r="2" spans="1:17" ht="24" customHeight="1">
      <c r="A2" s="231" t="s">
        <v>41</v>
      </c>
      <c r="B2" s="231"/>
      <c r="C2" s="231"/>
      <c r="D2" s="231"/>
      <c r="E2" s="232"/>
      <c r="F2" s="231"/>
      <c r="G2" s="233"/>
      <c r="H2" s="233"/>
      <c r="I2" s="233"/>
      <c r="J2" s="233"/>
      <c r="K2" s="233"/>
      <c r="L2" s="233"/>
      <c r="M2" s="233"/>
      <c r="N2" s="233"/>
    </row>
    <row r="3" spans="1:17">
      <c r="A3" s="234"/>
      <c r="B3" s="234">
        <v>1</v>
      </c>
      <c r="C3" s="235">
        <v>2</v>
      </c>
      <c r="D3" s="234">
        <v>4</v>
      </c>
      <c r="E3" s="234"/>
      <c r="G3" s="234">
        <v>7</v>
      </c>
      <c r="H3" s="234">
        <v>8</v>
      </c>
      <c r="I3" s="234">
        <v>9</v>
      </c>
      <c r="J3" s="234">
        <v>10</v>
      </c>
      <c r="K3" s="234">
        <v>7</v>
      </c>
      <c r="L3" s="234">
        <v>8</v>
      </c>
      <c r="M3" s="234">
        <v>9</v>
      </c>
      <c r="N3" s="234">
        <v>10</v>
      </c>
    </row>
    <row r="4" spans="1:17" ht="32.25" customHeight="1">
      <c r="A4" s="236" t="s">
        <v>43</v>
      </c>
      <c r="B4" s="237" t="s">
        <v>125</v>
      </c>
      <c r="C4" s="238"/>
      <c r="D4" s="239" t="s">
        <v>126</v>
      </c>
      <c r="E4" s="240" t="s">
        <v>127</v>
      </c>
      <c r="F4" s="241"/>
      <c r="G4" s="242" t="s">
        <v>128</v>
      </c>
      <c r="H4" s="243"/>
      <c r="I4" s="243"/>
      <c r="J4" s="244"/>
      <c r="K4" s="245" t="s">
        <v>129</v>
      </c>
      <c r="L4" s="246"/>
      <c r="M4" s="246"/>
      <c r="N4" s="247"/>
      <c r="O4" s="248" t="s">
        <v>130</v>
      </c>
      <c r="P4" s="248"/>
    </row>
    <row r="5" spans="1:17" s="258" customFormat="1" ht="31.5">
      <c r="A5" s="249"/>
      <c r="B5" s="250" t="s">
        <v>34</v>
      </c>
      <c r="C5" s="250" t="s">
        <v>131</v>
      </c>
      <c r="D5" s="251"/>
      <c r="E5" s="252" t="s">
        <v>132</v>
      </c>
      <c r="F5" s="253" t="s">
        <v>133</v>
      </c>
      <c r="G5" s="254" t="s">
        <v>134</v>
      </c>
      <c r="H5" s="254" t="s">
        <v>135</v>
      </c>
      <c r="I5" s="254" t="s">
        <v>136</v>
      </c>
      <c r="J5" s="254" t="s">
        <v>137</v>
      </c>
      <c r="K5" s="255" t="s">
        <v>134</v>
      </c>
      <c r="L5" s="255" t="s">
        <v>135</v>
      </c>
      <c r="M5" s="255" t="s">
        <v>136</v>
      </c>
      <c r="N5" s="255" t="s">
        <v>137</v>
      </c>
      <c r="O5" s="256" t="s">
        <v>138</v>
      </c>
      <c r="P5" s="256" t="s">
        <v>139</v>
      </c>
      <c r="Q5" s="257"/>
    </row>
    <row r="6" spans="1:17" ht="18" customHeight="1">
      <c r="A6" s="259"/>
      <c r="B6" s="260"/>
      <c r="C6" s="261"/>
      <c r="D6" s="262"/>
      <c r="E6" s="263"/>
      <c r="F6" s="264"/>
      <c r="G6" s="265"/>
      <c r="H6" s="266"/>
      <c r="I6" s="267"/>
      <c r="J6" s="267"/>
      <c r="K6" s="265"/>
      <c r="L6" s="266"/>
      <c r="M6" s="267"/>
      <c r="N6" s="267"/>
      <c r="O6" s="264"/>
      <c r="P6" s="264"/>
      <c r="Q6" s="268"/>
    </row>
    <row r="7" spans="1:17" ht="18" customHeight="1">
      <c r="A7" s="259"/>
      <c r="B7" s="260"/>
      <c r="C7" s="261"/>
      <c r="D7" s="262"/>
      <c r="E7" s="263"/>
      <c r="F7" s="264"/>
      <c r="G7" s="265"/>
      <c r="H7" s="266"/>
      <c r="I7" s="267"/>
      <c r="J7" s="269"/>
      <c r="K7" s="265"/>
      <c r="L7" s="266"/>
      <c r="M7" s="267"/>
      <c r="N7" s="269"/>
      <c r="O7" s="264"/>
      <c r="P7" s="264"/>
      <c r="Q7" s="268"/>
    </row>
    <row r="8" spans="1:17" ht="18" customHeight="1">
      <c r="A8" s="259"/>
      <c r="B8" s="260"/>
      <c r="C8" s="261"/>
      <c r="D8" s="262"/>
      <c r="E8" s="263"/>
      <c r="F8" s="264"/>
      <c r="G8" s="265"/>
      <c r="H8" s="266"/>
      <c r="I8" s="267"/>
      <c r="J8" s="269"/>
      <c r="K8" s="265"/>
      <c r="L8" s="266"/>
      <c r="M8" s="267"/>
      <c r="N8" s="269"/>
      <c r="O8" s="264"/>
      <c r="P8" s="264"/>
      <c r="Q8" s="268"/>
    </row>
    <row r="9" spans="1:17" ht="18" customHeight="1">
      <c r="A9" s="259"/>
      <c r="B9" s="260"/>
      <c r="C9" s="261"/>
      <c r="D9" s="262"/>
      <c r="E9" s="263"/>
      <c r="F9" s="264"/>
      <c r="G9" s="265"/>
      <c r="H9" s="270"/>
      <c r="I9" s="267"/>
      <c r="J9" s="269"/>
      <c r="K9" s="265"/>
      <c r="L9" s="270"/>
      <c r="M9" s="267"/>
      <c r="N9" s="269"/>
      <c r="O9" s="264"/>
      <c r="P9" s="264"/>
      <c r="Q9" s="268"/>
    </row>
    <row r="10" spans="1:17" ht="18" customHeight="1">
      <c r="A10" s="259"/>
      <c r="B10" s="260"/>
      <c r="C10" s="261"/>
      <c r="D10" s="262"/>
      <c r="E10" s="263"/>
      <c r="F10" s="264"/>
      <c r="G10" s="265"/>
      <c r="H10" s="270"/>
      <c r="I10" s="267"/>
      <c r="J10" s="269"/>
      <c r="K10" s="265"/>
      <c r="L10" s="270"/>
      <c r="M10" s="267"/>
      <c r="N10" s="269"/>
      <c r="O10" s="264"/>
      <c r="P10" s="264"/>
      <c r="Q10" s="268"/>
    </row>
    <row r="11" spans="1:17" ht="18" customHeight="1">
      <c r="A11" s="259"/>
      <c r="B11" s="260"/>
      <c r="C11" s="261"/>
      <c r="D11" s="262"/>
      <c r="E11" s="263"/>
      <c r="F11" s="264"/>
      <c r="G11" s="265"/>
      <c r="H11" s="270"/>
      <c r="I11" s="267"/>
      <c r="J11" s="269"/>
      <c r="K11" s="265"/>
      <c r="L11" s="270"/>
      <c r="M11" s="267"/>
      <c r="N11" s="269"/>
      <c r="O11" s="264"/>
      <c r="P11" s="264"/>
      <c r="Q11" s="268"/>
    </row>
    <row r="12" spans="1:17" ht="18" customHeight="1">
      <c r="A12" s="259"/>
      <c r="B12" s="260"/>
      <c r="C12" s="261"/>
      <c r="D12" s="262"/>
      <c r="E12" s="263"/>
      <c r="F12" s="264"/>
      <c r="G12" s="265"/>
      <c r="H12" s="266"/>
      <c r="I12" s="267"/>
      <c r="J12" s="269"/>
      <c r="K12" s="265"/>
      <c r="L12" s="266"/>
      <c r="M12" s="267"/>
      <c r="N12" s="269"/>
      <c r="O12" s="264"/>
      <c r="P12" s="264"/>
      <c r="Q12" s="268"/>
    </row>
    <row r="13" spans="1:17" ht="18" customHeight="1">
      <c r="A13" s="259"/>
      <c r="B13" s="260"/>
      <c r="C13" s="261"/>
      <c r="D13" s="262"/>
      <c r="E13" s="263"/>
      <c r="F13" s="264"/>
      <c r="G13" s="265"/>
      <c r="H13" s="266"/>
      <c r="I13" s="267"/>
      <c r="J13" s="269"/>
      <c r="K13" s="265"/>
      <c r="L13" s="266"/>
      <c r="M13" s="267"/>
      <c r="N13" s="269"/>
      <c r="O13" s="264"/>
      <c r="P13" s="264"/>
      <c r="Q13" s="268"/>
    </row>
    <row r="14" spans="1:17" ht="18" customHeight="1">
      <c r="A14" s="259"/>
      <c r="B14" s="260"/>
      <c r="C14" s="261"/>
      <c r="D14" s="262"/>
      <c r="E14" s="263"/>
      <c r="F14" s="264"/>
      <c r="G14" s="265"/>
      <c r="H14" s="266"/>
      <c r="I14" s="267"/>
      <c r="J14" s="269"/>
      <c r="K14" s="265"/>
      <c r="L14" s="266"/>
      <c r="M14" s="267"/>
      <c r="N14" s="269"/>
      <c r="O14" s="264"/>
      <c r="P14" s="264"/>
      <c r="Q14" s="268"/>
    </row>
    <row r="15" spans="1:17" ht="18" customHeight="1">
      <c r="A15" s="259"/>
      <c r="B15" s="260"/>
      <c r="C15" s="261"/>
      <c r="D15" s="262"/>
      <c r="E15" s="263"/>
      <c r="F15" s="264"/>
      <c r="G15" s="265"/>
      <c r="H15" s="270"/>
      <c r="I15" s="267"/>
      <c r="J15" s="269"/>
      <c r="K15" s="265"/>
      <c r="L15" s="270"/>
      <c r="M15" s="267"/>
      <c r="N15" s="269"/>
      <c r="O15" s="264"/>
      <c r="P15" s="264"/>
      <c r="Q15" s="268"/>
    </row>
    <row r="16" spans="1:17" ht="18" customHeight="1">
      <c r="A16" s="259"/>
      <c r="B16" s="260"/>
      <c r="C16" s="261"/>
      <c r="D16" s="262"/>
      <c r="E16" s="263"/>
      <c r="F16" s="264"/>
      <c r="G16" s="265"/>
      <c r="H16" s="266"/>
      <c r="I16" s="267"/>
      <c r="J16" s="269"/>
      <c r="K16" s="265"/>
      <c r="L16" s="266"/>
      <c r="M16" s="267"/>
      <c r="N16" s="269"/>
      <c r="O16" s="264"/>
      <c r="P16" s="264"/>
      <c r="Q16" s="268"/>
    </row>
    <row r="17" spans="1:17" ht="18" customHeight="1">
      <c r="A17" s="259"/>
      <c r="B17" s="260"/>
      <c r="C17" s="261"/>
      <c r="D17" s="262"/>
      <c r="E17" s="263"/>
      <c r="F17" s="264"/>
      <c r="G17" s="265"/>
      <c r="H17" s="266"/>
      <c r="I17" s="267"/>
      <c r="J17" s="269"/>
      <c r="K17" s="265"/>
      <c r="L17" s="266"/>
      <c r="M17" s="267"/>
      <c r="N17" s="269"/>
      <c r="O17" s="264"/>
      <c r="P17" s="264"/>
      <c r="Q17" s="268"/>
    </row>
    <row r="18" spans="1:17" ht="18" customHeight="1">
      <c r="A18" s="259"/>
      <c r="B18" s="260"/>
      <c r="C18" s="261"/>
      <c r="D18" s="262"/>
      <c r="E18" s="263"/>
      <c r="F18" s="264"/>
      <c r="G18" s="265"/>
      <c r="H18" s="270"/>
      <c r="I18" s="267"/>
      <c r="J18" s="269"/>
      <c r="K18" s="265"/>
      <c r="L18" s="270"/>
      <c r="M18" s="267"/>
      <c r="N18" s="269"/>
      <c r="O18" s="264"/>
      <c r="P18" s="264"/>
      <c r="Q18" s="268"/>
    </row>
    <row r="19" spans="1:17" ht="18" customHeight="1">
      <c r="A19" s="259"/>
      <c r="B19" s="260"/>
      <c r="C19" s="261"/>
      <c r="D19" s="262"/>
      <c r="E19" s="263"/>
      <c r="F19" s="264"/>
      <c r="G19" s="265"/>
      <c r="H19" s="270"/>
      <c r="I19" s="267"/>
      <c r="J19" s="269"/>
      <c r="K19" s="265"/>
      <c r="L19" s="270"/>
      <c r="M19" s="267"/>
      <c r="N19" s="269"/>
      <c r="O19" s="264"/>
      <c r="P19" s="264"/>
      <c r="Q19" s="268"/>
    </row>
    <row r="20" spans="1:17" ht="18" customHeight="1">
      <c r="A20" s="259"/>
      <c r="B20" s="271"/>
      <c r="C20" s="261"/>
      <c r="D20" s="262"/>
      <c r="E20" s="263"/>
      <c r="F20" s="264"/>
      <c r="G20" s="265"/>
      <c r="H20" s="270"/>
      <c r="I20" s="267"/>
      <c r="J20" s="269"/>
      <c r="K20" s="265"/>
      <c r="L20" s="270"/>
      <c r="M20" s="267"/>
      <c r="N20" s="269"/>
      <c r="O20" s="264"/>
      <c r="P20" s="264"/>
      <c r="Q20" s="272"/>
    </row>
    <row r="21" spans="1:17" ht="18" customHeight="1">
      <c r="A21" s="259"/>
      <c r="B21" s="271"/>
      <c r="C21" s="261"/>
      <c r="D21" s="262"/>
      <c r="E21" s="263"/>
      <c r="F21" s="264"/>
      <c r="G21" s="265"/>
      <c r="H21" s="270"/>
      <c r="I21" s="267"/>
      <c r="J21" s="269"/>
      <c r="K21" s="265"/>
      <c r="L21" s="270"/>
      <c r="M21" s="267"/>
      <c r="N21" s="269"/>
      <c r="O21" s="264"/>
      <c r="P21" s="264"/>
      <c r="Q21" s="272"/>
    </row>
    <row r="22" spans="1:17" ht="18" customHeight="1">
      <c r="A22" s="259"/>
      <c r="B22" s="271"/>
      <c r="C22" s="261"/>
      <c r="D22" s="262"/>
      <c r="E22" s="263"/>
      <c r="F22" s="264"/>
      <c r="G22" s="265"/>
      <c r="H22" s="270"/>
      <c r="I22" s="267"/>
      <c r="J22" s="269"/>
      <c r="K22" s="265"/>
      <c r="L22" s="270"/>
      <c r="M22" s="267"/>
      <c r="N22" s="269"/>
      <c r="O22" s="264"/>
      <c r="P22" s="264"/>
      <c r="Q22" s="272"/>
    </row>
    <row r="23" spans="1:17" ht="18" customHeight="1">
      <c r="A23" s="259"/>
      <c r="B23" s="271"/>
      <c r="C23" s="261"/>
      <c r="D23" s="262"/>
      <c r="E23" s="263"/>
      <c r="F23" s="264"/>
      <c r="G23" s="265"/>
      <c r="H23" s="266"/>
      <c r="I23" s="267"/>
      <c r="J23" s="269"/>
      <c r="K23" s="265"/>
      <c r="L23" s="266"/>
      <c r="M23" s="267"/>
      <c r="N23" s="269"/>
      <c r="O23" s="264"/>
      <c r="P23" s="264"/>
      <c r="Q23" s="272"/>
    </row>
    <row r="24" spans="1:17" ht="18" customHeight="1">
      <c r="A24" s="259"/>
      <c r="B24" s="271"/>
      <c r="C24" s="261"/>
      <c r="D24" s="262"/>
      <c r="E24" s="263"/>
      <c r="F24" s="264"/>
      <c r="G24" s="265"/>
      <c r="H24" s="266"/>
      <c r="I24" s="267"/>
      <c r="J24" s="269"/>
      <c r="K24" s="265"/>
      <c r="L24" s="266"/>
      <c r="M24" s="267"/>
      <c r="N24" s="269"/>
      <c r="O24" s="264"/>
      <c r="P24" s="264"/>
      <c r="Q24" s="272"/>
    </row>
    <row r="25" spans="1:17" ht="18" customHeight="1">
      <c r="A25" s="259"/>
      <c r="B25" s="271"/>
      <c r="C25" s="261"/>
      <c r="D25" s="262"/>
      <c r="E25" s="263"/>
      <c r="F25" s="264"/>
      <c r="G25" s="265"/>
      <c r="H25" s="270"/>
      <c r="I25" s="267"/>
      <c r="J25" s="269"/>
      <c r="K25" s="265"/>
      <c r="L25" s="270"/>
      <c r="M25" s="267"/>
      <c r="N25" s="269"/>
      <c r="O25" s="264"/>
      <c r="P25" s="264"/>
      <c r="Q25" s="272"/>
    </row>
    <row r="26" spans="1:17" ht="18" customHeight="1">
      <c r="A26" s="259"/>
      <c r="B26" s="271"/>
      <c r="C26" s="261"/>
      <c r="D26" s="262"/>
      <c r="E26" s="263"/>
      <c r="F26" s="264"/>
      <c r="G26" s="265"/>
      <c r="H26" s="270"/>
      <c r="I26" s="267"/>
      <c r="J26" s="269"/>
      <c r="K26" s="265"/>
      <c r="L26" s="270"/>
      <c r="M26" s="267"/>
      <c r="N26" s="269"/>
      <c r="O26" s="264"/>
      <c r="P26" s="264"/>
      <c r="Q26" s="272"/>
    </row>
    <row r="27" spans="1:17" ht="18" customHeight="1">
      <c r="A27" s="259"/>
      <c r="B27" s="260"/>
      <c r="C27" s="261"/>
      <c r="D27" s="262"/>
      <c r="E27" s="263"/>
      <c r="F27" s="264"/>
      <c r="G27" s="265"/>
      <c r="H27" s="266"/>
      <c r="I27" s="267"/>
      <c r="J27" s="269"/>
      <c r="K27" s="265"/>
      <c r="L27" s="266"/>
      <c r="M27" s="267"/>
      <c r="N27" s="269"/>
      <c r="O27" s="264"/>
      <c r="P27" s="264"/>
      <c r="Q27" s="268"/>
    </row>
    <row r="28" spans="1:17" ht="18" customHeight="1">
      <c r="A28" s="259"/>
      <c r="B28" s="260"/>
      <c r="C28" s="261"/>
      <c r="D28" s="262"/>
      <c r="E28" s="263"/>
      <c r="F28" s="264"/>
      <c r="G28" s="265"/>
      <c r="H28" s="266"/>
      <c r="I28" s="267"/>
      <c r="J28" s="269"/>
      <c r="K28" s="265"/>
      <c r="L28" s="266"/>
      <c r="M28" s="267"/>
      <c r="N28" s="269"/>
      <c r="O28" s="264"/>
      <c r="P28" s="264"/>
      <c r="Q28" s="268"/>
    </row>
    <row r="29" spans="1:17" ht="18" customHeight="1">
      <c r="A29" s="259"/>
      <c r="B29" s="271"/>
      <c r="C29" s="261"/>
      <c r="D29" s="262"/>
      <c r="E29" s="263"/>
      <c r="F29" s="264"/>
      <c r="G29" s="265"/>
      <c r="H29" s="270"/>
      <c r="I29" s="267"/>
      <c r="J29" s="269"/>
      <c r="K29" s="265"/>
      <c r="L29" s="270"/>
      <c r="M29" s="267"/>
      <c r="N29" s="269"/>
      <c r="O29" s="264"/>
      <c r="P29" s="264"/>
      <c r="Q29" s="272"/>
    </row>
    <row r="30" spans="1:17" ht="18" customHeight="1">
      <c r="A30" s="259"/>
      <c r="B30" s="271"/>
      <c r="C30" s="261"/>
      <c r="D30" s="262"/>
      <c r="E30" s="263"/>
      <c r="F30" s="264"/>
      <c r="G30" s="265"/>
      <c r="H30" s="270"/>
      <c r="I30" s="267"/>
      <c r="J30" s="269"/>
      <c r="K30" s="265"/>
      <c r="L30" s="270"/>
      <c r="M30" s="267"/>
      <c r="N30" s="269"/>
      <c r="O30" s="264"/>
      <c r="P30" s="264"/>
      <c r="Q30" s="272"/>
    </row>
    <row r="31" spans="1:17" ht="18" customHeight="1">
      <c r="A31" s="259"/>
      <c r="B31" s="273"/>
      <c r="C31" s="261"/>
      <c r="D31" s="262"/>
      <c r="E31" s="263"/>
      <c r="F31" s="264"/>
      <c r="G31" s="265"/>
      <c r="H31" s="270"/>
      <c r="I31" s="267"/>
      <c r="J31" s="269"/>
      <c r="K31" s="265"/>
      <c r="L31" s="270"/>
      <c r="M31" s="267"/>
      <c r="N31" s="269"/>
      <c r="O31" s="264"/>
      <c r="P31" s="264"/>
      <c r="Q31" s="274"/>
    </row>
    <row r="32" spans="1:17" ht="18" customHeight="1">
      <c r="A32" s="259"/>
      <c r="B32" s="271"/>
      <c r="C32" s="261"/>
      <c r="D32" s="262"/>
      <c r="E32" s="263"/>
      <c r="F32" s="264"/>
      <c r="G32" s="265"/>
      <c r="H32" s="270"/>
      <c r="I32" s="267"/>
      <c r="J32" s="269"/>
      <c r="K32" s="265"/>
      <c r="L32" s="270"/>
      <c r="M32" s="267"/>
      <c r="N32" s="269"/>
      <c r="O32" s="264"/>
      <c r="P32" s="264"/>
      <c r="Q32" s="272"/>
    </row>
    <row r="33" spans="1:17" ht="18" customHeight="1">
      <c r="A33" s="259"/>
      <c r="B33" s="260"/>
      <c r="C33" s="261"/>
      <c r="D33" s="262"/>
      <c r="E33" s="263"/>
      <c r="F33" s="264"/>
      <c r="G33" s="265"/>
      <c r="H33" s="270"/>
      <c r="I33" s="267"/>
      <c r="J33" s="269"/>
      <c r="K33" s="265"/>
      <c r="L33" s="270"/>
      <c r="M33" s="267"/>
      <c r="N33" s="269"/>
      <c r="O33" s="264"/>
      <c r="P33" s="264"/>
      <c r="Q33" s="268"/>
    </row>
    <row r="34" spans="1:17" ht="18" customHeight="1">
      <c r="A34" s="259"/>
      <c r="B34" s="260"/>
      <c r="C34" s="261"/>
      <c r="D34" s="262"/>
      <c r="E34" s="263"/>
      <c r="F34" s="264"/>
      <c r="G34" s="265"/>
      <c r="H34" s="270"/>
      <c r="I34" s="267"/>
      <c r="J34" s="269"/>
      <c r="K34" s="265"/>
      <c r="L34" s="270"/>
      <c r="M34" s="267"/>
      <c r="N34" s="269"/>
      <c r="O34" s="264"/>
      <c r="P34" s="264"/>
      <c r="Q34" s="268"/>
    </row>
    <row r="35" spans="1:17" ht="18" customHeight="1">
      <c r="A35" s="259"/>
      <c r="B35" s="260"/>
      <c r="C35" s="261"/>
      <c r="D35" s="262"/>
      <c r="E35" s="263"/>
      <c r="F35" s="264"/>
      <c r="G35" s="265"/>
      <c r="H35" s="270"/>
      <c r="I35" s="267"/>
      <c r="J35" s="269"/>
      <c r="K35" s="265"/>
      <c r="L35" s="270"/>
      <c r="M35" s="267"/>
      <c r="N35" s="269"/>
      <c r="O35" s="264"/>
      <c r="P35" s="264"/>
      <c r="Q35" s="268"/>
    </row>
    <row r="36" spans="1:17" ht="18" customHeight="1">
      <c r="A36" s="259"/>
      <c r="B36" s="260"/>
      <c r="C36" s="261"/>
      <c r="D36" s="262"/>
      <c r="E36" s="263"/>
      <c r="F36" s="264"/>
      <c r="G36" s="265"/>
      <c r="H36" s="270"/>
      <c r="I36" s="267"/>
      <c r="J36" s="269"/>
      <c r="K36" s="265"/>
      <c r="L36" s="270"/>
      <c r="M36" s="267"/>
      <c r="N36" s="269"/>
      <c r="O36" s="264"/>
      <c r="P36" s="264"/>
      <c r="Q36" s="268"/>
    </row>
    <row r="37" spans="1:17" ht="18" customHeight="1">
      <c r="A37" s="259"/>
      <c r="B37" s="260"/>
      <c r="C37" s="261"/>
      <c r="D37" s="262"/>
      <c r="E37" s="263"/>
      <c r="F37" s="264"/>
      <c r="G37" s="265"/>
      <c r="H37" s="270"/>
      <c r="I37" s="267"/>
      <c r="J37" s="269"/>
      <c r="K37" s="265"/>
      <c r="L37" s="270"/>
      <c r="M37" s="267"/>
      <c r="N37" s="269"/>
      <c r="O37" s="264"/>
      <c r="P37" s="264"/>
      <c r="Q37" s="268"/>
    </row>
    <row r="38" spans="1:17" ht="18" customHeight="1">
      <c r="A38" s="259"/>
      <c r="B38" s="260"/>
      <c r="C38" s="261"/>
      <c r="D38" s="262"/>
      <c r="E38" s="263"/>
      <c r="F38" s="264"/>
      <c r="G38" s="265"/>
      <c r="H38" s="270"/>
      <c r="I38" s="267"/>
      <c r="J38" s="269"/>
      <c r="K38" s="265"/>
      <c r="L38" s="270"/>
      <c r="M38" s="267"/>
      <c r="N38" s="269"/>
      <c r="O38" s="264"/>
      <c r="P38" s="264"/>
      <c r="Q38" s="268"/>
    </row>
    <row r="39" spans="1:17" ht="18" customHeight="1">
      <c r="A39" s="259"/>
      <c r="B39" s="260"/>
      <c r="C39" s="261"/>
      <c r="D39" s="262"/>
      <c r="E39" s="263"/>
      <c r="F39" s="264"/>
      <c r="G39" s="265"/>
      <c r="H39" s="270"/>
      <c r="I39" s="267"/>
      <c r="J39" s="269"/>
      <c r="K39" s="265"/>
      <c r="L39" s="270"/>
      <c r="M39" s="267"/>
      <c r="N39" s="269"/>
      <c r="O39" s="264"/>
      <c r="P39" s="264"/>
      <c r="Q39" s="268"/>
    </row>
    <row r="40" spans="1:17" ht="18" customHeight="1">
      <c r="A40" s="259"/>
      <c r="B40" s="260"/>
      <c r="C40" s="261"/>
      <c r="D40" s="262"/>
      <c r="E40" s="263"/>
      <c r="F40" s="264"/>
      <c r="G40" s="265"/>
      <c r="H40" s="270"/>
      <c r="I40" s="267"/>
      <c r="J40" s="269"/>
      <c r="K40" s="265"/>
      <c r="L40" s="270"/>
      <c r="M40" s="267"/>
      <c r="N40" s="269"/>
      <c r="O40" s="264"/>
      <c r="P40" s="264"/>
      <c r="Q40" s="268"/>
    </row>
    <row r="41" spans="1:17" ht="18" customHeight="1">
      <c r="A41" s="259"/>
      <c r="B41" s="260"/>
      <c r="C41" s="261"/>
      <c r="D41" s="262"/>
      <c r="E41" s="263"/>
      <c r="F41" s="264"/>
      <c r="G41" s="265"/>
      <c r="H41" s="266"/>
      <c r="I41" s="267"/>
      <c r="J41" s="269"/>
      <c r="K41" s="265"/>
      <c r="L41" s="266"/>
      <c r="M41" s="267"/>
      <c r="N41" s="269"/>
      <c r="O41" s="264"/>
      <c r="P41" s="264"/>
      <c r="Q41" s="268"/>
    </row>
    <row r="42" spans="1:17" ht="18" customHeight="1">
      <c r="A42" s="259"/>
      <c r="B42" s="260"/>
      <c r="C42" s="261"/>
      <c r="D42" s="262"/>
      <c r="E42" s="263"/>
      <c r="F42" s="264"/>
      <c r="G42" s="265"/>
      <c r="H42" s="266"/>
      <c r="I42" s="267"/>
      <c r="J42" s="269"/>
      <c r="K42" s="265"/>
      <c r="L42" s="266"/>
      <c r="M42" s="267"/>
      <c r="N42" s="269"/>
      <c r="O42" s="264"/>
      <c r="P42" s="264"/>
      <c r="Q42" s="268"/>
    </row>
    <row r="43" spans="1:17" ht="18" customHeight="1">
      <c r="A43" s="259"/>
      <c r="B43" s="260"/>
      <c r="C43" s="261"/>
      <c r="D43" s="262"/>
      <c r="E43" s="263"/>
      <c r="F43" s="264"/>
      <c r="G43" s="265"/>
      <c r="H43" s="266"/>
      <c r="I43" s="267"/>
      <c r="J43" s="269"/>
      <c r="K43" s="265"/>
      <c r="L43" s="266"/>
      <c r="M43" s="267"/>
      <c r="N43" s="269"/>
      <c r="O43" s="264"/>
      <c r="P43" s="264"/>
      <c r="Q43" s="268"/>
    </row>
    <row r="44" spans="1:17" ht="18" customHeight="1">
      <c r="A44" s="259"/>
      <c r="B44" s="260"/>
      <c r="C44" s="261"/>
      <c r="D44" s="262"/>
      <c r="E44" s="263"/>
      <c r="F44" s="264"/>
      <c r="G44" s="265"/>
      <c r="H44" s="266"/>
      <c r="I44" s="267"/>
      <c r="J44" s="269"/>
      <c r="K44" s="265"/>
      <c r="L44" s="266"/>
      <c r="M44" s="267"/>
      <c r="N44" s="269"/>
      <c r="O44" s="264"/>
      <c r="P44" s="264"/>
      <c r="Q44" s="268"/>
    </row>
    <row r="45" spans="1:17" ht="18" customHeight="1">
      <c r="A45" s="259"/>
      <c r="B45" s="260"/>
      <c r="C45" s="261"/>
      <c r="D45" s="262"/>
      <c r="E45" s="263"/>
      <c r="F45" s="264"/>
      <c r="G45" s="265"/>
      <c r="H45" s="266"/>
      <c r="I45" s="267"/>
      <c r="J45" s="269"/>
      <c r="K45" s="265"/>
      <c r="L45" s="266"/>
      <c r="M45" s="267"/>
      <c r="N45" s="269"/>
      <c r="O45" s="264"/>
      <c r="P45" s="264"/>
      <c r="Q45" s="268"/>
    </row>
    <row r="46" spans="1:17" ht="18" customHeight="1">
      <c r="A46" s="259"/>
      <c r="B46" s="260"/>
      <c r="C46" s="261"/>
      <c r="D46" s="262"/>
      <c r="E46" s="263"/>
      <c r="F46" s="264"/>
      <c r="G46" s="265"/>
      <c r="H46" s="266"/>
      <c r="I46" s="267"/>
      <c r="J46" s="269"/>
      <c r="K46" s="265"/>
      <c r="L46" s="266"/>
      <c r="M46" s="267"/>
      <c r="N46" s="269"/>
      <c r="O46" s="264"/>
      <c r="P46" s="264"/>
      <c r="Q46" s="268"/>
    </row>
    <row r="47" spans="1:17" ht="18" customHeight="1">
      <c r="A47" s="259"/>
      <c r="B47" s="260"/>
      <c r="C47" s="261"/>
      <c r="D47" s="262"/>
      <c r="E47" s="263"/>
      <c r="F47" s="264"/>
      <c r="G47" s="265"/>
      <c r="H47" s="266"/>
      <c r="I47" s="267"/>
      <c r="J47" s="269"/>
      <c r="K47" s="265"/>
      <c r="L47" s="266"/>
      <c r="M47" s="267"/>
      <c r="N47" s="269"/>
      <c r="O47" s="264"/>
      <c r="P47" s="264"/>
      <c r="Q47" s="268"/>
    </row>
    <row r="48" spans="1:17" ht="18" customHeight="1">
      <c r="A48" s="259"/>
      <c r="B48" s="260"/>
      <c r="C48" s="261"/>
      <c r="D48" s="262"/>
      <c r="E48" s="263"/>
      <c r="F48" s="264"/>
      <c r="G48" s="265"/>
      <c r="H48" s="266"/>
      <c r="I48" s="267"/>
      <c r="J48" s="269"/>
      <c r="K48" s="265"/>
      <c r="L48" s="266"/>
      <c r="M48" s="267"/>
      <c r="N48" s="269"/>
      <c r="O48" s="264"/>
      <c r="P48" s="264"/>
      <c r="Q48" s="268"/>
    </row>
    <row r="49" spans="1:17" ht="18" customHeight="1">
      <c r="A49" s="259"/>
      <c r="B49" s="260"/>
      <c r="C49" s="261"/>
      <c r="D49" s="262"/>
      <c r="E49" s="263"/>
      <c r="F49" s="264"/>
      <c r="G49" s="265"/>
      <c r="H49" s="270"/>
      <c r="I49" s="267"/>
      <c r="J49" s="269"/>
      <c r="K49" s="265"/>
      <c r="L49" s="270"/>
      <c r="M49" s="267"/>
      <c r="N49" s="269"/>
      <c r="O49" s="264"/>
      <c r="P49" s="264"/>
      <c r="Q49" s="268"/>
    </row>
    <row r="50" spans="1:17" ht="18" customHeight="1">
      <c r="A50" s="259"/>
      <c r="B50" s="260"/>
      <c r="C50" s="261"/>
      <c r="D50" s="262"/>
      <c r="E50" s="263"/>
      <c r="F50" s="264"/>
      <c r="G50" s="265"/>
      <c r="H50" s="270"/>
      <c r="I50" s="267"/>
      <c r="J50" s="269"/>
      <c r="K50" s="265"/>
      <c r="L50" s="270"/>
      <c r="M50" s="267"/>
      <c r="N50" s="269"/>
      <c r="O50" s="264"/>
      <c r="P50" s="264"/>
      <c r="Q50" s="268"/>
    </row>
    <row r="51" spans="1:17" ht="18" customHeight="1">
      <c r="A51" s="259"/>
      <c r="B51" s="260"/>
      <c r="C51" s="261"/>
      <c r="D51" s="262"/>
      <c r="E51" s="263"/>
      <c r="F51" s="264"/>
      <c r="G51" s="265"/>
      <c r="H51" s="275"/>
      <c r="I51" s="267"/>
      <c r="J51" s="269"/>
      <c r="K51" s="265"/>
      <c r="L51" s="275"/>
      <c r="M51" s="267"/>
      <c r="N51" s="269"/>
      <c r="O51" s="264"/>
      <c r="P51" s="264"/>
      <c r="Q51" s="268"/>
    </row>
    <row r="52" spans="1:17" ht="18" customHeight="1">
      <c r="A52" s="259"/>
      <c r="B52" s="260"/>
      <c r="C52" s="261"/>
      <c r="D52" s="262"/>
      <c r="E52" s="263"/>
      <c r="F52" s="264"/>
      <c r="G52" s="265"/>
      <c r="H52" s="266"/>
      <c r="I52" s="267"/>
      <c r="J52" s="269"/>
      <c r="K52" s="265"/>
      <c r="L52" s="266"/>
      <c r="M52" s="267"/>
      <c r="N52" s="269"/>
      <c r="O52" s="264"/>
      <c r="P52" s="264"/>
      <c r="Q52" s="268"/>
    </row>
    <row r="53" spans="1:17" ht="18" customHeight="1">
      <c r="A53" s="259"/>
      <c r="B53" s="260"/>
      <c r="C53" s="261"/>
      <c r="D53" s="262"/>
      <c r="E53" s="263"/>
      <c r="F53" s="264"/>
      <c r="G53" s="265"/>
      <c r="H53" s="266"/>
      <c r="I53" s="267"/>
      <c r="J53" s="269"/>
      <c r="K53" s="265"/>
      <c r="L53" s="266"/>
      <c r="M53" s="267"/>
      <c r="N53" s="269"/>
      <c r="O53" s="264"/>
      <c r="P53" s="264"/>
      <c r="Q53" s="268"/>
    </row>
    <row r="54" spans="1:17" ht="18" customHeight="1">
      <c r="A54" s="259"/>
      <c r="B54" s="260"/>
      <c r="C54" s="261"/>
      <c r="D54" s="262"/>
      <c r="E54" s="263"/>
      <c r="F54" s="264"/>
      <c r="G54" s="265"/>
      <c r="H54" s="266"/>
      <c r="I54" s="267"/>
      <c r="J54" s="269"/>
      <c r="K54" s="265"/>
      <c r="L54" s="266"/>
      <c r="M54" s="267"/>
      <c r="N54" s="269"/>
      <c r="O54" s="264"/>
      <c r="P54" s="264"/>
      <c r="Q54" s="268"/>
    </row>
    <row r="55" spans="1:17" ht="18" customHeight="1">
      <c r="A55" s="259"/>
      <c r="B55" s="260"/>
      <c r="C55" s="261"/>
      <c r="D55" s="262"/>
      <c r="E55" s="263"/>
      <c r="F55" s="264"/>
      <c r="G55" s="265"/>
      <c r="H55" s="266"/>
      <c r="I55" s="267"/>
      <c r="J55" s="269"/>
      <c r="K55" s="265"/>
      <c r="L55" s="266"/>
      <c r="M55" s="267"/>
      <c r="N55" s="269"/>
      <c r="O55" s="264"/>
      <c r="P55" s="264"/>
      <c r="Q55" s="268"/>
    </row>
    <row r="56" spans="1:17" ht="18" customHeight="1">
      <c r="A56" s="259"/>
      <c r="B56" s="260"/>
      <c r="C56" s="261"/>
      <c r="D56" s="262"/>
      <c r="E56" s="263"/>
      <c r="F56" s="264"/>
      <c r="G56" s="265"/>
      <c r="H56" s="270"/>
      <c r="I56" s="267"/>
      <c r="J56" s="269"/>
      <c r="K56" s="265"/>
      <c r="L56" s="270"/>
      <c r="M56" s="267"/>
      <c r="N56" s="269"/>
      <c r="O56" s="264"/>
      <c r="P56" s="264"/>
      <c r="Q56" s="268"/>
    </row>
    <row r="57" spans="1:17" ht="18" customHeight="1">
      <c r="A57" s="259"/>
      <c r="B57" s="260"/>
      <c r="C57" s="261"/>
      <c r="D57" s="262"/>
      <c r="E57" s="263"/>
      <c r="F57" s="264"/>
      <c r="G57" s="265"/>
      <c r="H57" s="270"/>
      <c r="I57" s="267"/>
      <c r="J57" s="269"/>
      <c r="K57" s="265"/>
      <c r="L57" s="270"/>
      <c r="M57" s="267"/>
      <c r="N57" s="269"/>
      <c r="O57" s="264"/>
      <c r="P57" s="264"/>
      <c r="Q57" s="268"/>
    </row>
    <row r="58" spans="1:17" ht="18" customHeight="1">
      <c r="A58" s="259"/>
      <c r="B58" s="260"/>
      <c r="C58" s="261"/>
      <c r="D58" s="262"/>
      <c r="E58" s="263"/>
      <c r="F58" s="264"/>
      <c r="G58" s="265"/>
      <c r="H58" s="270"/>
      <c r="I58" s="267"/>
      <c r="J58" s="269"/>
      <c r="K58" s="265"/>
      <c r="L58" s="270"/>
      <c r="M58" s="267"/>
      <c r="N58" s="269"/>
      <c r="O58" s="264"/>
      <c r="P58" s="264"/>
      <c r="Q58" s="268"/>
    </row>
    <row r="59" spans="1:17" ht="18" customHeight="1">
      <c r="A59" s="259"/>
      <c r="B59" s="260"/>
      <c r="C59" s="261"/>
      <c r="D59" s="262"/>
      <c r="E59" s="263"/>
      <c r="F59" s="264"/>
      <c r="G59" s="265"/>
      <c r="H59" s="270"/>
      <c r="I59" s="267"/>
      <c r="J59" s="269"/>
      <c r="K59" s="265"/>
      <c r="L59" s="270"/>
      <c r="M59" s="267"/>
      <c r="N59" s="269"/>
      <c r="O59" s="264"/>
      <c r="P59" s="264"/>
      <c r="Q59" s="268"/>
    </row>
    <row r="60" spans="1:17" ht="18" customHeight="1">
      <c r="A60" s="259"/>
      <c r="B60" s="271"/>
      <c r="C60" s="261"/>
      <c r="D60" s="262"/>
      <c r="E60" s="263"/>
      <c r="F60" s="264"/>
      <c r="G60" s="265"/>
      <c r="H60" s="270"/>
      <c r="I60" s="267"/>
      <c r="J60" s="269"/>
      <c r="K60" s="265"/>
      <c r="L60" s="270"/>
      <c r="M60" s="267"/>
      <c r="N60" s="269"/>
      <c r="O60" s="264"/>
      <c r="P60" s="264"/>
      <c r="Q60" s="272"/>
    </row>
    <row r="61" spans="1:17" ht="18" customHeight="1">
      <c r="A61" s="259"/>
      <c r="B61" s="260"/>
      <c r="C61" s="261"/>
      <c r="D61" s="262"/>
      <c r="E61" s="263"/>
      <c r="F61" s="264"/>
      <c r="G61" s="265"/>
      <c r="H61" s="270"/>
      <c r="I61" s="267"/>
      <c r="J61" s="269"/>
      <c r="K61" s="265"/>
      <c r="L61" s="270"/>
      <c r="M61" s="267"/>
      <c r="N61" s="269"/>
      <c r="O61" s="264"/>
      <c r="P61" s="264"/>
      <c r="Q61" s="268"/>
    </row>
    <row r="62" spans="1:17" ht="18" customHeight="1">
      <c r="A62" s="259"/>
      <c r="B62" s="260"/>
      <c r="C62" s="261"/>
      <c r="D62" s="262"/>
      <c r="E62" s="263"/>
      <c r="F62" s="264"/>
      <c r="G62" s="265"/>
      <c r="H62" s="270"/>
      <c r="I62" s="267"/>
      <c r="J62" s="269"/>
      <c r="K62" s="265"/>
      <c r="L62" s="270"/>
      <c r="M62" s="267"/>
      <c r="N62" s="269"/>
      <c r="O62" s="264"/>
      <c r="P62" s="264"/>
      <c r="Q62" s="268"/>
    </row>
    <row r="63" spans="1:17" ht="18" customHeight="1">
      <c r="A63" s="259"/>
      <c r="B63" s="271"/>
      <c r="C63" s="261"/>
      <c r="D63" s="262"/>
      <c r="E63" s="263"/>
      <c r="F63" s="264"/>
      <c r="G63" s="265"/>
      <c r="H63" s="270"/>
      <c r="I63" s="267"/>
      <c r="J63" s="269"/>
      <c r="K63" s="265"/>
      <c r="L63" s="270"/>
      <c r="M63" s="267"/>
      <c r="N63" s="269"/>
      <c r="O63" s="264"/>
      <c r="P63" s="264"/>
      <c r="Q63" s="272"/>
    </row>
    <row r="64" spans="1:17" ht="18" customHeight="1">
      <c r="A64" s="259"/>
      <c r="B64" s="271"/>
      <c r="C64" s="261"/>
      <c r="D64" s="262"/>
      <c r="E64" s="263"/>
      <c r="F64" s="264"/>
      <c r="G64" s="265"/>
      <c r="H64" s="266"/>
      <c r="I64" s="267"/>
      <c r="J64" s="269"/>
      <c r="K64" s="265"/>
      <c r="L64" s="266"/>
      <c r="M64" s="267"/>
      <c r="N64" s="269"/>
      <c r="O64" s="264"/>
      <c r="P64" s="264"/>
      <c r="Q64" s="272"/>
    </row>
    <row r="65" spans="1:17" ht="18" customHeight="1">
      <c r="A65" s="259"/>
      <c r="B65" s="271"/>
      <c r="C65" s="261"/>
      <c r="D65" s="262"/>
      <c r="E65" s="263"/>
      <c r="F65" s="264"/>
      <c r="G65" s="265"/>
      <c r="H65" s="266"/>
      <c r="I65" s="267"/>
      <c r="J65" s="269"/>
      <c r="K65" s="265"/>
      <c r="L65" s="266"/>
      <c r="M65" s="267"/>
      <c r="N65" s="269"/>
      <c r="O65" s="264"/>
      <c r="P65" s="264"/>
      <c r="Q65" s="272"/>
    </row>
    <row r="66" spans="1:17" ht="18" customHeight="1">
      <c r="A66" s="259"/>
      <c r="B66" s="271"/>
      <c r="C66" s="261"/>
      <c r="D66" s="262"/>
      <c r="E66" s="263"/>
      <c r="F66" s="264"/>
      <c r="G66" s="265"/>
      <c r="H66" s="270"/>
      <c r="I66" s="267"/>
      <c r="J66" s="269"/>
      <c r="K66" s="265"/>
      <c r="L66" s="270"/>
      <c r="M66" s="267"/>
      <c r="N66" s="269"/>
      <c r="O66" s="264"/>
      <c r="P66" s="264"/>
      <c r="Q66" s="272"/>
    </row>
    <row r="67" spans="1:17" ht="18" customHeight="1">
      <c r="A67" s="259"/>
      <c r="B67" s="271"/>
      <c r="C67" s="261"/>
      <c r="D67" s="262"/>
      <c r="E67" s="263"/>
      <c r="F67" s="264"/>
      <c r="G67" s="265"/>
      <c r="H67" s="266"/>
      <c r="I67" s="267"/>
      <c r="J67" s="269"/>
      <c r="K67" s="265"/>
      <c r="L67" s="266"/>
      <c r="M67" s="267"/>
      <c r="N67" s="269"/>
      <c r="O67" s="264"/>
      <c r="P67" s="264"/>
      <c r="Q67" s="272"/>
    </row>
    <row r="68" spans="1:17" ht="18" customHeight="1">
      <c r="A68" s="259"/>
      <c r="B68" s="271"/>
      <c r="C68" s="261"/>
      <c r="D68" s="262"/>
      <c r="E68" s="263"/>
      <c r="F68" s="264"/>
      <c r="G68" s="265"/>
      <c r="H68" s="270"/>
      <c r="I68" s="267"/>
      <c r="J68" s="269"/>
      <c r="K68" s="265"/>
      <c r="L68" s="270"/>
      <c r="M68" s="267"/>
      <c r="N68" s="269"/>
      <c r="O68" s="264"/>
      <c r="P68" s="264"/>
      <c r="Q68" s="272"/>
    </row>
    <row r="69" spans="1:17" ht="18" customHeight="1">
      <c r="A69" s="259"/>
      <c r="B69" s="271"/>
      <c r="C69" s="261"/>
      <c r="D69" s="262"/>
      <c r="E69" s="263"/>
      <c r="F69" s="264"/>
      <c r="G69" s="265"/>
      <c r="H69" s="270"/>
      <c r="I69" s="267"/>
      <c r="J69" s="269"/>
      <c r="K69" s="265"/>
      <c r="L69" s="270"/>
      <c r="M69" s="267"/>
      <c r="N69" s="269"/>
      <c r="O69" s="264"/>
      <c r="P69" s="264"/>
      <c r="Q69" s="272"/>
    </row>
    <row r="70" spans="1:17" ht="18" customHeight="1">
      <c r="A70" s="259"/>
      <c r="B70" s="260"/>
      <c r="C70" s="261"/>
      <c r="D70" s="262"/>
      <c r="E70" s="263"/>
      <c r="F70" s="264"/>
      <c r="G70" s="265"/>
      <c r="H70" s="270"/>
      <c r="I70" s="267"/>
      <c r="J70" s="269"/>
      <c r="K70" s="265"/>
      <c r="L70" s="270"/>
      <c r="M70" s="267"/>
      <c r="N70" s="269"/>
      <c r="O70" s="264"/>
      <c r="P70" s="264"/>
      <c r="Q70" s="268"/>
    </row>
    <row r="71" spans="1:17" ht="18" customHeight="1">
      <c r="A71" s="259"/>
      <c r="B71" s="260"/>
      <c r="C71" s="261"/>
      <c r="D71" s="262"/>
      <c r="E71" s="263"/>
      <c r="F71" s="264"/>
      <c r="G71" s="265"/>
      <c r="H71" s="270"/>
      <c r="I71" s="267"/>
      <c r="J71" s="269"/>
      <c r="K71" s="265"/>
      <c r="L71" s="270"/>
      <c r="M71" s="267"/>
      <c r="N71" s="269"/>
      <c r="O71" s="264"/>
      <c r="P71" s="264"/>
      <c r="Q71" s="268"/>
    </row>
    <row r="72" spans="1:17" ht="18" customHeight="1">
      <c r="A72" s="259"/>
      <c r="B72" s="260"/>
      <c r="C72" s="261"/>
      <c r="D72" s="262"/>
      <c r="E72" s="263"/>
      <c r="F72" s="264"/>
      <c r="G72" s="265"/>
      <c r="H72" s="266"/>
      <c r="I72" s="267"/>
      <c r="J72" s="269"/>
      <c r="K72" s="265"/>
      <c r="L72" s="266"/>
      <c r="M72" s="267"/>
      <c r="N72" s="269"/>
      <c r="O72" s="264"/>
      <c r="P72" s="264"/>
      <c r="Q72" s="268"/>
    </row>
    <row r="73" spans="1:17" ht="18" customHeight="1">
      <c r="A73" s="259"/>
      <c r="B73" s="260"/>
      <c r="C73" s="261"/>
      <c r="D73" s="262"/>
      <c r="E73" s="263"/>
      <c r="F73" s="264"/>
      <c r="G73" s="265"/>
      <c r="H73" s="266"/>
      <c r="I73" s="267"/>
      <c r="J73" s="269"/>
      <c r="K73" s="265"/>
      <c r="L73" s="266"/>
      <c r="M73" s="267"/>
      <c r="N73" s="269"/>
      <c r="O73" s="264"/>
      <c r="P73" s="264"/>
      <c r="Q73" s="268"/>
    </row>
    <row r="74" spans="1:17" ht="18" customHeight="1">
      <c r="A74" s="259"/>
      <c r="B74" s="260"/>
      <c r="C74" s="261"/>
      <c r="D74" s="262"/>
      <c r="E74" s="263"/>
      <c r="F74" s="264"/>
      <c r="G74" s="265"/>
      <c r="H74" s="266"/>
      <c r="I74" s="267"/>
      <c r="J74" s="269"/>
      <c r="K74" s="265"/>
      <c r="L74" s="266"/>
      <c r="M74" s="267"/>
      <c r="N74" s="269"/>
      <c r="O74" s="264"/>
      <c r="P74" s="264"/>
      <c r="Q74" s="268"/>
    </row>
    <row r="75" spans="1:17" ht="18" customHeight="1">
      <c r="A75" s="259"/>
      <c r="B75" s="260"/>
      <c r="C75" s="261"/>
      <c r="D75" s="262"/>
      <c r="E75" s="263"/>
      <c r="F75" s="264"/>
      <c r="G75" s="265"/>
      <c r="H75" s="270"/>
      <c r="I75" s="267"/>
      <c r="J75" s="269"/>
      <c r="K75" s="265"/>
      <c r="L75" s="270"/>
      <c r="M75" s="267"/>
      <c r="N75" s="269"/>
      <c r="O75" s="264"/>
      <c r="P75" s="264"/>
      <c r="Q75" s="268"/>
    </row>
    <row r="76" spans="1:17" ht="18" customHeight="1">
      <c r="A76" s="259"/>
      <c r="B76" s="260"/>
      <c r="C76" s="261"/>
      <c r="D76" s="262"/>
      <c r="E76" s="263"/>
      <c r="F76" s="264"/>
      <c r="G76" s="265"/>
      <c r="H76" s="266"/>
      <c r="I76" s="267"/>
      <c r="J76" s="269"/>
      <c r="K76" s="265"/>
      <c r="L76" s="266"/>
      <c r="M76" s="267"/>
      <c r="N76" s="269"/>
      <c r="O76" s="264"/>
      <c r="P76" s="264"/>
      <c r="Q76" s="268"/>
    </row>
    <row r="77" spans="1:17" ht="18" customHeight="1">
      <c r="A77" s="259"/>
      <c r="B77" s="260"/>
      <c r="C77" s="261"/>
      <c r="D77" s="262"/>
      <c r="E77" s="263"/>
      <c r="F77" s="264"/>
      <c r="G77" s="265"/>
      <c r="H77" s="266"/>
      <c r="I77" s="267"/>
      <c r="J77" s="269"/>
      <c r="K77" s="265"/>
      <c r="L77" s="266"/>
      <c r="M77" s="267"/>
      <c r="N77" s="269"/>
      <c r="O77" s="264"/>
      <c r="P77" s="264"/>
      <c r="Q77" s="268"/>
    </row>
    <row r="78" spans="1:17" ht="18" customHeight="1">
      <c r="A78" s="259"/>
      <c r="B78" s="260"/>
      <c r="C78" s="261"/>
      <c r="D78" s="262"/>
      <c r="E78" s="263"/>
      <c r="F78" s="264"/>
      <c r="G78" s="265"/>
      <c r="H78" s="266"/>
      <c r="I78" s="267"/>
      <c r="J78" s="269"/>
      <c r="K78" s="265"/>
      <c r="L78" s="266"/>
      <c r="M78" s="267"/>
      <c r="N78" s="269"/>
      <c r="O78" s="264"/>
      <c r="P78" s="264"/>
      <c r="Q78" s="268"/>
    </row>
    <row r="79" spans="1:17" ht="18" customHeight="1">
      <c r="A79" s="259"/>
      <c r="B79" s="260"/>
      <c r="C79" s="261"/>
      <c r="D79" s="262"/>
      <c r="E79" s="263"/>
      <c r="F79" s="264"/>
      <c r="G79" s="265"/>
      <c r="H79" s="266"/>
      <c r="I79" s="267"/>
      <c r="J79" s="269"/>
      <c r="K79" s="265"/>
      <c r="L79" s="266"/>
      <c r="M79" s="267"/>
      <c r="N79" s="269"/>
      <c r="O79" s="264"/>
      <c r="P79" s="264"/>
      <c r="Q79" s="268"/>
    </row>
    <row r="80" spans="1:17" ht="18" customHeight="1">
      <c r="A80" s="259"/>
      <c r="B80" s="260"/>
      <c r="C80" s="261"/>
      <c r="D80" s="262"/>
      <c r="E80" s="263"/>
      <c r="F80" s="264"/>
      <c r="G80" s="265"/>
      <c r="H80" s="266"/>
      <c r="I80" s="267"/>
      <c r="J80" s="269"/>
      <c r="K80" s="265"/>
      <c r="L80" s="266"/>
      <c r="M80" s="267"/>
      <c r="N80" s="269"/>
      <c r="O80" s="264"/>
      <c r="P80" s="264"/>
      <c r="Q80" s="268"/>
    </row>
    <row r="81" spans="1:17" ht="18" customHeight="1">
      <c r="A81" s="259"/>
      <c r="B81" s="260"/>
      <c r="C81" s="261"/>
      <c r="D81" s="262"/>
      <c r="E81" s="263"/>
      <c r="F81" s="264"/>
      <c r="G81" s="265"/>
      <c r="H81" s="266"/>
      <c r="I81" s="267"/>
      <c r="J81" s="269"/>
      <c r="K81" s="265"/>
      <c r="L81" s="266"/>
      <c r="M81" s="267"/>
      <c r="N81" s="269"/>
      <c r="O81" s="264"/>
      <c r="P81" s="264"/>
      <c r="Q81" s="268"/>
    </row>
    <row r="82" spans="1:17" ht="18" customHeight="1">
      <c r="A82" s="259"/>
      <c r="B82" s="260"/>
      <c r="C82" s="261"/>
      <c r="D82" s="262"/>
      <c r="E82" s="263"/>
      <c r="F82" s="264"/>
      <c r="G82" s="265"/>
      <c r="H82" s="266"/>
      <c r="I82" s="267"/>
      <c r="J82" s="269"/>
      <c r="K82" s="265"/>
      <c r="L82" s="266"/>
      <c r="M82" s="267"/>
      <c r="N82" s="269"/>
      <c r="O82" s="264"/>
      <c r="P82" s="264"/>
      <c r="Q82" s="268"/>
    </row>
    <row r="83" spans="1:17" ht="18" customHeight="1">
      <c r="A83" s="259"/>
      <c r="B83" s="260"/>
      <c r="C83" s="261"/>
      <c r="D83" s="262"/>
      <c r="E83" s="263"/>
      <c r="F83" s="264"/>
      <c r="G83" s="265"/>
      <c r="H83" s="266"/>
      <c r="I83" s="267"/>
      <c r="J83" s="269"/>
      <c r="K83" s="265"/>
      <c r="L83" s="266"/>
      <c r="M83" s="267"/>
      <c r="N83" s="269"/>
      <c r="O83" s="264"/>
      <c r="P83" s="264"/>
      <c r="Q83" s="268"/>
    </row>
    <row r="84" spans="1:17" ht="18" customHeight="1">
      <c r="A84" s="259"/>
      <c r="B84" s="260"/>
      <c r="C84" s="261"/>
      <c r="D84" s="262"/>
      <c r="E84" s="263"/>
      <c r="F84" s="264"/>
      <c r="G84" s="265"/>
      <c r="H84" s="266"/>
      <c r="I84" s="267"/>
      <c r="J84" s="269"/>
      <c r="K84" s="265"/>
      <c r="L84" s="266"/>
      <c r="M84" s="267"/>
      <c r="N84" s="269"/>
      <c r="O84" s="264"/>
      <c r="P84" s="264"/>
      <c r="Q84" s="268"/>
    </row>
    <row r="85" spans="1:17" ht="18" customHeight="1">
      <c r="A85" s="259"/>
      <c r="B85" s="260"/>
      <c r="C85" s="261"/>
      <c r="D85" s="262"/>
      <c r="E85" s="263"/>
      <c r="F85" s="264"/>
      <c r="G85" s="265"/>
      <c r="H85" s="266"/>
      <c r="I85" s="267"/>
      <c r="J85" s="269"/>
      <c r="K85" s="265"/>
      <c r="L85" s="266"/>
      <c r="M85" s="267"/>
      <c r="N85" s="269"/>
      <c r="O85" s="264"/>
      <c r="P85" s="264"/>
      <c r="Q85" s="268"/>
    </row>
    <row r="86" spans="1:17" ht="18" customHeight="1">
      <c r="A86" s="259"/>
      <c r="B86" s="260"/>
      <c r="C86" s="261"/>
      <c r="D86" s="262"/>
      <c r="E86" s="263"/>
      <c r="F86" s="264"/>
      <c r="G86" s="265"/>
      <c r="H86" s="266"/>
      <c r="I86" s="267"/>
      <c r="J86" s="269"/>
      <c r="K86" s="265"/>
      <c r="L86" s="266"/>
      <c r="M86" s="267"/>
      <c r="N86" s="269"/>
      <c r="O86" s="264"/>
      <c r="P86" s="264"/>
      <c r="Q86" s="268"/>
    </row>
    <row r="87" spans="1:17" ht="18" customHeight="1">
      <c r="A87" s="259"/>
      <c r="B87" s="260"/>
      <c r="C87" s="261"/>
      <c r="D87" s="262"/>
      <c r="E87" s="263"/>
      <c r="F87" s="264"/>
      <c r="G87" s="265"/>
      <c r="H87" s="266"/>
      <c r="I87" s="267"/>
      <c r="J87" s="269"/>
      <c r="K87" s="265"/>
      <c r="L87" s="266"/>
      <c r="M87" s="267"/>
      <c r="N87" s="269"/>
      <c r="O87" s="264"/>
      <c r="P87" s="264"/>
      <c r="Q87" s="268"/>
    </row>
    <row r="88" spans="1:17" ht="18" customHeight="1">
      <c r="A88" s="259"/>
      <c r="B88" s="276"/>
      <c r="C88" s="261"/>
      <c r="D88" s="264"/>
      <c r="E88" s="263"/>
      <c r="F88" s="264"/>
      <c r="G88" s="265"/>
      <c r="H88" s="264"/>
      <c r="I88" s="267"/>
      <c r="J88" s="264"/>
      <c r="K88" s="265"/>
      <c r="L88" s="264"/>
      <c r="M88" s="267"/>
      <c r="N88" s="264"/>
      <c r="O88" s="264"/>
      <c r="P88" s="264"/>
      <c r="Q88" s="277"/>
    </row>
    <row r="89" spans="1:17" ht="18" customHeight="1">
      <c r="A89" s="259"/>
      <c r="B89" s="276"/>
      <c r="C89" s="261"/>
      <c r="D89" s="264"/>
      <c r="E89" s="263"/>
      <c r="F89" s="264"/>
      <c r="G89" s="265"/>
      <c r="H89" s="264"/>
      <c r="I89" s="267"/>
      <c r="J89" s="264"/>
      <c r="K89" s="265"/>
      <c r="L89" s="264"/>
      <c r="M89" s="267"/>
      <c r="N89" s="264"/>
      <c r="O89" s="264"/>
      <c r="P89" s="264"/>
      <c r="Q89" s="277"/>
    </row>
    <row r="90" spans="1:17" ht="18" customHeight="1">
      <c r="A90" s="259"/>
      <c r="B90" s="276"/>
      <c r="C90" s="261"/>
      <c r="D90" s="264"/>
      <c r="E90" s="263"/>
      <c r="F90" s="264"/>
      <c r="G90" s="265"/>
      <c r="H90" s="264"/>
      <c r="I90" s="267"/>
      <c r="J90" s="264"/>
      <c r="K90" s="265"/>
      <c r="L90" s="264"/>
      <c r="M90" s="267"/>
      <c r="N90" s="264"/>
      <c r="O90" s="264"/>
      <c r="P90" s="264"/>
      <c r="Q90" s="277"/>
    </row>
    <row r="91" spans="1:17" ht="18" customHeight="1">
      <c r="A91" s="259"/>
      <c r="B91" s="276"/>
      <c r="C91" s="278"/>
      <c r="D91" s="264"/>
      <c r="E91" s="263"/>
      <c r="F91" s="264"/>
      <c r="G91" s="265"/>
      <c r="H91" s="265"/>
      <c r="I91" s="267"/>
      <c r="J91" s="264"/>
      <c r="K91" s="265"/>
      <c r="L91" s="265"/>
      <c r="M91" s="267"/>
      <c r="N91" s="264"/>
      <c r="O91" s="264"/>
      <c r="P91" s="264"/>
      <c r="Q91" s="277"/>
    </row>
    <row r="92" spans="1:17" ht="18" customHeight="1">
      <c r="A92" s="259"/>
      <c r="B92" s="276"/>
      <c r="C92" s="278"/>
      <c r="D92" s="264"/>
      <c r="E92" s="263"/>
      <c r="F92" s="264"/>
      <c r="G92" s="265"/>
      <c r="H92" s="265"/>
      <c r="I92" s="267"/>
      <c r="J92" s="264"/>
      <c r="K92" s="265"/>
      <c r="L92" s="265"/>
      <c r="M92" s="267"/>
      <c r="N92" s="264"/>
      <c r="O92" s="264"/>
      <c r="P92" s="264"/>
      <c r="Q92" s="277"/>
    </row>
    <row r="93" spans="1:17" ht="18" customHeight="1">
      <c r="A93" s="259"/>
      <c r="B93" s="17"/>
      <c r="C93" s="278"/>
      <c r="D93" s="264"/>
      <c r="E93" s="263"/>
      <c r="F93" s="264"/>
      <c r="G93" s="265"/>
      <c r="H93" s="265"/>
      <c r="I93" s="267"/>
      <c r="J93" s="264"/>
      <c r="K93" s="265"/>
      <c r="L93" s="265"/>
      <c r="M93" s="267"/>
      <c r="N93" s="264"/>
      <c r="O93" s="264"/>
      <c r="P93" s="264"/>
      <c r="Q93" s="277"/>
    </row>
    <row r="94" spans="1:17" ht="18" customHeight="1">
      <c r="A94" s="259"/>
      <c r="B94" s="276"/>
      <c r="C94" s="278"/>
      <c r="D94" s="264"/>
      <c r="E94" s="263"/>
      <c r="F94" s="264"/>
      <c r="G94" s="265"/>
      <c r="H94" s="265"/>
      <c r="I94" s="267"/>
      <c r="J94" s="264"/>
      <c r="K94" s="265"/>
      <c r="L94" s="265"/>
      <c r="M94" s="267"/>
      <c r="N94" s="264"/>
      <c r="O94" s="264"/>
      <c r="P94" s="264"/>
      <c r="Q94" s="277"/>
    </row>
    <row r="95" spans="1:17" ht="18" customHeight="1">
      <c r="A95" s="259"/>
      <c r="B95" s="276"/>
      <c r="C95" s="278"/>
      <c r="D95" s="264"/>
      <c r="E95" s="263"/>
      <c r="F95" s="264"/>
      <c r="G95" s="265"/>
      <c r="H95" s="265"/>
      <c r="I95" s="267"/>
      <c r="J95" s="264"/>
      <c r="K95" s="265"/>
      <c r="L95" s="265"/>
      <c r="M95" s="267"/>
      <c r="N95" s="264"/>
      <c r="O95" s="264"/>
      <c r="P95" s="264"/>
      <c r="Q95" s="277"/>
    </row>
    <row r="96" spans="1:17" ht="18" customHeight="1">
      <c r="A96" s="259"/>
      <c r="B96" s="276"/>
      <c r="C96" s="278"/>
      <c r="D96" s="264"/>
      <c r="E96" s="263"/>
      <c r="F96" s="264"/>
      <c r="G96" s="265"/>
      <c r="H96" s="265"/>
      <c r="I96" s="267"/>
      <c r="J96" s="264"/>
      <c r="K96" s="265"/>
      <c r="L96" s="265"/>
      <c r="M96" s="267"/>
      <c r="N96" s="264"/>
      <c r="O96" s="264"/>
      <c r="P96" s="264"/>
      <c r="Q96" s="277"/>
    </row>
    <row r="97" spans="1:17" ht="18" customHeight="1">
      <c r="A97" s="259"/>
      <c r="B97" s="276"/>
      <c r="C97" s="261"/>
      <c r="D97" s="264"/>
      <c r="E97" s="263"/>
      <c r="F97" s="264"/>
      <c r="G97" s="265"/>
      <c r="H97" s="265"/>
      <c r="I97" s="267"/>
      <c r="J97" s="264"/>
      <c r="K97" s="265"/>
      <c r="L97" s="265"/>
      <c r="M97" s="267"/>
      <c r="N97" s="264"/>
      <c r="O97" s="264"/>
      <c r="P97" s="264"/>
      <c r="Q97" s="277"/>
    </row>
    <row r="98" spans="1:17" ht="18" customHeight="1">
      <c r="A98" s="259"/>
      <c r="B98" s="276"/>
      <c r="C98" s="278"/>
      <c r="D98" s="264"/>
      <c r="E98" s="263"/>
      <c r="F98" s="264"/>
      <c r="G98" s="265"/>
      <c r="H98" s="265"/>
      <c r="I98" s="267"/>
      <c r="J98" s="264"/>
      <c r="K98" s="265"/>
      <c r="L98" s="265"/>
      <c r="M98" s="267"/>
      <c r="N98" s="264"/>
      <c r="O98" s="264"/>
      <c r="P98" s="264"/>
      <c r="Q98" s="277"/>
    </row>
    <row r="99" spans="1:17" ht="18" customHeight="1">
      <c r="A99" s="259"/>
      <c r="B99" s="276"/>
      <c r="C99" s="278"/>
      <c r="D99" s="264"/>
      <c r="E99" s="263"/>
      <c r="F99" s="264"/>
      <c r="G99" s="265"/>
      <c r="H99" s="265"/>
      <c r="I99" s="267"/>
      <c r="J99" s="264"/>
      <c r="K99" s="265"/>
      <c r="L99" s="265"/>
      <c r="M99" s="267"/>
      <c r="N99" s="264"/>
      <c r="O99" s="264"/>
      <c r="P99" s="264"/>
      <c r="Q99" s="277"/>
    </row>
    <row r="100" spans="1:17" ht="18" customHeight="1">
      <c r="A100" s="259"/>
      <c r="B100" s="276"/>
      <c r="C100" s="278"/>
      <c r="D100" s="264"/>
      <c r="E100" s="263"/>
      <c r="F100" s="264"/>
      <c r="G100" s="265"/>
      <c r="H100" s="265"/>
      <c r="I100" s="267"/>
      <c r="J100" s="264"/>
      <c r="K100" s="265"/>
      <c r="L100" s="265"/>
      <c r="M100" s="267"/>
      <c r="N100" s="264"/>
      <c r="O100" s="264"/>
      <c r="P100" s="264"/>
      <c r="Q100" s="277"/>
    </row>
    <row r="101" spans="1:17" ht="18" customHeight="1">
      <c r="A101" s="259"/>
      <c r="B101" s="276"/>
      <c r="C101" s="261"/>
      <c r="D101" s="264"/>
      <c r="E101" s="263"/>
      <c r="F101" s="264"/>
      <c r="G101" s="265"/>
      <c r="H101" s="265"/>
      <c r="I101" s="267"/>
      <c r="J101" s="264"/>
      <c r="K101" s="265"/>
      <c r="L101" s="265"/>
      <c r="M101" s="267"/>
      <c r="N101" s="264"/>
      <c r="O101" s="264"/>
      <c r="P101" s="264"/>
      <c r="Q101" s="277"/>
    </row>
    <row r="102" spans="1:17" ht="18" customHeight="1">
      <c r="A102" s="259"/>
      <c r="B102" s="276"/>
      <c r="C102" s="261"/>
      <c r="D102" s="264"/>
      <c r="E102" s="263"/>
      <c r="F102" s="264"/>
      <c r="G102" s="265"/>
      <c r="H102" s="265"/>
      <c r="I102" s="267"/>
      <c r="J102" s="264"/>
      <c r="K102" s="265"/>
      <c r="L102" s="265"/>
      <c r="M102" s="267"/>
      <c r="N102" s="264"/>
      <c r="O102" s="264"/>
      <c r="P102" s="264"/>
      <c r="Q102" s="277"/>
    </row>
    <row r="103" spans="1:17" ht="18" customHeight="1">
      <c r="A103" s="259"/>
      <c r="B103" s="276"/>
      <c r="C103" s="261"/>
      <c r="D103" s="264"/>
      <c r="E103" s="263"/>
      <c r="F103" s="264"/>
      <c r="G103" s="265"/>
      <c r="H103" s="264"/>
      <c r="I103" s="267"/>
      <c r="J103" s="264"/>
      <c r="K103" s="265"/>
      <c r="L103" s="264"/>
      <c r="M103" s="267"/>
      <c r="N103" s="264"/>
      <c r="O103" s="264"/>
      <c r="P103" s="264"/>
      <c r="Q103" s="277"/>
    </row>
    <row r="104" spans="1:17" ht="18" customHeight="1">
      <c r="A104" s="259"/>
      <c r="B104" s="276"/>
      <c r="C104" s="261"/>
      <c r="D104" s="264"/>
      <c r="E104" s="263"/>
      <c r="F104" s="264"/>
      <c r="G104" s="265"/>
      <c r="H104" s="264"/>
      <c r="I104" s="267"/>
      <c r="J104" s="264"/>
      <c r="K104" s="265"/>
      <c r="L104" s="264"/>
      <c r="M104" s="267"/>
      <c r="N104" s="264"/>
      <c r="O104" s="264"/>
      <c r="P104" s="264"/>
      <c r="Q104" s="277"/>
    </row>
    <row r="105" spans="1:17" ht="18" customHeight="1">
      <c r="A105" s="259"/>
      <c r="B105" s="276"/>
      <c r="C105" s="261"/>
      <c r="D105" s="264"/>
      <c r="E105" s="263"/>
      <c r="F105" s="264"/>
      <c r="G105" s="265"/>
      <c r="H105" s="264"/>
      <c r="I105" s="267"/>
      <c r="J105" s="264"/>
      <c r="K105" s="265"/>
      <c r="L105" s="264"/>
      <c r="M105" s="267"/>
      <c r="N105" s="264"/>
      <c r="O105" s="264"/>
      <c r="P105" s="264"/>
      <c r="Q105" s="277"/>
    </row>
    <row r="106" spans="1:17" ht="18" customHeight="1">
      <c r="A106" s="259"/>
      <c r="B106" s="276"/>
      <c r="C106" s="261"/>
      <c r="D106" s="264"/>
      <c r="E106" s="263"/>
      <c r="F106" s="264"/>
      <c r="G106" s="265"/>
      <c r="H106" s="264"/>
      <c r="I106" s="267"/>
      <c r="J106" s="264"/>
      <c r="K106" s="265"/>
      <c r="L106" s="264"/>
      <c r="M106" s="267"/>
      <c r="N106" s="264"/>
      <c r="O106" s="264"/>
      <c r="P106" s="264"/>
      <c r="Q106" s="277"/>
    </row>
    <row r="107" spans="1:17" ht="18" customHeight="1">
      <c r="A107" s="259"/>
      <c r="B107" s="276"/>
      <c r="C107" s="261"/>
      <c r="D107" s="264"/>
      <c r="E107" s="263"/>
      <c r="F107" s="264"/>
      <c r="G107" s="265"/>
      <c r="H107" s="264"/>
      <c r="I107" s="267"/>
      <c r="J107" s="264"/>
      <c r="K107" s="265"/>
      <c r="L107" s="264"/>
      <c r="M107" s="267"/>
      <c r="N107" s="264"/>
      <c r="O107" s="264"/>
      <c r="P107" s="264"/>
      <c r="Q107" s="277"/>
    </row>
  </sheetData>
  <mergeCells count="6">
    <mergeCell ref="A2:F2"/>
    <mergeCell ref="B4:C4"/>
    <mergeCell ref="E4:F4"/>
    <mergeCell ref="G4:J4"/>
    <mergeCell ref="K4:N4"/>
    <mergeCell ref="O4:P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42"/>
  <sheetViews>
    <sheetView view="pageBreakPreview" topLeftCell="C7" zoomScale="60" zoomScaleNormal="70" workbookViewId="0">
      <selection activeCell="N28" sqref="N28"/>
    </sheetView>
  </sheetViews>
  <sheetFormatPr defaultColWidth="8.85546875" defaultRowHeight="15"/>
  <cols>
    <col min="1" max="1" width="1.7109375" style="176" hidden="1" customWidth="1"/>
    <col min="2" max="2" width="5" style="176" customWidth="1"/>
    <col min="3" max="3" width="12.140625" style="176" customWidth="1"/>
    <col min="4" max="4" width="25.5703125" style="176" customWidth="1"/>
    <col min="5" max="5" width="20.28515625" style="176" bestFit="1" customWidth="1"/>
    <col min="6" max="6" width="64.28515625" style="177" customWidth="1"/>
    <col min="7" max="7" width="15.85546875" style="178" customWidth="1"/>
    <col min="8" max="8" width="14.5703125" style="176" bestFit="1" customWidth="1"/>
    <col min="9" max="9" width="15.85546875" style="176" bestFit="1" customWidth="1"/>
    <col min="10" max="10" width="13.28515625" style="176" customWidth="1"/>
    <col min="11" max="11" width="13.28515625" style="179" customWidth="1"/>
    <col min="12" max="12" width="23.28515625" style="176" customWidth="1"/>
    <col min="13" max="13" width="14.42578125" style="176" bestFit="1" customWidth="1"/>
    <col min="14" max="14" width="23.5703125" style="176" customWidth="1"/>
    <col min="15" max="15" width="16.28515625" style="176" bestFit="1" customWidth="1"/>
    <col min="16" max="16" width="21.5703125" style="176" customWidth="1"/>
    <col min="17" max="17" width="13.7109375" style="176" bestFit="1" customWidth="1"/>
    <col min="18" max="18" width="22.28515625" style="176" bestFit="1" customWidth="1"/>
    <col min="19" max="19" width="13.42578125" style="176" bestFit="1" customWidth="1"/>
    <col min="20" max="16384" width="8.85546875" style="176"/>
  </cols>
  <sheetData>
    <row r="1" spans="2:18" ht="0.95" customHeight="1"/>
    <row r="2" spans="2:18" ht="51" customHeight="1">
      <c r="B2" s="180" t="s">
        <v>114</v>
      </c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</row>
    <row r="3" spans="2:18" s="186" customFormat="1" ht="24.75" customHeight="1">
      <c r="B3" s="181"/>
      <c r="C3" s="181"/>
      <c r="D3" s="181"/>
      <c r="E3" s="181"/>
      <c r="F3" s="182"/>
      <c r="G3" s="183" t="s">
        <v>115</v>
      </c>
      <c r="H3" s="181">
        <v>7</v>
      </c>
      <c r="I3" s="181" t="s">
        <v>116</v>
      </c>
      <c r="J3" s="181">
        <v>5</v>
      </c>
      <c r="K3" s="184" t="s">
        <v>117</v>
      </c>
      <c r="L3" s="181">
        <v>2022</v>
      </c>
      <c r="M3" s="185"/>
      <c r="N3" s="185"/>
    </row>
    <row r="4" spans="2:18" s="199" customFormat="1" ht="24" customHeight="1">
      <c r="B4" s="187" t="s">
        <v>43</v>
      </c>
      <c r="C4" s="188" t="s">
        <v>42</v>
      </c>
      <c r="D4" s="189"/>
      <c r="E4" s="189"/>
      <c r="F4" s="189"/>
      <c r="G4" s="190" t="s">
        <v>41</v>
      </c>
      <c r="H4" s="191"/>
      <c r="I4" s="192" t="s">
        <v>118</v>
      </c>
      <c r="J4" s="193"/>
      <c r="K4" s="193"/>
      <c r="L4" s="194"/>
      <c r="M4" s="195" t="s">
        <v>119</v>
      </c>
      <c r="N4" s="196"/>
      <c r="O4" s="197" t="s">
        <v>120</v>
      </c>
      <c r="P4" s="198"/>
    </row>
    <row r="5" spans="2:18" s="199" customFormat="1" ht="37.5" customHeight="1">
      <c r="B5" s="200"/>
      <c r="C5" s="201" t="s">
        <v>38</v>
      </c>
      <c r="D5" s="202" t="s">
        <v>37</v>
      </c>
      <c r="E5" s="202" t="s">
        <v>36</v>
      </c>
      <c r="F5" s="203" t="s">
        <v>35</v>
      </c>
      <c r="G5" s="204" t="s">
        <v>34</v>
      </c>
      <c r="H5" s="205" t="s">
        <v>52</v>
      </c>
      <c r="I5" s="206" t="s">
        <v>121</v>
      </c>
      <c r="J5" s="192" t="s">
        <v>122</v>
      </c>
      <c r="K5" s="194"/>
      <c r="L5" s="206" t="s">
        <v>29</v>
      </c>
      <c r="M5" s="207" t="s">
        <v>121</v>
      </c>
      <c r="N5" s="207" t="s">
        <v>29</v>
      </c>
      <c r="O5" s="208" t="s">
        <v>123</v>
      </c>
      <c r="P5" s="209" t="s">
        <v>29</v>
      </c>
    </row>
    <row r="6" spans="2:18" s="199" customFormat="1" ht="24" customHeight="1">
      <c r="B6" s="210"/>
      <c r="C6" s="211"/>
      <c r="D6" s="211"/>
      <c r="E6" s="211"/>
      <c r="F6" s="212"/>
      <c r="G6" s="213"/>
      <c r="H6" s="211"/>
      <c r="I6" s="214">
        <f>SUBTOTAL(9,I7:I77)</f>
        <v>0</v>
      </c>
      <c r="J6" s="214" t="s">
        <v>124</v>
      </c>
      <c r="K6" s="215" t="s">
        <v>24</v>
      </c>
      <c r="L6" s="214">
        <f>SUBTOTAL(9,L7:L77)</f>
        <v>0</v>
      </c>
      <c r="M6" s="214">
        <f>SUBTOTAL(9,M7:M77)</f>
        <v>0</v>
      </c>
      <c r="N6" s="214">
        <f>SUBTOTAL(9,N7:N77)</f>
        <v>0</v>
      </c>
      <c r="O6" s="214">
        <f>SUBTOTAL(9,O7:O77)</f>
        <v>0</v>
      </c>
      <c r="P6" s="214">
        <f>SUBTOTAL(9,P7:P77)</f>
        <v>0</v>
      </c>
      <c r="Q6" s="216"/>
      <c r="R6" s="217"/>
    </row>
    <row r="7" spans="2:18" ht="26.25" customHeight="1">
      <c r="B7" s="218" t="s">
        <v>23</v>
      </c>
      <c r="C7" s="219"/>
      <c r="D7" s="219"/>
      <c r="E7" s="220"/>
      <c r="F7" s="219"/>
      <c r="G7" s="221"/>
      <c r="H7" s="222"/>
      <c r="I7" s="223"/>
      <c r="J7" s="223"/>
      <c r="K7" s="224"/>
      <c r="L7" s="225"/>
      <c r="M7" s="223"/>
      <c r="N7" s="225"/>
      <c r="O7" s="226"/>
      <c r="P7" s="227"/>
    </row>
    <row r="8" spans="2:18" ht="26.25" customHeight="1">
      <c r="B8" s="218" t="s">
        <v>22</v>
      </c>
      <c r="C8" s="219"/>
      <c r="D8" s="219"/>
      <c r="E8" s="220"/>
      <c r="F8" s="219"/>
      <c r="G8" s="221"/>
      <c r="H8" s="222"/>
      <c r="I8" s="223"/>
      <c r="J8" s="223"/>
      <c r="K8" s="224"/>
      <c r="L8" s="225"/>
      <c r="M8" s="223"/>
      <c r="N8" s="225"/>
      <c r="O8" s="226"/>
      <c r="P8" s="227"/>
    </row>
    <row r="9" spans="2:18" ht="37.5" customHeight="1">
      <c r="B9" s="218" t="s">
        <v>21</v>
      </c>
      <c r="C9" s="219"/>
      <c r="D9" s="219"/>
      <c r="E9" s="220"/>
      <c r="F9" s="219"/>
      <c r="G9" s="221"/>
      <c r="H9" s="222"/>
      <c r="I9" s="223"/>
      <c r="J9" s="223"/>
      <c r="K9" s="224"/>
      <c r="L9" s="225"/>
      <c r="M9" s="223"/>
      <c r="N9" s="225"/>
      <c r="O9" s="226"/>
      <c r="P9" s="227"/>
    </row>
    <row r="10" spans="2:18" ht="36" customHeight="1">
      <c r="B10" s="218" t="s">
        <v>20</v>
      </c>
      <c r="C10" s="219"/>
      <c r="D10" s="219"/>
      <c r="E10" s="220"/>
      <c r="F10" s="219"/>
      <c r="G10" s="221"/>
      <c r="H10" s="222"/>
      <c r="I10" s="223"/>
      <c r="J10" s="223"/>
      <c r="K10" s="224"/>
      <c r="L10" s="225"/>
      <c r="M10" s="223"/>
      <c r="N10" s="225"/>
      <c r="O10" s="226"/>
      <c r="P10" s="227"/>
    </row>
    <row r="11" spans="2:18" ht="30.75" customHeight="1">
      <c r="B11" s="218" t="s">
        <v>19</v>
      </c>
      <c r="C11" s="219"/>
      <c r="D11" s="219"/>
      <c r="E11" s="220"/>
      <c r="F11" s="219"/>
      <c r="G11" s="221"/>
      <c r="H11" s="222"/>
      <c r="I11" s="223"/>
      <c r="J11" s="223"/>
      <c r="K11" s="224"/>
      <c r="L11" s="225"/>
      <c r="M11" s="223"/>
      <c r="N11" s="225"/>
      <c r="O11" s="226"/>
      <c r="P11" s="227"/>
    </row>
    <row r="12" spans="2:18" ht="30.75" customHeight="1">
      <c r="B12" s="218" t="s">
        <v>18</v>
      </c>
      <c r="C12" s="219"/>
      <c r="D12" s="219"/>
      <c r="E12" s="220"/>
      <c r="F12" s="219"/>
      <c r="G12" s="221"/>
      <c r="H12" s="222"/>
      <c r="I12" s="223"/>
      <c r="J12" s="223"/>
      <c r="K12" s="224"/>
      <c r="L12" s="225"/>
      <c r="M12" s="223"/>
      <c r="N12" s="225"/>
      <c r="O12" s="226"/>
      <c r="P12" s="227"/>
    </row>
    <row r="13" spans="2:18" ht="30.75" customHeight="1">
      <c r="B13" s="218" t="s">
        <v>17</v>
      </c>
      <c r="C13" s="219"/>
      <c r="D13" s="219"/>
      <c r="E13" s="220"/>
      <c r="F13" s="219"/>
      <c r="G13" s="221"/>
      <c r="H13" s="222"/>
      <c r="I13" s="223"/>
      <c r="J13" s="223"/>
      <c r="K13" s="224"/>
      <c r="L13" s="225"/>
      <c r="M13" s="223"/>
      <c r="N13" s="225"/>
      <c r="O13" s="226"/>
      <c r="P13" s="227"/>
    </row>
    <row r="14" spans="2:18" ht="30.75" customHeight="1">
      <c r="B14" s="218" t="s">
        <v>16</v>
      </c>
      <c r="C14" s="219"/>
      <c r="D14" s="219"/>
      <c r="E14" s="220"/>
      <c r="F14" s="219"/>
      <c r="G14" s="221"/>
      <c r="H14" s="222"/>
      <c r="I14" s="223"/>
      <c r="J14" s="223"/>
      <c r="K14" s="224"/>
      <c r="L14" s="225"/>
      <c r="M14" s="223"/>
      <c r="N14" s="225"/>
      <c r="O14" s="226"/>
      <c r="P14" s="227"/>
    </row>
    <row r="15" spans="2:18" ht="30.75" customHeight="1">
      <c r="B15" s="218" t="s">
        <v>15</v>
      </c>
      <c r="C15" s="219"/>
      <c r="D15" s="219"/>
      <c r="E15" s="220"/>
      <c r="F15" s="219"/>
      <c r="G15" s="221"/>
      <c r="H15" s="222"/>
      <c r="I15" s="223"/>
      <c r="J15" s="223"/>
      <c r="K15" s="224"/>
      <c r="L15" s="225"/>
      <c r="M15" s="223"/>
      <c r="N15" s="225"/>
      <c r="O15" s="226"/>
      <c r="P15" s="227"/>
    </row>
    <row r="16" spans="2:18" ht="30.75" customHeight="1">
      <c r="B16" s="218" t="s">
        <v>14</v>
      </c>
      <c r="C16" s="219"/>
      <c r="D16" s="219"/>
      <c r="E16" s="220"/>
      <c r="F16" s="219"/>
      <c r="G16" s="221"/>
      <c r="H16" s="222"/>
      <c r="I16" s="223"/>
      <c r="J16" s="223"/>
      <c r="K16" s="224"/>
      <c r="L16" s="225"/>
      <c r="M16" s="223"/>
      <c r="N16" s="225"/>
      <c r="O16" s="226"/>
      <c r="P16" s="227"/>
    </row>
    <row r="17" spans="2:16" ht="30.75" customHeight="1">
      <c r="B17" s="218" t="s">
        <v>13</v>
      </c>
      <c r="C17" s="219"/>
      <c r="D17" s="219"/>
      <c r="E17" s="220"/>
      <c r="F17" s="219"/>
      <c r="G17" s="221"/>
      <c r="H17" s="222"/>
      <c r="I17" s="223"/>
      <c r="J17" s="223"/>
      <c r="K17" s="224"/>
      <c r="L17" s="225"/>
      <c r="M17" s="223"/>
      <c r="N17" s="225"/>
      <c r="O17" s="226"/>
      <c r="P17" s="227"/>
    </row>
    <row r="18" spans="2:16" ht="30.75" customHeight="1">
      <c r="B18" s="218" t="s">
        <v>12</v>
      </c>
      <c r="C18" s="219"/>
      <c r="D18" s="219"/>
      <c r="E18" s="220"/>
      <c r="F18" s="219"/>
      <c r="G18" s="221"/>
      <c r="H18" s="222"/>
      <c r="I18" s="223"/>
      <c r="J18" s="223"/>
      <c r="K18" s="224"/>
      <c r="L18" s="225"/>
      <c r="M18" s="223"/>
      <c r="N18" s="225"/>
      <c r="O18" s="226"/>
      <c r="P18" s="227"/>
    </row>
    <row r="19" spans="2:16" ht="30.75" customHeight="1">
      <c r="B19" s="218" t="s">
        <v>11</v>
      </c>
      <c r="C19" s="219"/>
      <c r="D19" s="219"/>
      <c r="E19" s="220"/>
      <c r="F19" s="219"/>
      <c r="G19" s="221"/>
      <c r="H19" s="222"/>
      <c r="I19" s="223"/>
      <c r="J19" s="223"/>
      <c r="K19" s="224"/>
      <c r="L19" s="225"/>
      <c r="M19" s="223"/>
      <c r="N19" s="225"/>
      <c r="O19" s="226"/>
      <c r="P19" s="227"/>
    </row>
    <row r="20" spans="2:16" ht="30.75" customHeight="1">
      <c r="B20" s="218" t="s">
        <v>10</v>
      </c>
      <c r="C20" s="219"/>
      <c r="D20" s="219"/>
      <c r="E20" s="220"/>
      <c r="F20" s="219"/>
      <c r="G20" s="221"/>
      <c r="H20" s="222"/>
      <c r="I20" s="223"/>
      <c r="J20" s="223"/>
      <c r="K20" s="224"/>
      <c r="L20" s="225"/>
      <c r="M20" s="223"/>
      <c r="N20" s="225"/>
      <c r="O20" s="226"/>
      <c r="P20" s="227"/>
    </row>
    <row r="21" spans="2:16" ht="30.75" customHeight="1">
      <c r="B21" s="218" t="s">
        <v>9</v>
      </c>
      <c r="C21" s="219"/>
      <c r="D21" s="219"/>
      <c r="E21" s="220"/>
      <c r="F21" s="219"/>
      <c r="G21" s="221"/>
      <c r="H21" s="222"/>
      <c r="I21" s="223"/>
      <c r="J21" s="223"/>
      <c r="K21" s="224"/>
      <c r="L21" s="225"/>
      <c r="M21" s="223"/>
      <c r="N21" s="225"/>
      <c r="O21" s="226"/>
      <c r="P21" s="227"/>
    </row>
    <row r="22" spans="2:16" ht="30.75" customHeight="1">
      <c r="B22" s="218" t="s">
        <v>8</v>
      </c>
      <c r="C22" s="219"/>
      <c r="D22" s="219"/>
      <c r="E22" s="220"/>
      <c r="F22" s="219"/>
      <c r="G22" s="221"/>
      <c r="H22" s="222"/>
      <c r="I22" s="223"/>
      <c r="J22" s="223"/>
      <c r="K22" s="224"/>
      <c r="L22" s="225"/>
      <c r="M22" s="223"/>
      <c r="N22" s="225"/>
      <c r="O22" s="226"/>
      <c r="P22" s="227"/>
    </row>
    <row r="23" spans="2:16" ht="30.75" customHeight="1">
      <c r="B23" s="218" t="s">
        <v>7</v>
      </c>
      <c r="C23" s="219"/>
      <c r="D23" s="219"/>
      <c r="E23" s="220"/>
      <c r="F23" s="219"/>
      <c r="G23" s="221"/>
      <c r="H23" s="222"/>
      <c r="I23" s="223"/>
      <c r="J23" s="223"/>
      <c r="K23" s="224"/>
      <c r="L23" s="225"/>
      <c r="M23" s="223"/>
      <c r="N23" s="225"/>
      <c r="O23" s="226"/>
      <c r="P23" s="227"/>
    </row>
    <row r="24" spans="2:16" ht="30.75" customHeight="1">
      <c r="B24" s="218" t="s">
        <v>6</v>
      </c>
      <c r="C24" s="219"/>
      <c r="D24" s="219"/>
      <c r="E24" s="220"/>
      <c r="F24" s="219"/>
      <c r="G24" s="221"/>
      <c r="H24" s="222"/>
      <c r="I24" s="223"/>
      <c r="J24" s="223"/>
      <c r="K24" s="224"/>
      <c r="L24" s="225"/>
      <c r="M24" s="223"/>
      <c r="N24" s="225"/>
      <c r="O24" s="226"/>
      <c r="P24" s="227"/>
    </row>
    <row r="25" spans="2:16" ht="30.75" customHeight="1">
      <c r="B25" s="218" t="s">
        <v>5</v>
      </c>
      <c r="C25" s="219"/>
      <c r="D25" s="219"/>
      <c r="E25" s="220"/>
      <c r="F25" s="219"/>
      <c r="G25" s="221"/>
      <c r="H25" s="222"/>
      <c r="I25" s="223"/>
      <c r="J25" s="223"/>
      <c r="K25" s="224"/>
      <c r="L25" s="225"/>
      <c r="M25" s="223"/>
      <c r="N25" s="225"/>
      <c r="O25" s="226"/>
      <c r="P25" s="227"/>
    </row>
    <row r="26" spans="2:16" ht="30.75" customHeight="1">
      <c r="B26" s="218" t="s">
        <v>4</v>
      </c>
      <c r="C26" s="219"/>
      <c r="D26" s="219"/>
      <c r="E26" s="220"/>
      <c r="F26" s="219"/>
      <c r="G26" s="221"/>
      <c r="H26" s="222"/>
      <c r="I26" s="223"/>
      <c r="J26" s="223"/>
      <c r="K26" s="224"/>
      <c r="L26" s="225"/>
      <c r="M26" s="223"/>
      <c r="N26" s="225"/>
      <c r="O26" s="226"/>
      <c r="P26" s="227"/>
    </row>
    <row r="27" spans="2:16" ht="30.75" customHeight="1">
      <c r="B27" s="218" t="s">
        <v>3</v>
      </c>
      <c r="C27" s="219"/>
      <c r="D27" s="219"/>
      <c r="E27" s="228"/>
      <c r="F27" s="219"/>
      <c r="G27" s="221"/>
      <c r="H27" s="222"/>
      <c r="I27" s="223"/>
      <c r="J27" s="223"/>
      <c r="K27" s="224"/>
      <c r="L27" s="225"/>
      <c r="M27" s="223"/>
      <c r="N27" s="225"/>
      <c r="O27" s="226"/>
      <c r="P27" s="227"/>
    </row>
    <row r="28" spans="2:16" ht="30.75" customHeight="1">
      <c r="B28" s="218" t="s">
        <v>2</v>
      </c>
      <c r="C28" s="219"/>
      <c r="D28" s="219"/>
      <c r="E28" s="220"/>
      <c r="F28" s="219"/>
      <c r="G28" s="221"/>
      <c r="H28" s="222"/>
      <c r="I28" s="223"/>
      <c r="J28" s="223"/>
      <c r="K28" s="224"/>
      <c r="L28" s="225"/>
      <c r="M28" s="223"/>
      <c r="N28" s="225"/>
      <c r="O28" s="226"/>
      <c r="P28" s="227"/>
    </row>
    <row r="29" spans="2:16" ht="30.75" customHeight="1">
      <c r="B29" s="218" t="s">
        <v>1</v>
      </c>
      <c r="C29" s="219"/>
      <c r="D29" s="219"/>
      <c r="E29" s="228"/>
      <c r="F29" s="219"/>
      <c r="G29" s="221"/>
      <c r="H29" s="222"/>
      <c r="I29" s="223"/>
      <c r="J29" s="223"/>
      <c r="K29" s="224"/>
      <c r="L29" s="225"/>
      <c r="M29" s="223"/>
      <c r="N29" s="225"/>
      <c r="O29" s="226"/>
      <c r="P29" s="227"/>
    </row>
    <row r="30" spans="2:16" ht="30.75" customHeight="1">
      <c r="B30" s="218" t="s">
        <v>0</v>
      </c>
      <c r="C30" s="219"/>
      <c r="D30" s="219"/>
      <c r="E30" s="228"/>
      <c r="F30" s="219"/>
      <c r="G30" s="221"/>
      <c r="H30" s="222"/>
      <c r="I30" s="223"/>
      <c r="J30" s="223"/>
      <c r="K30" s="224"/>
      <c r="L30" s="225"/>
      <c r="M30" s="223"/>
      <c r="N30" s="225"/>
      <c r="O30" s="226"/>
      <c r="P30" s="227"/>
    </row>
    <row r="31" spans="2:16" ht="30.75" customHeight="1">
      <c r="B31" s="218" t="s">
        <v>56</v>
      </c>
      <c r="C31" s="219"/>
      <c r="D31" s="219"/>
      <c r="E31" s="228"/>
      <c r="F31" s="219"/>
      <c r="G31" s="221"/>
      <c r="H31" s="222"/>
      <c r="I31" s="223"/>
      <c r="J31" s="223"/>
      <c r="K31" s="224"/>
      <c r="L31" s="225"/>
      <c r="M31" s="223"/>
      <c r="N31" s="225"/>
      <c r="O31" s="226"/>
      <c r="P31" s="227"/>
    </row>
    <row r="32" spans="2:16" ht="30.75" customHeight="1">
      <c r="B32" s="218" t="s">
        <v>57</v>
      </c>
      <c r="C32" s="219"/>
      <c r="D32" s="219"/>
      <c r="E32" s="228"/>
      <c r="F32" s="219"/>
      <c r="G32" s="221"/>
      <c r="H32" s="222"/>
      <c r="I32" s="223"/>
      <c r="J32" s="223"/>
      <c r="K32" s="224"/>
      <c r="L32" s="225"/>
      <c r="M32" s="223"/>
      <c r="N32" s="225"/>
      <c r="O32" s="226"/>
      <c r="P32" s="227"/>
    </row>
    <row r="33" spans="2:16" ht="30.75" customHeight="1">
      <c r="B33" s="218" t="s">
        <v>58</v>
      </c>
      <c r="C33" s="219"/>
      <c r="D33" s="219"/>
      <c r="E33" s="228"/>
      <c r="F33" s="219"/>
      <c r="G33" s="221"/>
      <c r="H33" s="222"/>
      <c r="I33" s="223"/>
      <c r="J33" s="223"/>
      <c r="K33" s="224"/>
      <c r="L33" s="225"/>
      <c r="M33" s="223"/>
      <c r="N33" s="225"/>
      <c r="O33" s="226"/>
      <c r="P33" s="227"/>
    </row>
    <row r="34" spans="2:16" ht="30.75" customHeight="1">
      <c r="B34" s="218" t="s">
        <v>59</v>
      </c>
      <c r="C34" s="219"/>
      <c r="D34" s="219"/>
      <c r="E34" s="228"/>
      <c r="F34" s="219"/>
      <c r="G34" s="221"/>
      <c r="H34" s="222"/>
      <c r="I34" s="223"/>
      <c r="J34" s="223"/>
      <c r="K34" s="224"/>
      <c r="L34" s="225"/>
      <c r="M34" s="223"/>
      <c r="N34" s="225"/>
      <c r="O34" s="226"/>
      <c r="P34" s="227"/>
    </row>
    <row r="35" spans="2:16" ht="30.75" customHeight="1">
      <c r="B35" s="218"/>
      <c r="C35" s="219"/>
      <c r="D35" s="219"/>
      <c r="E35" s="228"/>
      <c r="F35" s="219"/>
      <c r="G35" s="221"/>
      <c r="H35" s="222"/>
      <c r="I35" s="223"/>
      <c r="J35" s="223"/>
      <c r="K35" s="224"/>
      <c r="L35" s="225"/>
      <c r="M35" s="223"/>
      <c r="N35" s="225"/>
      <c r="O35" s="226"/>
      <c r="P35" s="227"/>
    </row>
    <row r="36" spans="2:16" ht="30.75" customHeight="1">
      <c r="B36" s="218"/>
      <c r="C36" s="219"/>
      <c r="D36" s="219"/>
      <c r="E36" s="228"/>
      <c r="F36" s="219"/>
      <c r="G36" s="221"/>
      <c r="H36" s="222"/>
      <c r="I36" s="223"/>
      <c r="J36" s="223"/>
      <c r="K36" s="224"/>
      <c r="L36" s="225"/>
      <c r="M36" s="223"/>
      <c r="N36" s="225"/>
      <c r="O36" s="226"/>
      <c r="P36" s="227"/>
    </row>
    <row r="37" spans="2:16" ht="30.75" customHeight="1">
      <c r="B37" s="218"/>
      <c r="C37" s="219"/>
      <c r="D37" s="219"/>
      <c r="E37" s="228"/>
      <c r="F37" s="219"/>
      <c r="G37" s="221"/>
      <c r="H37" s="222"/>
      <c r="I37" s="223"/>
      <c r="J37" s="223"/>
      <c r="K37" s="224"/>
      <c r="L37" s="225"/>
      <c r="M37" s="223"/>
      <c r="N37" s="225"/>
      <c r="O37" s="226"/>
      <c r="P37" s="227"/>
    </row>
    <row r="38" spans="2:16" ht="30.75" customHeight="1">
      <c r="B38" s="218"/>
      <c r="C38" s="219"/>
      <c r="D38" s="219"/>
      <c r="E38" s="228"/>
      <c r="F38" s="219"/>
      <c r="G38" s="221"/>
      <c r="H38" s="222"/>
      <c r="I38" s="223"/>
      <c r="J38" s="223"/>
      <c r="K38" s="224"/>
      <c r="L38" s="225"/>
      <c r="M38" s="223"/>
      <c r="N38" s="225"/>
      <c r="O38" s="226"/>
      <c r="P38" s="227"/>
    </row>
    <row r="39" spans="2:16" ht="30.75" customHeight="1">
      <c r="B39" s="218"/>
      <c r="C39" s="219"/>
      <c r="D39" s="219"/>
      <c r="E39" s="228"/>
      <c r="F39" s="219"/>
      <c r="G39" s="221"/>
      <c r="H39" s="222"/>
      <c r="I39" s="223"/>
      <c r="J39" s="223"/>
      <c r="K39" s="224"/>
      <c r="L39" s="225"/>
      <c r="M39" s="223"/>
      <c r="N39" s="225"/>
      <c r="O39" s="226"/>
      <c r="P39" s="227"/>
    </row>
    <row r="40" spans="2:16" ht="30.75" customHeight="1">
      <c r="B40" s="218" t="s">
        <v>60</v>
      </c>
      <c r="C40" s="219"/>
      <c r="D40" s="219"/>
      <c r="E40" s="228"/>
      <c r="F40" s="219"/>
      <c r="G40" s="221"/>
      <c r="H40" s="222"/>
      <c r="I40" s="223"/>
      <c r="J40" s="223"/>
      <c r="K40" s="224"/>
      <c r="L40" s="225"/>
      <c r="M40" s="223"/>
      <c r="N40" s="225"/>
      <c r="O40" s="226"/>
      <c r="P40" s="227"/>
    </row>
    <row r="41" spans="2:16" ht="30.75" customHeight="1">
      <c r="B41" s="218" t="s">
        <v>61</v>
      </c>
      <c r="C41" s="219"/>
      <c r="D41" s="219"/>
      <c r="E41" s="228"/>
      <c r="F41" s="219"/>
      <c r="G41" s="221"/>
      <c r="H41" s="222"/>
      <c r="I41" s="223"/>
      <c r="J41" s="223"/>
      <c r="K41" s="224"/>
      <c r="L41" s="225"/>
      <c r="M41" s="223"/>
      <c r="N41" s="225"/>
      <c r="O41" s="226"/>
      <c r="P41" s="227"/>
    </row>
    <row r="42" spans="2:16" ht="30.75" customHeight="1">
      <c r="B42" s="218" t="s">
        <v>62</v>
      </c>
      <c r="C42" s="219">
        <f>'[1]Hợp đồng'!C42</f>
        <v>0</v>
      </c>
      <c r="D42" s="219">
        <f>'[1]Hợp đồng'!D42</f>
        <v>0</v>
      </c>
      <c r="E42" s="228"/>
      <c r="F42" s="219">
        <f>IFERROR(VLOOKUP($C42,[1]TTKH!$B$6:$J$201,2,0),0)</f>
        <v>0</v>
      </c>
      <c r="G42" s="221">
        <f>'[1]Hợp đồng'!G42</f>
        <v>0</v>
      </c>
      <c r="H42" s="222">
        <f>'[1]Hợp đồng'!H42</f>
        <v>0</v>
      </c>
      <c r="I42" s="223">
        <f>'[1]Hợp đồng'!J42</f>
        <v>0</v>
      </c>
      <c r="J42" s="223">
        <f>'[1]Hợp đồng'!K42</f>
        <v>0</v>
      </c>
      <c r="K42" s="224"/>
      <c r="L42" s="225">
        <f>'[1]Hợp đồng'!P42</f>
        <v>0</v>
      </c>
      <c r="M42" s="223">
        <f>'[1]Thực hiện HĐ'!I42</f>
        <v>0</v>
      </c>
      <c r="N42" s="225">
        <f>'[1]Thực hiện HĐ'!O42</f>
        <v>0</v>
      </c>
      <c r="O42" s="226"/>
      <c r="P42" s="227">
        <f t="shared" ref="P7:P42" si="0">IFERROR(L42-N42,0)</f>
        <v>0</v>
      </c>
    </row>
  </sheetData>
  <mergeCells count="9">
    <mergeCell ref="J5:K5"/>
    <mergeCell ref="Q6:R6"/>
    <mergeCell ref="B2:P2"/>
    <mergeCell ref="M3:N3"/>
    <mergeCell ref="C4:F4"/>
    <mergeCell ref="G4:H4"/>
    <mergeCell ref="I4:L4"/>
    <mergeCell ref="M4:N4"/>
    <mergeCell ref="O4:P4"/>
  </mergeCells>
  <conditionalFormatting sqref="O7:P42">
    <cfRule type="cellIs" dxfId="15" priority="4" operator="lessThan">
      <formula>0</formula>
    </cfRule>
  </conditionalFormatting>
  <conditionalFormatting sqref="O7:P42">
    <cfRule type="cellIs" dxfId="14" priority="3" operator="greaterThan">
      <formula>0</formula>
    </cfRule>
  </conditionalFormatting>
  <conditionalFormatting sqref="I7:L42">
    <cfRule type="cellIs" dxfId="13" priority="2" operator="equal">
      <formula>0</formula>
    </cfRule>
  </conditionalFormatting>
  <conditionalFormatting sqref="M7:N42">
    <cfRule type="cellIs" dxfId="12" priority="1" operator="equal">
      <formula>0</formula>
    </cfRule>
  </conditionalFormatting>
  <pageMargins left="0.74" right="0.12" top="0.23" bottom="0.2" header="0.2" footer="0.5"/>
  <pageSetup paperSize="9" scale="45" orientation="landscape" blackAndWhite="1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1:AV92"/>
  <sheetViews>
    <sheetView view="pageBreakPreview" topLeftCell="B58" zoomScale="90" zoomScaleNormal="100" zoomScaleSheetLayoutView="90" workbookViewId="0">
      <selection activeCell="R11" sqref="R11"/>
    </sheetView>
  </sheetViews>
  <sheetFormatPr defaultColWidth="8.85546875" defaultRowHeight="17.25"/>
  <cols>
    <col min="1" max="1" width="4.140625" style="1" hidden="1" customWidth="1"/>
    <col min="2" max="2" width="5" style="1" customWidth="1"/>
    <col min="3" max="3" width="13.85546875" style="1" bestFit="1" customWidth="1"/>
    <col min="4" max="4" width="19.42578125" style="116" bestFit="1" customWidth="1"/>
    <col min="5" max="5" width="15.7109375" style="1" customWidth="1"/>
    <col min="6" max="6" width="43.7109375" style="1" customWidth="1"/>
    <col min="7" max="7" width="14" style="117" customWidth="1"/>
    <col min="8" max="8" width="34.7109375" style="118" customWidth="1"/>
    <col min="9" max="9" width="19.5703125" style="119" customWidth="1"/>
    <col min="10" max="10" width="9.28515625" style="1" customWidth="1"/>
    <col min="11" max="11" width="9.85546875" style="1" customWidth="1"/>
    <col min="12" max="12" width="8.5703125" style="1" customWidth="1"/>
    <col min="13" max="13" width="17.5703125" style="120" customWidth="1"/>
    <col min="14" max="14" width="12.42578125" style="1" customWidth="1"/>
    <col min="15" max="15" width="21.85546875" style="1" customWidth="1"/>
    <col min="16" max="16" width="15.28515625" style="1" bestFit="1" customWidth="1"/>
    <col min="17" max="17" width="16" style="1" customWidth="1"/>
    <col min="18" max="18" width="11.140625" style="1" customWidth="1"/>
    <col min="19" max="19" width="11.140625" style="1" bestFit="1" customWidth="1"/>
    <col min="20" max="20" width="13.28515625" style="1" customWidth="1"/>
    <col min="21" max="21" width="12.85546875" style="1" customWidth="1"/>
    <col min="22" max="22" width="11.28515625" style="1" customWidth="1"/>
    <col min="23" max="24" width="11.140625" style="1" bestFit="1" customWidth="1"/>
    <col min="25" max="26" width="10.7109375" style="1" customWidth="1"/>
    <col min="27" max="27" width="9.85546875" style="1" customWidth="1"/>
    <col min="28" max="29" width="11.5703125" style="1" bestFit="1" customWidth="1"/>
    <col min="30" max="30" width="10.7109375" style="1" customWidth="1"/>
    <col min="31" max="32" width="11.140625" style="1" bestFit="1" customWidth="1"/>
    <col min="33" max="33" width="12" style="1" customWidth="1"/>
    <col min="34" max="34" width="11.140625" style="1" customWidth="1"/>
    <col min="35" max="36" width="10.85546875" style="1" customWidth="1"/>
    <col min="37" max="37" width="11.140625" style="1" customWidth="1"/>
    <col min="38" max="38" width="10.42578125" style="1" customWidth="1"/>
    <col min="39" max="39" width="9.85546875" style="1" customWidth="1"/>
    <col min="40" max="40" width="10.42578125" style="1" customWidth="1"/>
    <col min="41" max="41" width="10.7109375" style="1" customWidth="1"/>
    <col min="42" max="42" width="10.85546875" style="1" bestFit="1" customWidth="1"/>
    <col min="43" max="43" width="11.140625" style="1" bestFit="1" customWidth="1"/>
    <col min="44" max="44" width="11.5703125" style="1" bestFit="1" customWidth="1"/>
    <col min="45" max="45" width="11.7109375" style="1" customWidth="1"/>
    <col min="46" max="46" width="11.42578125" style="1" customWidth="1"/>
    <col min="47" max="47" width="10.5703125" style="1" customWidth="1"/>
    <col min="48" max="48" width="11.140625" style="1" customWidth="1"/>
    <col min="49" max="16384" width="8.85546875" style="1"/>
  </cols>
  <sheetData>
    <row r="1" spans="2:48" ht="0.95" customHeight="1"/>
    <row r="2" spans="2:48" ht="51" customHeight="1">
      <c r="B2" s="121" t="s">
        <v>47</v>
      </c>
      <c r="C2" s="121"/>
      <c r="D2" s="122"/>
      <c r="E2" s="121"/>
      <c r="F2" s="121"/>
      <c r="G2" s="121"/>
      <c r="H2" s="121"/>
      <c r="I2" s="123"/>
      <c r="J2" s="121"/>
      <c r="K2" s="121"/>
      <c r="L2" s="110"/>
      <c r="M2" s="124"/>
      <c r="N2" s="110"/>
      <c r="O2" s="110"/>
      <c r="P2" s="110"/>
      <c r="Q2" s="110"/>
      <c r="R2" s="110"/>
      <c r="S2" s="110"/>
      <c r="T2" s="110"/>
      <c r="U2" s="125"/>
      <c r="V2" s="110"/>
      <c r="W2" s="126" t="s">
        <v>48</v>
      </c>
      <c r="X2" s="126"/>
      <c r="Y2" s="126"/>
      <c r="Z2" s="126"/>
    </row>
    <row r="3" spans="2:48" s="82" customFormat="1" ht="22.5" customHeight="1">
      <c r="B3" s="127"/>
      <c r="C3" s="127"/>
      <c r="D3" s="128"/>
      <c r="E3" s="127"/>
      <c r="F3" s="127" t="s">
        <v>45</v>
      </c>
      <c r="G3" s="129"/>
      <c r="H3" s="127"/>
      <c r="I3" s="130">
        <v>4</v>
      </c>
      <c r="J3" s="127" t="s">
        <v>44</v>
      </c>
      <c r="K3" s="127">
        <v>2022</v>
      </c>
      <c r="L3" s="127"/>
      <c r="M3" s="131"/>
      <c r="N3" s="127"/>
      <c r="O3" s="127"/>
      <c r="P3" s="127"/>
      <c r="Q3" s="127"/>
      <c r="R3" s="132" t="s">
        <v>49</v>
      </c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</row>
    <row r="4" spans="2:48" s="143" customFormat="1" ht="22.5" customHeight="1">
      <c r="B4" s="133"/>
      <c r="C4" s="134" t="s">
        <v>42</v>
      </c>
      <c r="D4" s="135"/>
      <c r="E4" s="136"/>
      <c r="F4" s="137"/>
      <c r="G4" s="138" t="s">
        <v>50</v>
      </c>
      <c r="H4" s="137"/>
      <c r="I4" s="139" t="s">
        <v>51</v>
      </c>
      <c r="J4" s="136"/>
      <c r="K4" s="136"/>
      <c r="L4" s="136"/>
      <c r="M4" s="140"/>
      <c r="N4" s="136"/>
      <c r="O4" s="137"/>
      <c r="P4" s="141"/>
      <c r="Q4" s="141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</row>
    <row r="5" spans="2:48" s="154" customFormat="1" ht="54" customHeight="1">
      <c r="B5" s="144" t="s">
        <v>43</v>
      </c>
      <c r="C5" s="145" t="s">
        <v>38</v>
      </c>
      <c r="D5" s="146" t="s">
        <v>37</v>
      </c>
      <c r="E5" s="146" t="s">
        <v>36</v>
      </c>
      <c r="F5" s="145" t="s">
        <v>35</v>
      </c>
      <c r="G5" s="147" t="s">
        <v>52</v>
      </c>
      <c r="H5" s="77" t="s">
        <v>34</v>
      </c>
      <c r="I5" s="75" t="s">
        <v>31</v>
      </c>
      <c r="J5" s="148" t="s">
        <v>53</v>
      </c>
      <c r="K5" s="148"/>
      <c r="L5" s="148"/>
      <c r="M5" s="73" t="s">
        <v>29</v>
      </c>
      <c r="N5" s="149"/>
      <c r="O5" s="150" t="s">
        <v>28</v>
      </c>
      <c r="P5" s="151" t="s">
        <v>54</v>
      </c>
      <c r="Q5" s="152" t="s">
        <v>55</v>
      </c>
      <c r="R5" s="153">
        <v>44682</v>
      </c>
      <c r="S5" s="153">
        <v>44683</v>
      </c>
      <c r="T5" s="153">
        <v>44684</v>
      </c>
      <c r="U5" s="153">
        <v>44685</v>
      </c>
      <c r="V5" s="153">
        <v>44686</v>
      </c>
      <c r="W5" s="153">
        <v>44687</v>
      </c>
      <c r="X5" s="153">
        <v>44688</v>
      </c>
      <c r="Y5" s="153">
        <v>44689</v>
      </c>
      <c r="Z5" s="153">
        <v>44690</v>
      </c>
      <c r="AA5" s="153">
        <v>44691</v>
      </c>
      <c r="AB5" s="153">
        <v>44692</v>
      </c>
      <c r="AC5" s="153">
        <v>44693</v>
      </c>
      <c r="AD5" s="153">
        <v>44694</v>
      </c>
      <c r="AE5" s="153">
        <v>44695</v>
      </c>
      <c r="AF5" s="153">
        <v>44696</v>
      </c>
      <c r="AG5" s="153">
        <v>44697</v>
      </c>
      <c r="AH5" s="153">
        <v>44698</v>
      </c>
      <c r="AI5" s="153">
        <v>44699</v>
      </c>
      <c r="AJ5" s="153">
        <v>44700</v>
      </c>
      <c r="AK5" s="153">
        <v>44701</v>
      </c>
      <c r="AL5" s="153">
        <v>44702</v>
      </c>
      <c r="AM5" s="153">
        <v>44703</v>
      </c>
      <c r="AN5" s="153">
        <v>44704</v>
      </c>
      <c r="AO5" s="153">
        <v>44705</v>
      </c>
      <c r="AP5" s="153">
        <v>44706</v>
      </c>
      <c r="AQ5" s="153">
        <v>44707</v>
      </c>
      <c r="AR5" s="153">
        <v>44708</v>
      </c>
      <c r="AS5" s="153">
        <v>44709</v>
      </c>
      <c r="AT5" s="153">
        <v>44710</v>
      </c>
      <c r="AU5" s="153">
        <v>44711</v>
      </c>
      <c r="AV5" s="153">
        <v>44712</v>
      </c>
    </row>
    <row r="6" spans="2:48" s="154" customFormat="1" ht="20.100000000000001" customHeight="1">
      <c r="B6" s="144"/>
      <c r="C6" s="144"/>
      <c r="D6" s="155"/>
      <c r="E6" s="144"/>
      <c r="F6" s="144"/>
      <c r="G6" s="156"/>
      <c r="H6" s="144"/>
      <c r="I6" s="157">
        <f>SUBTOTAL(9,I7:I136)</f>
        <v>0</v>
      </c>
      <c r="J6" s="144" t="s">
        <v>25</v>
      </c>
      <c r="K6" s="144" t="s">
        <v>26</v>
      </c>
      <c r="L6" s="144" t="s">
        <v>24</v>
      </c>
      <c r="M6" s="60">
        <f>SUBTOTAL(9,M7:M136)</f>
        <v>0</v>
      </c>
      <c r="N6" s="60">
        <f>SUBTOTAL(9,N7:N136)</f>
        <v>0</v>
      </c>
      <c r="O6" s="158">
        <f>SUBTOTAL(9,O7:O136)</f>
        <v>0</v>
      </c>
      <c r="P6" s="159">
        <f>SUBTOTAL(9,P7:P136)</f>
        <v>0</v>
      </c>
      <c r="Q6" s="160"/>
      <c r="R6" s="161">
        <f t="shared" ref="R6:AV6" si="0">SUM(R7:R92)</f>
        <v>0</v>
      </c>
      <c r="S6" s="161">
        <f t="shared" si="0"/>
        <v>0</v>
      </c>
      <c r="T6" s="161">
        <f t="shared" si="0"/>
        <v>0</v>
      </c>
      <c r="U6" s="161">
        <f t="shared" si="0"/>
        <v>0</v>
      </c>
      <c r="V6" s="161">
        <f t="shared" si="0"/>
        <v>0</v>
      </c>
      <c r="W6" s="161">
        <f t="shared" si="0"/>
        <v>0</v>
      </c>
      <c r="X6" s="161">
        <f t="shared" si="0"/>
        <v>0</v>
      </c>
      <c r="Y6" s="161">
        <f t="shared" si="0"/>
        <v>0</v>
      </c>
      <c r="Z6" s="161">
        <f t="shared" si="0"/>
        <v>0</v>
      </c>
      <c r="AA6" s="161">
        <f t="shared" si="0"/>
        <v>0</v>
      </c>
      <c r="AB6" s="161">
        <f t="shared" si="0"/>
        <v>0</v>
      </c>
      <c r="AC6" s="161">
        <f t="shared" si="0"/>
        <v>0</v>
      </c>
      <c r="AD6" s="161">
        <f t="shared" si="0"/>
        <v>0</v>
      </c>
      <c r="AE6" s="161">
        <f t="shared" si="0"/>
        <v>0</v>
      </c>
      <c r="AF6" s="161">
        <f t="shared" si="0"/>
        <v>0</v>
      </c>
      <c r="AG6" s="161">
        <f t="shared" si="0"/>
        <v>0</v>
      </c>
      <c r="AH6" s="161">
        <f t="shared" si="0"/>
        <v>0</v>
      </c>
      <c r="AI6" s="161">
        <f t="shared" si="0"/>
        <v>0</v>
      </c>
      <c r="AJ6" s="161">
        <f t="shared" si="0"/>
        <v>0</v>
      </c>
      <c r="AK6" s="161">
        <f t="shared" si="0"/>
        <v>0</v>
      </c>
      <c r="AL6" s="161">
        <f t="shared" si="0"/>
        <v>0</v>
      </c>
      <c r="AM6" s="161">
        <f t="shared" si="0"/>
        <v>0</v>
      </c>
      <c r="AN6" s="161">
        <f t="shared" si="0"/>
        <v>0</v>
      </c>
      <c r="AO6" s="161">
        <f t="shared" si="0"/>
        <v>0</v>
      </c>
      <c r="AP6" s="161">
        <f t="shared" si="0"/>
        <v>0</v>
      </c>
      <c r="AQ6" s="161">
        <f t="shared" si="0"/>
        <v>0</v>
      </c>
      <c r="AR6" s="161">
        <f t="shared" si="0"/>
        <v>0</v>
      </c>
      <c r="AS6" s="161">
        <f t="shared" si="0"/>
        <v>0</v>
      </c>
      <c r="AT6" s="161">
        <f t="shared" si="0"/>
        <v>0</v>
      </c>
      <c r="AU6" s="161">
        <f t="shared" si="0"/>
        <v>0</v>
      </c>
      <c r="AV6" s="161">
        <f t="shared" si="0"/>
        <v>0</v>
      </c>
    </row>
    <row r="7" spans="2:48" ht="24.95" customHeight="1">
      <c r="B7" s="162" t="s">
        <v>23</v>
      </c>
      <c r="C7" s="163"/>
      <c r="D7" s="164"/>
      <c r="E7" s="165"/>
      <c r="F7" s="166"/>
      <c r="G7" s="167"/>
      <c r="H7" s="168"/>
      <c r="I7" s="169"/>
      <c r="J7" s="170"/>
      <c r="K7" s="171"/>
      <c r="L7" s="172"/>
      <c r="M7" s="173">
        <f t="shared" ref="M7:M21" si="1">I7*J7</f>
        <v>0</v>
      </c>
      <c r="N7" s="173">
        <f t="shared" ref="N7:N21" si="2">I7*L7</f>
        <v>0</v>
      </c>
      <c r="O7" s="171">
        <f t="shared" ref="O7:O21" si="3">M7+(N7*K7)</f>
        <v>0</v>
      </c>
      <c r="P7" s="159">
        <f t="shared" ref="P7:P8" si="4">SUM(Q7:AV7)</f>
        <v>0</v>
      </c>
      <c r="Q7" s="160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</row>
    <row r="8" spans="2:48" ht="24.95" customHeight="1">
      <c r="B8" s="162" t="s">
        <v>22</v>
      </c>
      <c r="C8" s="163"/>
      <c r="D8" s="164"/>
      <c r="E8" s="165"/>
      <c r="F8" s="166"/>
      <c r="G8" s="167"/>
      <c r="H8" s="168"/>
      <c r="I8" s="169"/>
      <c r="J8" s="170"/>
      <c r="K8" s="171"/>
      <c r="L8" s="172"/>
      <c r="M8" s="173">
        <f t="shared" si="1"/>
        <v>0</v>
      </c>
      <c r="N8" s="173">
        <f t="shared" si="2"/>
        <v>0</v>
      </c>
      <c r="O8" s="171">
        <f t="shared" si="3"/>
        <v>0</v>
      </c>
      <c r="P8" s="159">
        <f t="shared" si="4"/>
        <v>0</v>
      </c>
      <c r="Q8" s="160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  <c r="AT8" s="174"/>
      <c r="AU8" s="174"/>
      <c r="AV8" s="174"/>
    </row>
    <row r="9" spans="2:48" ht="24.95" customHeight="1">
      <c r="B9" s="162" t="s">
        <v>21</v>
      </c>
      <c r="C9" s="163"/>
      <c r="D9" s="164"/>
      <c r="E9" s="165"/>
      <c r="F9" s="166"/>
      <c r="G9" s="167"/>
      <c r="H9" s="168"/>
      <c r="I9" s="169"/>
      <c r="J9" s="170"/>
      <c r="K9" s="171"/>
      <c r="L9" s="172"/>
      <c r="M9" s="173">
        <f t="shared" si="1"/>
        <v>0</v>
      </c>
      <c r="N9" s="173">
        <f t="shared" si="2"/>
        <v>0</v>
      </c>
      <c r="O9" s="171">
        <f t="shared" si="3"/>
        <v>0</v>
      </c>
      <c r="P9" s="159">
        <f t="shared" ref="P9:P47" si="5">SUM(R9:AV9)</f>
        <v>0</v>
      </c>
      <c r="Q9" s="160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4"/>
      <c r="AO9" s="174"/>
      <c r="AP9" s="174"/>
      <c r="AQ9" s="174"/>
      <c r="AR9" s="174"/>
      <c r="AS9" s="174"/>
      <c r="AT9" s="174"/>
      <c r="AU9" s="174"/>
      <c r="AV9" s="174"/>
    </row>
    <row r="10" spans="2:48" ht="27.75" customHeight="1">
      <c r="B10" s="162" t="s">
        <v>20</v>
      </c>
      <c r="C10" s="163"/>
      <c r="D10" s="164"/>
      <c r="E10" s="165"/>
      <c r="F10" s="166"/>
      <c r="G10" s="167"/>
      <c r="H10" s="168"/>
      <c r="I10" s="169"/>
      <c r="J10" s="170"/>
      <c r="K10" s="171"/>
      <c r="L10" s="172"/>
      <c r="M10" s="173">
        <f t="shared" si="1"/>
        <v>0</v>
      </c>
      <c r="N10" s="173">
        <f t="shared" si="2"/>
        <v>0</v>
      </c>
      <c r="O10" s="171">
        <f t="shared" si="3"/>
        <v>0</v>
      </c>
      <c r="P10" s="159">
        <f t="shared" si="5"/>
        <v>0</v>
      </c>
      <c r="Q10" s="160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</row>
    <row r="11" spans="2:48" ht="24.95" customHeight="1">
      <c r="B11" s="162" t="s">
        <v>19</v>
      </c>
      <c r="C11" s="163"/>
      <c r="D11" s="164"/>
      <c r="E11" s="165"/>
      <c r="F11" s="166"/>
      <c r="G11" s="167"/>
      <c r="H11" s="168"/>
      <c r="I11" s="169"/>
      <c r="J11" s="170"/>
      <c r="K11" s="171"/>
      <c r="L11" s="172"/>
      <c r="M11" s="173">
        <f t="shared" si="1"/>
        <v>0</v>
      </c>
      <c r="N11" s="173">
        <f t="shared" si="2"/>
        <v>0</v>
      </c>
      <c r="O11" s="171">
        <f t="shared" si="3"/>
        <v>0</v>
      </c>
      <c r="P11" s="159">
        <f t="shared" si="5"/>
        <v>0</v>
      </c>
      <c r="Q11" s="160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  <c r="AT11" s="174"/>
      <c r="AU11" s="174"/>
      <c r="AV11" s="174"/>
    </row>
    <row r="12" spans="2:48" ht="24.95" customHeight="1">
      <c r="B12" s="162" t="s">
        <v>18</v>
      </c>
      <c r="C12" s="163"/>
      <c r="D12" s="164"/>
      <c r="E12" s="165"/>
      <c r="F12" s="166"/>
      <c r="G12" s="167"/>
      <c r="H12" s="168"/>
      <c r="I12" s="169"/>
      <c r="J12" s="170"/>
      <c r="K12" s="171"/>
      <c r="L12" s="172"/>
      <c r="M12" s="173">
        <f t="shared" si="1"/>
        <v>0</v>
      </c>
      <c r="N12" s="173">
        <f t="shared" si="2"/>
        <v>0</v>
      </c>
      <c r="O12" s="171">
        <f t="shared" si="3"/>
        <v>0</v>
      </c>
      <c r="P12" s="159">
        <f t="shared" si="5"/>
        <v>0</v>
      </c>
      <c r="Q12" s="160"/>
      <c r="R12" s="174"/>
      <c r="S12" s="174"/>
      <c r="T12" s="174"/>
      <c r="U12" s="174"/>
      <c r="V12" s="174"/>
      <c r="W12" s="174"/>
      <c r="X12" s="174"/>
      <c r="Y12" s="174"/>
      <c r="Z12" s="174"/>
      <c r="AA12" s="174"/>
      <c r="AB12" s="174"/>
      <c r="AC12" s="17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  <c r="AT12" s="174"/>
      <c r="AU12" s="174"/>
      <c r="AV12" s="174"/>
    </row>
    <row r="13" spans="2:48" ht="24.95" customHeight="1">
      <c r="B13" s="162" t="s">
        <v>17</v>
      </c>
      <c r="C13" s="163"/>
      <c r="D13" s="164"/>
      <c r="E13" s="165"/>
      <c r="F13" s="166"/>
      <c r="G13" s="167"/>
      <c r="H13" s="168"/>
      <c r="I13" s="169"/>
      <c r="J13" s="170"/>
      <c r="K13" s="171"/>
      <c r="L13" s="172"/>
      <c r="M13" s="173">
        <f t="shared" si="1"/>
        <v>0</v>
      </c>
      <c r="N13" s="173">
        <f t="shared" si="2"/>
        <v>0</v>
      </c>
      <c r="O13" s="171">
        <f t="shared" si="3"/>
        <v>0</v>
      </c>
      <c r="P13" s="159">
        <f t="shared" si="5"/>
        <v>0</v>
      </c>
      <c r="Q13" s="160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4"/>
      <c r="AL13" s="174"/>
      <c r="AM13" s="174"/>
      <c r="AN13" s="174"/>
      <c r="AO13" s="174"/>
      <c r="AP13" s="174"/>
      <c r="AQ13" s="174"/>
      <c r="AR13" s="174"/>
      <c r="AS13" s="174"/>
      <c r="AT13" s="174"/>
      <c r="AU13" s="174"/>
      <c r="AV13" s="174"/>
    </row>
    <row r="14" spans="2:48" ht="24.95" customHeight="1">
      <c r="B14" s="162" t="s">
        <v>16</v>
      </c>
      <c r="C14" s="163"/>
      <c r="D14" s="164"/>
      <c r="E14" s="165"/>
      <c r="F14" s="166"/>
      <c r="G14" s="167"/>
      <c r="H14" s="168"/>
      <c r="I14" s="169"/>
      <c r="J14" s="170"/>
      <c r="K14" s="171"/>
      <c r="L14" s="172"/>
      <c r="M14" s="173">
        <f t="shared" si="1"/>
        <v>0</v>
      </c>
      <c r="N14" s="173">
        <f t="shared" si="2"/>
        <v>0</v>
      </c>
      <c r="O14" s="171">
        <f t="shared" si="3"/>
        <v>0</v>
      </c>
      <c r="P14" s="159">
        <f t="shared" si="5"/>
        <v>0</v>
      </c>
      <c r="Q14" s="160"/>
      <c r="R14" s="174"/>
      <c r="S14" s="174"/>
      <c r="T14" s="174"/>
      <c r="U14" s="174"/>
      <c r="V14" s="174"/>
      <c r="W14" s="174"/>
      <c r="X14" s="174"/>
      <c r="Y14" s="174"/>
      <c r="Z14" s="174"/>
      <c r="AA14" s="174"/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4"/>
      <c r="AU14" s="174"/>
      <c r="AV14" s="174"/>
    </row>
    <row r="15" spans="2:48" ht="24.95" customHeight="1">
      <c r="B15" s="162" t="s">
        <v>15</v>
      </c>
      <c r="C15" s="163"/>
      <c r="D15" s="164"/>
      <c r="E15" s="165"/>
      <c r="F15" s="166"/>
      <c r="G15" s="167"/>
      <c r="H15" s="168"/>
      <c r="I15" s="169"/>
      <c r="J15" s="170"/>
      <c r="K15" s="171"/>
      <c r="L15" s="172"/>
      <c r="M15" s="173">
        <f t="shared" si="1"/>
        <v>0</v>
      </c>
      <c r="N15" s="173">
        <f t="shared" si="2"/>
        <v>0</v>
      </c>
      <c r="O15" s="171">
        <f t="shared" si="3"/>
        <v>0</v>
      </c>
      <c r="P15" s="159">
        <f t="shared" si="5"/>
        <v>0</v>
      </c>
      <c r="Q15" s="160"/>
      <c r="R15" s="174"/>
      <c r="S15" s="174"/>
      <c r="T15" s="174"/>
      <c r="U15" s="174"/>
      <c r="V15" s="174"/>
      <c r="W15" s="174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4"/>
      <c r="AU15" s="174"/>
      <c r="AV15" s="174"/>
    </row>
    <row r="16" spans="2:48" ht="27" customHeight="1">
      <c r="B16" s="162" t="s">
        <v>14</v>
      </c>
      <c r="C16" s="163"/>
      <c r="D16" s="164"/>
      <c r="E16" s="165"/>
      <c r="F16" s="166"/>
      <c r="G16" s="167"/>
      <c r="H16" s="168"/>
      <c r="I16" s="169"/>
      <c r="J16" s="170"/>
      <c r="K16" s="171"/>
      <c r="L16" s="172"/>
      <c r="M16" s="173">
        <f t="shared" si="1"/>
        <v>0</v>
      </c>
      <c r="N16" s="173">
        <f t="shared" si="2"/>
        <v>0</v>
      </c>
      <c r="O16" s="171">
        <f t="shared" si="3"/>
        <v>0</v>
      </c>
      <c r="P16" s="159">
        <f t="shared" si="5"/>
        <v>0</v>
      </c>
      <c r="Q16" s="160"/>
      <c r="R16" s="174"/>
      <c r="S16" s="174"/>
      <c r="T16" s="174"/>
      <c r="U16" s="174"/>
      <c r="V16" s="174"/>
      <c r="W16" s="174"/>
      <c r="X16" s="174"/>
      <c r="Y16" s="174"/>
      <c r="Z16" s="174"/>
      <c r="AA16" s="174"/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4"/>
      <c r="AU16" s="174"/>
      <c r="AV16" s="174"/>
    </row>
    <row r="17" spans="2:48" ht="24.95" customHeight="1">
      <c r="B17" s="162" t="s">
        <v>13</v>
      </c>
      <c r="C17" s="163"/>
      <c r="D17" s="164"/>
      <c r="E17" s="165"/>
      <c r="F17" s="166"/>
      <c r="G17" s="167"/>
      <c r="H17" s="168"/>
      <c r="I17" s="169"/>
      <c r="J17" s="170"/>
      <c r="K17" s="171"/>
      <c r="L17" s="172"/>
      <c r="M17" s="173">
        <f t="shared" si="1"/>
        <v>0</v>
      </c>
      <c r="N17" s="173">
        <f t="shared" si="2"/>
        <v>0</v>
      </c>
      <c r="O17" s="171">
        <f t="shared" si="3"/>
        <v>0</v>
      </c>
      <c r="P17" s="159">
        <f t="shared" si="5"/>
        <v>0</v>
      </c>
      <c r="Q17" s="160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4"/>
      <c r="AF17" s="174"/>
      <c r="AG17" s="174"/>
      <c r="AH17" s="174"/>
      <c r="AI17" s="174"/>
      <c r="AJ17" s="174"/>
      <c r="AK17" s="174"/>
      <c r="AL17" s="174"/>
      <c r="AM17" s="174"/>
      <c r="AN17" s="174"/>
      <c r="AO17" s="174"/>
      <c r="AP17" s="174"/>
      <c r="AQ17" s="174"/>
      <c r="AR17" s="174"/>
      <c r="AS17" s="174"/>
      <c r="AT17" s="174"/>
      <c r="AU17" s="174"/>
      <c r="AV17" s="174"/>
    </row>
    <row r="18" spans="2:48" ht="24.95" customHeight="1">
      <c r="B18" s="162" t="s">
        <v>12</v>
      </c>
      <c r="C18" s="163"/>
      <c r="D18" s="164"/>
      <c r="E18" s="165"/>
      <c r="F18" s="166"/>
      <c r="G18" s="167"/>
      <c r="H18" s="168"/>
      <c r="I18" s="169"/>
      <c r="J18" s="170"/>
      <c r="K18" s="171"/>
      <c r="L18" s="172"/>
      <c r="M18" s="173">
        <f t="shared" si="1"/>
        <v>0</v>
      </c>
      <c r="N18" s="173">
        <f t="shared" si="2"/>
        <v>0</v>
      </c>
      <c r="O18" s="171">
        <f t="shared" si="3"/>
        <v>0</v>
      </c>
      <c r="P18" s="159">
        <f t="shared" si="5"/>
        <v>0</v>
      </c>
      <c r="Q18" s="160"/>
      <c r="R18" s="174"/>
      <c r="S18" s="174"/>
      <c r="T18" s="174"/>
      <c r="U18" s="174"/>
      <c r="V18" s="174"/>
      <c r="W18" s="174"/>
      <c r="X18" s="174"/>
      <c r="Y18" s="174"/>
      <c r="Z18" s="174"/>
      <c r="AA18" s="174"/>
      <c r="AB18" s="174"/>
      <c r="AC18" s="174"/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  <c r="AT18" s="174"/>
      <c r="AU18" s="174"/>
      <c r="AV18" s="174"/>
    </row>
    <row r="19" spans="2:48" ht="24.95" customHeight="1">
      <c r="B19" s="162" t="s">
        <v>11</v>
      </c>
      <c r="C19" s="163"/>
      <c r="D19" s="164"/>
      <c r="E19" s="165"/>
      <c r="F19" s="166"/>
      <c r="G19" s="167"/>
      <c r="H19" s="168"/>
      <c r="I19" s="169"/>
      <c r="J19" s="170"/>
      <c r="K19" s="171"/>
      <c r="L19" s="172"/>
      <c r="M19" s="173">
        <f t="shared" si="1"/>
        <v>0</v>
      </c>
      <c r="N19" s="173">
        <f t="shared" si="2"/>
        <v>0</v>
      </c>
      <c r="O19" s="171">
        <f t="shared" si="3"/>
        <v>0</v>
      </c>
      <c r="P19" s="159">
        <f t="shared" si="5"/>
        <v>0</v>
      </c>
      <c r="Q19" s="160"/>
      <c r="R19" s="174"/>
      <c r="S19" s="174"/>
      <c r="T19" s="174"/>
      <c r="U19" s="174"/>
      <c r="V19" s="174"/>
      <c r="W19" s="174"/>
      <c r="X19" s="174"/>
      <c r="Y19" s="174"/>
      <c r="Z19" s="174"/>
      <c r="AA19" s="174"/>
      <c r="AB19" s="174"/>
      <c r="AC19" s="174"/>
      <c r="AD19" s="174"/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4"/>
      <c r="AV19" s="174"/>
    </row>
    <row r="20" spans="2:48" ht="24.95" customHeight="1">
      <c r="B20" s="162" t="s">
        <v>10</v>
      </c>
      <c r="C20" s="163"/>
      <c r="D20" s="164"/>
      <c r="E20" s="165"/>
      <c r="F20" s="166"/>
      <c r="G20" s="167"/>
      <c r="H20" s="168"/>
      <c r="I20" s="169"/>
      <c r="J20" s="170"/>
      <c r="K20" s="171"/>
      <c r="L20" s="172"/>
      <c r="M20" s="173">
        <f t="shared" si="1"/>
        <v>0</v>
      </c>
      <c r="N20" s="173">
        <f t="shared" si="2"/>
        <v>0</v>
      </c>
      <c r="O20" s="171">
        <f t="shared" si="3"/>
        <v>0</v>
      </c>
      <c r="P20" s="159">
        <f t="shared" si="5"/>
        <v>0</v>
      </c>
      <c r="Q20" s="160"/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  <c r="AD20" s="174"/>
      <c r="AE20" s="174"/>
      <c r="AF20" s="174"/>
      <c r="AG20" s="174"/>
      <c r="AH20" s="174"/>
      <c r="AI20" s="174"/>
      <c r="AJ20" s="174"/>
      <c r="AK20" s="174"/>
      <c r="AL20" s="174"/>
      <c r="AM20" s="174"/>
      <c r="AN20" s="174"/>
      <c r="AO20" s="174"/>
      <c r="AP20" s="174"/>
      <c r="AQ20" s="174"/>
      <c r="AR20" s="174"/>
      <c r="AS20" s="174"/>
      <c r="AT20" s="174"/>
      <c r="AU20" s="174"/>
      <c r="AV20" s="174"/>
    </row>
    <row r="21" spans="2:48" ht="24.95" customHeight="1">
      <c r="B21" s="162" t="s">
        <v>9</v>
      </c>
      <c r="C21" s="163"/>
      <c r="D21" s="164"/>
      <c r="E21" s="165"/>
      <c r="F21" s="166"/>
      <c r="G21" s="167"/>
      <c r="H21" s="168"/>
      <c r="I21" s="169"/>
      <c r="J21" s="170"/>
      <c r="K21" s="171"/>
      <c r="L21" s="172"/>
      <c r="M21" s="173">
        <f t="shared" si="1"/>
        <v>0</v>
      </c>
      <c r="N21" s="173">
        <f t="shared" si="2"/>
        <v>0</v>
      </c>
      <c r="O21" s="171">
        <f t="shared" si="3"/>
        <v>0</v>
      </c>
      <c r="P21" s="159">
        <f t="shared" si="5"/>
        <v>0</v>
      </c>
      <c r="Q21" s="160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  <c r="AG21" s="174"/>
      <c r="AH21" s="174"/>
      <c r="AI21" s="174"/>
      <c r="AJ21" s="174"/>
      <c r="AK21" s="174"/>
      <c r="AL21" s="174"/>
      <c r="AM21" s="174"/>
      <c r="AN21" s="174"/>
      <c r="AO21" s="174"/>
      <c r="AP21" s="174"/>
      <c r="AQ21" s="174"/>
      <c r="AR21" s="174"/>
      <c r="AS21" s="174"/>
      <c r="AT21" s="174"/>
      <c r="AU21" s="174"/>
      <c r="AV21" s="174"/>
    </row>
    <row r="22" spans="2:48" ht="24.95" customHeight="1">
      <c r="B22" s="162" t="s">
        <v>8</v>
      </c>
      <c r="C22" s="163"/>
      <c r="D22" s="164"/>
      <c r="E22" s="165"/>
      <c r="F22" s="166"/>
      <c r="G22" s="167"/>
      <c r="H22" s="168"/>
      <c r="I22" s="169"/>
      <c r="J22" s="170"/>
      <c r="K22" s="171"/>
      <c r="L22" s="172"/>
      <c r="M22" s="173">
        <f>I22*J22</f>
        <v>0</v>
      </c>
      <c r="N22" s="173">
        <f>I22*L22</f>
        <v>0</v>
      </c>
      <c r="O22" s="171">
        <f>M22+(N22*K22)</f>
        <v>0</v>
      </c>
      <c r="P22" s="159">
        <f t="shared" si="5"/>
        <v>0</v>
      </c>
      <c r="Q22" s="160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  <c r="AP22" s="174"/>
      <c r="AQ22" s="174"/>
      <c r="AR22" s="174"/>
      <c r="AS22" s="174"/>
      <c r="AT22" s="174"/>
      <c r="AU22" s="174"/>
      <c r="AV22" s="174"/>
    </row>
    <row r="23" spans="2:48" ht="24.95" customHeight="1">
      <c r="B23" s="162" t="s">
        <v>7</v>
      </c>
      <c r="C23" s="163"/>
      <c r="D23" s="164"/>
      <c r="E23" s="165"/>
      <c r="F23" s="166"/>
      <c r="G23" s="167"/>
      <c r="H23" s="168"/>
      <c r="I23" s="169"/>
      <c r="J23" s="170"/>
      <c r="K23" s="171"/>
      <c r="L23" s="172"/>
      <c r="M23" s="173">
        <f t="shared" ref="M23:M86" si="6">I23*J23</f>
        <v>0</v>
      </c>
      <c r="N23" s="173">
        <f t="shared" ref="N23:N86" si="7">I23*L23</f>
        <v>0</v>
      </c>
      <c r="O23" s="171">
        <f t="shared" ref="O23:O86" si="8">M23+(N23*K23)</f>
        <v>0</v>
      </c>
      <c r="P23" s="159">
        <f t="shared" si="5"/>
        <v>0</v>
      </c>
      <c r="Q23" s="160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  <c r="AP23" s="174"/>
      <c r="AQ23" s="174"/>
      <c r="AR23" s="174"/>
      <c r="AS23" s="174"/>
      <c r="AT23" s="174"/>
      <c r="AU23" s="174"/>
      <c r="AV23" s="174"/>
    </row>
    <row r="24" spans="2:48" ht="35.25" customHeight="1">
      <c r="B24" s="162" t="s">
        <v>6</v>
      </c>
      <c r="C24" s="163"/>
      <c r="D24" s="164"/>
      <c r="E24" s="165"/>
      <c r="F24" s="166"/>
      <c r="G24" s="167"/>
      <c r="H24" s="168"/>
      <c r="I24" s="169"/>
      <c r="J24" s="170"/>
      <c r="K24" s="171"/>
      <c r="L24" s="172"/>
      <c r="M24" s="173">
        <f t="shared" si="6"/>
        <v>0</v>
      </c>
      <c r="N24" s="173">
        <f t="shared" si="7"/>
        <v>0</v>
      </c>
      <c r="O24" s="171">
        <f t="shared" si="8"/>
        <v>0</v>
      </c>
      <c r="P24" s="159">
        <f t="shared" si="5"/>
        <v>0</v>
      </c>
      <c r="Q24" s="160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4"/>
      <c r="AR24" s="174"/>
      <c r="AS24" s="174"/>
      <c r="AT24" s="174"/>
      <c r="AU24" s="174"/>
      <c r="AV24" s="174"/>
    </row>
    <row r="25" spans="2:48" ht="35.25" customHeight="1">
      <c r="B25" s="162" t="s">
        <v>5</v>
      </c>
      <c r="C25" s="163"/>
      <c r="D25" s="164"/>
      <c r="E25" s="165"/>
      <c r="F25" s="166"/>
      <c r="G25" s="167"/>
      <c r="H25" s="168"/>
      <c r="I25" s="169"/>
      <c r="J25" s="170"/>
      <c r="K25" s="171"/>
      <c r="L25" s="172"/>
      <c r="M25" s="173">
        <f t="shared" si="6"/>
        <v>0</v>
      </c>
      <c r="N25" s="173">
        <f t="shared" si="7"/>
        <v>0</v>
      </c>
      <c r="O25" s="171">
        <f t="shared" si="8"/>
        <v>0</v>
      </c>
      <c r="P25" s="159">
        <f t="shared" si="5"/>
        <v>0</v>
      </c>
      <c r="Q25" s="160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</row>
    <row r="26" spans="2:48" ht="35.25" customHeight="1">
      <c r="B26" s="162" t="s">
        <v>4</v>
      </c>
      <c r="C26" s="163"/>
      <c r="D26" s="164"/>
      <c r="E26" s="165"/>
      <c r="F26" s="166"/>
      <c r="G26" s="167"/>
      <c r="H26" s="168"/>
      <c r="I26" s="169"/>
      <c r="J26" s="170"/>
      <c r="K26" s="171"/>
      <c r="L26" s="172"/>
      <c r="M26" s="173">
        <f t="shared" si="6"/>
        <v>0</v>
      </c>
      <c r="N26" s="173">
        <f t="shared" si="7"/>
        <v>0</v>
      </c>
      <c r="O26" s="171">
        <f t="shared" si="8"/>
        <v>0</v>
      </c>
      <c r="P26" s="159">
        <f t="shared" si="5"/>
        <v>0</v>
      </c>
      <c r="Q26" s="160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</row>
    <row r="27" spans="2:48" ht="35.25" customHeight="1">
      <c r="B27" s="162" t="s">
        <v>3</v>
      </c>
      <c r="C27" s="163"/>
      <c r="D27" s="164"/>
      <c r="E27" s="165"/>
      <c r="F27" s="166"/>
      <c r="G27" s="167"/>
      <c r="H27" s="168"/>
      <c r="I27" s="169"/>
      <c r="J27" s="170"/>
      <c r="K27" s="171"/>
      <c r="L27" s="172"/>
      <c r="M27" s="173">
        <f t="shared" si="6"/>
        <v>0</v>
      </c>
      <c r="N27" s="173">
        <f t="shared" si="7"/>
        <v>0</v>
      </c>
      <c r="O27" s="171">
        <f t="shared" si="8"/>
        <v>0</v>
      </c>
      <c r="P27" s="159">
        <f t="shared" si="5"/>
        <v>0</v>
      </c>
      <c r="Q27" s="160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4"/>
      <c r="AR27" s="174"/>
      <c r="AS27" s="174"/>
      <c r="AT27" s="174"/>
      <c r="AU27" s="174"/>
      <c r="AV27" s="174"/>
    </row>
    <row r="28" spans="2:48" ht="24.95" customHeight="1">
      <c r="B28" s="162" t="s">
        <v>2</v>
      </c>
      <c r="C28" s="163"/>
      <c r="D28" s="164"/>
      <c r="E28" s="165"/>
      <c r="F28" s="166"/>
      <c r="G28" s="167"/>
      <c r="H28" s="168"/>
      <c r="I28" s="169"/>
      <c r="J28" s="170"/>
      <c r="K28" s="171"/>
      <c r="L28" s="172"/>
      <c r="M28" s="173">
        <f t="shared" si="6"/>
        <v>0</v>
      </c>
      <c r="N28" s="173">
        <f t="shared" si="7"/>
        <v>0</v>
      </c>
      <c r="O28" s="171">
        <f t="shared" si="8"/>
        <v>0</v>
      </c>
      <c r="P28" s="159">
        <f t="shared" si="5"/>
        <v>0</v>
      </c>
      <c r="Q28" s="160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</row>
    <row r="29" spans="2:48" ht="24.95" customHeight="1">
      <c r="B29" s="162" t="s">
        <v>1</v>
      </c>
      <c r="C29" s="163"/>
      <c r="D29" s="164"/>
      <c r="E29" s="165"/>
      <c r="F29" s="166"/>
      <c r="G29" s="167"/>
      <c r="H29" s="168"/>
      <c r="I29" s="169"/>
      <c r="J29" s="170"/>
      <c r="K29" s="171"/>
      <c r="L29" s="172"/>
      <c r="M29" s="173">
        <f>I29*J29</f>
        <v>0</v>
      </c>
      <c r="N29" s="173">
        <f t="shared" si="7"/>
        <v>0</v>
      </c>
      <c r="O29" s="171">
        <f t="shared" si="8"/>
        <v>0</v>
      </c>
      <c r="P29" s="159">
        <f t="shared" si="5"/>
        <v>0</v>
      </c>
      <c r="Q29" s="160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4"/>
      <c r="AT29" s="174"/>
      <c r="AU29" s="174"/>
      <c r="AV29" s="174"/>
    </row>
    <row r="30" spans="2:48" ht="24.95" customHeight="1">
      <c r="B30" s="162" t="s">
        <v>0</v>
      </c>
      <c r="C30" s="163"/>
      <c r="D30" s="164"/>
      <c r="E30" s="165"/>
      <c r="F30" s="166"/>
      <c r="G30" s="167"/>
      <c r="H30" s="168"/>
      <c r="I30" s="169"/>
      <c r="J30" s="170"/>
      <c r="K30" s="171"/>
      <c r="L30" s="172"/>
      <c r="M30" s="173">
        <f t="shared" si="6"/>
        <v>0</v>
      </c>
      <c r="N30" s="173">
        <f t="shared" si="7"/>
        <v>0</v>
      </c>
      <c r="O30" s="171">
        <f t="shared" si="8"/>
        <v>0</v>
      </c>
      <c r="P30" s="159">
        <f t="shared" si="5"/>
        <v>0</v>
      </c>
      <c r="Q30" s="160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4"/>
      <c r="AT30" s="174"/>
      <c r="AU30" s="174"/>
      <c r="AV30" s="174"/>
    </row>
    <row r="31" spans="2:48" ht="24.95" customHeight="1">
      <c r="B31" s="162" t="s">
        <v>56</v>
      </c>
      <c r="C31" s="163"/>
      <c r="D31" s="164"/>
      <c r="E31" s="165"/>
      <c r="F31" s="166"/>
      <c r="G31" s="167"/>
      <c r="H31" s="168"/>
      <c r="I31" s="169"/>
      <c r="J31" s="170"/>
      <c r="K31" s="171"/>
      <c r="L31" s="172"/>
      <c r="M31" s="173">
        <f t="shared" si="6"/>
        <v>0</v>
      </c>
      <c r="N31" s="173">
        <f t="shared" si="7"/>
        <v>0</v>
      </c>
      <c r="O31" s="171">
        <f t="shared" si="8"/>
        <v>0</v>
      </c>
      <c r="P31" s="159">
        <f t="shared" si="5"/>
        <v>0</v>
      </c>
      <c r="Q31" s="160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4"/>
      <c r="AF31" s="174"/>
      <c r="AG31" s="174"/>
      <c r="AH31" s="174"/>
      <c r="AI31" s="174"/>
      <c r="AJ31" s="174"/>
      <c r="AK31" s="174"/>
      <c r="AL31" s="174"/>
      <c r="AM31" s="174"/>
      <c r="AN31" s="174"/>
      <c r="AO31" s="174"/>
      <c r="AP31" s="174"/>
      <c r="AQ31" s="174"/>
      <c r="AR31" s="174"/>
      <c r="AS31" s="174"/>
      <c r="AT31" s="174"/>
      <c r="AU31" s="174"/>
      <c r="AV31" s="174"/>
    </row>
    <row r="32" spans="2:48" ht="24.95" customHeight="1">
      <c r="B32" s="162" t="s">
        <v>57</v>
      </c>
      <c r="C32" s="163"/>
      <c r="D32" s="164"/>
      <c r="E32" s="165"/>
      <c r="F32" s="166"/>
      <c r="G32" s="167"/>
      <c r="H32" s="168"/>
      <c r="I32" s="169"/>
      <c r="J32" s="170"/>
      <c r="K32" s="171"/>
      <c r="L32" s="172"/>
      <c r="M32" s="173">
        <f t="shared" si="6"/>
        <v>0</v>
      </c>
      <c r="N32" s="173">
        <f t="shared" si="7"/>
        <v>0</v>
      </c>
      <c r="O32" s="171">
        <f t="shared" si="8"/>
        <v>0</v>
      </c>
      <c r="P32" s="159">
        <f t="shared" si="5"/>
        <v>0</v>
      </c>
      <c r="Q32" s="160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</row>
    <row r="33" spans="2:48" ht="24.95" customHeight="1">
      <c r="B33" s="162" t="s">
        <v>58</v>
      </c>
      <c r="C33" s="163"/>
      <c r="D33" s="164"/>
      <c r="E33" s="165"/>
      <c r="F33" s="166"/>
      <c r="G33" s="167"/>
      <c r="H33" s="168"/>
      <c r="I33" s="169"/>
      <c r="J33" s="170"/>
      <c r="K33" s="171"/>
      <c r="L33" s="172"/>
      <c r="M33" s="173">
        <f t="shared" si="6"/>
        <v>0</v>
      </c>
      <c r="N33" s="173">
        <f t="shared" si="7"/>
        <v>0</v>
      </c>
      <c r="O33" s="171">
        <f t="shared" si="8"/>
        <v>0</v>
      </c>
      <c r="P33" s="159">
        <f t="shared" si="5"/>
        <v>0</v>
      </c>
      <c r="Q33" s="160"/>
      <c r="R33" s="174"/>
      <c r="S33" s="174"/>
      <c r="T33" s="174"/>
      <c r="U33" s="174"/>
      <c r="V33" s="174"/>
      <c r="W33" s="174"/>
      <c r="X33" s="174"/>
      <c r="Y33" s="174"/>
      <c r="Z33" s="174"/>
      <c r="AA33" s="174"/>
      <c r="AB33" s="174"/>
      <c r="AC33" s="174"/>
      <c r="AD33" s="174"/>
      <c r="AE33" s="174"/>
      <c r="AF33" s="174"/>
      <c r="AG33" s="174"/>
      <c r="AH33" s="174"/>
      <c r="AI33" s="174"/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</row>
    <row r="34" spans="2:48" ht="24.95" customHeight="1">
      <c r="B34" s="162" t="s">
        <v>59</v>
      </c>
      <c r="C34" s="163"/>
      <c r="D34" s="164"/>
      <c r="E34" s="165"/>
      <c r="F34" s="166"/>
      <c r="G34" s="167"/>
      <c r="H34" s="168"/>
      <c r="I34" s="169"/>
      <c r="J34" s="170"/>
      <c r="K34" s="171"/>
      <c r="L34" s="172"/>
      <c r="M34" s="173">
        <f t="shared" si="6"/>
        <v>0</v>
      </c>
      <c r="N34" s="173">
        <f t="shared" si="7"/>
        <v>0</v>
      </c>
      <c r="O34" s="171">
        <f t="shared" si="8"/>
        <v>0</v>
      </c>
      <c r="P34" s="159">
        <f t="shared" si="5"/>
        <v>0</v>
      </c>
      <c r="Q34" s="160"/>
      <c r="R34" s="174"/>
      <c r="S34" s="174"/>
      <c r="T34" s="174"/>
      <c r="U34" s="174"/>
      <c r="V34" s="174"/>
      <c r="W34" s="174"/>
      <c r="X34" s="174"/>
      <c r="Y34" s="174"/>
      <c r="Z34" s="174"/>
      <c r="AA34" s="174"/>
      <c r="AB34" s="174"/>
      <c r="AC34" s="174"/>
      <c r="AD34" s="174"/>
      <c r="AE34" s="174"/>
      <c r="AF34" s="174"/>
      <c r="AG34" s="174"/>
      <c r="AH34" s="174"/>
      <c r="AI34" s="174"/>
      <c r="AJ34" s="174"/>
      <c r="AK34" s="174"/>
      <c r="AL34" s="174"/>
      <c r="AM34" s="174"/>
      <c r="AN34" s="174"/>
      <c r="AO34" s="174"/>
      <c r="AP34" s="174"/>
      <c r="AQ34" s="174"/>
      <c r="AR34" s="174"/>
      <c r="AS34" s="174"/>
      <c r="AT34" s="174"/>
      <c r="AU34" s="174"/>
      <c r="AV34" s="174"/>
    </row>
    <row r="35" spans="2:48" ht="24.95" customHeight="1">
      <c r="B35" s="162" t="s">
        <v>60</v>
      </c>
      <c r="C35" s="163"/>
      <c r="D35" s="164"/>
      <c r="E35" s="165"/>
      <c r="F35" s="166"/>
      <c r="G35" s="167"/>
      <c r="H35" s="168"/>
      <c r="I35" s="169"/>
      <c r="J35" s="170"/>
      <c r="K35" s="171"/>
      <c r="L35" s="172"/>
      <c r="M35" s="173">
        <f t="shared" si="6"/>
        <v>0</v>
      </c>
      <c r="N35" s="173">
        <f t="shared" si="7"/>
        <v>0</v>
      </c>
      <c r="O35" s="171">
        <f t="shared" si="8"/>
        <v>0</v>
      </c>
      <c r="P35" s="159">
        <f t="shared" si="5"/>
        <v>0</v>
      </c>
      <c r="Q35" s="160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  <c r="AI35" s="174"/>
      <c r="AJ35" s="174"/>
      <c r="AK35" s="174"/>
      <c r="AL35" s="174"/>
      <c r="AM35" s="174"/>
      <c r="AN35" s="174"/>
      <c r="AO35" s="174"/>
      <c r="AP35" s="174"/>
      <c r="AQ35" s="174"/>
      <c r="AR35" s="174"/>
      <c r="AS35" s="174"/>
      <c r="AT35" s="174"/>
      <c r="AU35" s="174"/>
      <c r="AV35" s="174"/>
    </row>
    <row r="36" spans="2:48" ht="24.95" customHeight="1">
      <c r="B36" s="162" t="s">
        <v>61</v>
      </c>
      <c r="C36" s="163"/>
      <c r="D36" s="164"/>
      <c r="E36" s="165"/>
      <c r="F36" s="166"/>
      <c r="G36" s="167"/>
      <c r="H36" s="168"/>
      <c r="I36" s="169"/>
      <c r="J36" s="170"/>
      <c r="K36" s="171"/>
      <c r="L36" s="172"/>
      <c r="M36" s="173">
        <f t="shared" si="6"/>
        <v>0</v>
      </c>
      <c r="N36" s="173">
        <f t="shared" si="7"/>
        <v>0</v>
      </c>
      <c r="O36" s="171">
        <f t="shared" si="8"/>
        <v>0</v>
      </c>
      <c r="P36" s="159">
        <f t="shared" si="5"/>
        <v>0</v>
      </c>
      <c r="Q36" s="160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</row>
    <row r="37" spans="2:48" ht="24.95" customHeight="1">
      <c r="B37" s="162" t="s">
        <v>62</v>
      </c>
      <c r="C37" s="163"/>
      <c r="D37" s="164"/>
      <c r="E37" s="165"/>
      <c r="F37" s="166"/>
      <c r="G37" s="167"/>
      <c r="H37" s="168"/>
      <c r="I37" s="169"/>
      <c r="J37" s="170"/>
      <c r="K37" s="171"/>
      <c r="L37" s="172"/>
      <c r="M37" s="173">
        <f t="shared" si="6"/>
        <v>0</v>
      </c>
      <c r="N37" s="173">
        <f t="shared" si="7"/>
        <v>0</v>
      </c>
      <c r="O37" s="171">
        <f t="shared" si="8"/>
        <v>0</v>
      </c>
      <c r="P37" s="159">
        <f t="shared" si="5"/>
        <v>0</v>
      </c>
      <c r="Q37" s="160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  <c r="AF37" s="174"/>
      <c r="AG37" s="174"/>
      <c r="AH37" s="174"/>
      <c r="AI37" s="174"/>
      <c r="AJ37" s="174"/>
      <c r="AK37" s="174"/>
      <c r="AL37" s="174"/>
      <c r="AM37" s="174"/>
      <c r="AN37" s="174"/>
      <c r="AO37" s="174"/>
      <c r="AP37" s="174"/>
      <c r="AQ37" s="174"/>
      <c r="AR37" s="174"/>
      <c r="AS37" s="174"/>
      <c r="AT37" s="174"/>
      <c r="AU37" s="174"/>
      <c r="AV37" s="174"/>
    </row>
    <row r="38" spans="2:48" ht="24.95" customHeight="1">
      <c r="B38" s="162" t="s">
        <v>63</v>
      </c>
      <c r="C38" s="163"/>
      <c r="D38" s="164"/>
      <c r="E38" s="165"/>
      <c r="F38" s="166"/>
      <c r="G38" s="167"/>
      <c r="H38" s="168"/>
      <c r="I38" s="169"/>
      <c r="J38" s="170"/>
      <c r="K38" s="171"/>
      <c r="L38" s="172"/>
      <c r="M38" s="173">
        <f t="shared" si="6"/>
        <v>0</v>
      </c>
      <c r="N38" s="173">
        <f t="shared" si="7"/>
        <v>0</v>
      </c>
      <c r="O38" s="171">
        <f t="shared" si="8"/>
        <v>0</v>
      </c>
      <c r="P38" s="159">
        <f t="shared" si="5"/>
        <v>0</v>
      </c>
      <c r="Q38" s="160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  <c r="AF38" s="174"/>
      <c r="AG38" s="174"/>
      <c r="AH38" s="174"/>
      <c r="AI38" s="174"/>
      <c r="AJ38" s="174"/>
      <c r="AK38" s="174"/>
      <c r="AL38" s="174"/>
      <c r="AM38" s="174"/>
      <c r="AN38" s="174"/>
      <c r="AO38" s="174"/>
      <c r="AP38" s="174"/>
      <c r="AQ38" s="174"/>
      <c r="AR38" s="174"/>
      <c r="AS38" s="174"/>
      <c r="AT38" s="174"/>
      <c r="AU38" s="174"/>
      <c r="AV38" s="174"/>
    </row>
    <row r="39" spans="2:48" ht="24.95" customHeight="1">
      <c r="B39" s="162" t="s">
        <v>64</v>
      </c>
      <c r="C39" s="163"/>
      <c r="D39" s="164"/>
      <c r="E39" s="165"/>
      <c r="F39" s="166"/>
      <c r="G39" s="167"/>
      <c r="H39" s="168"/>
      <c r="I39" s="169"/>
      <c r="J39" s="170"/>
      <c r="K39" s="171"/>
      <c r="L39" s="172"/>
      <c r="M39" s="173">
        <f t="shared" si="6"/>
        <v>0</v>
      </c>
      <c r="N39" s="173">
        <f t="shared" si="7"/>
        <v>0</v>
      </c>
      <c r="O39" s="171">
        <f t="shared" si="8"/>
        <v>0</v>
      </c>
      <c r="P39" s="159">
        <f t="shared" si="5"/>
        <v>0</v>
      </c>
      <c r="Q39" s="160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4"/>
      <c r="AF39" s="174"/>
      <c r="AG39" s="174"/>
      <c r="AH39" s="174"/>
      <c r="AI39" s="174"/>
      <c r="AJ39" s="174"/>
      <c r="AK39" s="174"/>
      <c r="AL39" s="174"/>
      <c r="AM39" s="174"/>
      <c r="AN39" s="174"/>
      <c r="AO39" s="174"/>
      <c r="AP39" s="174"/>
      <c r="AQ39" s="174"/>
      <c r="AR39" s="174"/>
      <c r="AS39" s="174"/>
      <c r="AT39" s="174"/>
      <c r="AU39" s="174"/>
      <c r="AV39" s="174"/>
    </row>
    <row r="40" spans="2:48" ht="24.95" customHeight="1">
      <c r="B40" s="162" t="s">
        <v>65</v>
      </c>
      <c r="C40" s="163"/>
      <c r="D40" s="164"/>
      <c r="E40" s="165"/>
      <c r="F40" s="166"/>
      <c r="G40" s="167"/>
      <c r="H40" s="168"/>
      <c r="I40" s="169"/>
      <c r="J40" s="170"/>
      <c r="K40" s="171"/>
      <c r="L40" s="172"/>
      <c r="M40" s="173">
        <f t="shared" si="6"/>
        <v>0</v>
      </c>
      <c r="N40" s="173">
        <f t="shared" si="7"/>
        <v>0</v>
      </c>
      <c r="O40" s="171">
        <f t="shared" si="8"/>
        <v>0</v>
      </c>
      <c r="P40" s="159">
        <f t="shared" si="5"/>
        <v>0</v>
      </c>
      <c r="Q40" s="160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4"/>
      <c r="AF40" s="174"/>
      <c r="AG40" s="174"/>
      <c r="AH40" s="174"/>
      <c r="AI40" s="174"/>
      <c r="AJ40" s="174"/>
      <c r="AK40" s="174"/>
      <c r="AL40" s="174"/>
      <c r="AM40" s="174"/>
      <c r="AN40" s="174"/>
      <c r="AO40" s="174"/>
      <c r="AP40" s="174"/>
      <c r="AQ40" s="174"/>
      <c r="AR40" s="174"/>
      <c r="AS40" s="174"/>
      <c r="AT40" s="174"/>
      <c r="AU40" s="174"/>
      <c r="AV40" s="174"/>
    </row>
    <row r="41" spans="2:48" ht="24.95" customHeight="1">
      <c r="B41" s="162" t="s">
        <v>66</v>
      </c>
      <c r="C41" s="163"/>
      <c r="D41" s="164"/>
      <c r="E41" s="165"/>
      <c r="F41" s="166"/>
      <c r="G41" s="167"/>
      <c r="H41" s="168"/>
      <c r="I41" s="169"/>
      <c r="J41" s="170"/>
      <c r="K41" s="171"/>
      <c r="L41" s="172"/>
      <c r="M41" s="173">
        <f t="shared" si="6"/>
        <v>0</v>
      </c>
      <c r="N41" s="173">
        <f t="shared" si="7"/>
        <v>0</v>
      </c>
      <c r="O41" s="171">
        <f t="shared" si="8"/>
        <v>0</v>
      </c>
      <c r="P41" s="159">
        <f t="shared" si="5"/>
        <v>0</v>
      </c>
      <c r="Q41" s="160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4"/>
      <c r="AI41" s="174"/>
      <c r="AJ41" s="174"/>
      <c r="AK41" s="174"/>
      <c r="AL41" s="174"/>
      <c r="AM41" s="174"/>
      <c r="AN41" s="174"/>
      <c r="AO41" s="174"/>
      <c r="AP41" s="174"/>
      <c r="AQ41" s="174"/>
      <c r="AR41" s="174"/>
      <c r="AS41" s="174"/>
      <c r="AT41" s="174"/>
      <c r="AU41" s="174"/>
      <c r="AV41" s="174"/>
    </row>
    <row r="42" spans="2:48" ht="24.95" customHeight="1">
      <c r="B42" s="162" t="s">
        <v>67</v>
      </c>
      <c r="C42" s="163"/>
      <c r="D42" s="164"/>
      <c r="E42" s="165"/>
      <c r="F42" s="166"/>
      <c r="G42" s="167"/>
      <c r="H42" s="168"/>
      <c r="I42" s="169"/>
      <c r="J42" s="170"/>
      <c r="K42" s="171"/>
      <c r="L42" s="172"/>
      <c r="M42" s="173">
        <f t="shared" si="6"/>
        <v>0</v>
      </c>
      <c r="N42" s="173">
        <f t="shared" si="7"/>
        <v>0</v>
      </c>
      <c r="O42" s="171">
        <f t="shared" si="8"/>
        <v>0</v>
      </c>
      <c r="P42" s="159">
        <f t="shared" si="5"/>
        <v>0</v>
      </c>
      <c r="Q42" s="160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4"/>
      <c r="AM42" s="174"/>
      <c r="AN42" s="174"/>
      <c r="AO42" s="174"/>
      <c r="AP42" s="174"/>
      <c r="AQ42" s="174"/>
      <c r="AR42" s="174"/>
      <c r="AS42" s="174"/>
      <c r="AT42" s="174"/>
      <c r="AU42" s="174"/>
      <c r="AV42" s="174"/>
    </row>
    <row r="43" spans="2:48" ht="24.95" customHeight="1">
      <c r="B43" s="162" t="s">
        <v>68</v>
      </c>
      <c r="C43" s="163"/>
      <c r="D43" s="164"/>
      <c r="E43" s="165"/>
      <c r="F43" s="166"/>
      <c r="G43" s="167"/>
      <c r="H43" s="168"/>
      <c r="I43" s="169"/>
      <c r="J43" s="170"/>
      <c r="K43" s="171"/>
      <c r="L43" s="172"/>
      <c r="M43" s="173">
        <f t="shared" si="6"/>
        <v>0</v>
      </c>
      <c r="N43" s="173">
        <f t="shared" si="7"/>
        <v>0</v>
      </c>
      <c r="O43" s="171">
        <f t="shared" si="8"/>
        <v>0</v>
      </c>
      <c r="P43" s="159">
        <f t="shared" si="5"/>
        <v>0</v>
      </c>
      <c r="Q43" s="160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  <c r="AN43" s="174"/>
      <c r="AO43" s="174"/>
      <c r="AP43" s="174"/>
      <c r="AQ43" s="174"/>
      <c r="AR43" s="174"/>
      <c r="AS43" s="174"/>
      <c r="AT43" s="174"/>
      <c r="AU43" s="174"/>
      <c r="AV43" s="174"/>
    </row>
    <row r="44" spans="2:48" ht="24.95" customHeight="1">
      <c r="B44" s="162" t="s">
        <v>69</v>
      </c>
      <c r="C44" s="163"/>
      <c r="D44" s="164"/>
      <c r="E44" s="165"/>
      <c r="F44" s="166"/>
      <c r="G44" s="167"/>
      <c r="H44" s="168"/>
      <c r="I44" s="169"/>
      <c r="J44" s="170"/>
      <c r="K44" s="171"/>
      <c r="L44" s="172"/>
      <c r="M44" s="173">
        <f t="shared" si="6"/>
        <v>0</v>
      </c>
      <c r="N44" s="173">
        <f t="shared" si="7"/>
        <v>0</v>
      </c>
      <c r="O44" s="171">
        <f t="shared" si="8"/>
        <v>0</v>
      </c>
      <c r="P44" s="159">
        <f t="shared" si="5"/>
        <v>0</v>
      </c>
      <c r="Q44" s="160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  <c r="AI44" s="174"/>
      <c r="AJ44" s="174"/>
      <c r="AK44" s="174"/>
      <c r="AL44" s="174"/>
      <c r="AM44" s="174"/>
      <c r="AN44" s="174"/>
      <c r="AO44" s="174"/>
      <c r="AP44" s="174"/>
      <c r="AQ44" s="174"/>
      <c r="AR44" s="174"/>
      <c r="AS44" s="174"/>
      <c r="AT44" s="174"/>
      <c r="AU44" s="174"/>
      <c r="AV44" s="174"/>
    </row>
    <row r="45" spans="2:48" ht="24.95" customHeight="1">
      <c r="B45" s="162" t="s">
        <v>70</v>
      </c>
      <c r="C45" s="163"/>
      <c r="D45" s="164"/>
      <c r="E45" s="165"/>
      <c r="F45" s="166"/>
      <c r="G45" s="167"/>
      <c r="H45" s="168"/>
      <c r="I45" s="169"/>
      <c r="J45" s="170"/>
      <c r="K45" s="171"/>
      <c r="L45" s="172"/>
      <c r="M45" s="173">
        <f t="shared" si="6"/>
        <v>0</v>
      </c>
      <c r="N45" s="173">
        <f t="shared" si="7"/>
        <v>0</v>
      </c>
      <c r="O45" s="171">
        <f t="shared" si="8"/>
        <v>0</v>
      </c>
      <c r="P45" s="159">
        <f t="shared" si="5"/>
        <v>0</v>
      </c>
      <c r="Q45" s="160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</row>
    <row r="46" spans="2:48" ht="24.95" customHeight="1">
      <c r="B46" s="162" t="s">
        <v>71</v>
      </c>
      <c r="C46" s="163"/>
      <c r="D46" s="164"/>
      <c r="E46" s="165"/>
      <c r="F46" s="166"/>
      <c r="G46" s="167"/>
      <c r="H46" s="168"/>
      <c r="I46" s="169"/>
      <c r="J46" s="170"/>
      <c r="K46" s="171"/>
      <c r="L46" s="172"/>
      <c r="M46" s="173">
        <f t="shared" si="6"/>
        <v>0</v>
      </c>
      <c r="N46" s="173">
        <f t="shared" si="7"/>
        <v>0</v>
      </c>
      <c r="O46" s="171">
        <f t="shared" si="8"/>
        <v>0</v>
      </c>
      <c r="P46" s="159">
        <f t="shared" si="5"/>
        <v>0</v>
      </c>
      <c r="Q46" s="160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</row>
    <row r="47" spans="2:48" ht="24.95" customHeight="1">
      <c r="B47" s="162" t="s">
        <v>72</v>
      </c>
      <c r="C47" s="163"/>
      <c r="D47" s="164"/>
      <c r="E47" s="165"/>
      <c r="F47" s="166"/>
      <c r="G47" s="167"/>
      <c r="H47" s="168"/>
      <c r="I47" s="169"/>
      <c r="J47" s="170"/>
      <c r="K47" s="171"/>
      <c r="L47" s="172"/>
      <c r="M47" s="173">
        <f t="shared" si="6"/>
        <v>0</v>
      </c>
      <c r="N47" s="173">
        <f t="shared" si="7"/>
        <v>0</v>
      </c>
      <c r="O47" s="171">
        <f t="shared" si="8"/>
        <v>0</v>
      </c>
      <c r="P47" s="159">
        <f t="shared" si="5"/>
        <v>0</v>
      </c>
      <c r="Q47" s="160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4"/>
      <c r="AK47" s="174"/>
      <c r="AL47" s="174"/>
      <c r="AM47" s="174"/>
      <c r="AN47" s="174"/>
      <c r="AO47" s="174"/>
      <c r="AP47" s="174"/>
      <c r="AQ47" s="174"/>
      <c r="AR47" s="174"/>
      <c r="AS47" s="174"/>
      <c r="AT47" s="174"/>
      <c r="AU47" s="174"/>
      <c r="AV47" s="174"/>
    </row>
    <row r="48" spans="2:48" ht="24.95" customHeight="1">
      <c r="B48" s="162" t="s">
        <v>73</v>
      </c>
      <c r="C48" s="163"/>
      <c r="D48" s="164"/>
      <c r="E48" s="165"/>
      <c r="F48" s="166"/>
      <c r="G48" s="167"/>
      <c r="H48" s="168"/>
      <c r="I48" s="169"/>
      <c r="J48" s="170"/>
      <c r="K48" s="171"/>
      <c r="L48" s="172"/>
      <c r="M48" s="173">
        <f t="shared" si="6"/>
        <v>0</v>
      </c>
      <c r="N48" s="173">
        <f t="shared" si="7"/>
        <v>0</v>
      </c>
      <c r="O48" s="171">
        <f t="shared" si="8"/>
        <v>0</v>
      </c>
      <c r="P48" s="159"/>
      <c r="Q48" s="160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  <c r="AM48" s="174"/>
      <c r="AN48" s="174"/>
      <c r="AO48" s="174"/>
      <c r="AP48" s="174"/>
      <c r="AQ48" s="174"/>
      <c r="AR48" s="174"/>
      <c r="AS48" s="174"/>
      <c r="AT48" s="174"/>
      <c r="AU48" s="174"/>
      <c r="AV48" s="174"/>
    </row>
    <row r="49" spans="2:48" ht="24.95" customHeight="1">
      <c r="B49" s="162" t="s">
        <v>74</v>
      </c>
      <c r="C49" s="163"/>
      <c r="D49" s="164"/>
      <c r="E49" s="165"/>
      <c r="F49" s="166"/>
      <c r="G49" s="167"/>
      <c r="H49" s="168"/>
      <c r="I49" s="169"/>
      <c r="J49" s="170"/>
      <c r="K49" s="171"/>
      <c r="L49" s="172"/>
      <c r="M49" s="173">
        <f t="shared" si="6"/>
        <v>0</v>
      </c>
      <c r="N49" s="173">
        <f t="shared" si="7"/>
        <v>0</v>
      </c>
      <c r="O49" s="171">
        <f t="shared" si="8"/>
        <v>0</v>
      </c>
      <c r="P49" s="159"/>
      <c r="Q49" s="160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4"/>
      <c r="AT49" s="174"/>
      <c r="AU49" s="174"/>
      <c r="AV49" s="174"/>
    </row>
    <row r="50" spans="2:48" ht="24.95" customHeight="1">
      <c r="B50" s="162" t="s">
        <v>75</v>
      </c>
      <c r="C50" s="163"/>
      <c r="D50" s="164"/>
      <c r="E50" s="165"/>
      <c r="F50" s="166"/>
      <c r="G50" s="167"/>
      <c r="H50" s="168"/>
      <c r="I50" s="169"/>
      <c r="J50" s="170"/>
      <c r="K50" s="171"/>
      <c r="L50" s="172"/>
      <c r="M50" s="173">
        <f t="shared" si="6"/>
        <v>0</v>
      </c>
      <c r="N50" s="173">
        <f t="shared" si="7"/>
        <v>0</v>
      </c>
      <c r="O50" s="171">
        <f t="shared" si="8"/>
        <v>0</v>
      </c>
      <c r="P50" s="159"/>
      <c r="Q50" s="160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4"/>
      <c r="AT50" s="174"/>
      <c r="AU50" s="174"/>
      <c r="AV50" s="174"/>
    </row>
    <row r="51" spans="2:48" ht="24.95" customHeight="1">
      <c r="B51" s="162" t="s">
        <v>76</v>
      </c>
      <c r="C51" s="163"/>
      <c r="D51" s="164"/>
      <c r="E51" s="165"/>
      <c r="F51" s="166"/>
      <c r="G51" s="167"/>
      <c r="H51" s="168"/>
      <c r="I51" s="169"/>
      <c r="J51" s="170"/>
      <c r="K51" s="171"/>
      <c r="L51" s="172"/>
      <c r="M51" s="173">
        <f t="shared" si="6"/>
        <v>0</v>
      </c>
      <c r="N51" s="173">
        <f t="shared" si="7"/>
        <v>0</v>
      </c>
      <c r="O51" s="171">
        <f t="shared" si="8"/>
        <v>0</v>
      </c>
      <c r="P51" s="159"/>
      <c r="Q51" s="160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4"/>
      <c r="AT51" s="174"/>
      <c r="AU51" s="174"/>
      <c r="AV51" s="174"/>
    </row>
    <row r="52" spans="2:48" ht="24.95" customHeight="1">
      <c r="B52" s="162" t="s">
        <v>77</v>
      </c>
      <c r="C52" s="163"/>
      <c r="D52" s="164"/>
      <c r="E52" s="165"/>
      <c r="F52" s="166"/>
      <c r="G52" s="167"/>
      <c r="H52" s="168"/>
      <c r="I52" s="169"/>
      <c r="J52" s="170"/>
      <c r="K52" s="171"/>
      <c r="L52" s="172"/>
      <c r="M52" s="173">
        <f t="shared" si="6"/>
        <v>0</v>
      </c>
      <c r="N52" s="173">
        <f t="shared" si="7"/>
        <v>0</v>
      </c>
      <c r="O52" s="171">
        <f t="shared" si="8"/>
        <v>0</v>
      </c>
      <c r="P52" s="159"/>
      <c r="Q52" s="160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4"/>
      <c r="AT52" s="174"/>
      <c r="AU52" s="174"/>
      <c r="AV52" s="174"/>
    </row>
    <row r="53" spans="2:48" ht="24.95" customHeight="1">
      <c r="B53" s="162" t="s">
        <v>78</v>
      </c>
      <c r="C53" s="163"/>
      <c r="D53" s="164"/>
      <c r="E53" s="165"/>
      <c r="F53" s="166"/>
      <c r="G53" s="167"/>
      <c r="H53" s="168"/>
      <c r="I53" s="169"/>
      <c r="J53" s="170"/>
      <c r="K53" s="171"/>
      <c r="L53" s="172"/>
      <c r="M53" s="173">
        <f t="shared" si="6"/>
        <v>0</v>
      </c>
      <c r="N53" s="173">
        <f t="shared" si="7"/>
        <v>0</v>
      </c>
      <c r="O53" s="171">
        <f t="shared" si="8"/>
        <v>0</v>
      </c>
      <c r="P53" s="159"/>
      <c r="Q53" s="160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4"/>
      <c r="AT53" s="174"/>
      <c r="AU53" s="174"/>
      <c r="AV53" s="174"/>
    </row>
    <row r="54" spans="2:48" ht="24.95" customHeight="1">
      <c r="B54" s="162" t="s">
        <v>79</v>
      </c>
      <c r="C54" s="163"/>
      <c r="D54" s="164"/>
      <c r="E54" s="165"/>
      <c r="F54" s="166"/>
      <c r="G54" s="167"/>
      <c r="H54" s="168"/>
      <c r="I54" s="169"/>
      <c r="J54" s="170"/>
      <c r="K54" s="171"/>
      <c r="L54" s="172"/>
      <c r="M54" s="173">
        <f t="shared" si="6"/>
        <v>0</v>
      </c>
      <c r="N54" s="173">
        <f t="shared" si="7"/>
        <v>0</v>
      </c>
      <c r="O54" s="171">
        <f t="shared" si="8"/>
        <v>0</v>
      </c>
      <c r="P54" s="159"/>
      <c r="Q54" s="160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</row>
    <row r="55" spans="2:48" ht="24.95" customHeight="1">
      <c r="B55" s="162" t="s">
        <v>80</v>
      </c>
      <c r="C55" s="163"/>
      <c r="D55" s="164"/>
      <c r="E55" s="165"/>
      <c r="F55" s="166"/>
      <c r="G55" s="167"/>
      <c r="H55" s="168"/>
      <c r="I55" s="169"/>
      <c r="J55" s="170"/>
      <c r="K55" s="171"/>
      <c r="L55" s="172"/>
      <c r="M55" s="173">
        <f t="shared" si="6"/>
        <v>0</v>
      </c>
      <c r="N55" s="173">
        <f t="shared" si="7"/>
        <v>0</v>
      </c>
      <c r="O55" s="171">
        <f t="shared" si="8"/>
        <v>0</v>
      </c>
      <c r="P55" s="159"/>
      <c r="Q55" s="160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</row>
    <row r="56" spans="2:48" ht="24.95" customHeight="1">
      <c r="B56" s="162" t="s">
        <v>81</v>
      </c>
      <c r="C56" s="163"/>
      <c r="D56" s="164"/>
      <c r="E56" s="165"/>
      <c r="F56" s="166"/>
      <c r="G56" s="167"/>
      <c r="H56" s="168"/>
      <c r="I56" s="169"/>
      <c r="J56" s="170"/>
      <c r="K56" s="171"/>
      <c r="L56" s="172"/>
      <c r="M56" s="173">
        <f t="shared" si="6"/>
        <v>0</v>
      </c>
      <c r="N56" s="173">
        <f t="shared" si="7"/>
        <v>0</v>
      </c>
      <c r="O56" s="171">
        <f t="shared" si="8"/>
        <v>0</v>
      </c>
      <c r="P56" s="159"/>
      <c r="Q56" s="160"/>
      <c r="R56" s="174"/>
      <c r="S56" s="174"/>
      <c r="T56" s="174"/>
      <c r="U56" s="17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74"/>
      <c r="AH56" s="174"/>
      <c r="AI56" s="174"/>
      <c r="AJ56" s="174"/>
      <c r="AK56" s="174"/>
      <c r="AL56" s="174"/>
      <c r="AM56" s="174"/>
      <c r="AN56" s="174"/>
      <c r="AO56" s="174"/>
      <c r="AP56" s="174"/>
      <c r="AQ56" s="174"/>
      <c r="AR56" s="174"/>
      <c r="AS56" s="174"/>
      <c r="AT56" s="174"/>
      <c r="AU56" s="174"/>
      <c r="AV56" s="174"/>
    </row>
    <row r="57" spans="2:48" ht="24.95" customHeight="1">
      <c r="B57" s="162" t="s">
        <v>82</v>
      </c>
      <c r="C57" s="163"/>
      <c r="D57" s="164"/>
      <c r="E57" s="165"/>
      <c r="F57" s="166"/>
      <c r="G57" s="167"/>
      <c r="H57" s="168"/>
      <c r="I57" s="169"/>
      <c r="J57" s="170"/>
      <c r="K57" s="171"/>
      <c r="L57" s="172"/>
      <c r="M57" s="173">
        <f t="shared" si="6"/>
        <v>0</v>
      </c>
      <c r="N57" s="173">
        <f t="shared" si="7"/>
        <v>0</v>
      </c>
      <c r="O57" s="171">
        <f t="shared" si="8"/>
        <v>0</v>
      </c>
      <c r="P57" s="159"/>
      <c r="Q57" s="160"/>
      <c r="R57" s="174"/>
      <c r="S57" s="174"/>
      <c r="T57" s="174"/>
      <c r="U57" s="17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</row>
    <row r="58" spans="2:48" ht="24.95" customHeight="1">
      <c r="B58" s="162" t="s">
        <v>83</v>
      </c>
      <c r="C58" s="163"/>
      <c r="D58" s="164"/>
      <c r="E58" s="165"/>
      <c r="F58" s="166"/>
      <c r="G58" s="167"/>
      <c r="H58" s="168"/>
      <c r="I58" s="169"/>
      <c r="J58" s="170"/>
      <c r="K58" s="171"/>
      <c r="L58" s="172"/>
      <c r="M58" s="173">
        <f t="shared" si="6"/>
        <v>0</v>
      </c>
      <c r="N58" s="173">
        <f t="shared" si="7"/>
        <v>0</v>
      </c>
      <c r="O58" s="171">
        <f t="shared" si="8"/>
        <v>0</v>
      </c>
      <c r="P58" s="159"/>
      <c r="Q58" s="160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</row>
    <row r="59" spans="2:48" ht="24.95" customHeight="1">
      <c r="B59" s="162" t="s">
        <v>84</v>
      </c>
      <c r="C59" s="163"/>
      <c r="D59" s="164"/>
      <c r="E59" s="165"/>
      <c r="F59" s="166"/>
      <c r="G59" s="167"/>
      <c r="H59" s="168"/>
      <c r="I59" s="169"/>
      <c r="J59" s="170"/>
      <c r="K59" s="171"/>
      <c r="L59" s="172"/>
      <c r="M59" s="173">
        <f t="shared" si="6"/>
        <v>0</v>
      </c>
      <c r="N59" s="173">
        <f t="shared" si="7"/>
        <v>0</v>
      </c>
      <c r="O59" s="171">
        <f t="shared" si="8"/>
        <v>0</v>
      </c>
      <c r="P59" s="159"/>
      <c r="Q59" s="160"/>
      <c r="R59" s="174"/>
      <c r="S59" s="174"/>
      <c r="T59" s="174"/>
      <c r="U59" s="174"/>
      <c r="V59" s="174"/>
      <c r="W59" s="174"/>
      <c r="X59" s="174"/>
      <c r="Y59" s="174"/>
      <c r="Z59" s="174"/>
      <c r="AA59" s="174"/>
      <c r="AB59" s="174"/>
      <c r="AC59" s="174"/>
      <c r="AD59" s="174"/>
      <c r="AE59" s="174"/>
      <c r="AF59" s="174"/>
      <c r="AG59" s="174"/>
      <c r="AH59" s="174"/>
      <c r="AI59" s="174"/>
      <c r="AJ59" s="174"/>
      <c r="AK59" s="174"/>
      <c r="AL59" s="174"/>
      <c r="AM59" s="174"/>
      <c r="AN59" s="174"/>
      <c r="AO59" s="174"/>
      <c r="AP59" s="174"/>
      <c r="AQ59" s="174"/>
      <c r="AR59" s="174"/>
      <c r="AS59" s="174"/>
      <c r="AT59" s="174"/>
      <c r="AU59" s="174"/>
      <c r="AV59" s="174"/>
    </row>
    <row r="60" spans="2:48" ht="24.95" customHeight="1">
      <c r="B60" s="162" t="s">
        <v>85</v>
      </c>
      <c r="C60" s="163"/>
      <c r="D60" s="164"/>
      <c r="E60" s="165"/>
      <c r="F60" s="166"/>
      <c r="G60" s="167"/>
      <c r="H60" s="168"/>
      <c r="I60" s="169"/>
      <c r="J60" s="170"/>
      <c r="K60" s="171"/>
      <c r="L60" s="172"/>
      <c r="M60" s="173">
        <f t="shared" si="6"/>
        <v>0</v>
      </c>
      <c r="N60" s="173">
        <f t="shared" si="7"/>
        <v>0</v>
      </c>
      <c r="O60" s="171">
        <f t="shared" si="8"/>
        <v>0</v>
      </c>
      <c r="P60" s="159"/>
      <c r="Q60" s="160"/>
      <c r="R60" s="174"/>
      <c r="S60" s="174"/>
      <c r="T60" s="174"/>
      <c r="U60" s="174"/>
      <c r="V60" s="174"/>
      <c r="W60" s="174"/>
      <c r="X60" s="174"/>
      <c r="Y60" s="174"/>
      <c r="Z60" s="174"/>
      <c r="AA60" s="174"/>
      <c r="AB60" s="174"/>
      <c r="AC60" s="174"/>
      <c r="AD60" s="174"/>
      <c r="AE60" s="174"/>
      <c r="AF60" s="174"/>
      <c r="AG60" s="174"/>
      <c r="AH60" s="174"/>
      <c r="AI60" s="174"/>
      <c r="AJ60" s="174"/>
      <c r="AK60" s="174"/>
      <c r="AL60" s="174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</row>
    <row r="61" spans="2:48" ht="24.95" customHeight="1">
      <c r="B61" s="162" t="s">
        <v>86</v>
      </c>
      <c r="C61" s="163"/>
      <c r="D61" s="164"/>
      <c r="E61" s="165"/>
      <c r="F61" s="166"/>
      <c r="G61" s="167"/>
      <c r="H61" s="168"/>
      <c r="I61" s="169"/>
      <c r="J61" s="170"/>
      <c r="K61" s="171"/>
      <c r="L61" s="172"/>
      <c r="M61" s="173">
        <f t="shared" si="6"/>
        <v>0</v>
      </c>
      <c r="N61" s="173">
        <f t="shared" si="7"/>
        <v>0</v>
      </c>
      <c r="O61" s="171">
        <f t="shared" si="8"/>
        <v>0</v>
      </c>
      <c r="P61" s="159"/>
      <c r="Q61" s="160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4"/>
      <c r="AI61" s="174"/>
      <c r="AJ61" s="174"/>
      <c r="AK61" s="174"/>
      <c r="AL61" s="174"/>
      <c r="AM61" s="174"/>
      <c r="AN61" s="174"/>
      <c r="AO61" s="174"/>
      <c r="AP61" s="174"/>
      <c r="AQ61" s="174"/>
      <c r="AR61" s="174"/>
      <c r="AS61" s="174"/>
      <c r="AT61" s="174"/>
      <c r="AU61" s="174"/>
      <c r="AV61" s="174"/>
    </row>
    <row r="62" spans="2:48" ht="24.95" customHeight="1">
      <c r="B62" s="162" t="s">
        <v>87</v>
      </c>
      <c r="C62" s="163"/>
      <c r="D62" s="164"/>
      <c r="E62" s="165"/>
      <c r="F62" s="166"/>
      <c r="G62" s="167"/>
      <c r="H62" s="168"/>
      <c r="I62" s="169"/>
      <c r="J62" s="170"/>
      <c r="K62" s="171"/>
      <c r="L62" s="172"/>
      <c r="M62" s="173">
        <f t="shared" si="6"/>
        <v>0</v>
      </c>
      <c r="N62" s="173">
        <f t="shared" si="7"/>
        <v>0</v>
      </c>
      <c r="O62" s="171">
        <f t="shared" si="8"/>
        <v>0</v>
      </c>
      <c r="P62" s="159"/>
      <c r="Q62" s="160"/>
      <c r="R62" s="174"/>
      <c r="S62" s="174"/>
      <c r="T62" s="174"/>
      <c r="U62" s="174"/>
      <c r="V62" s="174"/>
      <c r="W62" s="174"/>
      <c r="X62" s="174"/>
      <c r="Y62" s="174"/>
      <c r="Z62" s="174"/>
      <c r="AA62" s="174"/>
      <c r="AB62" s="174"/>
      <c r="AC62" s="174"/>
      <c r="AD62" s="174"/>
      <c r="AE62" s="174"/>
      <c r="AF62" s="174"/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74"/>
      <c r="AT62" s="174"/>
      <c r="AU62" s="174"/>
      <c r="AV62" s="174"/>
    </row>
    <row r="63" spans="2:48" ht="24.95" customHeight="1">
      <c r="B63" s="162" t="s">
        <v>88</v>
      </c>
      <c r="C63" s="163"/>
      <c r="D63" s="164"/>
      <c r="E63" s="165"/>
      <c r="F63" s="166"/>
      <c r="G63" s="167"/>
      <c r="H63" s="168"/>
      <c r="I63" s="169"/>
      <c r="J63" s="170"/>
      <c r="K63" s="171"/>
      <c r="L63" s="172"/>
      <c r="M63" s="173">
        <f t="shared" si="6"/>
        <v>0</v>
      </c>
      <c r="N63" s="173">
        <f t="shared" si="7"/>
        <v>0</v>
      </c>
      <c r="O63" s="171">
        <f t="shared" si="8"/>
        <v>0</v>
      </c>
      <c r="P63" s="159"/>
      <c r="Q63" s="160"/>
      <c r="R63" s="174"/>
      <c r="S63" s="174"/>
      <c r="T63" s="174"/>
      <c r="U63" s="174"/>
      <c r="V63" s="174"/>
      <c r="W63" s="174"/>
      <c r="X63" s="174"/>
      <c r="Y63" s="174"/>
      <c r="Z63" s="174"/>
      <c r="AA63" s="174"/>
      <c r="AB63" s="174"/>
      <c r="AC63" s="174"/>
      <c r="AD63" s="174"/>
      <c r="AE63" s="174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74"/>
      <c r="AT63" s="174"/>
      <c r="AU63" s="174"/>
      <c r="AV63" s="174"/>
    </row>
    <row r="64" spans="2:48" ht="24.95" customHeight="1">
      <c r="B64" s="162" t="s">
        <v>89</v>
      </c>
      <c r="C64" s="163"/>
      <c r="D64" s="164"/>
      <c r="E64" s="165"/>
      <c r="F64" s="166"/>
      <c r="G64" s="167"/>
      <c r="H64" s="168"/>
      <c r="I64" s="169"/>
      <c r="J64" s="170"/>
      <c r="K64" s="171"/>
      <c r="L64" s="172"/>
      <c r="M64" s="173">
        <f t="shared" si="6"/>
        <v>0</v>
      </c>
      <c r="N64" s="173">
        <f t="shared" si="7"/>
        <v>0</v>
      </c>
      <c r="O64" s="171">
        <f t="shared" si="8"/>
        <v>0</v>
      </c>
      <c r="P64" s="159"/>
      <c r="Q64" s="160"/>
      <c r="R64" s="174"/>
      <c r="S64" s="174"/>
      <c r="T64" s="174"/>
      <c r="U64" s="174"/>
      <c r="V64" s="174"/>
      <c r="W64" s="174"/>
      <c r="X64" s="174"/>
      <c r="Y64" s="174"/>
      <c r="Z64" s="174"/>
      <c r="AA64" s="174"/>
      <c r="AB64" s="174"/>
      <c r="AC64" s="174"/>
      <c r="AD64" s="174"/>
      <c r="AE64" s="174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</row>
    <row r="65" spans="2:48" ht="24.95" customHeight="1">
      <c r="B65" s="162" t="s">
        <v>90</v>
      </c>
      <c r="C65" s="163"/>
      <c r="D65" s="164"/>
      <c r="E65" s="165"/>
      <c r="F65" s="166"/>
      <c r="G65" s="167"/>
      <c r="H65" s="168"/>
      <c r="I65" s="169"/>
      <c r="J65" s="170"/>
      <c r="K65" s="171"/>
      <c r="L65" s="172"/>
      <c r="M65" s="173">
        <f t="shared" si="6"/>
        <v>0</v>
      </c>
      <c r="N65" s="173">
        <f t="shared" si="7"/>
        <v>0</v>
      </c>
      <c r="O65" s="171">
        <f t="shared" si="8"/>
        <v>0</v>
      </c>
      <c r="P65" s="159"/>
      <c r="Q65" s="160"/>
      <c r="R65" s="174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74"/>
    </row>
    <row r="66" spans="2:48" ht="24.95" customHeight="1">
      <c r="B66" s="162" t="s">
        <v>91</v>
      </c>
      <c r="C66" s="163"/>
      <c r="D66" s="164"/>
      <c r="E66" s="165"/>
      <c r="F66" s="166"/>
      <c r="G66" s="167"/>
      <c r="H66" s="168"/>
      <c r="I66" s="169"/>
      <c r="J66" s="170"/>
      <c r="K66" s="171"/>
      <c r="L66" s="172"/>
      <c r="M66" s="173">
        <f t="shared" si="6"/>
        <v>0</v>
      </c>
      <c r="N66" s="173">
        <f t="shared" si="7"/>
        <v>0</v>
      </c>
      <c r="O66" s="171">
        <f t="shared" si="8"/>
        <v>0</v>
      </c>
      <c r="P66" s="159"/>
      <c r="Q66" s="160"/>
      <c r="R66" s="174"/>
      <c r="S66" s="174"/>
      <c r="T66" s="174"/>
      <c r="U66" s="174"/>
      <c r="V66" s="174"/>
      <c r="W66" s="174"/>
      <c r="X66" s="174"/>
      <c r="Y66" s="174"/>
      <c r="Z66" s="174"/>
      <c r="AA66" s="174"/>
      <c r="AB66" s="174"/>
      <c r="AC66" s="174"/>
      <c r="AD66" s="174"/>
      <c r="AE66" s="174"/>
      <c r="AF66" s="174"/>
      <c r="AG66" s="174"/>
      <c r="AH66" s="174"/>
      <c r="AI66" s="174"/>
      <c r="AJ66" s="174"/>
      <c r="AK66" s="174"/>
      <c r="AL66" s="174"/>
      <c r="AM66" s="174"/>
      <c r="AN66" s="174"/>
      <c r="AO66" s="174"/>
      <c r="AP66" s="174"/>
      <c r="AQ66" s="174"/>
      <c r="AR66" s="174"/>
      <c r="AS66" s="174"/>
      <c r="AT66" s="174"/>
      <c r="AU66" s="174"/>
      <c r="AV66" s="174"/>
    </row>
    <row r="67" spans="2:48" ht="24.95" customHeight="1">
      <c r="B67" s="162" t="s">
        <v>92</v>
      </c>
      <c r="C67" s="163"/>
      <c r="D67" s="164"/>
      <c r="E67" s="165"/>
      <c r="F67" s="166"/>
      <c r="G67" s="167"/>
      <c r="H67" s="168"/>
      <c r="I67" s="169"/>
      <c r="J67" s="170"/>
      <c r="K67" s="171"/>
      <c r="L67" s="172"/>
      <c r="M67" s="173">
        <f t="shared" si="6"/>
        <v>0</v>
      </c>
      <c r="N67" s="173">
        <f t="shared" si="7"/>
        <v>0</v>
      </c>
      <c r="O67" s="171">
        <f t="shared" si="8"/>
        <v>0</v>
      </c>
      <c r="P67" s="159"/>
      <c r="Q67" s="160"/>
      <c r="R67" s="174"/>
      <c r="S67" s="174"/>
      <c r="T67" s="174"/>
      <c r="U67" s="174"/>
      <c r="V67" s="174"/>
      <c r="W67" s="174"/>
      <c r="X67" s="174"/>
      <c r="Y67" s="174"/>
      <c r="Z67" s="174"/>
      <c r="AA67" s="174"/>
      <c r="AB67" s="174"/>
      <c r="AC67" s="174"/>
      <c r="AD67" s="174"/>
      <c r="AE67" s="174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  <c r="AP67" s="174"/>
      <c r="AQ67" s="174"/>
      <c r="AR67" s="174"/>
      <c r="AS67" s="174"/>
      <c r="AT67" s="174"/>
      <c r="AU67" s="174"/>
      <c r="AV67" s="174"/>
    </row>
    <row r="68" spans="2:48" ht="24.95" customHeight="1">
      <c r="B68" s="162" t="s">
        <v>93</v>
      </c>
      <c r="C68" s="163">
        <f>'[1]Hợp đồng'!C69</f>
        <v>0</v>
      </c>
      <c r="D68" s="164">
        <f>'[1]Hợp đồng'!D69</f>
        <v>0</v>
      </c>
      <c r="E68" s="165">
        <f>IFERROR('[1]Hợp đồng'!E69,0)</f>
        <v>0</v>
      </c>
      <c r="F68" s="166">
        <f>IFERROR(VLOOKUP($C68,[1]TTKH!$B$6:$J$201,2,0),0)</f>
        <v>0</v>
      </c>
      <c r="G68" s="167">
        <f>'[1]Hợp đồng'!G69</f>
        <v>0</v>
      </c>
      <c r="H68" s="168">
        <f>'[1]Hợp đồng'!H69</f>
        <v>0</v>
      </c>
      <c r="I68" s="169">
        <f t="shared" ref="I7:I70" si="9">P68</f>
        <v>0</v>
      </c>
      <c r="J68" s="170">
        <f>'[1]Hợp đồng'!K69</f>
        <v>0</v>
      </c>
      <c r="K68" s="171">
        <f>'[1]Hợp đồng'!L69</f>
        <v>0</v>
      </c>
      <c r="L68" s="172">
        <f>'[1]Hợp đồng'!M69</f>
        <v>0</v>
      </c>
      <c r="M68" s="173">
        <f t="shared" si="6"/>
        <v>0</v>
      </c>
      <c r="N68" s="173">
        <f t="shared" si="7"/>
        <v>0</v>
      </c>
      <c r="O68" s="171">
        <f t="shared" si="8"/>
        <v>0</v>
      </c>
      <c r="P68" s="159"/>
      <c r="Q68" s="160"/>
      <c r="R68" s="174"/>
      <c r="S68" s="174"/>
      <c r="T68" s="174"/>
      <c r="U68" s="174"/>
      <c r="V68" s="174"/>
      <c r="W68" s="174"/>
      <c r="X68" s="174"/>
      <c r="Y68" s="174"/>
      <c r="Z68" s="174"/>
      <c r="AA68" s="174"/>
      <c r="AB68" s="174"/>
      <c r="AC68" s="174"/>
      <c r="AD68" s="174"/>
      <c r="AE68" s="174"/>
      <c r="AF68" s="174"/>
      <c r="AG68" s="174"/>
      <c r="AH68" s="174"/>
      <c r="AI68" s="174"/>
      <c r="AJ68" s="174"/>
      <c r="AK68" s="174"/>
      <c r="AL68" s="174"/>
      <c r="AM68" s="174"/>
      <c r="AN68" s="174"/>
      <c r="AO68" s="174"/>
      <c r="AP68" s="174"/>
      <c r="AQ68" s="174"/>
      <c r="AR68" s="174"/>
      <c r="AS68" s="174"/>
      <c r="AT68" s="174"/>
      <c r="AU68" s="174"/>
      <c r="AV68" s="174"/>
    </row>
    <row r="69" spans="2:48" ht="24.95" customHeight="1">
      <c r="B69" s="162" t="s">
        <v>94</v>
      </c>
      <c r="C69" s="163">
        <f>'[1]Hợp đồng'!C70</f>
        <v>0</v>
      </c>
      <c r="D69" s="164">
        <f>'[1]Hợp đồng'!D70</f>
        <v>0</v>
      </c>
      <c r="E69" s="165">
        <f>IFERROR('[1]Hợp đồng'!E70,0)</f>
        <v>0</v>
      </c>
      <c r="F69" s="166">
        <f>IFERROR(VLOOKUP($C69,[1]TTKH!$B$6:$J$201,2,0),0)</f>
        <v>0</v>
      </c>
      <c r="G69" s="167">
        <f>'[1]Hợp đồng'!G70</f>
        <v>0</v>
      </c>
      <c r="H69" s="168">
        <f>'[1]Hợp đồng'!H70</f>
        <v>0</v>
      </c>
      <c r="I69" s="169">
        <f t="shared" si="9"/>
        <v>0</v>
      </c>
      <c r="J69" s="170">
        <f>'[1]Hợp đồng'!K70</f>
        <v>0</v>
      </c>
      <c r="K69" s="171">
        <f>'[1]Hợp đồng'!L70</f>
        <v>0</v>
      </c>
      <c r="L69" s="172">
        <f>'[1]Hợp đồng'!M70</f>
        <v>0</v>
      </c>
      <c r="M69" s="173">
        <f t="shared" si="6"/>
        <v>0</v>
      </c>
      <c r="N69" s="173">
        <f t="shared" si="7"/>
        <v>0</v>
      </c>
      <c r="O69" s="171">
        <f t="shared" si="8"/>
        <v>0</v>
      </c>
      <c r="P69" s="159"/>
      <c r="Q69" s="160"/>
      <c r="R69" s="174"/>
      <c r="S69" s="174"/>
      <c r="T69" s="174"/>
      <c r="U69" s="174"/>
      <c r="V69" s="174"/>
      <c r="W69" s="174"/>
      <c r="X69" s="174"/>
      <c r="Y69" s="174"/>
      <c r="Z69" s="174"/>
      <c r="AA69" s="174"/>
      <c r="AB69" s="174"/>
      <c r="AC69" s="174"/>
      <c r="AD69" s="174"/>
      <c r="AE69" s="174"/>
      <c r="AF69" s="174"/>
      <c r="AG69" s="174"/>
      <c r="AH69" s="174"/>
      <c r="AI69" s="174"/>
      <c r="AJ69" s="174"/>
      <c r="AK69" s="174"/>
      <c r="AL69" s="174"/>
      <c r="AM69" s="174"/>
      <c r="AN69" s="174"/>
      <c r="AO69" s="174"/>
      <c r="AP69" s="174"/>
      <c r="AQ69" s="174"/>
      <c r="AR69" s="174"/>
      <c r="AS69" s="174"/>
      <c r="AT69" s="174"/>
      <c r="AU69" s="174"/>
      <c r="AV69" s="174"/>
    </row>
    <row r="70" spans="2:48" ht="24.95" customHeight="1">
      <c r="B70" s="162" t="s">
        <v>95</v>
      </c>
      <c r="C70" s="163">
        <f>'[1]Hợp đồng'!C71</f>
        <v>0</v>
      </c>
      <c r="D70" s="164">
        <f>'[1]Hợp đồng'!D71</f>
        <v>0</v>
      </c>
      <c r="E70" s="165">
        <f>IFERROR('[1]Hợp đồng'!E71,0)</f>
        <v>0</v>
      </c>
      <c r="F70" s="166">
        <f>IFERROR(VLOOKUP($C70,[1]TTKH!$B$6:$J$201,2,0),0)</f>
        <v>0</v>
      </c>
      <c r="G70" s="167">
        <f>'[1]Hợp đồng'!G71</f>
        <v>0</v>
      </c>
      <c r="H70" s="168">
        <f>'[1]Hợp đồng'!H71</f>
        <v>0</v>
      </c>
      <c r="I70" s="169">
        <f t="shared" si="9"/>
        <v>0</v>
      </c>
      <c r="J70" s="170">
        <f>'[1]Hợp đồng'!K71</f>
        <v>0</v>
      </c>
      <c r="K70" s="171">
        <f>'[1]Hợp đồng'!L71</f>
        <v>0</v>
      </c>
      <c r="L70" s="172">
        <f>'[1]Hợp đồng'!M71</f>
        <v>0</v>
      </c>
      <c r="M70" s="173">
        <f t="shared" si="6"/>
        <v>0</v>
      </c>
      <c r="N70" s="173">
        <f t="shared" si="7"/>
        <v>0</v>
      </c>
      <c r="O70" s="171">
        <f t="shared" si="8"/>
        <v>0</v>
      </c>
      <c r="P70" s="159"/>
      <c r="Q70" s="160"/>
      <c r="R70" s="174"/>
      <c r="S70" s="174"/>
      <c r="T70" s="174"/>
      <c r="U70" s="174"/>
      <c r="V70" s="174"/>
      <c r="W70" s="174"/>
      <c r="X70" s="174"/>
      <c r="Y70" s="174"/>
      <c r="Z70" s="174"/>
      <c r="AA70" s="174"/>
      <c r="AB70" s="174"/>
      <c r="AC70" s="174"/>
      <c r="AD70" s="174"/>
      <c r="AE70" s="174"/>
      <c r="AF70" s="174"/>
      <c r="AG70" s="174"/>
      <c r="AH70" s="174"/>
      <c r="AI70" s="174"/>
      <c r="AJ70" s="174"/>
      <c r="AK70" s="174"/>
      <c r="AL70" s="174"/>
      <c r="AM70" s="174"/>
      <c r="AN70" s="174"/>
      <c r="AO70" s="174"/>
      <c r="AP70" s="174"/>
      <c r="AQ70" s="174"/>
      <c r="AR70" s="174"/>
      <c r="AS70" s="174"/>
      <c r="AT70" s="174"/>
      <c r="AU70" s="174"/>
      <c r="AV70" s="174"/>
    </row>
    <row r="71" spans="2:48" ht="24.95" customHeight="1">
      <c r="B71" s="162" t="s">
        <v>96</v>
      </c>
      <c r="C71" s="163">
        <f>'[1]Hợp đồng'!C72</f>
        <v>0</v>
      </c>
      <c r="D71" s="164">
        <f>'[1]Hợp đồng'!D72</f>
        <v>0</v>
      </c>
      <c r="E71" s="165">
        <f>IFERROR('[1]Hợp đồng'!E72,0)</f>
        <v>0</v>
      </c>
      <c r="F71" s="166">
        <f>IFERROR(VLOOKUP($C71,[1]TTKH!$B$6:$J$201,2,0),0)</f>
        <v>0</v>
      </c>
      <c r="G71" s="167">
        <f>'[1]Hợp đồng'!G72</f>
        <v>0</v>
      </c>
      <c r="H71" s="168">
        <f>'[1]Hợp đồng'!H72</f>
        <v>0</v>
      </c>
      <c r="I71" s="169">
        <f t="shared" ref="I71:I124" si="10">P71</f>
        <v>0</v>
      </c>
      <c r="J71" s="170">
        <f>'[1]Hợp đồng'!K72</f>
        <v>0</v>
      </c>
      <c r="K71" s="171">
        <f>'[1]Hợp đồng'!L72</f>
        <v>0</v>
      </c>
      <c r="L71" s="172">
        <f>'[1]Hợp đồng'!M72</f>
        <v>0</v>
      </c>
      <c r="M71" s="173">
        <f t="shared" si="6"/>
        <v>0</v>
      </c>
      <c r="N71" s="173">
        <f t="shared" si="7"/>
        <v>0</v>
      </c>
      <c r="O71" s="171">
        <f t="shared" si="8"/>
        <v>0</v>
      </c>
      <c r="P71" s="159"/>
      <c r="Q71" s="160"/>
      <c r="R71" s="174"/>
      <c r="S71" s="174"/>
      <c r="T71" s="174"/>
      <c r="U71" s="174"/>
      <c r="V71" s="174"/>
      <c r="W71" s="174"/>
      <c r="X71" s="174"/>
      <c r="Y71" s="174"/>
      <c r="Z71" s="174"/>
      <c r="AA71" s="174"/>
      <c r="AB71" s="174"/>
      <c r="AC71" s="174"/>
      <c r="AD71" s="174"/>
      <c r="AE71" s="174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  <c r="AP71" s="174"/>
      <c r="AQ71" s="174"/>
      <c r="AR71" s="174"/>
      <c r="AS71" s="174"/>
      <c r="AT71" s="174"/>
      <c r="AU71" s="174"/>
      <c r="AV71" s="174"/>
    </row>
    <row r="72" spans="2:48" ht="24.95" customHeight="1">
      <c r="B72" s="162" t="s">
        <v>97</v>
      </c>
      <c r="C72" s="163">
        <f>'[1]Hợp đồng'!C73</f>
        <v>0</v>
      </c>
      <c r="D72" s="164">
        <f>'[1]Hợp đồng'!D73</f>
        <v>0</v>
      </c>
      <c r="E72" s="165">
        <f>IFERROR('[1]Hợp đồng'!E73,0)</f>
        <v>0</v>
      </c>
      <c r="F72" s="166">
        <f>IFERROR(VLOOKUP($C72,[1]TTKH!$B$6:$J$201,2,0),0)</f>
        <v>0</v>
      </c>
      <c r="G72" s="167">
        <f>'[1]Hợp đồng'!G73</f>
        <v>0</v>
      </c>
      <c r="H72" s="168">
        <f>'[1]Hợp đồng'!H73</f>
        <v>0</v>
      </c>
      <c r="I72" s="169">
        <f t="shared" si="10"/>
        <v>0</v>
      </c>
      <c r="J72" s="170">
        <f>'[1]Hợp đồng'!K73</f>
        <v>0</v>
      </c>
      <c r="K72" s="171">
        <f>'[1]Hợp đồng'!L73</f>
        <v>0</v>
      </c>
      <c r="L72" s="172">
        <f>'[1]Hợp đồng'!M73</f>
        <v>0</v>
      </c>
      <c r="M72" s="173">
        <f t="shared" si="6"/>
        <v>0</v>
      </c>
      <c r="N72" s="173">
        <f t="shared" si="7"/>
        <v>0</v>
      </c>
      <c r="O72" s="171">
        <f t="shared" si="8"/>
        <v>0</v>
      </c>
      <c r="P72" s="159"/>
      <c r="Q72" s="160"/>
      <c r="R72" s="174"/>
      <c r="S72" s="174"/>
      <c r="T72" s="174"/>
      <c r="U72" s="174"/>
      <c r="V72" s="174"/>
      <c r="W72" s="174"/>
      <c r="X72" s="174"/>
      <c r="Y72" s="174"/>
      <c r="Z72" s="174"/>
      <c r="AA72" s="174"/>
      <c r="AB72" s="174"/>
      <c r="AC72" s="174"/>
      <c r="AD72" s="174"/>
      <c r="AE72" s="174"/>
      <c r="AF72" s="174"/>
      <c r="AG72" s="174"/>
      <c r="AH72" s="174"/>
      <c r="AI72" s="174"/>
      <c r="AJ72" s="174"/>
      <c r="AK72" s="174"/>
      <c r="AL72" s="174"/>
      <c r="AM72" s="174"/>
      <c r="AN72" s="174"/>
      <c r="AO72" s="174"/>
      <c r="AP72" s="174"/>
      <c r="AQ72" s="174"/>
      <c r="AR72" s="174"/>
      <c r="AS72" s="174"/>
      <c r="AT72" s="174"/>
      <c r="AU72" s="174"/>
      <c r="AV72" s="174"/>
    </row>
    <row r="73" spans="2:48" ht="24.95" customHeight="1">
      <c r="B73" s="162" t="s">
        <v>98</v>
      </c>
      <c r="C73" s="163">
        <f>'[1]Hợp đồng'!C74</f>
        <v>0</v>
      </c>
      <c r="D73" s="164">
        <f>'[1]Hợp đồng'!D74</f>
        <v>0</v>
      </c>
      <c r="E73" s="165">
        <f>IFERROR('[1]Hợp đồng'!E74,0)</f>
        <v>0</v>
      </c>
      <c r="F73" s="166">
        <f>IFERROR(VLOOKUP($C73,[1]TTKH!$B$6:$J$201,2,0),0)</f>
        <v>0</v>
      </c>
      <c r="G73" s="167">
        <f>'[1]Hợp đồng'!G74</f>
        <v>0</v>
      </c>
      <c r="H73" s="168">
        <f>'[1]Hợp đồng'!H74</f>
        <v>0</v>
      </c>
      <c r="I73" s="169">
        <f t="shared" si="10"/>
        <v>0</v>
      </c>
      <c r="J73" s="170">
        <f>'[1]Hợp đồng'!K74</f>
        <v>0</v>
      </c>
      <c r="K73" s="171">
        <f>'[1]Hợp đồng'!L74</f>
        <v>0</v>
      </c>
      <c r="L73" s="172">
        <f>'[1]Hợp đồng'!M74</f>
        <v>0</v>
      </c>
      <c r="M73" s="173">
        <f t="shared" si="6"/>
        <v>0</v>
      </c>
      <c r="N73" s="173">
        <f t="shared" si="7"/>
        <v>0</v>
      </c>
      <c r="O73" s="171">
        <f t="shared" si="8"/>
        <v>0</v>
      </c>
      <c r="P73" s="159"/>
      <c r="Q73" s="160"/>
      <c r="R73" s="174"/>
      <c r="S73" s="174"/>
      <c r="T73" s="174"/>
      <c r="U73" s="174"/>
      <c r="V73" s="174"/>
      <c r="W73" s="174"/>
      <c r="X73" s="174"/>
      <c r="Y73" s="174"/>
      <c r="Z73" s="174"/>
      <c r="AA73" s="174"/>
      <c r="AB73" s="174"/>
      <c r="AC73" s="174"/>
      <c r="AD73" s="174"/>
      <c r="AE73" s="174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  <c r="AP73" s="174"/>
      <c r="AQ73" s="174"/>
      <c r="AR73" s="174"/>
      <c r="AS73" s="174"/>
      <c r="AT73" s="174"/>
      <c r="AU73" s="174"/>
      <c r="AV73" s="174"/>
    </row>
    <row r="74" spans="2:48" ht="24.95" customHeight="1">
      <c r="B74" s="162" t="s">
        <v>99</v>
      </c>
      <c r="C74" s="163">
        <f>'[1]Hợp đồng'!C75</f>
        <v>0</v>
      </c>
      <c r="D74" s="164">
        <f>'[1]Hợp đồng'!D75</f>
        <v>0</v>
      </c>
      <c r="E74" s="165">
        <f>IFERROR('[1]Hợp đồng'!E75,0)</f>
        <v>0</v>
      </c>
      <c r="F74" s="166">
        <f>IFERROR(VLOOKUP($C74,[1]TTKH!$B$6:$J$201,2,0),0)</f>
        <v>0</v>
      </c>
      <c r="G74" s="167">
        <f>'[1]Hợp đồng'!G75</f>
        <v>0</v>
      </c>
      <c r="H74" s="168">
        <f>'[1]Hợp đồng'!H75</f>
        <v>0</v>
      </c>
      <c r="I74" s="169">
        <f t="shared" si="10"/>
        <v>0</v>
      </c>
      <c r="J74" s="170">
        <f>'[1]Hợp đồng'!K75</f>
        <v>0</v>
      </c>
      <c r="K74" s="171">
        <f>'[1]Hợp đồng'!L75</f>
        <v>0</v>
      </c>
      <c r="L74" s="172">
        <f>'[1]Hợp đồng'!M75</f>
        <v>0</v>
      </c>
      <c r="M74" s="173">
        <f t="shared" si="6"/>
        <v>0</v>
      </c>
      <c r="N74" s="173">
        <f t="shared" si="7"/>
        <v>0</v>
      </c>
      <c r="O74" s="171">
        <f t="shared" si="8"/>
        <v>0</v>
      </c>
      <c r="P74" s="159"/>
      <c r="Q74" s="160"/>
      <c r="R74" s="174"/>
      <c r="S74" s="174"/>
      <c r="T74" s="174"/>
      <c r="U74" s="174"/>
      <c r="V74" s="174"/>
      <c r="W74" s="174"/>
      <c r="X74" s="174"/>
      <c r="Y74" s="174"/>
      <c r="Z74" s="174"/>
      <c r="AA74" s="174"/>
      <c r="AB74" s="174"/>
      <c r="AC74" s="174"/>
      <c r="AD74" s="174"/>
      <c r="AE74" s="174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  <c r="AP74" s="174"/>
      <c r="AQ74" s="174"/>
      <c r="AR74" s="174"/>
      <c r="AS74" s="174"/>
      <c r="AT74" s="174"/>
      <c r="AU74" s="174"/>
      <c r="AV74" s="174"/>
    </row>
    <row r="75" spans="2:48" ht="24.95" customHeight="1">
      <c r="B75" s="162" t="s">
        <v>100</v>
      </c>
      <c r="C75" s="163">
        <f>'[1]Hợp đồng'!C76</f>
        <v>0</v>
      </c>
      <c r="D75" s="164">
        <f>'[1]Hợp đồng'!D76</f>
        <v>0</v>
      </c>
      <c r="E75" s="165">
        <f>IFERROR('[1]Hợp đồng'!E76,0)</f>
        <v>0</v>
      </c>
      <c r="F75" s="166">
        <f>IFERROR(VLOOKUP($C75,[1]TTKH!$B$6:$J$201,2,0),0)</f>
        <v>0</v>
      </c>
      <c r="G75" s="167">
        <f>'[1]Hợp đồng'!G76</f>
        <v>0</v>
      </c>
      <c r="H75" s="168">
        <f>'[1]Hợp đồng'!H76</f>
        <v>0</v>
      </c>
      <c r="I75" s="169">
        <f t="shared" si="10"/>
        <v>0</v>
      </c>
      <c r="J75" s="170">
        <f>'[1]Hợp đồng'!K76</f>
        <v>0</v>
      </c>
      <c r="K75" s="171">
        <f>'[1]Hợp đồng'!L76</f>
        <v>0</v>
      </c>
      <c r="L75" s="172">
        <f>'[1]Hợp đồng'!M76</f>
        <v>0</v>
      </c>
      <c r="M75" s="173">
        <f t="shared" si="6"/>
        <v>0</v>
      </c>
      <c r="N75" s="173">
        <f t="shared" si="7"/>
        <v>0</v>
      </c>
      <c r="O75" s="171">
        <f t="shared" si="8"/>
        <v>0</v>
      </c>
      <c r="P75" s="159"/>
      <c r="Q75" s="160"/>
      <c r="R75" s="174"/>
      <c r="S75" s="174"/>
      <c r="T75" s="174"/>
      <c r="U75" s="174"/>
      <c r="V75" s="174"/>
      <c r="W75" s="174"/>
      <c r="X75" s="174"/>
      <c r="Y75" s="174"/>
      <c r="Z75" s="174"/>
      <c r="AA75" s="174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  <c r="AP75" s="174"/>
      <c r="AQ75" s="174"/>
      <c r="AR75" s="174"/>
      <c r="AS75" s="174"/>
      <c r="AT75" s="174"/>
      <c r="AU75" s="174"/>
      <c r="AV75" s="174"/>
    </row>
    <row r="76" spans="2:48" ht="24.95" customHeight="1">
      <c r="B76" s="162" t="s">
        <v>101</v>
      </c>
      <c r="C76" s="163">
        <f>'[1]Hợp đồng'!C77</f>
        <v>0</v>
      </c>
      <c r="D76" s="164">
        <f>'[1]Hợp đồng'!D77</f>
        <v>0</v>
      </c>
      <c r="E76" s="165">
        <f>IFERROR('[1]Hợp đồng'!E77,0)</f>
        <v>0</v>
      </c>
      <c r="F76" s="166">
        <f>IFERROR(VLOOKUP($C76,[1]TTKH!$B$6:$J$201,2,0),0)</f>
        <v>0</v>
      </c>
      <c r="G76" s="167">
        <f>'[1]Hợp đồng'!G77</f>
        <v>0</v>
      </c>
      <c r="H76" s="168">
        <f>'[1]Hợp đồng'!H77</f>
        <v>0</v>
      </c>
      <c r="I76" s="169">
        <f t="shared" si="10"/>
        <v>0</v>
      </c>
      <c r="J76" s="170">
        <f>'[1]Hợp đồng'!K77</f>
        <v>0</v>
      </c>
      <c r="K76" s="171">
        <f>'[1]Hợp đồng'!L77</f>
        <v>0</v>
      </c>
      <c r="L76" s="172">
        <f>'[1]Hợp đồng'!M77</f>
        <v>0</v>
      </c>
      <c r="M76" s="173">
        <f t="shared" si="6"/>
        <v>0</v>
      </c>
      <c r="N76" s="173">
        <f t="shared" si="7"/>
        <v>0</v>
      </c>
      <c r="O76" s="171">
        <f t="shared" si="8"/>
        <v>0</v>
      </c>
      <c r="P76" s="159"/>
      <c r="Q76" s="160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74"/>
      <c r="AC76" s="174"/>
      <c r="AD76" s="174"/>
      <c r="AE76" s="174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  <c r="AP76" s="174"/>
      <c r="AQ76" s="174"/>
      <c r="AR76" s="174"/>
      <c r="AS76" s="174"/>
      <c r="AT76" s="174"/>
      <c r="AU76" s="174"/>
      <c r="AV76" s="174"/>
    </row>
    <row r="77" spans="2:48" ht="24.95" customHeight="1">
      <c r="B77" s="162" t="s">
        <v>102</v>
      </c>
      <c r="C77" s="163">
        <f>'[1]Hợp đồng'!C78</f>
        <v>0</v>
      </c>
      <c r="D77" s="164">
        <f>'[1]Hợp đồng'!D78</f>
        <v>0</v>
      </c>
      <c r="E77" s="165">
        <f>IFERROR('[1]Hợp đồng'!E78,0)</f>
        <v>0</v>
      </c>
      <c r="F77" s="166">
        <f>IFERROR(VLOOKUP($C77,[1]TTKH!$B$6:$J$201,2,0),0)</f>
        <v>0</v>
      </c>
      <c r="G77" s="167">
        <f>'[1]Hợp đồng'!G78</f>
        <v>0</v>
      </c>
      <c r="H77" s="168">
        <f>'[1]Hợp đồng'!H78</f>
        <v>0</v>
      </c>
      <c r="I77" s="169">
        <f t="shared" si="10"/>
        <v>0</v>
      </c>
      <c r="J77" s="170">
        <f>'[1]Hợp đồng'!K78</f>
        <v>0</v>
      </c>
      <c r="K77" s="171">
        <f>'[1]Hợp đồng'!L78</f>
        <v>0</v>
      </c>
      <c r="L77" s="172">
        <f>'[1]Hợp đồng'!M78</f>
        <v>0</v>
      </c>
      <c r="M77" s="173">
        <f t="shared" si="6"/>
        <v>0</v>
      </c>
      <c r="N77" s="173">
        <f t="shared" si="7"/>
        <v>0</v>
      </c>
      <c r="O77" s="171">
        <f t="shared" si="8"/>
        <v>0</v>
      </c>
      <c r="P77" s="159"/>
      <c r="Q77" s="160"/>
      <c r="R77" s="174"/>
      <c r="S77" s="174"/>
      <c r="T77" s="174"/>
      <c r="U77" s="174"/>
      <c r="V77" s="174"/>
      <c r="W77" s="174"/>
      <c r="X77" s="174"/>
      <c r="Y77" s="174"/>
      <c r="Z77" s="174"/>
      <c r="AA77" s="174"/>
      <c r="AB77" s="174"/>
      <c r="AC77" s="174"/>
      <c r="AD77" s="174"/>
      <c r="AE77" s="174"/>
      <c r="AF77" s="174"/>
      <c r="AG77" s="174"/>
      <c r="AH77" s="174"/>
      <c r="AI77" s="174"/>
      <c r="AJ77" s="174"/>
      <c r="AK77" s="174"/>
      <c r="AL77" s="174"/>
      <c r="AM77" s="174"/>
      <c r="AN77" s="174"/>
      <c r="AO77" s="174"/>
      <c r="AP77" s="174"/>
      <c r="AQ77" s="174"/>
      <c r="AR77" s="174"/>
      <c r="AS77" s="174"/>
      <c r="AT77" s="174"/>
      <c r="AU77" s="174"/>
      <c r="AV77" s="174"/>
    </row>
    <row r="78" spans="2:48" ht="24.95" customHeight="1">
      <c r="B78" s="162" t="s">
        <v>103</v>
      </c>
      <c r="C78" s="163">
        <f>'[1]Hợp đồng'!C79</f>
        <v>0</v>
      </c>
      <c r="D78" s="164">
        <f>'[1]Hợp đồng'!D79</f>
        <v>0</v>
      </c>
      <c r="E78" s="165">
        <f>IFERROR('[1]Hợp đồng'!E79,0)</f>
        <v>0</v>
      </c>
      <c r="F78" s="166">
        <f>IFERROR(VLOOKUP($C78,[1]TTKH!$B$6:$J$201,2,0),0)</f>
        <v>0</v>
      </c>
      <c r="G78" s="167">
        <f>'[1]Hợp đồng'!G79</f>
        <v>0</v>
      </c>
      <c r="H78" s="168">
        <f>'[1]Hợp đồng'!H79</f>
        <v>0</v>
      </c>
      <c r="I78" s="169">
        <f t="shared" si="10"/>
        <v>0</v>
      </c>
      <c r="J78" s="170">
        <f>'[1]Hợp đồng'!K79</f>
        <v>0</v>
      </c>
      <c r="K78" s="171">
        <f>'[1]Hợp đồng'!L79</f>
        <v>0</v>
      </c>
      <c r="L78" s="172">
        <f>'[1]Hợp đồng'!M79</f>
        <v>0</v>
      </c>
      <c r="M78" s="173">
        <f t="shared" si="6"/>
        <v>0</v>
      </c>
      <c r="N78" s="173">
        <f t="shared" si="7"/>
        <v>0</v>
      </c>
      <c r="O78" s="171">
        <f t="shared" si="8"/>
        <v>0</v>
      </c>
      <c r="P78" s="159"/>
      <c r="Q78" s="160"/>
      <c r="R78" s="174"/>
      <c r="S78" s="174"/>
      <c r="T78" s="174"/>
      <c r="U78" s="174"/>
      <c r="V78" s="174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74"/>
      <c r="AL78" s="174"/>
      <c r="AM78" s="174"/>
      <c r="AN78" s="174"/>
      <c r="AO78" s="174"/>
      <c r="AP78" s="174"/>
      <c r="AQ78" s="174"/>
      <c r="AR78" s="174"/>
      <c r="AS78" s="174"/>
      <c r="AT78" s="174"/>
      <c r="AU78" s="174"/>
      <c r="AV78" s="174"/>
    </row>
    <row r="79" spans="2:48" ht="24.95" customHeight="1">
      <c r="B79" s="162" t="s">
        <v>104</v>
      </c>
      <c r="C79" s="163">
        <f>'[1]Hợp đồng'!C80</f>
        <v>0</v>
      </c>
      <c r="D79" s="164">
        <f>'[1]Hợp đồng'!D80</f>
        <v>0</v>
      </c>
      <c r="E79" s="165">
        <f>IFERROR('[1]Hợp đồng'!E80,0)</f>
        <v>0</v>
      </c>
      <c r="F79" s="166">
        <f>IFERROR(VLOOKUP($C79,[1]TTKH!$B$6:$J$201,2,0),0)</f>
        <v>0</v>
      </c>
      <c r="G79" s="167">
        <f>'[1]Hợp đồng'!G80</f>
        <v>0</v>
      </c>
      <c r="H79" s="168">
        <f>'[1]Hợp đồng'!H80</f>
        <v>0</v>
      </c>
      <c r="I79" s="169">
        <f t="shared" si="10"/>
        <v>0</v>
      </c>
      <c r="J79" s="170">
        <f>'[1]Hợp đồng'!K80</f>
        <v>0</v>
      </c>
      <c r="K79" s="171">
        <f>'[1]Hợp đồng'!L80</f>
        <v>0</v>
      </c>
      <c r="L79" s="172">
        <f>'[1]Hợp đồng'!M80</f>
        <v>0</v>
      </c>
      <c r="M79" s="173">
        <f t="shared" si="6"/>
        <v>0</v>
      </c>
      <c r="N79" s="173">
        <f t="shared" si="7"/>
        <v>0</v>
      </c>
      <c r="O79" s="171">
        <f t="shared" si="8"/>
        <v>0</v>
      </c>
      <c r="P79" s="159"/>
      <c r="Q79" s="160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74"/>
      <c r="AL79" s="174"/>
      <c r="AM79" s="174"/>
      <c r="AN79" s="174"/>
      <c r="AO79" s="174"/>
      <c r="AP79" s="174"/>
      <c r="AQ79" s="174"/>
      <c r="AR79" s="174"/>
      <c r="AS79" s="174"/>
      <c r="AT79" s="174"/>
      <c r="AU79" s="174"/>
      <c r="AV79" s="174"/>
    </row>
    <row r="80" spans="2:48" ht="24.95" customHeight="1">
      <c r="B80" s="162" t="s">
        <v>105</v>
      </c>
      <c r="C80" s="163">
        <f>'[1]Hợp đồng'!C81</f>
        <v>0</v>
      </c>
      <c r="D80" s="164">
        <f>'[1]Hợp đồng'!D81</f>
        <v>0</v>
      </c>
      <c r="E80" s="165">
        <f>IFERROR('[1]Hợp đồng'!E81,0)</f>
        <v>0</v>
      </c>
      <c r="F80" s="166">
        <f>IFERROR(VLOOKUP($C80,[1]TTKH!$B$6:$J$201,2,0),0)</f>
        <v>0</v>
      </c>
      <c r="G80" s="167">
        <f>'[1]Hợp đồng'!G81</f>
        <v>0</v>
      </c>
      <c r="H80" s="168">
        <f>'[1]Hợp đồng'!H81</f>
        <v>0</v>
      </c>
      <c r="I80" s="169">
        <f t="shared" si="10"/>
        <v>0</v>
      </c>
      <c r="J80" s="170">
        <f>'[1]Hợp đồng'!K81</f>
        <v>0</v>
      </c>
      <c r="K80" s="171">
        <f>'[1]Hợp đồng'!L81</f>
        <v>0</v>
      </c>
      <c r="L80" s="172">
        <f>'[1]Hợp đồng'!M81</f>
        <v>0</v>
      </c>
      <c r="M80" s="173">
        <f t="shared" si="6"/>
        <v>0</v>
      </c>
      <c r="N80" s="173">
        <f t="shared" si="7"/>
        <v>0</v>
      </c>
      <c r="O80" s="171">
        <f t="shared" si="8"/>
        <v>0</v>
      </c>
      <c r="P80" s="159"/>
      <c r="Q80" s="160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4"/>
      <c r="AI80" s="174"/>
      <c r="AJ80" s="174"/>
      <c r="AK80" s="174"/>
      <c r="AL80" s="174"/>
      <c r="AM80" s="174"/>
      <c r="AN80" s="174"/>
      <c r="AO80" s="174"/>
      <c r="AP80" s="174"/>
      <c r="AQ80" s="174"/>
      <c r="AR80" s="174"/>
      <c r="AS80" s="174"/>
      <c r="AT80" s="174"/>
      <c r="AU80" s="174"/>
      <c r="AV80" s="174"/>
    </row>
    <row r="81" spans="2:48" ht="24.95" customHeight="1">
      <c r="B81" s="162" t="s">
        <v>106</v>
      </c>
      <c r="C81" s="163">
        <f>'[1]Hợp đồng'!C82</f>
        <v>0</v>
      </c>
      <c r="D81" s="164">
        <f>'[1]Hợp đồng'!D82</f>
        <v>0</v>
      </c>
      <c r="E81" s="165">
        <f>IFERROR('[1]Hợp đồng'!E82,0)</f>
        <v>0</v>
      </c>
      <c r="F81" s="166">
        <f>IFERROR(VLOOKUP($C81,[1]TTKH!$B$6:$J$201,2,0),0)</f>
        <v>0</v>
      </c>
      <c r="G81" s="167">
        <f>'[1]Hợp đồng'!G82</f>
        <v>0</v>
      </c>
      <c r="H81" s="168">
        <f>'[1]Hợp đồng'!H82</f>
        <v>0</v>
      </c>
      <c r="I81" s="169">
        <f t="shared" si="10"/>
        <v>0</v>
      </c>
      <c r="J81" s="170">
        <f>'[1]Hợp đồng'!K82</f>
        <v>0</v>
      </c>
      <c r="K81" s="171">
        <f>'[1]Hợp đồng'!L82</f>
        <v>0</v>
      </c>
      <c r="L81" s="172">
        <f>'[1]Hợp đồng'!M82</f>
        <v>0</v>
      </c>
      <c r="M81" s="173">
        <f t="shared" si="6"/>
        <v>0</v>
      </c>
      <c r="N81" s="173">
        <f t="shared" si="7"/>
        <v>0</v>
      </c>
      <c r="O81" s="171">
        <f t="shared" si="8"/>
        <v>0</v>
      </c>
      <c r="P81" s="159"/>
      <c r="Q81" s="160"/>
      <c r="R81" s="174"/>
      <c r="S81" s="174"/>
      <c r="T81" s="174"/>
      <c r="U81" s="174"/>
      <c r="V81" s="174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4"/>
      <c r="AI81" s="174"/>
      <c r="AJ81" s="174"/>
      <c r="AK81" s="174"/>
      <c r="AL81" s="174"/>
      <c r="AM81" s="174"/>
      <c r="AN81" s="174"/>
      <c r="AO81" s="174"/>
      <c r="AP81" s="174"/>
      <c r="AQ81" s="174"/>
      <c r="AR81" s="174"/>
      <c r="AS81" s="174"/>
      <c r="AT81" s="174"/>
      <c r="AU81" s="174"/>
      <c r="AV81" s="174"/>
    </row>
    <row r="82" spans="2:48" ht="24.95" customHeight="1">
      <c r="B82" s="162" t="s">
        <v>107</v>
      </c>
      <c r="C82" s="163">
        <f>'[1]Hợp đồng'!C83</f>
        <v>0</v>
      </c>
      <c r="D82" s="164">
        <f>'[1]Hợp đồng'!D83</f>
        <v>0</v>
      </c>
      <c r="E82" s="165">
        <f>IFERROR('[1]Hợp đồng'!E83,0)</f>
        <v>0</v>
      </c>
      <c r="F82" s="166">
        <f>IFERROR(VLOOKUP($C82,[1]TTKH!$B$6:$J$201,2,0),0)</f>
        <v>0</v>
      </c>
      <c r="G82" s="167">
        <f>'[1]Hợp đồng'!G83</f>
        <v>0</v>
      </c>
      <c r="H82" s="168">
        <f>'[1]Hợp đồng'!H83</f>
        <v>0</v>
      </c>
      <c r="I82" s="169">
        <f t="shared" si="10"/>
        <v>0</v>
      </c>
      <c r="J82" s="170">
        <f>'[1]Hợp đồng'!K83</f>
        <v>0</v>
      </c>
      <c r="K82" s="171">
        <f>'[1]Hợp đồng'!L83</f>
        <v>0</v>
      </c>
      <c r="L82" s="172">
        <f>'[1]Hợp đồng'!M83</f>
        <v>0</v>
      </c>
      <c r="M82" s="173">
        <f t="shared" si="6"/>
        <v>0</v>
      </c>
      <c r="N82" s="173">
        <f t="shared" si="7"/>
        <v>0</v>
      </c>
      <c r="O82" s="171">
        <f t="shared" si="8"/>
        <v>0</v>
      </c>
      <c r="P82" s="159"/>
      <c r="Q82" s="160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  <c r="AG82" s="174"/>
      <c r="AH82" s="174"/>
      <c r="AI82" s="174"/>
      <c r="AJ82" s="174"/>
      <c r="AK82" s="174"/>
      <c r="AL82" s="174"/>
      <c r="AM82" s="174"/>
      <c r="AN82" s="174"/>
      <c r="AO82" s="174"/>
      <c r="AP82" s="174"/>
      <c r="AQ82" s="174"/>
      <c r="AR82" s="174"/>
      <c r="AS82" s="174"/>
      <c r="AT82" s="174"/>
      <c r="AU82" s="174"/>
      <c r="AV82" s="174"/>
    </row>
    <row r="83" spans="2:48" ht="24.95" customHeight="1">
      <c r="B83" s="162" t="s">
        <v>108</v>
      </c>
      <c r="C83" s="163">
        <f>'[1]Hợp đồng'!C84</f>
        <v>0</v>
      </c>
      <c r="D83" s="164">
        <f>'[1]Hợp đồng'!D84</f>
        <v>0</v>
      </c>
      <c r="E83" s="165">
        <f>IFERROR('[1]Hợp đồng'!E84,0)</f>
        <v>0</v>
      </c>
      <c r="F83" s="166">
        <f>IFERROR(VLOOKUP($C83,[1]TTKH!$B$6:$J$201,2,0),0)</f>
        <v>0</v>
      </c>
      <c r="G83" s="167">
        <f>'[1]Hợp đồng'!G84</f>
        <v>0</v>
      </c>
      <c r="H83" s="168">
        <f>'[1]Hợp đồng'!H84</f>
        <v>0</v>
      </c>
      <c r="I83" s="169">
        <f t="shared" si="10"/>
        <v>0</v>
      </c>
      <c r="J83" s="170">
        <f>'[1]Hợp đồng'!K84</f>
        <v>0</v>
      </c>
      <c r="K83" s="171">
        <f>'[1]Hợp đồng'!L84</f>
        <v>0</v>
      </c>
      <c r="L83" s="172">
        <f>'[1]Hợp đồng'!M84</f>
        <v>0</v>
      </c>
      <c r="M83" s="173">
        <f t="shared" si="6"/>
        <v>0</v>
      </c>
      <c r="N83" s="173">
        <f t="shared" si="7"/>
        <v>0</v>
      </c>
      <c r="O83" s="171">
        <f t="shared" si="8"/>
        <v>0</v>
      </c>
      <c r="P83" s="159"/>
      <c r="Q83" s="160"/>
      <c r="R83" s="174"/>
      <c r="S83" s="174"/>
      <c r="T83" s="174"/>
      <c r="U83" s="174"/>
      <c r="V83" s="174"/>
      <c r="W83" s="174"/>
      <c r="X83" s="174"/>
      <c r="Y83" s="174"/>
      <c r="Z83" s="174"/>
      <c r="AA83" s="174"/>
      <c r="AB83" s="174"/>
      <c r="AC83" s="174"/>
      <c r="AD83" s="174"/>
      <c r="AE83" s="174"/>
      <c r="AF83" s="174"/>
      <c r="AG83" s="174"/>
      <c r="AH83" s="174"/>
      <c r="AI83" s="174"/>
      <c r="AJ83" s="174"/>
      <c r="AK83" s="174"/>
      <c r="AL83" s="174"/>
      <c r="AM83" s="174"/>
      <c r="AN83" s="174"/>
      <c r="AO83" s="174"/>
      <c r="AP83" s="174"/>
      <c r="AQ83" s="174"/>
      <c r="AR83" s="174"/>
      <c r="AS83" s="174"/>
      <c r="AT83" s="174"/>
      <c r="AU83" s="174"/>
      <c r="AV83" s="174"/>
    </row>
    <row r="84" spans="2:48" ht="24.95" customHeight="1">
      <c r="B84" s="162" t="s">
        <v>109</v>
      </c>
      <c r="C84" s="163">
        <f>'[1]Hợp đồng'!C85</f>
        <v>0</v>
      </c>
      <c r="D84" s="164">
        <f>'[1]Hợp đồng'!D85</f>
        <v>0</v>
      </c>
      <c r="E84" s="165">
        <f>IFERROR('[1]Hợp đồng'!E85,0)</f>
        <v>0</v>
      </c>
      <c r="F84" s="166">
        <f>IFERROR(VLOOKUP($C84,[1]TTKH!$B$6:$J$201,2,0),0)</f>
        <v>0</v>
      </c>
      <c r="G84" s="167">
        <f>'[1]Hợp đồng'!G85</f>
        <v>0</v>
      </c>
      <c r="H84" s="168">
        <f>'[1]Hợp đồng'!H85</f>
        <v>0</v>
      </c>
      <c r="I84" s="169">
        <f t="shared" si="10"/>
        <v>0</v>
      </c>
      <c r="J84" s="170">
        <f>'[1]Hợp đồng'!K85</f>
        <v>0</v>
      </c>
      <c r="K84" s="171">
        <f>'[1]Hợp đồng'!L85</f>
        <v>0</v>
      </c>
      <c r="L84" s="172">
        <f>'[1]Hợp đồng'!M85</f>
        <v>0</v>
      </c>
      <c r="M84" s="173">
        <f t="shared" si="6"/>
        <v>0</v>
      </c>
      <c r="N84" s="173">
        <f t="shared" si="7"/>
        <v>0</v>
      </c>
      <c r="O84" s="171">
        <f t="shared" si="8"/>
        <v>0</v>
      </c>
      <c r="P84" s="159"/>
      <c r="Q84" s="160"/>
      <c r="R84" s="174"/>
      <c r="S84" s="174"/>
      <c r="T84" s="174"/>
      <c r="U84" s="174"/>
      <c r="V84" s="174"/>
      <c r="W84" s="174"/>
      <c r="X84" s="174"/>
      <c r="Y84" s="174"/>
      <c r="Z84" s="174"/>
      <c r="AA84" s="174"/>
      <c r="AB84" s="174"/>
      <c r="AC84" s="174"/>
      <c r="AD84" s="174"/>
      <c r="AE84" s="174"/>
      <c r="AF84" s="174"/>
      <c r="AG84" s="174"/>
      <c r="AH84" s="174"/>
      <c r="AI84" s="174"/>
      <c r="AJ84" s="174"/>
      <c r="AK84" s="174"/>
      <c r="AL84" s="174"/>
      <c r="AM84" s="174"/>
      <c r="AN84" s="174"/>
      <c r="AO84" s="174"/>
      <c r="AP84" s="174"/>
      <c r="AQ84" s="174"/>
      <c r="AR84" s="174"/>
      <c r="AS84" s="174"/>
      <c r="AT84" s="174"/>
      <c r="AU84" s="174"/>
      <c r="AV84" s="174"/>
    </row>
    <row r="85" spans="2:48" ht="24.95" customHeight="1">
      <c r="B85" s="162" t="s">
        <v>110</v>
      </c>
      <c r="C85" s="163">
        <f>'[1]Hợp đồng'!C86</f>
        <v>0</v>
      </c>
      <c r="D85" s="164">
        <f>'[1]Hợp đồng'!D86</f>
        <v>0</v>
      </c>
      <c r="E85" s="165">
        <f>IFERROR('[1]Hợp đồng'!E86,0)</f>
        <v>0</v>
      </c>
      <c r="F85" s="166">
        <f>IFERROR(VLOOKUP($C85,[1]TTKH!$B$6:$J$201,2,0),0)</f>
        <v>0</v>
      </c>
      <c r="G85" s="167">
        <f>'[1]Hợp đồng'!G86</f>
        <v>0</v>
      </c>
      <c r="H85" s="168">
        <f>'[1]Hợp đồng'!H86</f>
        <v>0</v>
      </c>
      <c r="I85" s="169">
        <f t="shared" si="10"/>
        <v>0</v>
      </c>
      <c r="J85" s="170">
        <f>'[1]Hợp đồng'!K86</f>
        <v>0</v>
      </c>
      <c r="K85" s="171">
        <f>'[1]Hợp đồng'!L86</f>
        <v>0</v>
      </c>
      <c r="L85" s="172">
        <f>'[1]Hợp đồng'!M86</f>
        <v>0</v>
      </c>
      <c r="M85" s="173">
        <f t="shared" si="6"/>
        <v>0</v>
      </c>
      <c r="N85" s="173">
        <f t="shared" si="7"/>
        <v>0</v>
      </c>
      <c r="O85" s="171">
        <f t="shared" si="8"/>
        <v>0</v>
      </c>
      <c r="P85" s="159"/>
      <c r="Q85" s="160"/>
      <c r="R85" s="174"/>
      <c r="S85" s="174"/>
      <c r="T85" s="174"/>
      <c r="U85" s="174"/>
      <c r="V85" s="174"/>
      <c r="W85" s="174"/>
      <c r="X85" s="174"/>
      <c r="Y85" s="174"/>
      <c r="Z85" s="174"/>
      <c r="AA85" s="174"/>
      <c r="AB85" s="174"/>
      <c r="AC85" s="174"/>
      <c r="AD85" s="174"/>
      <c r="AE85" s="174"/>
      <c r="AF85" s="174"/>
      <c r="AG85" s="174"/>
      <c r="AH85" s="174"/>
      <c r="AI85" s="174"/>
      <c r="AJ85" s="174"/>
      <c r="AK85" s="174"/>
      <c r="AL85" s="174"/>
      <c r="AM85" s="174"/>
      <c r="AN85" s="174"/>
      <c r="AO85" s="174"/>
      <c r="AP85" s="174"/>
      <c r="AQ85" s="174"/>
      <c r="AR85" s="174"/>
      <c r="AS85" s="174"/>
      <c r="AT85" s="174"/>
      <c r="AU85" s="174"/>
      <c r="AV85" s="174"/>
    </row>
    <row r="86" spans="2:48" ht="24.95" customHeight="1">
      <c r="B86" s="162" t="s">
        <v>111</v>
      </c>
      <c r="C86" s="163">
        <f>'[1]Hợp đồng'!C87</f>
        <v>0</v>
      </c>
      <c r="D86" s="164">
        <f>'[1]Hợp đồng'!D87</f>
        <v>0</v>
      </c>
      <c r="E86" s="165">
        <f>IFERROR('[1]Hợp đồng'!E87,0)</f>
        <v>0</v>
      </c>
      <c r="F86" s="166">
        <f>IFERROR(VLOOKUP($C86,[1]TTKH!$B$6:$J$201,2,0),0)</f>
        <v>0</v>
      </c>
      <c r="G86" s="167">
        <f>'[1]Hợp đồng'!G87</f>
        <v>0</v>
      </c>
      <c r="H86" s="168">
        <f>'[1]Hợp đồng'!H87</f>
        <v>0</v>
      </c>
      <c r="I86" s="169">
        <f t="shared" si="10"/>
        <v>0</v>
      </c>
      <c r="J86" s="170">
        <f>'[1]Hợp đồng'!K87</f>
        <v>0</v>
      </c>
      <c r="K86" s="171">
        <f>'[1]Hợp đồng'!L87</f>
        <v>0</v>
      </c>
      <c r="L86" s="172">
        <f>'[1]Hợp đồng'!M87</f>
        <v>0</v>
      </c>
      <c r="M86" s="173">
        <f t="shared" si="6"/>
        <v>0</v>
      </c>
      <c r="N86" s="173">
        <f t="shared" si="7"/>
        <v>0</v>
      </c>
      <c r="O86" s="171">
        <f t="shared" si="8"/>
        <v>0</v>
      </c>
      <c r="P86" s="159"/>
      <c r="Q86" s="160"/>
      <c r="R86" s="174"/>
      <c r="S86" s="174"/>
      <c r="T86" s="174"/>
      <c r="U86" s="174"/>
      <c r="V86" s="174"/>
      <c r="W86" s="174"/>
      <c r="X86" s="174"/>
      <c r="Y86" s="174"/>
      <c r="Z86" s="174"/>
      <c r="AA86" s="174"/>
      <c r="AB86" s="174"/>
      <c r="AC86" s="174"/>
      <c r="AD86" s="174"/>
      <c r="AE86" s="174"/>
      <c r="AF86" s="174"/>
      <c r="AG86" s="174"/>
      <c r="AH86" s="174"/>
      <c r="AI86" s="174"/>
      <c r="AJ86" s="174"/>
      <c r="AK86" s="174"/>
      <c r="AL86" s="174"/>
      <c r="AM86" s="174"/>
      <c r="AN86" s="174"/>
      <c r="AO86" s="174"/>
      <c r="AP86" s="174"/>
      <c r="AQ86" s="174"/>
      <c r="AR86" s="174"/>
      <c r="AS86" s="174"/>
      <c r="AT86" s="174"/>
      <c r="AU86" s="174"/>
      <c r="AV86" s="174"/>
    </row>
    <row r="87" spans="2:48" ht="24.95" customHeight="1">
      <c r="B87" s="162" t="s">
        <v>112</v>
      </c>
      <c r="C87" s="163">
        <f>'[1]Hợp đồng'!C88</f>
        <v>0</v>
      </c>
      <c r="D87" s="164">
        <f>'[1]Hợp đồng'!D88</f>
        <v>0</v>
      </c>
      <c r="E87" s="165">
        <f>IFERROR('[1]Hợp đồng'!E88,0)</f>
        <v>0</v>
      </c>
      <c r="F87" s="166">
        <f>IFERROR(VLOOKUP($C87,[1]TTKH!$B$6:$J$201,2,0),0)</f>
        <v>0</v>
      </c>
      <c r="G87" s="167">
        <f>'[1]Hợp đồng'!G88</f>
        <v>0</v>
      </c>
      <c r="H87" s="168">
        <f>'[1]Hợp đồng'!H88</f>
        <v>0</v>
      </c>
      <c r="I87" s="169">
        <f t="shared" si="10"/>
        <v>0</v>
      </c>
      <c r="J87" s="170">
        <f>'[1]Hợp đồng'!K88</f>
        <v>0</v>
      </c>
      <c r="K87" s="171">
        <f>'[1]Hợp đồng'!L88</f>
        <v>0</v>
      </c>
      <c r="L87" s="172">
        <f>'[1]Hợp đồng'!M88</f>
        <v>0</v>
      </c>
      <c r="M87" s="173">
        <f t="shared" ref="M87:M91" si="11">I87*J87</f>
        <v>0</v>
      </c>
      <c r="N87" s="173">
        <f t="shared" ref="N87:N91" si="12">I87*L87</f>
        <v>0</v>
      </c>
      <c r="O87" s="171">
        <f t="shared" ref="O87:O91" si="13">M87+(N87*K87)</f>
        <v>0</v>
      </c>
      <c r="P87" s="159"/>
      <c r="Q87" s="160"/>
      <c r="R87" s="174"/>
      <c r="S87" s="174"/>
      <c r="T87" s="174"/>
      <c r="U87" s="174"/>
      <c r="V87" s="174"/>
      <c r="W87" s="174"/>
      <c r="X87" s="174"/>
      <c r="Y87" s="174"/>
      <c r="Z87" s="174"/>
      <c r="AA87" s="174"/>
      <c r="AB87" s="174"/>
      <c r="AC87" s="174"/>
      <c r="AD87" s="174"/>
      <c r="AE87" s="174"/>
      <c r="AF87" s="174"/>
      <c r="AG87" s="174"/>
      <c r="AH87" s="174"/>
      <c r="AI87" s="174"/>
      <c r="AJ87" s="174"/>
      <c r="AK87" s="174"/>
      <c r="AL87" s="174"/>
      <c r="AM87" s="174"/>
      <c r="AN87" s="174"/>
      <c r="AO87" s="174"/>
      <c r="AP87" s="174"/>
      <c r="AQ87" s="174"/>
      <c r="AR87" s="174"/>
      <c r="AS87" s="174"/>
      <c r="AT87" s="174"/>
      <c r="AU87" s="174"/>
      <c r="AV87" s="174"/>
    </row>
    <row r="88" spans="2:48" ht="24.95" customHeight="1">
      <c r="B88" s="162" t="s">
        <v>113</v>
      </c>
      <c r="C88" s="163">
        <f>'[1]Hợp đồng'!C89</f>
        <v>0</v>
      </c>
      <c r="D88" s="164">
        <f>'[1]Hợp đồng'!D89</f>
        <v>0</v>
      </c>
      <c r="E88" s="165">
        <f>IFERROR('[1]Hợp đồng'!E89,0)</f>
        <v>0</v>
      </c>
      <c r="F88" s="166">
        <f>IFERROR(VLOOKUP($C88,[1]TTKH!$B$6:$J$201,2,0),0)</f>
        <v>0</v>
      </c>
      <c r="G88" s="167">
        <f>'[1]Hợp đồng'!G89</f>
        <v>0</v>
      </c>
      <c r="H88" s="168">
        <f>'[1]Hợp đồng'!H89</f>
        <v>0</v>
      </c>
      <c r="I88" s="169">
        <f t="shared" si="10"/>
        <v>0</v>
      </c>
      <c r="J88" s="170">
        <f>'[1]Hợp đồng'!K89</f>
        <v>0</v>
      </c>
      <c r="K88" s="171">
        <f>'[1]Hợp đồng'!L89</f>
        <v>0</v>
      </c>
      <c r="L88" s="172">
        <f>'[1]Hợp đồng'!M89</f>
        <v>0</v>
      </c>
      <c r="M88" s="173">
        <f t="shared" si="11"/>
        <v>0</v>
      </c>
      <c r="N88" s="173">
        <f t="shared" si="12"/>
        <v>0</v>
      </c>
      <c r="O88" s="171">
        <f t="shared" si="13"/>
        <v>0</v>
      </c>
      <c r="P88" s="159"/>
      <c r="Q88" s="160"/>
      <c r="R88" s="174"/>
      <c r="S88" s="174"/>
      <c r="T88" s="174"/>
      <c r="U88" s="174"/>
      <c r="V88" s="174"/>
      <c r="W88" s="174"/>
      <c r="X88" s="174"/>
      <c r="Y88" s="174"/>
      <c r="Z88" s="174"/>
      <c r="AA88" s="174"/>
      <c r="AB88" s="174"/>
      <c r="AC88" s="174"/>
      <c r="AD88" s="174"/>
      <c r="AE88" s="174"/>
      <c r="AF88" s="174"/>
      <c r="AG88" s="174"/>
      <c r="AH88" s="174"/>
      <c r="AI88" s="174"/>
      <c r="AJ88" s="174"/>
      <c r="AK88" s="174"/>
      <c r="AL88" s="174"/>
      <c r="AM88" s="174"/>
      <c r="AN88" s="174"/>
      <c r="AO88" s="174"/>
      <c r="AP88" s="174"/>
      <c r="AQ88" s="174"/>
      <c r="AR88" s="174"/>
      <c r="AS88" s="174"/>
      <c r="AT88" s="174"/>
      <c r="AU88" s="174"/>
      <c r="AV88" s="174"/>
    </row>
    <row r="89" spans="2:48" ht="24.95" customHeight="1">
      <c r="B89" s="162">
        <v>147</v>
      </c>
      <c r="C89" s="163">
        <f>'[1]Hợp đồng'!C90</f>
        <v>0</v>
      </c>
      <c r="D89" s="164">
        <f>'[1]Hợp đồng'!D90</f>
        <v>0</v>
      </c>
      <c r="E89" s="165">
        <f>IFERROR('[1]Hợp đồng'!E90,0)</f>
        <v>0</v>
      </c>
      <c r="F89" s="166">
        <f>IFERROR(VLOOKUP($C89,[1]TTKH!$B$6:$J$201,2,0),0)</f>
        <v>0</v>
      </c>
      <c r="G89" s="167">
        <f>'[1]Hợp đồng'!G90</f>
        <v>0</v>
      </c>
      <c r="H89" s="168">
        <f>'[1]Hợp đồng'!H90</f>
        <v>0</v>
      </c>
      <c r="I89" s="169">
        <f t="shared" si="10"/>
        <v>0</v>
      </c>
      <c r="J89" s="170">
        <f>'[1]Hợp đồng'!K90</f>
        <v>0</v>
      </c>
      <c r="K89" s="171">
        <f>'[1]Hợp đồng'!L90</f>
        <v>0</v>
      </c>
      <c r="L89" s="172">
        <f>'[1]Hợp đồng'!M90</f>
        <v>0</v>
      </c>
      <c r="M89" s="173">
        <f t="shared" si="11"/>
        <v>0</v>
      </c>
      <c r="N89" s="173">
        <f t="shared" si="12"/>
        <v>0</v>
      </c>
      <c r="O89" s="171">
        <f t="shared" si="13"/>
        <v>0</v>
      </c>
      <c r="P89" s="159"/>
      <c r="Q89" s="160"/>
      <c r="R89" s="174"/>
      <c r="S89" s="174"/>
      <c r="T89" s="174"/>
      <c r="U89" s="174"/>
      <c r="V89" s="174"/>
      <c r="W89" s="174"/>
      <c r="X89" s="174"/>
      <c r="Y89" s="174"/>
      <c r="Z89" s="174"/>
      <c r="AA89" s="174"/>
      <c r="AB89" s="174"/>
      <c r="AC89" s="174"/>
      <c r="AD89" s="174"/>
      <c r="AE89" s="174"/>
      <c r="AF89" s="174"/>
      <c r="AG89" s="174"/>
      <c r="AH89" s="174"/>
      <c r="AI89" s="174"/>
      <c r="AJ89" s="174"/>
      <c r="AK89" s="174"/>
      <c r="AL89" s="174"/>
      <c r="AM89" s="174"/>
      <c r="AN89" s="174"/>
      <c r="AO89" s="174"/>
      <c r="AP89" s="174"/>
      <c r="AQ89" s="174"/>
      <c r="AR89" s="174"/>
      <c r="AS89" s="174"/>
      <c r="AT89" s="174"/>
      <c r="AU89" s="174"/>
      <c r="AV89" s="174"/>
    </row>
    <row r="90" spans="2:48" ht="24.95" customHeight="1">
      <c r="B90" s="175">
        <v>148</v>
      </c>
      <c r="C90" s="163">
        <f>'[1]Hợp đồng'!C91</f>
        <v>0</v>
      </c>
      <c r="D90" s="164">
        <f>'[1]Hợp đồng'!D91</f>
        <v>0</v>
      </c>
      <c r="E90" s="165">
        <f>IFERROR('[1]Hợp đồng'!E91,0)</f>
        <v>0</v>
      </c>
      <c r="F90" s="166">
        <f>IFERROR(VLOOKUP($C90,[1]TTKH!$B$6:$J$201,2,0),0)</f>
        <v>0</v>
      </c>
      <c r="G90" s="167">
        <f>'[1]Hợp đồng'!G91</f>
        <v>0</v>
      </c>
      <c r="H90" s="168">
        <f>'[1]Hợp đồng'!H91</f>
        <v>0</v>
      </c>
      <c r="I90" s="169">
        <f t="shared" si="10"/>
        <v>0</v>
      </c>
      <c r="J90" s="170">
        <f>'[1]Hợp đồng'!K91</f>
        <v>0</v>
      </c>
      <c r="K90" s="171">
        <f>'[1]Hợp đồng'!L91</f>
        <v>0</v>
      </c>
      <c r="L90" s="172">
        <f>'[1]Hợp đồng'!M91</f>
        <v>0</v>
      </c>
      <c r="M90" s="173">
        <f t="shared" si="11"/>
        <v>0</v>
      </c>
      <c r="N90" s="173">
        <f t="shared" si="12"/>
        <v>0</v>
      </c>
      <c r="O90" s="171">
        <f t="shared" si="13"/>
        <v>0</v>
      </c>
      <c r="P90" s="159"/>
      <c r="Q90" s="160"/>
      <c r="R90" s="174"/>
      <c r="S90" s="174"/>
      <c r="T90" s="174"/>
      <c r="U90" s="174"/>
      <c r="V90" s="174"/>
      <c r="W90" s="174"/>
      <c r="X90" s="174"/>
      <c r="Y90" s="174"/>
      <c r="Z90" s="174"/>
      <c r="AA90" s="174"/>
      <c r="AB90" s="174"/>
      <c r="AC90" s="174"/>
      <c r="AD90" s="174"/>
      <c r="AE90" s="174"/>
      <c r="AF90" s="174"/>
      <c r="AG90" s="174"/>
      <c r="AH90" s="174"/>
      <c r="AI90" s="174"/>
      <c r="AJ90" s="174"/>
      <c r="AK90" s="174"/>
      <c r="AL90" s="174"/>
      <c r="AM90" s="174"/>
      <c r="AN90" s="174"/>
      <c r="AO90" s="174"/>
      <c r="AP90" s="174"/>
      <c r="AQ90" s="174"/>
      <c r="AR90" s="174"/>
      <c r="AS90" s="174"/>
      <c r="AT90" s="174"/>
      <c r="AU90" s="174"/>
      <c r="AV90" s="174"/>
    </row>
    <row r="91" spans="2:48" ht="24.95" customHeight="1">
      <c r="B91" s="162">
        <v>149</v>
      </c>
      <c r="C91" s="163">
        <f>'[1]Hợp đồng'!C92</f>
        <v>0</v>
      </c>
      <c r="D91" s="164">
        <f>'[1]Hợp đồng'!D92</f>
        <v>0</v>
      </c>
      <c r="E91" s="165">
        <f>IFERROR('[1]Hợp đồng'!E92,0)</f>
        <v>0</v>
      </c>
      <c r="F91" s="166">
        <f>IFERROR(VLOOKUP($C91,[1]TTKH!$B$6:$J$201,2,0),0)</f>
        <v>0</v>
      </c>
      <c r="G91" s="167">
        <f>'[1]Hợp đồng'!G92</f>
        <v>0</v>
      </c>
      <c r="H91" s="168">
        <f>'[1]Hợp đồng'!H92</f>
        <v>0</v>
      </c>
      <c r="I91" s="169">
        <f t="shared" si="10"/>
        <v>0</v>
      </c>
      <c r="J91" s="170">
        <f>'[1]Hợp đồng'!K92</f>
        <v>0</v>
      </c>
      <c r="K91" s="171">
        <f>'[1]Hợp đồng'!L92</f>
        <v>0</v>
      </c>
      <c r="L91" s="172">
        <f>'[1]Hợp đồng'!M92</f>
        <v>0</v>
      </c>
      <c r="M91" s="173">
        <f t="shared" si="11"/>
        <v>0</v>
      </c>
      <c r="N91" s="173">
        <f t="shared" si="12"/>
        <v>0</v>
      </c>
      <c r="O91" s="171">
        <f t="shared" si="13"/>
        <v>0</v>
      </c>
      <c r="P91" s="159"/>
      <c r="Q91" s="160"/>
      <c r="R91" s="174"/>
      <c r="S91" s="174"/>
      <c r="T91" s="174"/>
      <c r="U91" s="174"/>
      <c r="V91" s="174"/>
      <c r="W91" s="174"/>
      <c r="X91" s="174"/>
      <c r="Y91" s="174"/>
      <c r="Z91" s="174"/>
      <c r="AA91" s="174"/>
      <c r="AB91" s="174"/>
      <c r="AC91" s="174"/>
      <c r="AD91" s="174"/>
      <c r="AE91" s="174"/>
      <c r="AF91" s="174"/>
      <c r="AG91" s="174"/>
      <c r="AH91" s="174"/>
      <c r="AI91" s="174"/>
      <c r="AJ91" s="174"/>
      <c r="AK91" s="174"/>
      <c r="AL91" s="174"/>
      <c r="AM91" s="174"/>
      <c r="AN91" s="174"/>
      <c r="AO91" s="174"/>
      <c r="AP91" s="174"/>
      <c r="AQ91" s="174"/>
      <c r="AR91" s="174"/>
      <c r="AS91" s="174"/>
      <c r="AT91" s="174"/>
      <c r="AU91" s="174"/>
      <c r="AV91" s="174"/>
    </row>
    <row r="92" spans="2:48" ht="24.95" customHeight="1">
      <c r="B92" s="162">
        <v>150</v>
      </c>
      <c r="C92" s="163">
        <f>'[1]Hợp đồng'!C93</f>
        <v>0</v>
      </c>
      <c r="D92" s="164">
        <f>'[1]Hợp đồng'!D93</f>
        <v>0</v>
      </c>
      <c r="E92" s="165">
        <f>IFERROR('[1]Hợp đồng'!E93,0)</f>
        <v>0</v>
      </c>
      <c r="F92" s="166">
        <f>IFERROR(VLOOKUP($C92,[1]TTKH!$B$6:$J$201,2,0),0)</f>
        <v>0</v>
      </c>
      <c r="G92" s="167">
        <f>'[1]Hợp đồng'!G93</f>
        <v>0</v>
      </c>
      <c r="H92" s="168">
        <f>'[1]Hợp đồng'!H93</f>
        <v>0</v>
      </c>
      <c r="I92" s="169">
        <f t="shared" si="10"/>
        <v>0</v>
      </c>
      <c r="J92" s="170">
        <f>'[1]Hợp đồng'!K93</f>
        <v>0</v>
      </c>
      <c r="K92" s="171">
        <f>'[1]Hợp đồng'!L93</f>
        <v>0</v>
      </c>
      <c r="L92" s="172">
        <f>'[1]Hợp đồng'!M93</f>
        <v>0</v>
      </c>
      <c r="M92" s="173">
        <f>I92*J92</f>
        <v>0</v>
      </c>
      <c r="N92" s="173">
        <f>I92*L92</f>
        <v>0</v>
      </c>
      <c r="O92" s="171">
        <f>M92+(N92*K92)</f>
        <v>0</v>
      </c>
      <c r="P92" s="159">
        <f t="shared" ref="P92:P164" si="14">SUM(R92:AV92)</f>
        <v>0</v>
      </c>
      <c r="Q92" s="160"/>
      <c r="R92" s="174"/>
      <c r="S92" s="174"/>
      <c r="T92" s="174"/>
      <c r="U92" s="174"/>
      <c r="V92" s="174"/>
      <c r="W92" s="174"/>
      <c r="X92" s="174"/>
      <c r="Y92" s="174"/>
      <c r="Z92" s="174"/>
      <c r="AA92" s="174"/>
      <c r="AB92" s="174"/>
      <c r="AC92" s="174"/>
      <c r="AD92" s="174"/>
      <c r="AE92" s="174"/>
      <c r="AF92" s="174"/>
      <c r="AG92" s="174"/>
      <c r="AH92" s="174"/>
      <c r="AI92" s="174"/>
      <c r="AJ92" s="174"/>
      <c r="AK92" s="174"/>
      <c r="AL92" s="174"/>
      <c r="AM92" s="174"/>
      <c r="AN92" s="174"/>
      <c r="AO92" s="174"/>
      <c r="AP92" s="174"/>
      <c r="AQ92" s="174"/>
      <c r="AR92" s="174"/>
      <c r="AS92" s="174"/>
      <c r="AT92" s="174"/>
      <c r="AU92" s="174"/>
      <c r="AV92" s="174"/>
    </row>
  </sheetData>
  <sheetProtection formatColumns="0" autoFilter="0"/>
  <mergeCells count="3">
    <mergeCell ref="W2:Z2"/>
    <mergeCell ref="R3:AC3"/>
    <mergeCell ref="J5:L5"/>
  </mergeCells>
  <conditionalFormatting sqref="AT18:AV18 R18:AR18 R7:AV17 R19:AV92">
    <cfRule type="cellIs" dxfId="11" priority="2" operator="equal">
      <formula>0</formula>
    </cfRule>
  </conditionalFormatting>
  <conditionalFormatting sqref="AS18">
    <cfRule type="cellIs" dxfId="10" priority="1" operator="equal">
      <formula>0</formula>
    </cfRule>
  </conditionalFormatting>
  <pageMargins left="0.24" right="0.02" top="1" bottom="1" header="0.5" footer="0.5"/>
  <pageSetup scale="59" orientation="landscape" blackAndWhite="1" r:id="rId1"/>
  <colBreaks count="1" manualBreakCount="1">
    <brk id="38" min="1" max="74" man="1"/>
  </colBreak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BB63"/>
  <sheetViews>
    <sheetView topLeftCell="B1" zoomScale="90" zoomScaleNormal="90" zoomScaleSheetLayoutView="100" workbookViewId="0">
      <pane xSplit="6" ySplit="6" topLeftCell="H7" activePane="bottomRight" state="frozen"/>
      <selection activeCell="B1" sqref="B1"/>
      <selection pane="topRight" activeCell="H1" sqref="H1"/>
      <selection pane="bottomLeft" activeCell="B7" sqref="B7"/>
      <selection pane="bottomRight" activeCell="J23" sqref="J23"/>
    </sheetView>
  </sheetViews>
  <sheetFormatPr defaultColWidth="8.85546875" defaultRowHeight="15"/>
  <cols>
    <col min="1" max="1" width="4.7109375" style="1" hidden="1" customWidth="1"/>
    <col min="2" max="2" width="5" style="7" customWidth="1"/>
    <col min="3" max="3" width="17.140625" style="1" customWidth="1"/>
    <col min="4" max="4" width="21.42578125" style="1" bestFit="1" customWidth="1"/>
    <col min="5" max="5" width="14.7109375" style="1" customWidth="1"/>
    <col min="6" max="6" width="44.140625" style="3" customWidth="1"/>
    <col min="7" max="7" width="17.42578125" style="6" customWidth="1"/>
    <col min="8" max="8" width="15.85546875" style="5" bestFit="1" customWidth="1"/>
    <col min="9" max="9" width="13.85546875" style="1" customWidth="1"/>
    <col min="10" max="10" width="16.140625" style="3" bestFit="1" customWidth="1"/>
    <col min="11" max="11" width="9.42578125" style="1" customWidth="1"/>
    <col min="12" max="12" width="9.7109375" style="1" customWidth="1"/>
    <col min="13" max="13" width="10" style="4" customWidth="1"/>
    <col min="14" max="14" width="17.28515625" style="3" customWidth="1"/>
    <col min="15" max="15" width="9.7109375" style="3" customWidth="1"/>
    <col min="16" max="16" width="20" style="3" customWidth="1"/>
    <col min="17" max="17" width="13.28515625" style="3" customWidth="1"/>
    <col min="18" max="18" width="13.5703125" style="1" customWidth="1"/>
    <col min="19" max="22" width="9.140625" style="2" bestFit="1" customWidth="1"/>
    <col min="23" max="23" width="11.28515625" style="2" bestFit="1" customWidth="1"/>
    <col min="24" max="35" width="9.140625" style="2" bestFit="1" customWidth="1"/>
    <col min="36" max="36" width="11.7109375" style="2" customWidth="1"/>
    <col min="37" max="48" width="9.140625" style="2" bestFit="1" customWidth="1"/>
    <col min="49" max="16384" width="8.85546875" style="1"/>
  </cols>
  <sheetData>
    <row r="1" spans="2:54" ht="0.95" customHeight="1"/>
    <row r="2" spans="2:54" s="82" customFormat="1" ht="51" customHeight="1">
      <c r="B2" s="115" t="s">
        <v>46</v>
      </c>
      <c r="C2" s="111"/>
      <c r="D2" s="111"/>
      <c r="E2" s="111"/>
      <c r="F2" s="112"/>
      <c r="G2" s="114"/>
      <c r="H2" s="113"/>
      <c r="I2" s="111"/>
      <c r="J2" s="112"/>
      <c r="K2" s="111"/>
      <c r="L2" s="110"/>
      <c r="M2" s="108"/>
      <c r="N2" s="109"/>
      <c r="O2" s="109"/>
      <c r="P2" s="109"/>
      <c r="Q2" s="109"/>
      <c r="R2" s="108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6"/>
      <c r="AW2" s="105"/>
      <c r="AX2" s="105"/>
      <c r="AY2" s="105"/>
      <c r="AZ2" s="105"/>
      <c r="BA2" s="105"/>
      <c r="BB2" s="105"/>
    </row>
    <row r="3" spans="2:54" s="97" customFormat="1" ht="30" customHeight="1">
      <c r="B3" s="104"/>
      <c r="C3" s="100"/>
      <c r="D3" s="100"/>
      <c r="E3" s="100"/>
      <c r="F3" s="103" t="s">
        <v>45</v>
      </c>
      <c r="G3" s="102">
        <v>5</v>
      </c>
      <c r="H3" s="103" t="s">
        <v>44</v>
      </c>
      <c r="I3" s="102">
        <v>2020</v>
      </c>
      <c r="J3" s="101"/>
      <c r="K3" s="100"/>
      <c r="L3" s="100"/>
      <c r="M3" s="100"/>
      <c r="N3" s="101"/>
      <c r="O3" s="101"/>
      <c r="P3" s="101"/>
      <c r="Q3" s="101"/>
      <c r="R3" s="100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8"/>
    </row>
    <row r="4" spans="2:54" s="82" customFormat="1" ht="29.25" customHeight="1">
      <c r="B4" s="96" t="s">
        <v>43</v>
      </c>
      <c r="C4" s="95" t="s">
        <v>42</v>
      </c>
      <c r="D4" s="94"/>
      <c r="E4" s="94"/>
      <c r="F4" s="93"/>
      <c r="G4" s="92" t="s">
        <v>41</v>
      </c>
      <c r="H4" s="92"/>
      <c r="I4" s="91" t="s">
        <v>40</v>
      </c>
      <c r="J4" s="90"/>
      <c r="K4" s="89"/>
      <c r="L4" s="89"/>
      <c r="M4" s="88"/>
      <c r="N4" s="87"/>
      <c r="O4" s="87"/>
      <c r="P4" s="87"/>
      <c r="Q4" s="86"/>
      <c r="R4" s="85" t="s">
        <v>39</v>
      </c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3"/>
    </row>
    <row r="5" spans="2:54" s="68" customFormat="1" ht="54" customHeight="1">
      <c r="B5" s="81"/>
      <c r="C5" s="80" t="s">
        <v>38</v>
      </c>
      <c r="D5" s="79" t="s">
        <v>37</v>
      </c>
      <c r="E5" s="79" t="s">
        <v>36</v>
      </c>
      <c r="F5" s="78" t="s">
        <v>35</v>
      </c>
      <c r="G5" s="77" t="s">
        <v>34</v>
      </c>
      <c r="H5" s="77" t="s">
        <v>33</v>
      </c>
      <c r="I5" s="76" t="s">
        <v>32</v>
      </c>
      <c r="J5" s="75" t="s">
        <v>31</v>
      </c>
      <c r="K5" s="74" t="s">
        <v>30</v>
      </c>
      <c r="L5" s="74"/>
      <c r="M5" s="74"/>
      <c r="N5" s="73" t="s">
        <v>29</v>
      </c>
      <c r="O5" s="72"/>
      <c r="P5" s="71" t="s">
        <v>28</v>
      </c>
      <c r="Q5" s="70" t="s">
        <v>27</v>
      </c>
      <c r="R5" s="69">
        <v>44682</v>
      </c>
      <c r="S5" s="69">
        <v>44683</v>
      </c>
      <c r="T5" s="69">
        <v>44684</v>
      </c>
      <c r="U5" s="69">
        <v>44685</v>
      </c>
      <c r="V5" s="69">
        <v>44686</v>
      </c>
      <c r="W5" s="69">
        <v>44687</v>
      </c>
      <c r="X5" s="69">
        <v>44688</v>
      </c>
      <c r="Y5" s="69">
        <v>44689</v>
      </c>
      <c r="Z5" s="69">
        <v>44690</v>
      </c>
      <c r="AA5" s="69">
        <v>44691</v>
      </c>
      <c r="AB5" s="69">
        <v>44692</v>
      </c>
      <c r="AC5" s="69">
        <v>44693</v>
      </c>
      <c r="AD5" s="69">
        <v>44694</v>
      </c>
      <c r="AE5" s="69">
        <v>44695</v>
      </c>
      <c r="AF5" s="69">
        <v>44696</v>
      </c>
      <c r="AG5" s="69">
        <v>44697</v>
      </c>
      <c r="AH5" s="69">
        <v>44698</v>
      </c>
      <c r="AI5" s="69">
        <v>44699</v>
      </c>
      <c r="AJ5" s="69">
        <v>44700</v>
      </c>
      <c r="AK5" s="69">
        <v>44701</v>
      </c>
      <c r="AL5" s="69">
        <v>44702</v>
      </c>
      <c r="AM5" s="69">
        <v>44703</v>
      </c>
      <c r="AN5" s="69">
        <v>44704</v>
      </c>
      <c r="AO5" s="69">
        <v>44705</v>
      </c>
      <c r="AP5" s="69">
        <v>44706</v>
      </c>
      <c r="AQ5" s="69">
        <v>44707</v>
      </c>
      <c r="AR5" s="69">
        <v>44708</v>
      </c>
      <c r="AS5" s="69">
        <v>44709</v>
      </c>
      <c r="AT5" s="69">
        <v>44710</v>
      </c>
      <c r="AU5" s="69">
        <v>44711</v>
      </c>
      <c r="AV5" s="69">
        <v>44712</v>
      </c>
    </row>
    <row r="6" spans="2:54" s="56" customFormat="1" ht="20.100000000000001" customHeight="1">
      <c r="B6" s="67"/>
      <c r="C6" s="63"/>
      <c r="D6" s="66"/>
      <c r="E6" s="66"/>
      <c r="F6" s="61"/>
      <c r="G6" s="63"/>
      <c r="H6" s="61"/>
      <c r="I6" s="65"/>
      <c r="J6" s="64">
        <f>Q6</f>
        <v>0</v>
      </c>
      <c r="K6" s="63" t="s">
        <v>25</v>
      </c>
      <c r="L6" s="63" t="s">
        <v>26</v>
      </c>
      <c r="M6" s="62" t="s">
        <v>24</v>
      </c>
      <c r="N6" s="61" t="s">
        <v>25</v>
      </c>
      <c r="O6" s="61" t="s">
        <v>24</v>
      </c>
      <c r="P6" s="60">
        <f>SUBTOTAL(9,P7:P89)</f>
        <v>0</v>
      </c>
      <c r="Q6" s="59">
        <f>SUM(Q7:Q89)</f>
        <v>0</v>
      </c>
      <c r="R6" s="58">
        <f>SUM(R7:R57)</f>
        <v>0</v>
      </c>
      <c r="S6" s="57">
        <f>SUM(S7:S57)</f>
        <v>0</v>
      </c>
      <c r="T6" s="57">
        <f>SUM(T7:T57)</f>
        <v>0</v>
      </c>
      <c r="U6" s="57">
        <f>SUM(U7:U57)</f>
        <v>0</v>
      </c>
      <c r="V6" s="57">
        <f>SUM(V7:V57)</f>
        <v>0</v>
      </c>
      <c r="W6" s="57">
        <f>SUM(W7:W57)</f>
        <v>0</v>
      </c>
      <c r="X6" s="57">
        <f>SUM(X7:X57)</f>
        <v>0</v>
      </c>
      <c r="Y6" s="57">
        <f>SUM(Y7:Y57)</f>
        <v>0</v>
      </c>
      <c r="Z6" s="57">
        <f>SUM(Z7:Z57)</f>
        <v>0</v>
      </c>
      <c r="AA6" s="57">
        <f>SUM(AA7:AA57)</f>
        <v>0</v>
      </c>
      <c r="AB6" s="57">
        <f>SUM(AB7:AB57)</f>
        <v>0</v>
      </c>
      <c r="AC6" s="57">
        <f>SUM(AC7:AC57)</f>
        <v>0</v>
      </c>
      <c r="AD6" s="57">
        <f>SUM(AD7:AD57)</f>
        <v>0</v>
      </c>
      <c r="AE6" s="57">
        <f>SUM(AE7:AE57)</f>
        <v>0</v>
      </c>
      <c r="AF6" s="57">
        <f>SUM(AF7:AF57)</f>
        <v>0</v>
      </c>
      <c r="AG6" s="57">
        <f>SUM(AG7:AG57)</f>
        <v>0</v>
      </c>
      <c r="AH6" s="57">
        <f>SUM(AH7:AH57)</f>
        <v>0</v>
      </c>
      <c r="AI6" s="57">
        <f>SUM(AI7:AI57)</f>
        <v>0</v>
      </c>
      <c r="AJ6" s="57">
        <f>SUM(AJ7:AJ57)</f>
        <v>0</v>
      </c>
      <c r="AK6" s="57">
        <f>SUM(AK7:AK57)</f>
        <v>0</v>
      </c>
      <c r="AL6" s="57">
        <f>SUM(AL7:AL57)</f>
        <v>0</v>
      </c>
      <c r="AM6" s="57">
        <f>SUM(AM7:AM57)</f>
        <v>0</v>
      </c>
      <c r="AN6" s="57">
        <f>SUM(AN7:AN57)</f>
        <v>0</v>
      </c>
      <c r="AO6" s="57">
        <f>SUM(AO7:AO57)</f>
        <v>0</v>
      </c>
      <c r="AP6" s="57">
        <f>SUM(AP7:AP57)</f>
        <v>0</v>
      </c>
      <c r="AQ6" s="57">
        <f>SUM(AQ7:AQ57)</f>
        <v>0</v>
      </c>
      <c r="AR6" s="57">
        <f>SUM(AR7:AR57)</f>
        <v>0</v>
      </c>
      <c r="AS6" s="57">
        <f>SUM(AS7:AS57)</f>
        <v>0</v>
      </c>
      <c r="AT6" s="57">
        <f>SUM(AT7:AT57)</f>
        <v>0</v>
      </c>
      <c r="AU6" s="57">
        <f>SUM(AU7:AU57)</f>
        <v>0</v>
      </c>
      <c r="AV6" s="57">
        <f>SUM(AV7:AV57)</f>
        <v>0</v>
      </c>
    </row>
    <row r="7" spans="2:54" ht="21.95" customHeight="1">
      <c r="B7" s="20" t="s">
        <v>23</v>
      </c>
      <c r="C7" s="23"/>
      <c r="D7" s="55"/>
      <c r="E7" s="54"/>
      <c r="F7" s="18">
        <f>IFERROR(VLOOKUP($C7,[1]TTKH!$B$6:$J$201,2,0),0)</f>
        <v>0</v>
      </c>
      <c r="G7" s="42"/>
      <c r="H7" s="16">
        <f>IFERROR(VLOOKUP($G7,'[1]TT SẢN PHẨM'!$B$6:$F$200,2,0),0)</f>
        <v>0</v>
      </c>
      <c r="I7" s="53"/>
      <c r="J7" s="52">
        <f>Q7</f>
        <v>0</v>
      </c>
      <c r="K7" s="51"/>
      <c r="L7" s="50"/>
      <c r="M7" s="49"/>
      <c r="N7" s="34">
        <f>K7*J7</f>
        <v>0</v>
      </c>
      <c r="O7" s="34">
        <f>M7*J7</f>
        <v>0</v>
      </c>
      <c r="P7" s="11">
        <f>N7+(O7*L7)</f>
        <v>0</v>
      </c>
      <c r="Q7" s="48">
        <f>SUM(R7:AU7)</f>
        <v>0</v>
      </c>
      <c r="R7" s="47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8"/>
    </row>
    <row r="8" spans="2:54" ht="21.95" customHeight="1">
      <c r="B8" s="20" t="s">
        <v>22</v>
      </c>
      <c r="C8" s="23"/>
      <c r="D8" s="55"/>
      <c r="E8" s="54"/>
      <c r="F8" s="18">
        <f>IFERROR(VLOOKUP($C8,[1]TTKH!$B$6:$J$201,2,0),0)</f>
        <v>0</v>
      </c>
      <c r="G8" s="42"/>
      <c r="H8" s="16">
        <f>IFERROR(VLOOKUP($G8,'[1]TT SẢN PHẨM'!$B$6:$F$200,2,0),0)</f>
        <v>0</v>
      </c>
      <c r="I8" s="53"/>
      <c r="J8" s="52">
        <f>Q8</f>
        <v>0</v>
      </c>
      <c r="K8" s="51"/>
      <c r="L8" s="50"/>
      <c r="M8" s="49"/>
      <c r="N8" s="34">
        <f>K8*J8</f>
        <v>0</v>
      </c>
      <c r="O8" s="34">
        <f>M8*J8</f>
        <v>0</v>
      </c>
      <c r="P8" s="11">
        <f>N8+(O8*L8)</f>
        <v>0</v>
      </c>
      <c r="Q8" s="48">
        <f>SUM(R8:AU8)</f>
        <v>0</v>
      </c>
      <c r="R8" s="47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8"/>
    </row>
    <row r="9" spans="2:54" ht="21.95" customHeight="1">
      <c r="B9" s="20" t="s">
        <v>21</v>
      </c>
      <c r="C9" s="45"/>
      <c r="D9" s="40"/>
      <c r="E9" s="39"/>
      <c r="F9" s="18">
        <f>IFERROR(VLOOKUP($C9,[1]TTKH!$B$6:$J$201,2,0),0)</f>
        <v>0</v>
      </c>
      <c r="G9" s="42"/>
      <c r="H9" s="16">
        <f>IFERROR(VLOOKUP($G9,'[1]TT SẢN PHẨM'!$B$6:$F$200,2,0),0)</f>
        <v>0</v>
      </c>
      <c r="I9" s="37"/>
      <c r="J9" s="34">
        <f>Q9</f>
        <v>0</v>
      </c>
      <c r="K9" s="44"/>
      <c r="L9" s="25"/>
      <c r="M9" s="43"/>
      <c r="N9" s="34">
        <f>K9*J9</f>
        <v>0</v>
      </c>
      <c r="O9" s="34">
        <f>M9*J9</f>
        <v>0</v>
      </c>
      <c r="P9" s="11">
        <f>N9+(O9*L9)</f>
        <v>0</v>
      </c>
      <c r="Q9" s="33">
        <f>SUM(R9:AU9)</f>
        <v>0</v>
      </c>
      <c r="R9" s="24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8"/>
    </row>
    <row r="10" spans="2:54" ht="21.95" customHeight="1">
      <c r="B10" s="20" t="s">
        <v>20</v>
      </c>
      <c r="C10" s="45"/>
      <c r="D10" s="40"/>
      <c r="E10" s="39"/>
      <c r="F10" s="18">
        <f>IFERROR(VLOOKUP($C10,[1]TTKH!$B$6:$J$201,2,0),0)</f>
        <v>0</v>
      </c>
      <c r="G10" s="42"/>
      <c r="H10" s="16">
        <f>IFERROR(VLOOKUP($G10,'[1]TT SẢN PHẨM'!$B$6:$F$200,2,0),0)</f>
        <v>0</v>
      </c>
      <c r="I10" s="37"/>
      <c r="J10" s="34">
        <f>Q10</f>
        <v>0</v>
      </c>
      <c r="K10" s="44"/>
      <c r="L10" s="25"/>
      <c r="M10" s="43"/>
      <c r="N10" s="34">
        <f>K10*J10</f>
        <v>0</v>
      </c>
      <c r="O10" s="34">
        <f>M10*J10</f>
        <v>0</v>
      </c>
      <c r="P10" s="11">
        <f>N10+(O10*L10)</f>
        <v>0</v>
      </c>
      <c r="Q10" s="33">
        <f>SUM(R10:AU10)</f>
        <v>0</v>
      </c>
      <c r="R10" s="24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8"/>
    </row>
    <row r="11" spans="2:54" ht="21.95" customHeight="1">
      <c r="B11" s="20" t="s">
        <v>19</v>
      </c>
      <c r="C11" s="23"/>
      <c r="D11" s="40"/>
      <c r="E11" s="39"/>
      <c r="F11" s="18">
        <f>IFERROR(VLOOKUP($C11,[1]TTKH!$B$6:$J$201,2,0),0)</f>
        <v>0</v>
      </c>
      <c r="G11" s="42"/>
      <c r="H11" s="16">
        <f>IFERROR(VLOOKUP($G11,'[1]TT SẢN PHẨM'!$B$6:$F$200,2,0),0)</f>
        <v>0</v>
      </c>
      <c r="I11" s="37"/>
      <c r="J11" s="34">
        <f>Q11</f>
        <v>0</v>
      </c>
      <c r="K11" s="44"/>
      <c r="L11" s="25"/>
      <c r="M11" s="43"/>
      <c r="N11" s="34">
        <f>K11*J11</f>
        <v>0</v>
      </c>
      <c r="O11" s="34">
        <f>M11*J11</f>
        <v>0</v>
      </c>
      <c r="P11" s="11">
        <f>N11+(O11*L11)</f>
        <v>0</v>
      </c>
      <c r="Q11" s="33">
        <f>SUM(R11:AU11)</f>
        <v>0</v>
      </c>
      <c r="R11" s="24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8"/>
    </row>
    <row r="12" spans="2:54" ht="21.95" customHeight="1">
      <c r="B12" s="20" t="s">
        <v>18</v>
      </c>
      <c r="C12" s="23"/>
      <c r="D12" s="40"/>
      <c r="E12" s="39"/>
      <c r="F12" s="18">
        <f>IFERROR(VLOOKUP($C12,[1]TTKH!$B$6:$J$201,2,0),0)</f>
        <v>0</v>
      </c>
      <c r="G12" s="42"/>
      <c r="H12" s="16">
        <f>IFERROR(VLOOKUP($G12,'[1]TT SẢN PHẨM'!$B$6:$F$200,2,0),0)</f>
        <v>0</v>
      </c>
      <c r="I12" s="37"/>
      <c r="J12" s="34">
        <f>Q12</f>
        <v>0</v>
      </c>
      <c r="K12" s="44"/>
      <c r="L12" s="25"/>
      <c r="M12" s="43"/>
      <c r="N12" s="34">
        <f>K12*J12</f>
        <v>0</v>
      </c>
      <c r="O12" s="34">
        <f>M12*J12</f>
        <v>0</v>
      </c>
      <c r="P12" s="11">
        <f>N12+(O12*L12)</f>
        <v>0</v>
      </c>
      <c r="Q12" s="33">
        <f>SUM(R12:AU12)</f>
        <v>0</v>
      </c>
      <c r="R12" s="24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8"/>
    </row>
    <row r="13" spans="2:54" ht="27.75" customHeight="1">
      <c r="B13" s="20" t="s">
        <v>17</v>
      </c>
      <c r="C13" s="23"/>
      <c r="D13" s="40"/>
      <c r="E13" s="39"/>
      <c r="F13" s="18">
        <f>IFERROR(VLOOKUP($C13,[1]TTKH!$B$6:$J$201,2,0),0)</f>
        <v>0</v>
      </c>
      <c r="G13" s="38"/>
      <c r="H13" s="16">
        <f>IFERROR(VLOOKUP($G13,'[1]TT SẢN PHẨM'!$B$6:$F$200,2,0),0)</f>
        <v>0</v>
      </c>
      <c r="I13" s="37"/>
      <c r="J13" s="34">
        <f>Q13</f>
        <v>0</v>
      </c>
      <c r="K13" s="44"/>
      <c r="L13" s="25"/>
      <c r="M13" s="43"/>
      <c r="N13" s="34">
        <f>K13*J13</f>
        <v>0</v>
      </c>
      <c r="O13" s="34">
        <f>M13*J13</f>
        <v>0</v>
      </c>
      <c r="P13" s="11">
        <f>N13+(O13*L13)</f>
        <v>0</v>
      </c>
      <c r="Q13" s="33">
        <f>SUM(R13:AU13)</f>
        <v>0</v>
      </c>
      <c r="R13" s="24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8"/>
    </row>
    <row r="14" spans="2:54" ht="21.95" customHeight="1">
      <c r="B14" s="20" t="s">
        <v>16</v>
      </c>
      <c r="C14" s="23"/>
      <c r="D14" s="40"/>
      <c r="E14" s="39"/>
      <c r="F14" s="18">
        <f>IFERROR(VLOOKUP($C14,[1]TTKH!$B$6:$J$201,2,0),0)</f>
        <v>0</v>
      </c>
      <c r="G14" s="42"/>
      <c r="H14" s="16">
        <f>IFERROR(VLOOKUP($G14,'[1]TT SẢN PHẨM'!$B$6:$F$200,2,0),0)</f>
        <v>0</v>
      </c>
      <c r="I14" s="37"/>
      <c r="J14" s="34">
        <f>Q14</f>
        <v>0</v>
      </c>
      <c r="K14" s="44"/>
      <c r="L14" s="25"/>
      <c r="M14" s="43"/>
      <c r="N14" s="34">
        <f>K14*J14</f>
        <v>0</v>
      </c>
      <c r="O14" s="34">
        <f>M14*J14</f>
        <v>0</v>
      </c>
      <c r="P14" s="11">
        <f>N14+(O14*L14)</f>
        <v>0</v>
      </c>
      <c r="Q14" s="33">
        <f>SUM(R14:AU14)</f>
        <v>0</v>
      </c>
      <c r="R14" s="24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8"/>
    </row>
    <row r="15" spans="2:54" ht="21.95" customHeight="1">
      <c r="B15" s="20" t="s">
        <v>15</v>
      </c>
      <c r="C15" s="23"/>
      <c r="D15" s="40"/>
      <c r="E15" s="39"/>
      <c r="F15" s="18">
        <f>IFERROR(VLOOKUP($C15,[1]TTKH!$B$6:$J$201,2,0),0)</f>
        <v>0</v>
      </c>
      <c r="G15" s="42"/>
      <c r="H15" s="16">
        <f>IFERROR(VLOOKUP($G15,'[1]TT SẢN PHẨM'!$B$6:$F$200,2,0),0)</f>
        <v>0</v>
      </c>
      <c r="I15" s="37"/>
      <c r="J15" s="34">
        <f>Q15</f>
        <v>0</v>
      </c>
      <c r="K15" s="44"/>
      <c r="L15" s="25"/>
      <c r="M15" s="43"/>
      <c r="N15" s="34">
        <f>K15*J15</f>
        <v>0</v>
      </c>
      <c r="O15" s="34">
        <f>M15*J15</f>
        <v>0</v>
      </c>
      <c r="P15" s="11">
        <f>N15+(O15*L15)</f>
        <v>0</v>
      </c>
      <c r="Q15" s="33">
        <f>SUM(R15:AU15)</f>
        <v>0</v>
      </c>
      <c r="R15" s="24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8"/>
    </row>
    <row r="16" spans="2:54" ht="21.95" customHeight="1">
      <c r="B16" s="20" t="s">
        <v>14</v>
      </c>
      <c r="C16" s="46"/>
      <c r="D16" s="40"/>
      <c r="E16" s="39"/>
      <c r="F16" s="18">
        <f>IFERROR(VLOOKUP($C16,[1]TTKH!$B$6:$J$201,2,0),0)</f>
        <v>0</v>
      </c>
      <c r="G16" s="42"/>
      <c r="H16" s="16">
        <f>IFERROR(VLOOKUP($G16,'[1]TT SẢN PHẨM'!$B$6:$F$200,2,0),0)</f>
        <v>0</v>
      </c>
      <c r="I16" s="37"/>
      <c r="J16" s="34">
        <f>Q16</f>
        <v>0</v>
      </c>
      <c r="K16" s="44"/>
      <c r="L16" s="25"/>
      <c r="M16" s="43"/>
      <c r="N16" s="34">
        <f>K16*J16</f>
        <v>0</v>
      </c>
      <c r="O16" s="34">
        <f>M16*J16</f>
        <v>0</v>
      </c>
      <c r="P16" s="11">
        <f>N16+(O16*L16)</f>
        <v>0</v>
      </c>
      <c r="Q16" s="33">
        <f>SUM(R16:AU16)</f>
        <v>0</v>
      </c>
      <c r="R16" s="24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8"/>
    </row>
    <row r="17" spans="2:48" ht="21.95" customHeight="1">
      <c r="B17" s="20" t="s">
        <v>13</v>
      </c>
      <c r="C17" s="23"/>
      <c r="D17" s="40"/>
      <c r="E17" s="39"/>
      <c r="F17" s="18">
        <f>IFERROR(VLOOKUP($C17,[1]TTKH!$B$6:$J$201,2,0),0)</f>
        <v>0</v>
      </c>
      <c r="G17" s="42"/>
      <c r="H17" s="16">
        <f>IFERROR(VLOOKUP($G17,'[1]TT SẢN PHẨM'!$B$6:$F$200,2,0),0)</f>
        <v>0</v>
      </c>
      <c r="I17" s="37"/>
      <c r="J17" s="34">
        <f>Q17</f>
        <v>0</v>
      </c>
      <c r="K17" s="44"/>
      <c r="L17" s="25"/>
      <c r="M17" s="43"/>
      <c r="N17" s="34">
        <f>K17*J17</f>
        <v>0</v>
      </c>
      <c r="O17" s="34">
        <f>M17*J17</f>
        <v>0</v>
      </c>
      <c r="P17" s="11">
        <f>N17+(O17*L17)</f>
        <v>0</v>
      </c>
      <c r="Q17" s="33">
        <f>SUM(R17:AU17)</f>
        <v>0</v>
      </c>
      <c r="R17" s="24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8"/>
    </row>
    <row r="18" spans="2:48" ht="21.95" customHeight="1">
      <c r="B18" s="20" t="s">
        <v>12</v>
      </c>
      <c r="C18" s="45"/>
      <c r="D18" s="40"/>
      <c r="E18" s="39"/>
      <c r="F18" s="18">
        <f>IFERROR(VLOOKUP($C18,[1]TTKH!$B$6:$J$201,2,0),0)</f>
        <v>0</v>
      </c>
      <c r="G18" s="42"/>
      <c r="H18" s="16">
        <f>IFERROR(VLOOKUP($G18,'[1]TT SẢN PHẨM'!$B$6:$F$200,2,0),0)</f>
        <v>0</v>
      </c>
      <c r="I18" s="37"/>
      <c r="J18" s="34">
        <f>Q18</f>
        <v>0</v>
      </c>
      <c r="K18" s="44"/>
      <c r="L18" s="25"/>
      <c r="M18" s="43"/>
      <c r="N18" s="34">
        <f>K18*J18</f>
        <v>0</v>
      </c>
      <c r="O18" s="34">
        <f>M18*J18</f>
        <v>0</v>
      </c>
      <c r="P18" s="11">
        <f>N18+(O18*L18)</f>
        <v>0</v>
      </c>
      <c r="Q18" s="33">
        <f>SUM(R18:AU18)</f>
        <v>0</v>
      </c>
      <c r="R18" s="24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8"/>
    </row>
    <row r="19" spans="2:48" ht="21.95" customHeight="1">
      <c r="B19" s="20" t="s">
        <v>11</v>
      </c>
      <c r="C19" s="23"/>
      <c r="D19" s="40"/>
      <c r="E19" s="39"/>
      <c r="F19" s="18">
        <f>IFERROR(VLOOKUP($C19,[1]TTKH!$B$6:$J$201,2,0),0)</f>
        <v>0</v>
      </c>
      <c r="G19" s="42"/>
      <c r="H19" s="16">
        <f>IFERROR(VLOOKUP($G19,'[1]TT SẢN PHẨM'!$B$6:$F$200,2,0),0)</f>
        <v>0</v>
      </c>
      <c r="I19" s="37"/>
      <c r="J19" s="34">
        <f>Q19</f>
        <v>0</v>
      </c>
      <c r="K19" s="44"/>
      <c r="L19" s="25"/>
      <c r="M19" s="43"/>
      <c r="N19" s="34">
        <f>K19*J19</f>
        <v>0</v>
      </c>
      <c r="O19" s="34">
        <f>M19*J19</f>
        <v>0</v>
      </c>
      <c r="P19" s="11">
        <f>N19+(O19*L19)</f>
        <v>0</v>
      </c>
      <c r="Q19" s="33">
        <f>SUM(R19:AU19)</f>
        <v>0</v>
      </c>
      <c r="R19" s="24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8"/>
    </row>
    <row r="20" spans="2:48" ht="21.95" customHeight="1">
      <c r="B20" s="20" t="s">
        <v>10</v>
      </c>
      <c r="C20" s="23"/>
      <c r="D20" s="40"/>
      <c r="E20" s="39"/>
      <c r="F20" s="18">
        <f>IFERROR(VLOOKUP($C20,[1]TTKH!$B$6:$J$201,2,0),0)</f>
        <v>0</v>
      </c>
      <c r="G20" s="42"/>
      <c r="H20" s="16">
        <f>IFERROR(VLOOKUP($G20,'[1]TT SẢN PHẨM'!$B$6:$F$200,2,0),0)</f>
        <v>0</v>
      </c>
      <c r="I20" s="37"/>
      <c r="J20" s="34">
        <f>Q20</f>
        <v>0</v>
      </c>
      <c r="K20" s="44"/>
      <c r="L20" s="25"/>
      <c r="M20" s="43"/>
      <c r="N20" s="34">
        <f>K20*J20</f>
        <v>0</v>
      </c>
      <c r="O20" s="34">
        <f>M20*J20</f>
        <v>0</v>
      </c>
      <c r="P20" s="11">
        <f>N20+(O20*L20)</f>
        <v>0</v>
      </c>
      <c r="Q20" s="33">
        <f>SUM(R20:AU20)</f>
        <v>0</v>
      </c>
      <c r="R20" s="24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8"/>
    </row>
    <row r="21" spans="2:48" ht="21.95" customHeight="1">
      <c r="B21" s="20" t="s">
        <v>9</v>
      </c>
      <c r="C21" s="23"/>
      <c r="D21" s="40"/>
      <c r="E21" s="39"/>
      <c r="F21" s="18">
        <f>IFERROR(VLOOKUP($C21,[1]TTKH!$B$6:$J$201,2,0),0)</f>
        <v>0</v>
      </c>
      <c r="G21" s="42"/>
      <c r="H21" s="16"/>
      <c r="I21" s="37"/>
      <c r="J21" s="34">
        <f>Q21</f>
        <v>0</v>
      </c>
      <c r="K21" s="44"/>
      <c r="L21" s="25"/>
      <c r="M21" s="43"/>
      <c r="N21" s="34">
        <f>K21*J21</f>
        <v>0</v>
      </c>
      <c r="O21" s="34">
        <f>M21*J21</f>
        <v>0</v>
      </c>
      <c r="P21" s="11">
        <f>N21+(O21*L21)</f>
        <v>0</v>
      </c>
      <c r="Q21" s="33">
        <f>SUM(R21:AU21)</f>
        <v>0</v>
      </c>
      <c r="R21" s="24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8"/>
    </row>
    <row r="22" spans="2:48" ht="21.95" customHeight="1">
      <c r="B22" s="20" t="s">
        <v>8</v>
      </c>
      <c r="C22" s="23"/>
      <c r="D22" s="40"/>
      <c r="E22" s="39"/>
      <c r="F22" s="18">
        <f>IFERROR(VLOOKUP($C22,[1]TTKH!$B$6:$J$201,2,0),0)</f>
        <v>0</v>
      </c>
      <c r="G22" s="42"/>
      <c r="H22" s="16">
        <f>IFERROR(VLOOKUP($G22,'[1]TT SẢN PHẨM'!$B$6:$F$200,2,0),0)</f>
        <v>0</v>
      </c>
      <c r="I22" s="37"/>
      <c r="J22" s="34">
        <f>Q22</f>
        <v>0</v>
      </c>
      <c r="K22" s="44"/>
      <c r="L22" s="25"/>
      <c r="M22" s="43"/>
      <c r="N22" s="34">
        <f>K22*J22</f>
        <v>0</v>
      </c>
      <c r="O22" s="34">
        <f>M22*J22</f>
        <v>0</v>
      </c>
      <c r="P22" s="11">
        <f>N22+(O22*L22)</f>
        <v>0</v>
      </c>
      <c r="Q22" s="33">
        <f>SUM(R22:AU22)</f>
        <v>0</v>
      </c>
      <c r="R22" s="24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8"/>
    </row>
    <row r="23" spans="2:48" ht="21.95" customHeight="1">
      <c r="B23" s="20" t="s">
        <v>7</v>
      </c>
      <c r="C23" s="23"/>
      <c r="D23" s="40"/>
      <c r="E23" s="39"/>
      <c r="F23" s="18">
        <f>IFERROR(VLOOKUP($C23,[1]TTKH!$B$6:$J$201,2,0),0)</f>
        <v>0</v>
      </c>
      <c r="G23" s="42"/>
      <c r="H23" s="16">
        <f>IFERROR(VLOOKUP($G23,'[1]TT SẢN PHẨM'!$B$6:$F$200,2,0),0)</f>
        <v>0</v>
      </c>
      <c r="I23" s="37"/>
      <c r="J23" s="34">
        <f>Q23</f>
        <v>0</v>
      </c>
      <c r="K23" s="36"/>
      <c r="L23" s="25"/>
      <c r="M23" s="41"/>
      <c r="N23" s="34">
        <f>K23*J23</f>
        <v>0</v>
      </c>
      <c r="O23" s="34">
        <f>M23*J23</f>
        <v>0</v>
      </c>
      <c r="P23" s="11">
        <f>N23+(O23*L23)</f>
        <v>0</v>
      </c>
      <c r="Q23" s="33">
        <f>SUM(R23:AU23)</f>
        <v>0</v>
      </c>
      <c r="R23" s="24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8"/>
    </row>
    <row r="24" spans="2:48" ht="28.5" customHeight="1">
      <c r="B24" s="20" t="s">
        <v>6</v>
      </c>
      <c r="C24" s="23"/>
      <c r="D24" s="40"/>
      <c r="E24" s="39"/>
      <c r="F24" s="18">
        <f>IFERROR(VLOOKUP($C24,[1]TTKH!$B$6:$J$201,2,0),0)</f>
        <v>0</v>
      </c>
      <c r="G24" s="38"/>
      <c r="H24" s="16">
        <f>IFERROR(VLOOKUP($G24,'[1]TT SẢN PHẨM'!$B$6:$F$200,2,0),0)</f>
        <v>0</v>
      </c>
      <c r="I24" s="37"/>
      <c r="J24" s="34">
        <f>Q24</f>
        <v>0</v>
      </c>
      <c r="K24" s="36"/>
      <c r="L24" s="25"/>
      <c r="M24" s="35"/>
      <c r="N24" s="34">
        <f>K24*J24</f>
        <v>0</v>
      </c>
      <c r="O24" s="34"/>
      <c r="P24" s="11">
        <f>N24+(O24*L24)</f>
        <v>0</v>
      </c>
      <c r="Q24" s="33">
        <f>SUM(R24:AU24)</f>
        <v>0</v>
      </c>
      <c r="R24" s="24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8"/>
    </row>
    <row r="25" spans="2:48" ht="30" customHeight="1">
      <c r="B25" s="20" t="s">
        <v>5</v>
      </c>
      <c r="C25" s="23"/>
      <c r="D25" s="40"/>
      <c r="E25" s="39"/>
      <c r="F25" s="18">
        <f>IFERROR(VLOOKUP($C25,[1]TTKH!$B$6:$J$201,2,0),0)</f>
        <v>0</v>
      </c>
      <c r="G25" s="38"/>
      <c r="H25" s="16">
        <f>IFERROR(VLOOKUP($G25,'[1]TT SẢN PHẨM'!$B$6:$F$200,2,0),0)</f>
        <v>0</v>
      </c>
      <c r="I25" s="37"/>
      <c r="J25" s="34">
        <f>Q25</f>
        <v>0</v>
      </c>
      <c r="K25" s="36"/>
      <c r="L25" s="25"/>
      <c r="M25" s="35"/>
      <c r="N25" s="34">
        <f>K25*J25</f>
        <v>0</v>
      </c>
      <c r="O25" s="34">
        <f>M25*J25</f>
        <v>0</v>
      </c>
      <c r="P25" s="11">
        <f>N25+(O25*L25)</f>
        <v>0</v>
      </c>
      <c r="Q25" s="33">
        <f>SUM(R25:AU25)</f>
        <v>0</v>
      </c>
      <c r="R25" s="24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8"/>
    </row>
    <row r="26" spans="2:48" ht="30" customHeight="1">
      <c r="B26" s="20" t="s">
        <v>4</v>
      </c>
      <c r="C26" s="23"/>
      <c r="D26" s="40"/>
      <c r="E26" s="39"/>
      <c r="F26" s="18">
        <f>IFERROR(VLOOKUP($C26,[1]TTKH!$B$6:$J$201,2,0),0)</f>
        <v>0</v>
      </c>
      <c r="G26" s="38"/>
      <c r="H26" s="16">
        <f>IFERROR(VLOOKUP($G26,'[1]TT SẢN PHẨM'!$B$6:$F$200,2,0),0)</f>
        <v>0</v>
      </c>
      <c r="I26" s="37"/>
      <c r="J26" s="34">
        <f>Q26</f>
        <v>0</v>
      </c>
      <c r="K26" s="36"/>
      <c r="L26" s="25"/>
      <c r="M26" s="35"/>
      <c r="N26" s="34">
        <f>K26*J26</f>
        <v>0</v>
      </c>
      <c r="O26" s="34">
        <f>M26*J26</f>
        <v>0</v>
      </c>
      <c r="P26" s="11">
        <f>N26+(O26*L26)</f>
        <v>0</v>
      </c>
      <c r="Q26" s="33">
        <f>SUM(R26:AU26)</f>
        <v>0</v>
      </c>
      <c r="R26" s="24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8"/>
    </row>
    <row r="27" spans="2:48" ht="21.95" customHeight="1">
      <c r="B27" s="20" t="s">
        <v>3</v>
      </c>
      <c r="C27" s="31"/>
      <c r="D27" s="30"/>
      <c r="E27" s="29"/>
      <c r="F27" s="18">
        <f>IFERROR(VLOOKUP($C27,[1]TTKH!$B$6:$J$201,2,0),0)</f>
        <v>0</v>
      </c>
      <c r="G27" s="28"/>
      <c r="H27" s="16">
        <f>IFERROR(VLOOKUP($G27,'[1]TT SẢN PHẨM'!$B$6:$F$200,2,0),0)</f>
        <v>0</v>
      </c>
      <c r="I27" s="27"/>
      <c r="J27" s="12">
        <f>Q27</f>
        <v>0</v>
      </c>
      <c r="K27" s="15"/>
      <c r="L27" s="14"/>
      <c r="M27" s="13"/>
      <c r="N27" s="12">
        <f>K27*J27</f>
        <v>0</v>
      </c>
      <c r="O27" s="12">
        <f>M27*J27</f>
        <v>0</v>
      </c>
      <c r="P27" s="11">
        <f>N27+(O27*L27)</f>
        <v>0</v>
      </c>
      <c r="Q27" s="21">
        <f>SUM(R27:AU27)</f>
        <v>0</v>
      </c>
      <c r="R27" s="24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8"/>
    </row>
    <row r="28" spans="2:48" ht="21.95" customHeight="1">
      <c r="B28" s="20" t="s">
        <v>2</v>
      </c>
      <c r="C28" s="9"/>
      <c r="D28" s="9"/>
      <c r="E28" s="19"/>
      <c r="F28" s="18">
        <f>IFERROR(VLOOKUP($C28,[1]TTKH!$B$6:$J$201,2,0),0)</f>
        <v>0</v>
      </c>
      <c r="G28" s="17"/>
      <c r="H28" s="16">
        <f>IFERROR(VLOOKUP($G28,'[1]TT SẢN PHẨM'!$B$6:$F$200,2,0),0)</f>
        <v>0</v>
      </c>
      <c r="I28" s="9"/>
      <c r="J28" s="12">
        <f>Q28</f>
        <v>0</v>
      </c>
      <c r="K28" s="15"/>
      <c r="L28" s="25"/>
      <c r="M28" s="13"/>
      <c r="N28" s="12">
        <f>K28*J28</f>
        <v>0</v>
      </c>
      <c r="O28" s="12">
        <f>M28*J28</f>
        <v>0</v>
      </c>
      <c r="P28" s="11">
        <f>N28+(O28*L28)</f>
        <v>0</v>
      </c>
      <c r="Q28" s="21">
        <f>SUM(R28:AU28)</f>
        <v>0</v>
      </c>
      <c r="R28" s="24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2:48" ht="21.95" customHeight="1">
      <c r="B29" s="20" t="s">
        <v>1</v>
      </c>
      <c r="C29" s="9"/>
      <c r="E29" s="19"/>
      <c r="F29" s="18">
        <f>IFERROR(VLOOKUP($C29,[1]TTKH!$B$6:$J$201,2,0),0)</f>
        <v>0</v>
      </c>
      <c r="G29" s="17"/>
      <c r="H29" s="16">
        <f>IFERROR(VLOOKUP($G29,'[1]TT SẢN PHẨM'!$B$6:$F$200,2,0),0)</f>
        <v>0</v>
      </c>
      <c r="I29" s="9"/>
      <c r="J29" s="12">
        <f>Q29</f>
        <v>0</v>
      </c>
      <c r="K29" s="15"/>
      <c r="L29" s="14"/>
      <c r="M29" s="13"/>
      <c r="N29" s="12">
        <f>K29*J29</f>
        <v>0</v>
      </c>
      <c r="O29" s="12">
        <f>M29*J29</f>
        <v>0</v>
      </c>
      <c r="P29" s="11">
        <f>N29+(O29*L29)</f>
        <v>0</v>
      </c>
      <c r="Q29" s="21">
        <f>SUM(R29:AU29)</f>
        <v>0</v>
      </c>
      <c r="R29" s="24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 spans="2:48" ht="21.95" customHeight="1">
      <c r="B30" s="20" t="s">
        <v>0</v>
      </c>
      <c r="C30" s="9"/>
      <c r="D30" s="9"/>
      <c r="E30" s="19"/>
      <c r="F30" s="18">
        <f>IFERROR(VLOOKUP($C30,[1]TTKH!$B$6:$J$201,2,0),0)</f>
        <v>0</v>
      </c>
      <c r="G30" s="17"/>
      <c r="H30" s="16">
        <f>IFERROR(VLOOKUP($G30,'[1]TT SẢN PHẨM'!$B$6:$F$200,2,0),0)</f>
        <v>0</v>
      </c>
      <c r="I30" s="9"/>
      <c r="J30" s="12">
        <f>Q30</f>
        <v>0</v>
      </c>
      <c r="K30" s="15"/>
      <c r="L30" s="14"/>
      <c r="M30" s="13"/>
      <c r="N30" s="12">
        <f>K30*J30</f>
        <v>0</v>
      </c>
      <c r="O30" s="12">
        <f>M30*J30</f>
        <v>0</v>
      </c>
      <c r="P30" s="11">
        <f>N30+(O30*L30)</f>
        <v>0</v>
      </c>
      <c r="Q30" s="21">
        <f>SUM(R30:AU30)</f>
        <v>0</v>
      </c>
      <c r="R30" s="24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</row>
    <row r="31" spans="2:48" ht="21.95" customHeight="1">
      <c r="B31" s="20">
        <v>88</v>
      </c>
      <c r="C31" s="9"/>
      <c r="D31" s="9"/>
      <c r="E31" s="19"/>
      <c r="F31" s="18">
        <f>IFERROR(VLOOKUP($C31,[1]TTKH!$B$6:$J$201,2,0),0)</f>
        <v>0</v>
      </c>
      <c r="G31" s="17"/>
      <c r="H31" s="16">
        <f>IFERROR(VLOOKUP($G31,'[1]TT SẢN PHẨM'!$B$6:$F$200,2,0),0)</f>
        <v>0</v>
      </c>
      <c r="I31" s="9"/>
      <c r="J31" s="12">
        <f>Q31</f>
        <v>0</v>
      </c>
      <c r="K31" s="15"/>
      <c r="L31" s="25"/>
      <c r="M31" s="13"/>
      <c r="N31" s="12">
        <f>K31*J31</f>
        <v>0</v>
      </c>
      <c r="O31" s="12">
        <f>M31*J31</f>
        <v>0</v>
      </c>
      <c r="P31" s="11">
        <f>N31+(O31*L31)</f>
        <v>0</v>
      </c>
      <c r="Q31" s="21">
        <f>SUM(R31:AU31)</f>
        <v>0</v>
      </c>
      <c r="R31" s="24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</row>
    <row r="32" spans="2:48" ht="21.95" customHeight="1">
      <c r="B32" s="20">
        <v>89</v>
      </c>
      <c r="C32" s="9"/>
      <c r="D32" s="9"/>
      <c r="E32" s="19"/>
      <c r="F32" s="18">
        <f>IFERROR(VLOOKUP($C32,[1]TTKH!$B$6:$J$201,2,0),0)</f>
        <v>0</v>
      </c>
      <c r="G32" s="17"/>
      <c r="H32" s="16">
        <f>IFERROR(VLOOKUP($G32,'[1]TT SẢN PHẨM'!$B$6:$F$200,2,0),0)</f>
        <v>0</v>
      </c>
      <c r="I32" s="9"/>
      <c r="J32" s="12">
        <f>Q32</f>
        <v>0</v>
      </c>
      <c r="K32" s="15"/>
      <c r="L32" s="25"/>
      <c r="M32" s="13"/>
      <c r="N32" s="12">
        <f>K32*J32</f>
        <v>0</v>
      </c>
      <c r="O32" s="12">
        <f>M32*J32</f>
        <v>0</v>
      </c>
      <c r="P32" s="11">
        <f>N32+(O32*L32)</f>
        <v>0</v>
      </c>
      <c r="Q32" s="21">
        <f>SUM(R32:AU32)</f>
        <v>0</v>
      </c>
      <c r="R32" s="24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</row>
    <row r="33" spans="2:48" ht="21.95" customHeight="1">
      <c r="B33" s="20">
        <v>90</v>
      </c>
      <c r="C33" s="9"/>
      <c r="D33" s="9"/>
      <c r="E33" s="19"/>
      <c r="F33" s="18">
        <f>IFERROR(VLOOKUP($C33,[1]TTKH!$B$6:$J$201,2,0),0)</f>
        <v>0</v>
      </c>
      <c r="G33" s="17"/>
      <c r="H33" s="16">
        <f>IFERROR(VLOOKUP($G33,'[1]TT SẢN PHẨM'!$B$6:$F$200,2,0),0)</f>
        <v>0</v>
      </c>
      <c r="I33" s="9"/>
      <c r="J33" s="12">
        <f>Q33</f>
        <v>0</v>
      </c>
      <c r="K33" s="15"/>
      <c r="L33" s="14"/>
      <c r="M33" s="13"/>
      <c r="N33" s="12">
        <f>K33*J33</f>
        <v>0</v>
      </c>
      <c r="O33" s="12">
        <f>M33*J33</f>
        <v>0</v>
      </c>
      <c r="P33" s="11">
        <f>N33+(O33*L33)</f>
        <v>0</v>
      </c>
      <c r="Q33" s="21">
        <f>SUM(R33:AU33)</f>
        <v>0</v>
      </c>
      <c r="R33" s="24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2:48" ht="21.95" customHeight="1">
      <c r="B34" s="20">
        <v>91</v>
      </c>
      <c r="C34" s="9"/>
      <c r="D34" s="9"/>
      <c r="E34" s="19"/>
      <c r="F34" s="18">
        <f>IFERROR(VLOOKUP($C34,[1]TTKH!$B$6:$J$201,2,0),0)</f>
        <v>0</v>
      </c>
      <c r="G34" s="17"/>
      <c r="H34" s="16">
        <f>IFERROR(VLOOKUP($G34,'[1]TT SẢN PHẨM'!$B$6:$F$200,2,0),0)</f>
        <v>0</v>
      </c>
      <c r="I34" s="9"/>
      <c r="J34" s="12">
        <f>Q34</f>
        <v>0</v>
      </c>
      <c r="K34" s="15"/>
      <c r="L34" s="14"/>
      <c r="M34" s="13"/>
      <c r="N34" s="12">
        <f>K34*J34</f>
        <v>0</v>
      </c>
      <c r="O34" s="12">
        <f>M34*J34</f>
        <v>0</v>
      </c>
      <c r="P34" s="11">
        <f>N34+(O34*L34)</f>
        <v>0</v>
      </c>
      <c r="Q34" s="21">
        <f>SUM(R34:AU34)</f>
        <v>0</v>
      </c>
      <c r="R34" s="24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</row>
    <row r="35" spans="2:48" ht="21.95" customHeight="1">
      <c r="B35" s="20">
        <v>92</v>
      </c>
      <c r="C35" s="23"/>
      <c r="D35" s="9"/>
      <c r="E35" s="19"/>
      <c r="F35" s="18">
        <f>IFERROR(VLOOKUP($C35,[1]TTKH!$B$6:$J$201,2,0),0)</f>
        <v>0</v>
      </c>
      <c r="G35" s="17"/>
      <c r="H35" s="16">
        <f>IFERROR(VLOOKUP($G35,'[1]TT SẢN PHẨM'!$B$6:$F$200,2,0),0)</f>
        <v>0</v>
      </c>
      <c r="I35" s="9"/>
      <c r="J35" s="12">
        <f>Q35</f>
        <v>0</v>
      </c>
      <c r="K35" s="15"/>
      <c r="L35" s="14"/>
      <c r="M35" s="13"/>
      <c r="N35" s="12">
        <f>K35*J35</f>
        <v>0</v>
      </c>
      <c r="O35" s="12">
        <f>M35*J35</f>
        <v>0</v>
      </c>
      <c r="P35" s="11">
        <f>N35+(O35*L35)</f>
        <v>0</v>
      </c>
      <c r="Q35" s="21">
        <f>SUM(R35:AU35)</f>
        <v>0</v>
      </c>
      <c r="R35" s="9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</row>
    <row r="36" spans="2:48" ht="21.95" customHeight="1">
      <c r="B36" s="20">
        <v>93</v>
      </c>
      <c r="C36" s="23"/>
      <c r="D36" s="9"/>
      <c r="E36" s="19"/>
      <c r="F36" s="18">
        <f>IFERROR(VLOOKUP($C36,[1]TTKH!$B$6:$J$201,2,0),0)</f>
        <v>0</v>
      </c>
      <c r="G36" s="17"/>
      <c r="H36" s="16">
        <f>IFERROR(VLOOKUP($G36,'[1]TT SẢN PHẨM'!$B$6:$F$200,2,0),0)</f>
        <v>0</v>
      </c>
      <c r="I36" s="9"/>
      <c r="J36" s="12">
        <f>Q36</f>
        <v>0</v>
      </c>
      <c r="K36" s="15"/>
      <c r="L36" s="14"/>
      <c r="M36" s="13"/>
      <c r="N36" s="12">
        <f>K36*J36</f>
        <v>0</v>
      </c>
      <c r="O36" s="12">
        <f>M36*J36</f>
        <v>0</v>
      </c>
      <c r="P36" s="11">
        <f>N36+(O36*L36)</f>
        <v>0</v>
      </c>
      <c r="Q36" s="21">
        <f>SUM(R36:AU36)</f>
        <v>0</v>
      </c>
      <c r="R36" s="9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</row>
    <row r="37" spans="2:48" ht="21.95" customHeight="1">
      <c r="B37" s="20">
        <v>94</v>
      </c>
      <c r="C37" s="23"/>
      <c r="D37" s="9"/>
      <c r="E37" s="19"/>
      <c r="F37" s="18">
        <f>IFERROR(VLOOKUP($C37,[1]TTKH!$B$6:$J$201,2,0),0)</f>
        <v>0</v>
      </c>
      <c r="G37" s="17"/>
      <c r="H37" s="16">
        <f>IFERROR(VLOOKUP($G37,'[1]TT SẢN PHẨM'!$B$6:$F$200,2,0),0)</f>
        <v>0</v>
      </c>
      <c r="I37" s="9"/>
      <c r="J37" s="12">
        <f>Q37</f>
        <v>0</v>
      </c>
      <c r="K37" s="15"/>
      <c r="L37" s="14"/>
      <c r="M37" s="13"/>
      <c r="N37" s="12">
        <f>K37*J37</f>
        <v>0</v>
      </c>
      <c r="O37" s="12">
        <f>M37*J37</f>
        <v>0</v>
      </c>
      <c r="P37" s="11">
        <f>N37+(O37*L37)</f>
        <v>0</v>
      </c>
      <c r="Q37" s="21">
        <f>SUM(R37:AU37)</f>
        <v>0</v>
      </c>
      <c r="R37" s="9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</row>
    <row r="38" spans="2:48" ht="21.95" customHeight="1">
      <c r="B38" s="20">
        <v>95</v>
      </c>
      <c r="C38" s="23"/>
      <c r="D38" s="9"/>
      <c r="E38" s="19"/>
      <c r="F38" s="18">
        <f>IFERROR(VLOOKUP($C38,[1]TTKH!$B$6:$J$201,2,0),0)</f>
        <v>0</v>
      </c>
      <c r="G38" s="17"/>
      <c r="H38" s="16">
        <f>IFERROR(VLOOKUP($G38,'[1]TT SẢN PHẨM'!$B$6:$F$200,2,0),0)</f>
        <v>0</v>
      </c>
      <c r="I38" s="9"/>
      <c r="J38" s="12">
        <f>Q38</f>
        <v>0</v>
      </c>
      <c r="K38" s="15"/>
      <c r="L38" s="14"/>
      <c r="M38" s="13"/>
      <c r="N38" s="12">
        <f>K38*J38</f>
        <v>0</v>
      </c>
      <c r="O38" s="12">
        <f>M38*J38</f>
        <v>0</v>
      </c>
      <c r="P38" s="11">
        <f>N38+(O38*L38)</f>
        <v>0</v>
      </c>
      <c r="Q38" s="21">
        <f>SUM(R38:AU38)</f>
        <v>0</v>
      </c>
      <c r="R38" s="9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</row>
    <row r="39" spans="2:48" ht="21.95" customHeight="1">
      <c r="B39" s="20">
        <v>96</v>
      </c>
      <c r="C39" s="9"/>
      <c r="D39" s="9"/>
      <c r="E39" s="19"/>
      <c r="F39" s="18">
        <f>IFERROR(VLOOKUP($C39,[1]TTKH!$B$6:$J$201,2,0),0)</f>
        <v>0</v>
      </c>
      <c r="G39" s="17"/>
      <c r="H39" s="16">
        <f>IFERROR(VLOOKUP($G39,'[1]TT SẢN PHẨM'!$B$6:$F$200,2,0),0)</f>
        <v>0</v>
      </c>
      <c r="I39" s="9"/>
      <c r="J39" s="12">
        <f>Q39</f>
        <v>0</v>
      </c>
      <c r="K39" s="15"/>
      <c r="L39" s="14"/>
      <c r="M39" s="13"/>
      <c r="N39" s="12">
        <f>K39*J39</f>
        <v>0</v>
      </c>
      <c r="O39" s="12">
        <f>M39*J39</f>
        <v>0</v>
      </c>
      <c r="P39" s="11">
        <f>N39+(O39*L39)</f>
        <v>0</v>
      </c>
      <c r="Q39" s="21">
        <f>SUM(R39:AU39)</f>
        <v>0</v>
      </c>
      <c r="R39" s="9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</row>
    <row r="40" spans="2:48" ht="21.95" customHeight="1">
      <c r="B40" s="20">
        <v>97</v>
      </c>
      <c r="C40" s="23"/>
      <c r="D40" s="9"/>
      <c r="E40" s="19"/>
      <c r="F40" s="18">
        <f>IFERROR(VLOOKUP($C40,[1]TTKH!$B$6:$J$201,2,0),0)</f>
        <v>0</v>
      </c>
      <c r="G40" s="17"/>
      <c r="H40" s="16">
        <f>IFERROR(VLOOKUP($G40,'[1]TT SẢN PHẨM'!$B$6:$F$200,2,0),0)</f>
        <v>0</v>
      </c>
      <c r="I40" s="9"/>
      <c r="J40" s="12">
        <f>Q40</f>
        <v>0</v>
      </c>
      <c r="K40" s="15"/>
      <c r="L40" s="14"/>
      <c r="M40" s="13"/>
      <c r="N40" s="12">
        <f>K40*J40</f>
        <v>0</v>
      </c>
      <c r="O40" s="12">
        <f>M40*J40</f>
        <v>0</v>
      </c>
      <c r="P40" s="11">
        <f>N40+(O40*L40)</f>
        <v>0</v>
      </c>
      <c r="Q40" s="21">
        <f>SUM(R40:AU40)</f>
        <v>0</v>
      </c>
      <c r="R40" s="9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</row>
    <row r="41" spans="2:48" ht="31.5" customHeight="1">
      <c r="B41" s="20">
        <v>98</v>
      </c>
      <c r="C41" s="9"/>
      <c r="D41" s="9"/>
      <c r="E41" s="19"/>
      <c r="F41" s="22">
        <f>IFERROR(VLOOKUP($C41,[1]TTKH!$B$6:$J$201,2,0),0)</f>
        <v>0</v>
      </c>
      <c r="G41" s="17"/>
      <c r="H41" s="16">
        <f>IFERROR(VLOOKUP($G41,'[1]TT SẢN PHẨM'!$B$6:$F$200,2,0),0)</f>
        <v>0</v>
      </c>
      <c r="I41" s="9"/>
      <c r="J41" s="12">
        <f>Q41</f>
        <v>0</v>
      </c>
      <c r="K41" s="15"/>
      <c r="L41" s="14"/>
      <c r="M41" s="13"/>
      <c r="N41" s="12">
        <f>K41*J41</f>
        <v>0</v>
      </c>
      <c r="O41" s="12">
        <f>M41*J41</f>
        <v>0</v>
      </c>
      <c r="P41" s="11">
        <f>N41+(O41*L41)</f>
        <v>0</v>
      </c>
      <c r="Q41" s="21">
        <f>SUM(R41:AU41)</f>
        <v>0</v>
      </c>
      <c r="R41" s="9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</row>
    <row r="42" spans="2:48" ht="21.95" customHeight="1">
      <c r="B42" s="20">
        <v>99</v>
      </c>
      <c r="C42" s="9"/>
      <c r="D42" s="9"/>
      <c r="E42" s="19"/>
      <c r="F42" s="18">
        <f>IFERROR(VLOOKUP($C42,[1]TTKH!$B$6:$J$201,2,0),0)</f>
        <v>0</v>
      </c>
      <c r="G42" s="17"/>
      <c r="H42" s="16">
        <f>IFERROR(VLOOKUP($G42,'[1]TT SẢN PHẨM'!$B$6:$F$200,2,0),0)</f>
        <v>0</v>
      </c>
      <c r="I42" s="9"/>
      <c r="J42" s="12">
        <f>Q42</f>
        <v>0</v>
      </c>
      <c r="K42" s="15"/>
      <c r="L42" s="14"/>
      <c r="M42" s="13"/>
      <c r="N42" s="12">
        <f>K42*J42</f>
        <v>0</v>
      </c>
      <c r="O42" s="12">
        <f>M42*J42</f>
        <v>0</v>
      </c>
      <c r="P42" s="11">
        <f>N42+(O42*L42)</f>
        <v>0</v>
      </c>
      <c r="Q42" s="21">
        <f>SUM(R42:AU42)</f>
        <v>0</v>
      </c>
      <c r="R42" s="9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</row>
    <row r="43" spans="2:48" ht="21.95" customHeight="1">
      <c r="B43" s="20">
        <v>100</v>
      </c>
      <c r="C43" s="9"/>
      <c r="D43" s="9"/>
      <c r="E43" s="19"/>
      <c r="F43" s="18">
        <f>IFERROR(VLOOKUP($C43,[1]TTKH!$B$6:$J$201,2,0),0)</f>
        <v>0</v>
      </c>
      <c r="G43" s="17"/>
      <c r="H43" s="16">
        <f>IFERROR(VLOOKUP($G43,'[1]TT SẢN PHẨM'!$B$6:$F$200,2,0),0)</f>
        <v>0</v>
      </c>
      <c r="I43" s="9"/>
      <c r="J43" s="12">
        <f>Q43</f>
        <v>0</v>
      </c>
      <c r="K43" s="15"/>
      <c r="L43" s="14"/>
      <c r="M43" s="13"/>
      <c r="N43" s="12">
        <f>K43*J43</f>
        <v>0</v>
      </c>
      <c r="O43" s="12">
        <f>M43*J43</f>
        <v>0</v>
      </c>
      <c r="P43" s="11">
        <f>N43+(O43*L43)</f>
        <v>0</v>
      </c>
      <c r="Q43" s="21">
        <f>SUM(R43:AU43)</f>
        <v>0</v>
      </c>
      <c r="R43" s="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</row>
    <row r="44" spans="2:48" ht="21.95" customHeight="1">
      <c r="B44" s="20">
        <v>101</v>
      </c>
      <c r="C44" s="9"/>
      <c r="D44" s="9"/>
      <c r="E44" s="19"/>
      <c r="F44" s="18">
        <f>IFERROR(VLOOKUP($C44,[1]TTKH!$B$6:$J$201,2,0),0)</f>
        <v>0</v>
      </c>
      <c r="G44" s="17"/>
      <c r="H44" s="16">
        <f>IFERROR(VLOOKUP($G44,'[1]TT SẢN PHẨM'!$B$6:$F$200,2,0),0)</f>
        <v>0</v>
      </c>
      <c r="I44" s="9"/>
      <c r="J44" s="12">
        <f>Q44</f>
        <v>0</v>
      </c>
      <c r="K44" s="15"/>
      <c r="L44" s="14"/>
      <c r="M44" s="13"/>
      <c r="N44" s="12">
        <f>K44*J44</f>
        <v>0</v>
      </c>
      <c r="O44" s="12">
        <f>M44*J44</f>
        <v>0</v>
      </c>
      <c r="P44" s="11">
        <f>N44+(O44*L44)</f>
        <v>0</v>
      </c>
      <c r="Q44" s="21">
        <f>SUM(R44:AU44)</f>
        <v>0</v>
      </c>
      <c r="R44" s="9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</row>
    <row r="45" spans="2:48" ht="21.95" customHeight="1">
      <c r="B45" s="20">
        <v>102</v>
      </c>
      <c r="C45" s="9"/>
      <c r="D45" s="9"/>
      <c r="E45" s="19"/>
      <c r="F45" s="18">
        <f>IFERROR(VLOOKUP($C45,[1]TTKH!$B$6:$J$201,2,0),0)</f>
        <v>0</v>
      </c>
      <c r="G45" s="17"/>
      <c r="H45" s="16">
        <f>IFERROR(VLOOKUP($G45,'[1]TT SẢN PHẨM'!$B$6:$F$200,2,0),0)</f>
        <v>0</v>
      </c>
      <c r="I45" s="9"/>
      <c r="J45" s="12">
        <f>Q45</f>
        <v>0</v>
      </c>
      <c r="K45" s="15"/>
      <c r="L45" s="14"/>
      <c r="M45" s="13"/>
      <c r="N45" s="12">
        <f>K45*J45</f>
        <v>0</v>
      </c>
      <c r="O45" s="12">
        <f>M45*J45</f>
        <v>0</v>
      </c>
      <c r="P45" s="11">
        <f>N45+(O45*L45)</f>
        <v>0</v>
      </c>
      <c r="Q45" s="21">
        <f>SUM(R45:AU45)</f>
        <v>0</v>
      </c>
      <c r="R45" s="9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</row>
    <row r="46" spans="2:48" ht="21.95" customHeight="1">
      <c r="B46" s="20">
        <v>103</v>
      </c>
      <c r="C46" s="9"/>
      <c r="D46" s="9"/>
      <c r="E46" s="19"/>
      <c r="F46" s="18">
        <f>IFERROR(VLOOKUP($C46,[1]TTKH!$B$6:$J$201,2,0),0)</f>
        <v>0</v>
      </c>
      <c r="G46" s="17"/>
      <c r="H46" s="16">
        <f>IFERROR(VLOOKUP($G46,'[1]TT SẢN PHẨM'!$B$6:$F$200,2,0),0)</f>
        <v>0</v>
      </c>
      <c r="I46" s="9"/>
      <c r="J46" s="12">
        <f>Q46</f>
        <v>0</v>
      </c>
      <c r="K46" s="15"/>
      <c r="L46" s="14"/>
      <c r="M46" s="13"/>
      <c r="N46" s="12">
        <f>K46*J46</f>
        <v>0</v>
      </c>
      <c r="O46" s="12">
        <f>M46*J46</f>
        <v>0</v>
      </c>
      <c r="P46" s="11">
        <f>N46+(O46*L46)</f>
        <v>0</v>
      </c>
      <c r="Q46" s="10"/>
      <c r="R46" s="9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</row>
    <row r="47" spans="2:48" ht="21.95" customHeight="1">
      <c r="B47" s="20">
        <v>104</v>
      </c>
      <c r="C47" s="9"/>
      <c r="D47" s="9"/>
      <c r="E47" s="19"/>
      <c r="F47" s="18">
        <f>IFERROR(VLOOKUP($C47,[1]TTKH!$B$6:$J$201,2,0),0)</f>
        <v>0</v>
      </c>
      <c r="G47" s="17"/>
      <c r="H47" s="16">
        <f>IFERROR(VLOOKUP($G47,'[1]TT SẢN PHẨM'!$B$6:$F$200,2,0),0)</f>
        <v>0</v>
      </c>
      <c r="I47" s="9"/>
      <c r="J47" s="12">
        <f>Q47</f>
        <v>0</v>
      </c>
      <c r="K47" s="15"/>
      <c r="L47" s="14"/>
      <c r="M47" s="13"/>
      <c r="N47" s="12">
        <f>K47*J47</f>
        <v>0</v>
      </c>
      <c r="O47" s="12">
        <f>M47*J47</f>
        <v>0</v>
      </c>
      <c r="P47" s="11">
        <f>N47+(O47*L47)</f>
        <v>0</v>
      </c>
      <c r="Q47" s="10"/>
      <c r="R47" s="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</row>
    <row r="48" spans="2:48" ht="21.95" customHeight="1">
      <c r="B48" s="20">
        <v>105</v>
      </c>
      <c r="C48" s="9"/>
      <c r="D48" s="9"/>
      <c r="E48" s="19"/>
      <c r="F48" s="18">
        <f>IFERROR(VLOOKUP($C48,[1]TTKH!$B$6:$J$201,2,0),0)</f>
        <v>0</v>
      </c>
      <c r="G48" s="17"/>
      <c r="H48" s="16">
        <f>IFERROR(VLOOKUP($G48,'[1]TT SẢN PHẨM'!$B$6:$F$200,2,0),0)</f>
        <v>0</v>
      </c>
      <c r="I48" s="9"/>
      <c r="J48" s="12">
        <f>Q48</f>
        <v>0</v>
      </c>
      <c r="K48" s="15"/>
      <c r="L48" s="14"/>
      <c r="M48" s="13"/>
      <c r="N48" s="12">
        <f>K48*J48</f>
        <v>0</v>
      </c>
      <c r="O48" s="12">
        <f>M48*J48</f>
        <v>0</v>
      </c>
      <c r="P48" s="11">
        <f>N48+(O48*L48)</f>
        <v>0</v>
      </c>
      <c r="Q48" s="10"/>
      <c r="R48" s="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</row>
    <row r="49" spans="2:48" ht="21.95" customHeight="1">
      <c r="B49" s="20">
        <v>106</v>
      </c>
      <c r="C49" s="9"/>
      <c r="D49" s="9"/>
      <c r="E49" s="19"/>
      <c r="F49" s="18">
        <f>IFERROR(VLOOKUP($C49,[1]TTKH!$B$6:$J$201,2,0),0)</f>
        <v>0</v>
      </c>
      <c r="G49" s="17"/>
      <c r="H49" s="16">
        <f>IFERROR(VLOOKUP($G49,'[1]TT SẢN PHẨM'!$B$6:$F$200,2,0),0)</f>
        <v>0</v>
      </c>
      <c r="I49" s="9"/>
      <c r="J49" s="12">
        <f>Q49</f>
        <v>0</v>
      </c>
      <c r="K49" s="15"/>
      <c r="L49" s="14"/>
      <c r="M49" s="13"/>
      <c r="N49" s="12">
        <f>K49*J49</f>
        <v>0</v>
      </c>
      <c r="O49" s="12">
        <f>M49*J49</f>
        <v>0</v>
      </c>
      <c r="P49" s="11">
        <f>N49+(O49*L49)</f>
        <v>0</v>
      </c>
      <c r="Q49" s="10"/>
      <c r="R49" s="9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</row>
    <row r="50" spans="2:48" ht="21.95" customHeight="1">
      <c r="B50" s="20">
        <v>107</v>
      </c>
      <c r="C50" s="9"/>
      <c r="D50" s="9"/>
      <c r="E50" s="19"/>
      <c r="F50" s="18">
        <f>IFERROR(VLOOKUP($C50,[1]TTKH!$B$6:$J$201,2,0),0)</f>
        <v>0</v>
      </c>
      <c r="G50" s="17"/>
      <c r="H50" s="16">
        <f>IFERROR(VLOOKUP($G50,'[1]TT SẢN PHẨM'!$B$6:$F$200,2,0),0)</f>
        <v>0</v>
      </c>
      <c r="I50" s="9"/>
      <c r="J50" s="12">
        <f>Q50</f>
        <v>0</v>
      </c>
      <c r="K50" s="15"/>
      <c r="L50" s="14"/>
      <c r="M50" s="13"/>
      <c r="N50" s="12">
        <f>K50*J50</f>
        <v>0</v>
      </c>
      <c r="O50" s="12">
        <f>M50*J50</f>
        <v>0</v>
      </c>
      <c r="P50" s="11">
        <f>N50+(O50*L50)</f>
        <v>0</v>
      </c>
      <c r="Q50" s="10"/>
      <c r="R50" s="9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</row>
    <row r="51" spans="2:48" ht="21.95" customHeight="1">
      <c r="B51" s="20">
        <v>108</v>
      </c>
      <c r="C51" s="9"/>
      <c r="D51" s="9"/>
      <c r="E51" s="19"/>
      <c r="F51" s="18">
        <f>IFERROR(VLOOKUP($C51,[1]TTKH!$B$6:$J$201,2,0),0)</f>
        <v>0</v>
      </c>
      <c r="G51" s="17"/>
      <c r="H51" s="16">
        <f>IFERROR(VLOOKUP($G51,'[1]TT SẢN PHẨM'!$B$6:$F$200,2,0),0)</f>
        <v>0</v>
      </c>
      <c r="I51" s="9"/>
      <c r="J51" s="12">
        <f>Q51</f>
        <v>0</v>
      </c>
      <c r="K51" s="15"/>
      <c r="L51" s="14"/>
      <c r="M51" s="13"/>
      <c r="N51" s="12">
        <f>K51*J51</f>
        <v>0</v>
      </c>
      <c r="O51" s="12">
        <f>M51*J51</f>
        <v>0</v>
      </c>
      <c r="P51" s="11">
        <f>N51+(O51*L51)</f>
        <v>0</v>
      </c>
      <c r="Q51" s="10"/>
      <c r="R51" s="9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</row>
    <row r="52" spans="2:48" ht="21.95" customHeight="1">
      <c r="B52" s="20">
        <v>109</v>
      </c>
      <c r="C52" s="9"/>
      <c r="D52" s="9"/>
      <c r="E52" s="19"/>
      <c r="F52" s="18">
        <f>IFERROR(VLOOKUP($C52,[1]TTKH!$B$6:$J$201,2,0),0)</f>
        <v>0</v>
      </c>
      <c r="G52" s="17"/>
      <c r="H52" s="16">
        <f>IFERROR(VLOOKUP($G52,'[1]TT SẢN PHẨM'!$B$6:$F$200,2,0),0)</f>
        <v>0</v>
      </c>
      <c r="I52" s="9"/>
      <c r="J52" s="12">
        <f>Q52</f>
        <v>0</v>
      </c>
      <c r="K52" s="15"/>
      <c r="L52" s="14"/>
      <c r="M52" s="13"/>
      <c r="N52" s="12">
        <f>K52*J52</f>
        <v>0</v>
      </c>
      <c r="O52" s="12">
        <f>M52*J52</f>
        <v>0</v>
      </c>
      <c r="P52" s="11">
        <f>N52+(O52*L52)</f>
        <v>0</v>
      </c>
      <c r="Q52" s="10"/>
      <c r="R52" s="9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</row>
    <row r="53" spans="2:48" ht="21.95" customHeight="1">
      <c r="B53" s="20">
        <v>110</v>
      </c>
      <c r="C53" s="9"/>
      <c r="D53" s="9"/>
      <c r="E53" s="19"/>
      <c r="F53" s="18">
        <f>IFERROR(VLOOKUP($C53,[1]TTKH!$B$6:$J$201,2,0),0)</f>
        <v>0</v>
      </c>
      <c r="G53" s="17"/>
      <c r="H53" s="16">
        <f>IFERROR(VLOOKUP($G53,'[1]TT SẢN PHẨM'!$B$6:$F$200,2,0),0)</f>
        <v>0</v>
      </c>
      <c r="I53" s="9"/>
      <c r="J53" s="12">
        <f>Q53</f>
        <v>0</v>
      </c>
      <c r="K53" s="15"/>
      <c r="L53" s="14"/>
      <c r="M53" s="13"/>
      <c r="N53" s="12">
        <f>K53*J53</f>
        <v>0</v>
      </c>
      <c r="O53" s="12">
        <f>M53*J53</f>
        <v>0</v>
      </c>
      <c r="P53" s="11">
        <f>N53+(O53*L53)</f>
        <v>0</v>
      </c>
      <c r="Q53" s="10"/>
      <c r="R53" s="9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</row>
    <row r="54" spans="2:48" ht="21.95" customHeight="1">
      <c r="B54" s="20">
        <v>111</v>
      </c>
      <c r="C54" s="9"/>
      <c r="D54" s="9"/>
      <c r="E54" s="19"/>
      <c r="F54" s="18">
        <f>IFERROR(VLOOKUP($C54,[1]TTKH!$B$6:$J$201,2,0),0)</f>
        <v>0</v>
      </c>
      <c r="G54" s="17"/>
      <c r="H54" s="16">
        <f>IFERROR(VLOOKUP($G54,'[1]TT SẢN PHẨM'!$B$6:$F$200,2,0),0)</f>
        <v>0</v>
      </c>
      <c r="I54" s="9"/>
      <c r="J54" s="12">
        <f>Q54</f>
        <v>0</v>
      </c>
      <c r="K54" s="15"/>
      <c r="L54" s="14"/>
      <c r="M54" s="13"/>
      <c r="N54" s="12">
        <f>K54*J54</f>
        <v>0</v>
      </c>
      <c r="O54" s="12">
        <f>M54*J54</f>
        <v>0</v>
      </c>
      <c r="P54" s="11">
        <f>N54+(O54*L54)</f>
        <v>0</v>
      </c>
      <c r="Q54" s="10"/>
      <c r="R54" s="9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</row>
    <row r="55" spans="2:48" ht="21.95" customHeight="1">
      <c r="B55" s="20">
        <v>112</v>
      </c>
      <c r="C55" s="9"/>
      <c r="D55" s="9"/>
      <c r="E55" s="19"/>
      <c r="F55" s="18">
        <f>IFERROR(VLOOKUP($C55,[1]TTKH!$B$6:$J$201,2,0),0)</f>
        <v>0</v>
      </c>
      <c r="G55" s="17"/>
      <c r="H55" s="16">
        <f>IFERROR(VLOOKUP($G55,'[1]TT SẢN PHẨM'!$B$6:$F$200,2,0),0)</f>
        <v>0</v>
      </c>
      <c r="I55" s="9"/>
      <c r="J55" s="12">
        <f>Q55</f>
        <v>0</v>
      </c>
      <c r="K55" s="15"/>
      <c r="L55" s="14"/>
      <c r="M55" s="13"/>
      <c r="N55" s="12">
        <f>K55*J55</f>
        <v>0</v>
      </c>
      <c r="O55" s="12">
        <f>M55*J55</f>
        <v>0</v>
      </c>
      <c r="P55" s="11">
        <f>N55+(O55*L55)</f>
        <v>0</v>
      </c>
      <c r="Q55" s="10"/>
      <c r="R55" s="9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</row>
    <row r="56" spans="2:48" ht="21.95" customHeight="1">
      <c r="B56" s="20">
        <v>113</v>
      </c>
      <c r="C56" s="9"/>
      <c r="D56" s="9"/>
      <c r="E56" s="19"/>
      <c r="F56" s="18">
        <f>IFERROR(VLOOKUP($C56,[1]TTKH!$B$6:$J$201,2,0),0)</f>
        <v>0</v>
      </c>
      <c r="G56" s="17"/>
      <c r="H56" s="16">
        <f>IFERROR(VLOOKUP($G56,'[1]TT SẢN PHẨM'!$B$6:$F$200,2,0),0)</f>
        <v>0</v>
      </c>
      <c r="I56" s="9"/>
      <c r="J56" s="12">
        <f>Q56</f>
        <v>0</v>
      </c>
      <c r="K56" s="15"/>
      <c r="L56" s="14"/>
      <c r="M56" s="13"/>
      <c r="N56" s="12">
        <f>K56*J56</f>
        <v>0</v>
      </c>
      <c r="O56" s="12">
        <f>M56*J56</f>
        <v>0</v>
      </c>
      <c r="P56" s="11">
        <f>N56+(O56*L56)</f>
        <v>0</v>
      </c>
      <c r="Q56" s="10"/>
      <c r="R56" s="9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</row>
    <row r="57" spans="2:48" ht="21.95" customHeight="1">
      <c r="B57" s="20">
        <v>114</v>
      </c>
      <c r="C57" s="9"/>
      <c r="D57" s="9"/>
      <c r="E57" s="19"/>
      <c r="F57" s="18">
        <f>IFERROR(VLOOKUP($C57,[1]TTKH!$B$6:$J$201,2,0),0)</f>
        <v>0</v>
      </c>
      <c r="G57" s="17"/>
      <c r="H57" s="16">
        <f>IFERROR(VLOOKUP($G57,'[1]TT SẢN PHẨM'!$B$6:$F$200,2,0),0)</f>
        <v>0</v>
      </c>
      <c r="I57" s="9"/>
      <c r="J57" s="12">
        <f>Q57</f>
        <v>0</v>
      </c>
      <c r="K57" s="15"/>
      <c r="L57" s="14"/>
      <c r="M57" s="13"/>
      <c r="N57" s="12">
        <f>K57*J57</f>
        <v>0</v>
      </c>
      <c r="O57" s="12">
        <f>M57*J57</f>
        <v>0</v>
      </c>
      <c r="P57" s="11">
        <f>N57+(O57*L57)</f>
        <v>0</v>
      </c>
      <c r="Q57" s="10"/>
      <c r="R57" s="9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</row>
    <row r="58" spans="2:48" ht="21.95" customHeight="1">
      <c r="B58" s="20">
        <v>115</v>
      </c>
      <c r="C58" s="9"/>
      <c r="D58" s="9"/>
      <c r="E58" s="19"/>
      <c r="F58" s="18">
        <f>IFERROR(VLOOKUP($C58,[1]TTKH!$B$6:$J$201,2,0),0)</f>
        <v>0</v>
      </c>
      <c r="G58" s="17"/>
      <c r="H58" s="16">
        <f>IFERROR(VLOOKUP($G58,'[1]TT SẢN PHẨM'!$B$6:$F$200,2,0),0)</f>
        <v>0</v>
      </c>
      <c r="I58" s="9"/>
      <c r="J58" s="12">
        <f>Q58</f>
        <v>0</v>
      </c>
      <c r="K58" s="15"/>
      <c r="L58" s="14"/>
      <c r="M58" s="13"/>
      <c r="N58" s="12">
        <f>K58*J58</f>
        <v>0</v>
      </c>
      <c r="O58" s="12">
        <f>M58*J58</f>
        <v>0</v>
      </c>
      <c r="P58" s="11">
        <f>N58+(O58*L58)</f>
        <v>0</v>
      </c>
      <c r="Q58" s="10"/>
      <c r="R58" s="9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</row>
    <row r="59" spans="2:48" ht="21.95" customHeight="1">
      <c r="B59" s="20">
        <v>116</v>
      </c>
      <c r="C59" s="9"/>
      <c r="D59" s="9"/>
      <c r="E59" s="19"/>
      <c r="F59" s="18">
        <f>IFERROR(VLOOKUP($C59,[1]TTKH!$B$6:$J$201,2,0),0)</f>
        <v>0</v>
      </c>
      <c r="G59" s="17"/>
      <c r="H59" s="16">
        <f>IFERROR(VLOOKUP($G59,'[1]TT SẢN PHẨM'!$B$6:$F$200,2,0),0)</f>
        <v>0</v>
      </c>
      <c r="I59" s="9"/>
      <c r="J59" s="12">
        <f>Q59</f>
        <v>0</v>
      </c>
      <c r="K59" s="15"/>
      <c r="L59" s="14"/>
      <c r="M59" s="13"/>
      <c r="N59" s="12">
        <f>K59*J59</f>
        <v>0</v>
      </c>
      <c r="O59" s="12">
        <f>M59*J59</f>
        <v>0</v>
      </c>
      <c r="P59" s="11">
        <f>N59+(O59*L59)</f>
        <v>0</v>
      </c>
      <c r="Q59" s="10"/>
      <c r="R59" s="9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</row>
    <row r="60" spans="2:48" ht="21.95" customHeight="1">
      <c r="B60" s="20">
        <v>117</v>
      </c>
      <c r="C60" s="9"/>
      <c r="D60" s="9"/>
      <c r="E60" s="19"/>
      <c r="F60" s="18">
        <f>IFERROR(VLOOKUP($C60,[1]TTKH!$B$6:$J$201,2,0),0)</f>
        <v>0</v>
      </c>
      <c r="G60" s="17"/>
      <c r="H60" s="16">
        <f>IFERROR(VLOOKUP($G60,'[1]TT SẢN PHẨM'!$B$6:$F$200,2,0),0)</f>
        <v>0</v>
      </c>
      <c r="I60" s="9"/>
      <c r="J60" s="12">
        <f>Q60</f>
        <v>0</v>
      </c>
      <c r="K60" s="15"/>
      <c r="L60" s="14"/>
      <c r="M60" s="13"/>
      <c r="N60" s="12">
        <f>K60*J60</f>
        <v>0</v>
      </c>
      <c r="O60" s="12">
        <f>M60*J60</f>
        <v>0</v>
      </c>
      <c r="P60" s="11">
        <f>N60+(O60*L60)</f>
        <v>0</v>
      </c>
      <c r="Q60" s="10"/>
      <c r="R60" s="9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</row>
    <row r="61" spans="2:48" ht="21.95" customHeight="1">
      <c r="B61" s="20">
        <v>118</v>
      </c>
      <c r="C61" s="9"/>
      <c r="D61" s="9"/>
      <c r="E61" s="19"/>
      <c r="F61" s="18">
        <f>IFERROR(VLOOKUP($C61,[1]TTKH!$B$6:$J$201,2,0),0)</f>
        <v>0</v>
      </c>
      <c r="G61" s="17"/>
      <c r="H61" s="16">
        <f>IFERROR(VLOOKUP($G61,'[1]TT SẢN PHẨM'!$B$6:$F$200,2,0),0)</f>
        <v>0</v>
      </c>
      <c r="I61" s="9"/>
      <c r="J61" s="12">
        <f>Q61</f>
        <v>0</v>
      </c>
      <c r="K61" s="15"/>
      <c r="L61" s="14"/>
      <c r="M61" s="13"/>
      <c r="N61" s="12">
        <f>K61*J61</f>
        <v>0</v>
      </c>
      <c r="O61" s="12">
        <f>M61*J61</f>
        <v>0</v>
      </c>
      <c r="P61" s="11">
        <f>N61+(O61*L61)</f>
        <v>0</v>
      </c>
      <c r="Q61" s="10"/>
      <c r="R61" s="9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</row>
    <row r="62" spans="2:48" ht="21.95" customHeight="1">
      <c r="B62" s="20">
        <v>119</v>
      </c>
      <c r="C62" s="9"/>
      <c r="D62" s="9"/>
      <c r="E62" s="19"/>
      <c r="F62" s="18">
        <f>IFERROR(VLOOKUP($C62,[1]TTKH!$B$6:$J$201,2,0),0)</f>
        <v>0</v>
      </c>
      <c r="G62" s="17"/>
      <c r="H62" s="16">
        <f>IFERROR(VLOOKUP($G62,'[1]TT SẢN PHẨM'!$B$6:$F$200,2,0),0)</f>
        <v>0</v>
      </c>
      <c r="I62" s="9"/>
      <c r="J62" s="12">
        <f>Q62</f>
        <v>0</v>
      </c>
      <c r="K62" s="15"/>
      <c r="L62" s="14"/>
      <c r="M62" s="13"/>
      <c r="N62" s="12">
        <f>K62*J62</f>
        <v>0</v>
      </c>
      <c r="O62" s="12">
        <f>M62*J62</f>
        <v>0</v>
      </c>
      <c r="P62" s="11">
        <f>N62+(O62*L62)</f>
        <v>0</v>
      </c>
      <c r="Q62" s="10"/>
      <c r="R62" s="9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</row>
    <row r="63" spans="2:48" ht="21.95" customHeight="1">
      <c r="B63" s="20">
        <v>120</v>
      </c>
      <c r="C63" s="9"/>
      <c r="D63" s="9"/>
      <c r="E63" s="19"/>
      <c r="F63" s="18">
        <f>IFERROR(VLOOKUP($C63,[1]TTKH!$B$6:$J$201,2,0),0)</f>
        <v>0</v>
      </c>
      <c r="G63" s="17"/>
      <c r="H63" s="16">
        <f>IFERROR(VLOOKUP($G63,'[1]TT SẢN PHẨM'!$B$6:$F$200,2,0),0)</f>
        <v>0</v>
      </c>
      <c r="I63" s="9"/>
      <c r="J63" s="12">
        <f>Q63</f>
        <v>0</v>
      </c>
      <c r="K63" s="15"/>
      <c r="L63" s="14"/>
      <c r="M63" s="13"/>
      <c r="N63" s="12">
        <f>K63*J63</f>
        <v>0</v>
      </c>
      <c r="O63" s="12">
        <f>M63*J63</f>
        <v>0</v>
      </c>
      <c r="P63" s="11">
        <f>N63+(O63*L63)</f>
        <v>0</v>
      </c>
      <c r="Q63" s="10"/>
      <c r="R63" s="9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</row>
  </sheetData>
  <sheetProtection formatColumns="0" autoFilter="0"/>
  <autoFilter ref="B2:AU28">
    <filterColumn colId="0" showButton="0"/>
    <filterColumn colId="1" hiddenButton="1" showButton="0"/>
    <filterColumn colId="2" hiddenButton="1" showButton="0"/>
    <filterColumn colId="3" hiddenButton="1" showButton="0"/>
    <filterColumn colId="4" hiddenButton="1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hiddenButton="1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</autoFilter>
  <mergeCells count="3">
    <mergeCell ref="R4:AV4"/>
    <mergeCell ref="K5:M5"/>
    <mergeCell ref="B4:B5"/>
  </mergeCells>
  <conditionalFormatting sqref="Q7:Q45">
    <cfRule type="cellIs" dxfId="9" priority="2" operator="greaterThan">
      <formula>0</formula>
    </cfRule>
  </conditionalFormatting>
  <conditionalFormatting sqref="R7:R8 S7:AU27">
    <cfRule type="cellIs" dxfId="8" priority="1" operator="equal">
      <formula>0</formula>
    </cfRule>
  </conditionalFormatting>
  <pageMargins left="0.05" right="0" top="0.75" bottom="0.75" header="0.3" footer="0.3"/>
  <pageSetup paperSize="9" scale="66" fitToHeight="0"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KH chi phí</vt:lpstr>
      <vt:lpstr>KH bán hàng</vt:lpstr>
      <vt:lpstr>KH giao hàng</vt:lpstr>
      <vt:lpstr>KH thu hồi công nợ</vt:lpstr>
      <vt:lpstr>KH thanh toán</vt:lpstr>
      <vt:lpstr>Công nợ</vt:lpstr>
      <vt:lpstr>Lệnh nhập</vt:lpstr>
      <vt:lpstr>BẢNG BÁO GIÁ </vt:lpstr>
      <vt:lpstr>YCSX</vt:lpstr>
      <vt:lpstr>Lệnh Xuất</vt:lpstr>
      <vt:lpstr>YCTM</vt:lpstr>
      <vt:lpstr>DU TRU THANG 4</vt:lpstr>
      <vt:lpstr>TTKH</vt:lpstr>
      <vt:lpstr>TT SẢN PHẨM</vt:lpstr>
      <vt:lpstr>BC DOANH THU </vt:lpstr>
      <vt:lpstr>Thực hiện HĐ</vt:lpstr>
      <vt:lpstr>Hợp đồng</vt:lpstr>
      <vt:lpstr>'BẢNG BÁO GIÁ '!Print_Area</vt:lpstr>
      <vt:lpstr>'BC DOANH THU '!Print_Area</vt:lpstr>
      <vt:lpstr>'Công nợ'!Print_Area</vt:lpstr>
      <vt:lpstr>'Hợp đồng'!Print_Area</vt:lpstr>
      <vt:lpstr>'KH bán hàng'!Print_Area</vt:lpstr>
      <vt:lpstr>'KH giao hàng'!Print_Area</vt:lpstr>
      <vt:lpstr>'KH thu hồi công nợ'!Print_Area</vt:lpstr>
      <vt:lpstr>'Lệnh Xuất'!Print_Area</vt:lpstr>
      <vt:lpstr>'Thực hiện HĐ'!Print_Area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adminpc1</dc:creator>
  <cp:lastModifiedBy>adminpc1</cp:lastModifiedBy>
  <dcterms:created xsi:type="dcterms:W3CDTF">2022-05-09T08:57:12Z</dcterms:created>
  <dcterms:modified xsi:type="dcterms:W3CDTF">2022-05-09T09:42:35Z</dcterms:modified>
</cp:coreProperties>
</file>