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11 Forecast Model Simple 2 - 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2B" sheetId="7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25" i="7" l="1"/>
  <c r="D28" i="7" s="1"/>
  <c r="C25" i="7"/>
  <c r="C28" i="7" s="1"/>
  <c r="D21" i="7"/>
  <c r="C21" i="7"/>
  <c r="D16" i="7"/>
  <c r="C16" i="7"/>
  <c r="D45" i="7" l="1"/>
  <c r="E43" i="7" s="1"/>
  <c r="D30" i="7"/>
  <c r="C30" i="7"/>
  <c r="E24" i="7"/>
  <c r="F24" i="7" s="1"/>
  <c r="E20" i="7"/>
  <c r="E14" i="7"/>
  <c r="F14" i="7" s="1"/>
  <c r="D11" i="7"/>
  <c r="D10" i="7"/>
  <c r="C10" i="7"/>
  <c r="D9" i="7"/>
  <c r="D8" i="7"/>
  <c r="C8" i="7"/>
  <c r="D7" i="7"/>
  <c r="F15" i="7" l="1"/>
  <c r="F23" i="7" s="1"/>
  <c r="F25" i="7" s="1"/>
  <c r="G24" i="7"/>
  <c r="G40" i="7" s="1"/>
  <c r="G41" i="7" s="1"/>
  <c r="F40" i="7"/>
  <c r="F41" i="7" s="1"/>
  <c r="E40" i="7"/>
  <c r="E41" i="7" s="1"/>
  <c r="G14" i="7"/>
  <c r="E15" i="7"/>
  <c r="E23" i="7" s="1"/>
  <c r="F20" i="7"/>
  <c r="F37" i="7" s="1"/>
  <c r="F38" i="7" s="1"/>
  <c r="E37" i="7"/>
  <c r="E38" i="7" s="1"/>
  <c r="F16" i="7" l="1"/>
  <c r="F34" i="7"/>
  <c r="E25" i="7"/>
  <c r="E16" i="7"/>
  <c r="G15" i="7"/>
  <c r="G23" i="7" s="1"/>
  <c r="G25" i="7" s="1"/>
  <c r="E34" i="7"/>
  <c r="G20" i="7"/>
  <c r="G37" i="7" s="1"/>
  <c r="G38" i="7" s="1"/>
  <c r="F33" i="7"/>
  <c r="F35" i="7" l="1"/>
  <c r="F44" i="7" s="1"/>
  <c r="G16" i="7"/>
  <c r="E27" i="7"/>
  <c r="F27" i="7" s="1"/>
  <c r="F28" i="7" s="1"/>
  <c r="E33" i="7"/>
  <c r="E35" i="7" s="1"/>
  <c r="E44" i="7" s="1"/>
  <c r="E45" i="7" s="1"/>
  <c r="G34" i="7"/>
  <c r="E28" i="7" l="1"/>
  <c r="F43" i="7"/>
  <c r="F45" i="7" s="1"/>
  <c r="E19" i="7"/>
  <c r="E21" i="7" s="1"/>
  <c r="G33" i="7"/>
  <c r="G35" i="7" s="1"/>
  <c r="G44" i="7" s="1"/>
  <c r="G27" i="7"/>
  <c r="G28" i="7" s="1"/>
  <c r="E30" i="7" l="1"/>
  <c r="F19" i="7"/>
  <c r="G43" i="7"/>
  <c r="G45" i="7" s="1"/>
  <c r="G19" i="7" s="1"/>
  <c r="G21" i="7" s="1"/>
  <c r="F21" i="7" l="1"/>
  <c r="F30" i="7" s="1"/>
  <c r="G30" i="7"/>
  <c r="A1" i="6" l="1"/>
</calcChain>
</file>

<file path=xl/sharedStrings.xml><?xml version="1.0" encoding="utf-8"?>
<sst xmlns="http://schemas.openxmlformats.org/spreadsheetml/2006/main" count="80" uniqueCount="71">
  <si>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</si>
  <si>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</si>
  <si>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</si>
  <si>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</si>
  <si>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</si>
  <si>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</si>
  <si>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</si>
  <si>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</si>
  <si>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</si>
  <si>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</si>
  <si>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</si>
  <si>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</si>
  <si>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</si>
  <si>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</si>
  <si>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</si>
  <si>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</si>
  <si>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</si>
  <si>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</si>
  <si>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</si>
  <si>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</si>
  <si>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</si>
  <si>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</si>
  <si>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</si>
  <si>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</si>
  <si>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</si>
  <si>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</si>
  <si>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Revenue growth</t>
  </si>
  <si>
    <t>Costs % revenues</t>
  </si>
  <si>
    <t>Income statement</t>
  </si>
  <si>
    <t>Revenues</t>
  </si>
  <si>
    <t>Costs</t>
  </si>
  <si>
    <t>Balance sheet</t>
  </si>
  <si>
    <t>Cash</t>
  </si>
  <si>
    <t>Equity</t>
  </si>
  <si>
    <t>Check</t>
  </si>
  <si>
    <t>Forecast - No dividends, share issuance or repurchases</t>
  </si>
  <si>
    <t>End</t>
  </si>
  <si>
    <t>Total liabilities and equity</t>
  </si>
  <si>
    <t>Total liabilities</t>
  </si>
  <si>
    <t>Total assets</t>
  </si>
  <si>
    <t>Net income</t>
  </si>
  <si>
    <t>Accounts payable % costs</t>
  </si>
  <si>
    <t>Investments</t>
  </si>
  <si>
    <t>Accounts payable</t>
  </si>
  <si>
    <t>Cash flow statement</t>
  </si>
  <si>
    <t>Beginning cash</t>
  </si>
  <si>
    <t>Net cash flow</t>
  </si>
  <si>
    <t>Ending cash</t>
  </si>
  <si>
    <t>Cash flow from financing activities</t>
  </si>
  <si>
    <t>Cash flow from investing activities</t>
  </si>
  <si>
    <t>Cash flow from operations</t>
  </si>
  <si>
    <t>Long term debt increase (decrease)</t>
  </si>
  <si>
    <t>Long term debt</t>
  </si>
  <si>
    <t>Investments growth</t>
  </si>
  <si>
    <t>Increase (decrease) in accounts payable</t>
  </si>
  <si>
    <t>(Increase) decrease in investments</t>
  </si>
  <si>
    <t>Inc (dec) in long term debt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</si>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</sst>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0" fontId="33" fillId="0" borderId="0" xfId="0" applyNumberFormat="1" applyFont="1"/>
    <xf numFmtId="172" fontId="0" fillId="0" borderId="0" xfId="65" applyFont="1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2" fontId="30" fillId="37" borderId="11" xfId="61" applyNumberFormat="1">
      <protection locked="0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12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57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/>
      <c r="O5" s="81"/>
      <c r="P5" s="81"/>
      <c r="Q5" s="81"/>
      <c r="R5" s="45"/>
    </row>
    <row r="6" spans="1:18" s="2" customFormat="1" ht="15" customHeight="1" x14ac:dyDescent="0.45">
      <c r="A6" s="3"/>
      <c r="B6" s="8" t="s">
        <v>1</v>
      </c>
      <c r="C6" s="59" t="s">
        <v>58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/>
      <c r="O6" s="82"/>
      <c r="P6" s="82"/>
      <c r="Q6" s="82"/>
      <c r="R6" s="45"/>
    </row>
    <row r="7" spans="1:18" s="2" customFormat="1" ht="15" customHeight="1" x14ac:dyDescent="0.45">
      <c r="A7" s="18"/>
      <c r="B7" s="8" t="s">
        <v>1</v>
      </c>
      <c r="C7" s="18" t="s">
        <v>61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 t="s">
        <v>9</v>
      </c>
      <c r="O7" s="81"/>
      <c r="P7" s="81"/>
      <c r="Q7" s="81"/>
      <c r="R7" s="45"/>
    </row>
    <row r="8" spans="1:18" s="2" customFormat="1" ht="15" customHeight="1" x14ac:dyDescent="0.45">
      <c r="A8" s="18"/>
      <c r="B8" s="8" t="s">
        <v>1</v>
      </c>
      <c r="C8" s="18" t="s">
        <v>59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 t="s">
        <v>10</v>
      </c>
      <c r="O8" s="81"/>
      <c r="P8" s="81"/>
      <c r="Q8" s="81"/>
      <c r="R8" s="45"/>
    </row>
    <row r="9" spans="1:18" s="2" customFormat="1" ht="15" customHeight="1" x14ac:dyDescent="0.45">
      <c r="A9" s="43"/>
      <c r="B9" s="8" t="s">
        <v>1</v>
      </c>
      <c r="C9" s="18" t="s">
        <v>60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11</v>
      </c>
      <c r="O9" s="81"/>
      <c r="P9" s="81"/>
      <c r="Q9" s="81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9" t="s">
        <v>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15</v>
      </c>
      <c r="P13" s="78"/>
      <c r="Q13" s="78"/>
      <c r="R13" s="62"/>
    </row>
    <row r="14" spans="1:18" s="2" customFormat="1" ht="15" customHeight="1" x14ac:dyDescent="0.45">
      <c r="A14" s="60"/>
      <c r="B14" s="80" t="s">
        <v>22</v>
      </c>
      <c r="C14" s="80"/>
      <c r="D14" s="80" t="s">
        <v>62</v>
      </c>
      <c r="E14" s="80"/>
      <c r="F14" s="80"/>
      <c r="G14" s="80"/>
      <c r="H14" s="80"/>
      <c r="I14" s="80"/>
      <c r="J14" s="80"/>
      <c r="K14" s="80"/>
      <c r="L14" s="80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0" t="s">
        <v>23</v>
      </c>
      <c r="C15" s="80"/>
      <c r="D15" s="80" t="s">
        <v>63</v>
      </c>
      <c r="E15" s="80"/>
      <c r="F15" s="80"/>
      <c r="G15" s="80"/>
      <c r="H15" s="80"/>
      <c r="I15" s="80"/>
      <c r="J15" s="80"/>
      <c r="K15" s="80"/>
      <c r="L15" s="80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80" t="s">
        <v>24</v>
      </c>
      <c r="C16" s="80"/>
      <c r="D16" s="80" t="s">
        <v>64</v>
      </c>
      <c r="E16" s="80"/>
      <c r="F16" s="80"/>
      <c r="G16" s="80"/>
      <c r="H16" s="80"/>
      <c r="I16" s="80"/>
      <c r="J16" s="80"/>
      <c r="K16" s="80"/>
      <c r="L16" s="80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ht="30" customHeight="1" x14ac:dyDescent="0.65">
      <c r="A2" s="14" t="s">
        <v>70</v>
      </c>
      <c r="B2" s="7"/>
      <c r="C2" s="11" t="s">
        <v>69</v>
      </c>
      <c r="D2" s="11" t="s">
        <v>68</v>
      </c>
      <c r="E2" s="11" t="s">
        <v>65</v>
      </c>
      <c r="F2" s="11" t="s">
        <v>66</v>
      </c>
      <c r="G2" s="11" t="s">
        <v>67</v>
      </c>
      <c r="H2" s="11"/>
      <c r="I2" s="11"/>
      <c r="J2" s="11"/>
    </row>
    <row r="4" spans="1:10" ht="15" customHeight="1" x14ac:dyDescent="0.45">
      <c r="A4" s="15" t="s">
        <v>35</v>
      </c>
    </row>
    <row r="6" spans="1:10" ht="15" customHeight="1" x14ac:dyDescent="0.45">
      <c r="A6" s="15" t="s">
        <v>25</v>
      </c>
      <c r="B6"/>
      <c r="C6" s="64"/>
      <c r="D6" s="64"/>
      <c r="E6" s="64"/>
      <c r="F6" s="64"/>
      <c r="G6" s="64"/>
    </row>
    <row r="7" spans="1:10" ht="15" customHeight="1" x14ac:dyDescent="0.45">
      <c r="B7" s="16" t="s">
        <v>26</v>
      </c>
      <c r="D7" s="65">
        <f>D14/C14-1</f>
        <v>5.0000000000000044E-2</v>
      </c>
      <c r="E7" s="70">
        <v>0.05</v>
      </c>
      <c r="F7" s="70">
        <v>0.05</v>
      </c>
      <c r="G7" s="70">
        <v>0.05</v>
      </c>
    </row>
    <row r="8" spans="1:10" ht="15" customHeight="1" x14ac:dyDescent="0.45">
      <c r="B8" s="16" t="s">
        <v>27</v>
      </c>
      <c r="C8" s="65">
        <f>C15/C14</f>
        <v>-0.6</v>
      </c>
      <c r="D8" s="65">
        <f>D15/D14</f>
        <v>-0.6</v>
      </c>
      <c r="E8" s="70">
        <v>-0.6</v>
      </c>
      <c r="F8" s="70">
        <v>-0.6</v>
      </c>
      <c r="G8" s="70">
        <v>-0.6</v>
      </c>
    </row>
    <row r="9" spans="1:10" ht="15" customHeight="1" x14ac:dyDescent="0.45">
      <c r="B9" s="16" t="s">
        <v>53</v>
      </c>
      <c r="D9">
        <f>D20-C20</f>
        <v>43.999999999999972</v>
      </c>
      <c r="E9" s="69">
        <v>50</v>
      </c>
      <c r="F9" s="69">
        <v>50</v>
      </c>
      <c r="G9" s="69">
        <v>50</v>
      </c>
    </row>
    <row r="10" spans="1:10" ht="15" customHeight="1" x14ac:dyDescent="0.45">
      <c r="B10" s="16" t="s">
        <v>41</v>
      </c>
      <c r="C10" s="65">
        <f>C23/C15</f>
        <v>-0.16666666666666666</v>
      </c>
      <c r="D10" s="65">
        <f>D23/D15</f>
        <v>-0.19047619047619047</v>
      </c>
      <c r="E10" s="70">
        <v>-0.19</v>
      </c>
      <c r="F10" s="70">
        <v>-0.19</v>
      </c>
      <c r="G10" s="70">
        <v>-0.19</v>
      </c>
    </row>
    <row r="11" spans="1:10" ht="15" customHeight="1" x14ac:dyDescent="0.45">
      <c r="B11" s="16" t="s">
        <v>51</v>
      </c>
      <c r="D11">
        <f>D24-C24</f>
        <v>0</v>
      </c>
      <c r="E11" s="69">
        <v>5</v>
      </c>
      <c r="F11" s="69">
        <v>-7</v>
      </c>
      <c r="G11" s="69">
        <v>10</v>
      </c>
    </row>
    <row r="13" spans="1:10" ht="15" customHeight="1" x14ac:dyDescent="0.45">
      <c r="A13" s="15" t="s">
        <v>28</v>
      </c>
    </row>
    <row r="14" spans="1:10" ht="15" customHeight="1" x14ac:dyDescent="0.45">
      <c r="B14" s="16" t="s">
        <v>29</v>
      </c>
      <c r="C14" s="71">
        <v>440.00000000000006</v>
      </c>
      <c r="D14" s="71">
        <v>462.00000000000006</v>
      </c>
      <c r="E14">
        <f>D14*(1+E7)</f>
        <v>485.10000000000008</v>
      </c>
      <c r="F14">
        <f t="shared" ref="F14" si="0">E14*(1+F7)</f>
        <v>509.35500000000013</v>
      </c>
      <c r="G14">
        <f t="shared" ref="G14" si="1">F14*(1+G7)</f>
        <v>534.82275000000016</v>
      </c>
    </row>
    <row r="15" spans="1:10" ht="15" customHeight="1" x14ac:dyDescent="0.45">
      <c r="B15" s="16" t="s">
        <v>30</v>
      </c>
      <c r="C15" s="71">
        <v>-264</v>
      </c>
      <c r="D15" s="71">
        <v>-277.20000000000005</v>
      </c>
      <c r="E15">
        <f>E8*E14</f>
        <v>-291.06000000000006</v>
      </c>
      <c r="F15">
        <f t="shared" ref="F15:G15" si="2">F8*F14</f>
        <v>-305.61300000000006</v>
      </c>
      <c r="G15">
        <f t="shared" si="2"/>
        <v>-320.89365000000009</v>
      </c>
    </row>
    <row r="16" spans="1:10" ht="15" customHeight="1" x14ac:dyDescent="0.45">
      <c r="B16" s="16" t="s">
        <v>40</v>
      </c>
      <c r="C16" s="68">
        <f>SUM(C14:C15)</f>
        <v>176.00000000000006</v>
      </c>
      <c r="D16" s="68">
        <f t="shared" ref="D16:G16" si="3">SUM(D14:D15)</f>
        <v>184.8</v>
      </c>
      <c r="E16" s="68">
        <f t="shared" si="3"/>
        <v>194.04000000000002</v>
      </c>
      <c r="F16" s="68">
        <f t="shared" si="3"/>
        <v>203.74200000000008</v>
      </c>
      <c r="G16" s="68">
        <f t="shared" si="3"/>
        <v>213.92910000000006</v>
      </c>
    </row>
    <row r="18" spans="1:7" ht="15" customHeight="1" x14ac:dyDescent="0.45">
      <c r="A18" s="15" t="s">
        <v>31</v>
      </c>
    </row>
    <row r="19" spans="1:7" ht="15" customHeight="1" x14ac:dyDescent="0.45">
      <c r="B19" s="16" t="s">
        <v>32</v>
      </c>
      <c r="C19" s="71">
        <v>44</v>
      </c>
      <c r="D19" s="71">
        <v>52.800000000000004</v>
      </c>
      <c r="E19">
        <f>E45</f>
        <v>204.34140000000005</v>
      </c>
      <c r="F19">
        <f t="shared" ref="F19:G19" si="4">F45</f>
        <v>353.84847000000013</v>
      </c>
      <c r="G19">
        <f t="shared" si="4"/>
        <v>530.68089350000014</v>
      </c>
    </row>
    <row r="20" spans="1:7" ht="15" customHeight="1" x14ac:dyDescent="0.45">
      <c r="B20" s="16" t="s">
        <v>42</v>
      </c>
      <c r="C20" s="71">
        <v>220.00000000000003</v>
      </c>
      <c r="D20" s="71">
        <v>264</v>
      </c>
      <c r="E20">
        <f>E9+D20</f>
        <v>314</v>
      </c>
      <c r="F20">
        <f t="shared" ref="F20" si="5">F9+E20</f>
        <v>364</v>
      </c>
      <c r="G20">
        <f t="shared" ref="G20" si="6">G9+F20</f>
        <v>414</v>
      </c>
    </row>
    <row r="21" spans="1:7" ht="15" customHeight="1" x14ac:dyDescent="0.45">
      <c r="B21" s="16" t="s">
        <v>39</v>
      </c>
      <c r="C21" s="68">
        <f>SUM(C19:C20)</f>
        <v>264</v>
      </c>
      <c r="D21" s="68">
        <f>SUM(D19:D20)</f>
        <v>316.8</v>
      </c>
      <c r="E21" s="68">
        <f t="shared" ref="E21:G21" si="7">SUM(E19:E20)</f>
        <v>518.34140000000002</v>
      </c>
      <c r="F21" s="68">
        <f t="shared" si="7"/>
        <v>717.84847000000013</v>
      </c>
      <c r="G21" s="68">
        <f t="shared" si="7"/>
        <v>944.68089350000014</v>
      </c>
    </row>
    <row r="23" spans="1:7" ht="15" customHeight="1" x14ac:dyDescent="0.45">
      <c r="B23" s="16" t="s">
        <v>43</v>
      </c>
      <c r="C23" s="71">
        <v>44</v>
      </c>
      <c r="D23" s="71">
        <v>52.800000000000004</v>
      </c>
      <c r="E23">
        <f>E10*E15</f>
        <v>55.301400000000015</v>
      </c>
      <c r="F23">
        <f t="shared" ref="F23:G23" si="8">F10*F15</f>
        <v>58.06647000000001</v>
      </c>
      <c r="G23">
        <f t="shared" si="8"/>
        <v>60.969793500000016</v>
      </c>
    </row>
    <row r="24" spans="1:7" ht="15" customHeight="1" x14ac:dyDescent="0.45">
      <c r="B24" s="16" t="s">
        <v>52</v>
      </c>
      <c r="C24" s="71">
        <v>88</v>
      </c>
      <c r="D24" s="71">
        <v>88</v>
      </c>
      <c r="E24">
        <f>E11+D24</f>
        <v>93</v>
      </c>
      <c r="F24">
        <f t="shared" ref="F24" si="9">F11+E24</f>
        <v>86</v>
      </c>
      <c r="G24">
        <f t="shared" ref="G24" si="10">G11+F24</f>
        <v>96</v>
      </c>
    </row>
    <row r="25" spans="1:7" ht="15" customHeight="1" x14ac:dyDescent="0.45">
      <c r="B25" s="16" t="s">
        <v>38</v>
      </c>
      <c r="C25" s="68">
        <f>SUM(C23:C24)</f>
        <v>132</v>
      </c>
      <c r="D25" s="68">
        <f t="shared" ref="D25:G25" si="11">SUM(D23:D24)</f>
        <v>140.80000000000001</v>
      </c>
      <c r="E25" s="68">
        <f t="shared" si="11"/>
        <v>148.3014</v>
      </c>
      <c r="F25" s="68">
        <f t="shared" si="11"/>
        <v>144.06647000000001</v>
      </c>
      <c r="G25" s="68">
        <f t="shared" si="11"/>
        <v>156.96979350000001</v>
      </c>
    </row>
    <row r="27" spans="1:7" ht="15" customHeight="1" x14ac:dyDescent="0.45">
      <c r="B27" s="16" t="s">
        <v>33</v>
      </c>
      <c r="C27" s="71">
        <v>132</v>
      </c>
      <c r="D27" s="71">
        <v>176</v>
      </c>
      <c r="E27">
        <f>E16+D27</f>
        <v>370.04</v>
      </c>
      <c r="F27">
        <f t="shared" ref="F27" si="12">F16+E27</f>
        <v>573.78200000000015</v>
      </c>
      <c r="G27">
        <f t="shared" ref="G27" si="13">G16+F27</f>
        <v>787.71110000000022</v>
      </c>
    </row>
    <row r="28" spans="1:7" ht="15" customHeight="1" x14ac:dyDescent="0.45">
      <c r="B28" s="16" t="s">
        <v>37</v>
      </c>
      <c r="C28" s="68">
        <f t="shared" ref="C28" si="14">C25+C27</f>
        <v>264</v>
      </c>
      <c r="D28" s="68">
        <f t="shared" ref="D28" si="15">D25+D27</f>
        <v>316.8</v>
      </c>
      <c r="E28" s="68">
        <f t="shared" ref="E28" si="16">E25+E27</f>
        <v>518.34140000000002</v>
      </c>
      <c r="F28" s="68">
        <f t="shared" ref="F28" si="17">F25+F27</f>
        <v>717.84847000000013</v>
      </c>
      <c r="G28" s="68">
        <f t="shared" ref="G28" si="18">G25+G27</f>
        <v>944.68089350000025</v>
      </c>
    </row>
    <row r="30" spans="1:7" ht="15" customHeight="1" x14ac:dyDescent="0.45">
      <c r="B30" s="16" t="s">
        <v>34</v>
      </c>
      <c r="C30" s="67" t="str">
        <f>IF(C28=C21,"OK",C28-C21)</f>
        <v>OK</v>
      </c>
      <c r="D30" s="67" t="str">
        <f>IF(D28=D21,"OK",D28-D21)</f>
        <v>OK</v>
      </c>
      <c r="E30" s="67" t="str">
        <f>IF(E28=E21,"OK",E28-E21)</f>
        <v>OK</v>
      </c>
      <c r="F30" s="67" t="str">
        <f t="shared" ref="F30:G30" si="19">IF(F28=F21,"OK",F28-F21)</f>
        <v>OK</v>
      </c>
      <c r="G30" s="67" t="str">
        <f t="shared" si="19"/>
        <v>OK</v>
      </c>
    </row>
    <row r="32" spans="1:7" ht="15" customHeight="1" x14ac:dyDescent="0.45">
      <c r="A32" s="15" t="s">
        <v>44</v>
      </c>
    </row>
    <row r="33" spans="1:7" ht="15" customHeight="1" x14ac:dyDescent="0.45">
      <c r="B33" s="16" t="s">
        <v>40</v>
      </c>
      <c r="E33">
        <f>E16</f>
        <v>194.04000000000002</v>
      </c>
      <c r="F33">
        <f t="shared" ref="F33:G33" si="20">F16</f>
        <v>203.74200000000008</v>
      </c>
      <c r="G33">
        <f t="shared" si="20"/>
        <v>213.92910000000006</v>
      </c>
    </row>
    <row r="34" spans="1:7" ht="15" customHeight="1" x14ac:dyDescent="0.45">
      <c r="B34" s="16" t="s">
        <v>54</v>
      </c>
      <c r="E34">
        <f>E23-D23</f>
        <v>2.5014000000000109</v>
      </c>
      <c r="F34">
        <f t="shared" ref="F34" si="21">F23-E23</f>
        <v>2.7650699999999944</v>
      </c>
      <c r="G34">
        <f t="shared" ref="G34" si="22">G23-F23</f>
        <v>2.9033235000000062</v>
      </c>
    </row>
    <row r="35" spans="1:7" ht="15" customHeight="1" x14ac:dyDescent="0.45">
      <c r="B35" s="16" t="s">
        <v>50</v>
      </c>
      <c r="C35" s="66"/>
      <c r="D35" s="66"/>
      <c r="E35" s="68">
        <f>SUM(E33:E34)</f>
        <v>196.54140000000004</v>
      </c>
      <c r="F35" s="68">
        <f t="shared" ref="F35:G35" si="23">SUM(F33:F34)</f>
        <v>206.50707000000006</v>
      </c>
      <c r="G35" s="68">
        <f t="shared" si="23"/>
        <v>216.83242350000006</v>
      </c>
    </row>
    <row r="37" spans="1:7" ht="15" customHeight="1" x14ac:dyDescent="0.45">
      <c r="B37" s="16" t="s">
        <v>55</v>
      </c>
      <c r="E37">
        <f>D20-E20</f>
        <v>-50</v>
      </c>
      <c r="F37">
        <f t="shared" ref="F37" si="24">E20-F20</f>
        <v>-50</v>
      </c>
      <c r="G37">
        <f t="shared" ref="G37" si="25">F20-G20</f>
        <v>-50</v>
      </c>
    </row>
    <row r="38" spans="1:7" ht="15" customHeight="1" x14ac:dyDescent="0.45">
      <c r="B38" s="16" t="s">
        <v>49</v>
      </c>
      <c r="C38" s="66"/>
      <c r="D38" s="66"/>
      <c r="E38" s="68">
        <f>SUM(E37)</f>
        <v>-50</v>
      </c>
      <c r="F38" s="68">
        <f t="shared" ref="F38:G38" si="26">SUM(F37)</f>
        <v>-50</v>
      </c>
      <c r="G38" s="68">
        <f t="shared" si="26"/>
        <v>-50</v>
      </c>
    </row>
    <row r="40" spans="1:7" ht="15" customHeight="1" x14ac:dyDescent="0.45">
      <c r="B40" s="16" t="s">
        <v>56</v>
      </c>
      <c r="E40">
        <f>E24-D24</f>
        <v>5</v>
      </c>
      <c r="F40">
        <f t="shared" ref="F40" si="27">F24-E24</f>
        <v>-7</v>
      </c>
      <c r="G40">
        <f t="shared" ref="G40" si="28">G24-F24</f>
        <v>10</v>
      </c>
    </row>
    <row r="41" spans="1:7" ht="15" customHeight="1" x14ac:dyDescent="0.45">
      <c r="B41" s="16" t="s">
        <v>48</v>
      </c>
      <c r="C41" s="66"/>
      <c r="D41" s="66"/>
      <c r="E41" s="68">
        <f>SUM(E40)</f>
        <v>5</v>
      </c>
      <c r="F41" s="68">
        <f t="shared" ref="F41:G41" si="29">SUM(F40)</f>
        <v>-7</v>
      </c>
      <c r="G41" s="68">
        <f t="shared" si="29"/>
        <v>10</v>
      </c>
    </row>
    <row r="43" spans="1:7" ht="15" customHeight="1" x14ac:dyDescent="0.45">
      <c r="B43" s="16" t="s">
        <v>45</v>
      </c>
      <c r="E43">
        <f>D45</f>
        <v>52.800000000000004</v>
      </c>
      <c r="F43">
        <f t="shared" ref="F43" si="30">E45</f>
        <v>204.34140000000005</v>
      </c>
      <c r="G43">
        <f t="shared" ref="G43" si="31">F45</f>
        <v>353.84847000000013</v>
      </c>
    </row>
    <row r="44" spans="1:7" ht="15" customHeight="1" x14ac:dyDescent="0.45">
      <c r="B44" s="16" t="s">
        <v>46</v>
      </c>
      <c r="E44">
        <f>E35+E38+E41</f>
        <v>151.54140000000004</v>
      </c>
      <c r="F44">
        <f t="shared" ref="F44:G44" si="32">F35+F38+F41</f>
        <v>149.50707000000006</v>
      </c>
      <c r="G44">
        <f t="shared" si="32"/>
        <v>176.83242350000006</v>
      </c>
    </row>
    <row r="45" spans="1:7" ht="15" customHeight="1" x14ac:dyDescent="0.45">
      <c r="B45" s="16" t="s">
        <v>47</v>
      </c>
      <c r="D45">
        <f>D19</f>
        <v>52.800000000000004</v>
      </c>
      <c r="E45">
        <f>SUM(E43:E44)</f>
        <v>204.34140000000005</v>
      </c>
      <c r="F45">
        <f t="shared" ref="F45:G45" si="33">SUM(F43:F44)</f>
        <v>353.84847000000013</v>
      </c>
      <c r="G45">
        <f t="shared" si="33"/>
        <v>530.68089350000014</v>
      </c>
    </row>
    <row r="48" spans="1:7" ht="15" customHeight="1" x14ac:dyDescent="0.45">
      <c r="A48" s="15" t="s">
        <v>36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2B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2017-05-12T08:40:47Z</dcterms:modified>
</cp:coreProperties>
</file>