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5 Capital Structure\16a Leverage Ratios Workout Homework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09" i="2" l="1"/>
  <c r="D108" i="2"/>
  <c r="D110" i="2" s="1"/>
  <c r="C108" i="2"/>
  <c r="D101" i="2"/>
  <c r="D104" i="2" s="1"/>
  <c r="C101" i="2"/>
  <c r="C104" i="2" s="1"/>
  <c r="C114" i="2" s="1"/>
  <c r="D116" i="2" l="1"/>
  <c r="C115" i="2"/>
  <c r="D114" i="2"/>
  <c r="C112" i="2"/>
  <c r="D113" i="2"/>
  <c r="D115" i="2"/>
  <c r="C113" i="2"/>
  <c r="D112" i="2"/>
  <c r="C110" i="2"/>
  <c r="C116" i="2" s="1"/>
  <c r="A1" i="6" l="1"/>
  <c r="A1" i="2" s="1"/>
</calcChain>
</file>

<file path=xl/sharedStrings.xml><?xml version="1.0" encoding="utf-8"?>
<sst xmlns="http://schemas.openxmlformats.org/spreadsheetml/2006/main" count="59" uniqueCount="48">
  <si>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</si>
  <si>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</si>
  <si>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</si>
  <si>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</si>
  <si>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</si>
  <si>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</si>
  <si>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</si>
  <si>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</si>
  <si>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</si>
  <si>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</si>
  <si>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</si>
  <si>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</si>
  <si>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</si>
  <si>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</si>
  <si>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</si>
  <si>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</si>
  <si>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</si>
  <si>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</si>
  <si>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</si>
  <si>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</si>
  <si>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</si>
  <si>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End</t>
  </si>
  <si>
    <t>Identify financing items</t>
  </si>
  <si>
    <t>Calculate net debt</t>
  </si>
  <si>
    <t>Calculate leverage metrics</t>
  </si>
  <si>
    <t>Account for debt issuance, repayment and interest</t>
  </si>
  <si>
    <t>Forecast equity</t>
  </si>
  <si>
    <t>Understand different types of shares and share counts</t>
  </si>
  <si>
    <t>Cash and cash equivalents</t>
  </si>
  <si>
    <t>Short term borrowings</t>
  </si>
  <si>
    <t>Capital lease due within one year</t>
  </si>
  <si>
    <t>Long term debt</t>
  </si>
  <si>
    <t>Long term capital lease</t>
  </si>
  <si>
    <t>Year 9</t>
  </si>
  <si>
    <t>Year 8</t>
  </si>
  <si>
    <t>Long term debt due within one year</t>
  </si>
  <si>
    <t>Net debt</t>
  </si>
  <si>
    <t>EBITDA</t>
  </si>
  <si>
    <t>Total debt</t>
  </si>
  <si>
    <t>EBIT</t>
  </si>
  <si>
    <t>Depreciation and amortization</t>
  </si>
  <si>
    <t>Total equity</t>
  </si>
  <si>
    <t>Calculate the following leverage ratios</t>
  </si>
  <si>
    <t>Debt / equity</t>
  </si>
  <si>
    <t>Debt / debt plus equity</t>
  </si>
  <si>
    <t>Net debt / equity</t>
  </si>
  <si>
    <t>Net debt / net debt plus equity</t>
  </si>
  <si>
    <t>Net debt /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</si>
</sst>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applyAlignment="1">
      <alignment horizontal="right"/>
    </xf>
    <xf numFmtId="174" fontId="0" fillId="0" borderId="0" xfId="0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11</xdr:row>
      <xdr:rowOff>0</xdr:rowOff>
    </xdr:from>
    <xdr:to>
      <xdr:col>5</xdr:col>
      <xdr:colOff>586079</xdr:colOff>
      <xdr:row>50</xdr:row>
      <xdr:rowOff>82642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29" y="128968500"/>
          <a:ext cx="6480000" cy="7512142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56029</xdr:colOff>
      <xdr:row>52</xdr:row>
      <xdr:rowOff>106458</xdr:rowOff>
    </xdr:from>
    <xdr:to>
      <xdr:col>5</xdr:col>
      <xdr:colOff>586079</xdr:colOff>
      <xdr:row>75</xdr:row>
      <xdr:rowOff>62915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329" y="136885458"/>
          <a:ext cx="6480000" cy="4337957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56029</xdr:colOff>
      <xdr:row>77</xdr:row>
      <xdr:rowOff>2</xdr:rowOff>
    </xdr:from>
    <xdr:to>
      <xdr:col>5</xdr:col>
      <xdr:colOff>586079</xdr:colOff>
      <xdr:row>91</xdr:row>
      <xdr:rowOff>177591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329" y="141541502"/>
          <a:ext cx="6480000" cy="2844589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25">
      <c r="A2" s="69" t="s">
        <v>20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0" t="s">
        <v>11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2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1"/>
      <c r="H9" s="71"/>
      <c r="I9" s="71"/>
      <c r="J9" s="71"/>
      <c r="K9" s="28"/>
    </row>
    <row r="10" spans="1:14" s="23" customFormat="1" ht="15" customHeight="1" x14ac:dyDescent="0.2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2</v>
      </c>
      <c r="M4" s="76"/>
      <c r="N4" s="76"/>
      <c r="O4" s="76"/>
      <c r="P4" s="76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3" t="s">
        <v>9</v>
      </c>
      <c r="O5" s="73"/>
      <c r="P5" s="73"/>
      <c r="Q5" s="73"/>
      <c r="R5" s="45"/>
    </row>
    <row r="6" spans="1:18" s="2" customFormat="1" ht="15" customHeight="1" x14ac:dyDescent="0.25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4">
        <v>42369</v>
      </c>
      <c r="O6" s="74"/>
      <c r="P6" s="74"/>
      <c r="Q6" s="74"/>
      <c r="R6" s="45"/>
    </row>
    <row r="7" spans="1:18" s="2" customFormat="1" ht="15" customHeight="1" x14ac:dyDescent="0.25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3"/>
      <c r="O7" s="73"/>
      <c r="P7" s="73"/>
      <c r="Q7" s="73"/>
      <c r="R7" s="45"/>
    </row>
    <row r="8" spans="1:18" s="2" customFormat="1" ht="15" customHeight="1" x14ac:dyDescent="0.25">
      <c r="A8" s="18"/>
      <c r="B8" s="8" t="s">
        <v>1</v>
      </c>
      <c r="C8" s="18" t="s">
        <v>25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3"/>
      <c r="O8" s="73"/>
      <c r="P8" s="73"/>
      <c r="Q8" s="73"/>
      <c r="R8" s="45"/>
    </row>
    <row r="9" spans="1:18" s="2" customFormat="1" ht="15" customHeight="1" x14ac:dyDescent="0.25">
      <c r="A9" s="43"/>
      <c r="B9" s="8" t="s">
        <v>1</v>
      </c>
      <c r="C9" s="18" t="s">
        <v>27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3" t="s">
        <v>10</v>
      </c>
      <c r="O9" s="73"/>
      <c r="P9" s="73"/>
      <c r="Q9" s="73"/>
      <c r="R9" s="45"/>
    </row>
    <row r="10" spans="1:18" s="2" customFormat="1" ht="15" customHeight="1" x14ac:dyDescent="0.25">
      <c r="A10" s="44"/>
      <c r="B10" s="8" t="s">
        <v>1</v>
      </c>
      <c r="C10" s="18" t="s">
        <v>26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5">
        <v>0</v>
      </c>
      <c r="O10" s="75"/>
      <c r="P10" s="75"/>
      <c r="Q10" s="75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7" t="s">
        <v>17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N13" s="1"/>
      <c r="O13" s="76" t="s">
        <v>12</v>
      </c>
      <c r="P13" s="76"/>
      <c r="Q13" s="76"/>
      <c r="R13" s="62"/>
    </row>
    <row r="14" spans="1:18" s="2" customFormat="1" ht="15" customHeight="1" x14ac:dyDescent="0.25">
      <c r="A14" s="60"/>
      <c r="B14" s="72" t="s">
        <v>18</v>
      </c>
      <c r="C14" s="72"/>
      <c r="D14" s="72" t="s">
        <v>19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zoomScale="85" zoomScaleNormal="85" workbookViewId="0"/>
  </sheetViews>
  <sheetFormatPr defaultColWidth="12.5703125" defaultRowHeight="15" customHeight="1" x14ac:dyDescent="0.25"/>
  <cols>
    <col min="1" max="1" width="1.5703125" style="15" customWidth="1"/>
    <col min="2" max="2" width="41.855468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18</v>
      </c>
    </row>
    <row r="4" spans="1:10" ht="15" customHeight="1" x14ac:dyDescent="0.25">
      <c r="B4" s="16" t="s">
        <v>42</v>
      </c>
    </row>
    <row r="6" spans="1:10" ht="15" customHeight="1" x14ac:dyDescent="0.25">
      <c r="B6" s="16" t="s">
        <v>43</v>
      </c>
    </row>
    <row r="7" spans="1:10" ht="15" customHeight="1" x14ac:dyDescent="0.25">
      <c r="B7" s="16" t="s">
        <v>44</v>
      </c>
    </row>
    <row r="8" spans="1:10" ht="15" customHeight="1" x14ac:dyDescent="0.25">
      <c r="B8" s="16" t="s">
        <v>45</v>
      </c>
    </row>
    <row r="9" spans="1:10" ht="15" customHeight="1" x14ac:dyDescent="0.25">
      <c r="B9" s="16" t="s">
        <v>46</v>
      </c>
    </row>
    <row r="10" spans="1:10" ht="15" customHeight="1" x14ac:dyDescent="0.25">
      <c r="B10" s="16" t="s">
        <v>47</v>
      </c>
    </row>
    <row r="95" spans="2:8" ht="15" customHeight="1" x14ac:dyDescent="0.25">
      <c r="C95" s="64" t="s">
        <v>33</v>
      </c>
      <c r="D95" s="64" t="s">
        <v>34</v>
      </c>
      <c r="F95" s="16"/>
      <c r="G95" s="65"/>
      <c r="H95" s="65"/>
    </row>
    <row r="96" spans="2:8" ht="15" customHeight="1" x14ac:dyDescent="0.25">
      <c r="B96" s="16" t="s">
        <v>29</v>
      </c>
      <c r="C96">
        <v>2708</v>
      </c>
      <c r="D96">
        <v>1592</v>
      </c>
      <c r="F96" s="16"/>
    </row>
    <row r="97" spans="2:6" ht="15" customHeight="1" x14ac:dyDescent="0.25">
      <c r="B97" s="16" t="s">
        <v>35</v>
      </c>
      <c r="C97">
        <v>2745</v>
      </c>
      <c r="D97">
        <v>4791</v>
      </c>
      <c r="F97" s="16"/>
    </row>
    <row r="98" spans="2:6" ht="15" customHeight="1" x14ac:dyDescent="0.25">
      <c r="B98" s="16" t="s">
        <v>30</v>
      </c>
      <c r="C98">
        <v>551</v>
      </c>
      <c r="D98">
        <v>287</v>
      </c>
      <c r="F98" s="16"/>
    </row>
    <row r="99" spans="2:6" ht="15" customHeight="1" x14ac:dyDescent="0.25">
      <c r="B99" s="16" t="s">
        <v>31</v>
      </c>
      <c r="C99">
        <v>38214</v>
      </c>
      <c r="D99">
        <v>40889</v>
      </c>
      <c r="F99" s="16"/>
    </row>
    <row r="100" spans="2:6" ht="15" customHeight="1" x14ac:dyDescent="0.25">
      <c r="B100" s="16" t="s">
        <v>32</v>
      </c>
      <c r="C100">
        <v>5816</v>
      </c>
      <c r="D100">
        <v>2606</v>
      </c>
      <c r="F100" s="16"/>
    </row>
    <row r="101" spans="2:6" ht="15" customHeight="1" x14ac:dyDescent="0.25">
      <c r="B101" s="16" t="s">
        <v>38</v>
      </c>
      <c r="C101">
        <f>SUM(C96:C100)</f>
        <v>50034</v>
      </c>
      <c r="D101">
        <f>SUM(D96:D100)</f>
        <v>50165</v>
      </c>
      <c r="F101" s="16"/>
    </row>
    <row r="102" spans="2:6" ht="15" customHeight="1" x14ac:dyDescent="0.25">
      <c r="F102" s="16"/>
    </row>
    <row r="103" spans="2:6" ht="15" customHeight="1" x14ac:dyDescent="0.25">
      <c r="B103" s="16" t="s">
        <v>28</v>
      </c>
      <c r="C103">
        <v>8705</v>
      </c>
      <c r="D103">
        <v>9135</v>
      </c>
    </row>
    <row r="104" spans="2:6" ht="15" customHeight="1" x14ac:dyDescent="0.25">
      <c r="B104" s="16" t="s">
        <v>36</v>
      </c>
      <c r="C104">
        <f>C101-C103</f>
        <v>41329</v>
      </c>
      <c r="D104">
        <f>D101-D103</f>
        <v>41030</v>
      </c>
    </row>
    <row r="106" spans="2:6" ht="15" customHeight="1" x14ac:dyDescent="0.25">
      <c r="B106" s="16" t="s">
        <v>41</v>
      </c>
      <c r="C106">
        <v>83611</v>
      </c>
      <c r="D106">
        <v>85937</v>
      </c>
    </row>
    <row r="108" spans="2:6" ht="15" customHeight="1" x14ac:dyDescent="0.25">
      <c r="B108" s="16" t="s">
        <v>39</v>
      </c>
      <c r="C108">
        <f>24105</f>
        <v>24105</v>
      </c>
      <c r="D108">
        <f>27147</f>
        <v>27147</v>
      </c>
    </row>
    <row r="109" spans="2:6" ht="15" customHeight="1" x14ac:dyDescent="0.25">
      <c r="B109" s="16" t="s">
        <v>40</v>
      </c>
      <c r="C109">
        <f>9454</f>
        <v>9454</v>
      </c>
      <c r="D109">
        <v>9173</v>
      </c>
    </row>
    <row r="110" spans="2:6" ht="15" customHeight="1" x14ac:dyDescent="0.25">
      <c r="B110" s="16" t="s">
        <v>37</v>
      </c>
      <c r="C110">
        <f>SUM(C108:C109)</f>
        <v>33559</v>
      </c>
      <c r="D110">
        <f>SUM(D108:D109)</f>
        <v>36320</v>
      </c>
    </row>
    <row r="112" spans="2:6" ht="15" customHeight="1" x14ac:dyDescent="0.25">
      <c r="B112" s="16" t="s">
        <v>43</v>
      </c>
      <c r="C112">
        <f>C101/C106</f>
        <v>0.59841408427120835</v>
      </c>
      <c r="D112">
        <f>D101/D106</f>
        <v>0.58374157813281824</v>
      </c>
    </row>
    <row r="113" spans="1:4" ht="15" customHeight="1" x14ac:dyDescent="0.25">
      <c r="B113" s="16" t="s">
        <v>44</v>
      </c>
      <c r="C113">
        <f>C101/(C101+C106)</f>
        <v>0.37437988701410452</v>
      </c>
      <c r="D113">
        <f>D101/(D101+D106)</f>
        <v>0.36858385622547796</v>
      </c>
    </row>
    <row r="114" spans="1:4" ht="15" customHeight="1" x14ac:dyDescent="0.25">
      <c r="B114" s="16" t="s">
        <v>45</v>
      </c>
      <c r="C114">
        <f>C104/C106</f>
        <v>0.49430098910430448</v>
      </c>
      <c r="D114">
        <f>D104/D106</f>
        <v>0.47744277784888928</v>
      </c>
    </row>
    <row r="115" spans="1:4" ht="15" customHeight="1" x14ac:dyDescent="0.25">
      <c r="B115" s="16" t="s">
        <v>46</v>
      </c>
      <c r="C115">
        <f>C104/(C104+C106)</f>
        <v>0.33079077957419561</v>
      </c>
      <c r="D115">
        <f>D104/(D104+D106)</f>
        <v>0.32315483550843921</v>
      </c>
    </row>
    <row r="116" spans="1:4" ht="15" customHeight="1" x14ac:dyDescent="0.25">
      <c r="B116" s="16" t="s">
        <v>47</v>
      </c>
      <c r="C116">
        <f>C104/C110</f>
        <v>1.2315325248070563</v>
      </c>
      <c r="D116">
        <f>D104/D110</f>
        <v>1.1296806167400881</v>
      </c>
    </row>
    <row r="118" spans="1:4" ht="15" customHeight="1" x14ac:dyDescent="0.25">
      <c r="A118" s="15" t="s">
        <v>21</v>
      </c>
    </row>
  </sheetData>
  <sortState ref="L225:L242">
    <sortCondition ref="L225:L242"/>
  </sortState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rowBreaks count="2" manualBreakCount="2">
    <brk id="2" max="10" man="1"/>
    <brk id="76" max="10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2016-05-23T07:07:24Z</cp:lastPrinted>
  <dcterms:created xsi:type="dcterms:W3CDTF">2016-02-03T14:06:14Z</dcterms:created>
  <dcterms:modified xsi:type="dcterms:W3CDTF">2017-05-03T09:06:42Z</dcterms:modified>
</cp:coreProperties>
</file>