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Accountant\1 Financial Accounting Review\Material used\6 BS and IS Transactions Workout\"/>
    </mc:Choice>
  </mc:AlternateContent>
  <bookViews>
    <workbookView xWindow="0" yWindow="0" windowWidth="20520" windowHeight="10572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Workout!$A$1:$R$53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J24" i="2" l="1"/>
  <c r="J36" i="2"/>
  <c r="C44" i="2" s="1"/>
  <c r="O36" i="2"/>
  <c r="C50" i="2" s="1"/>
  <c r="O31" i="2"/>
  <c r="N36" i="2"/>
  <c r="N23" i="2"/>
  <c r="M36" i="2"/>
  <c r="M23" i="2"/>
  <c r="L36" i="2"/>
  <c r="L23" i="2"/>
  <c r="K36" i="2"/>
  <c r="K25" i="2"/>
  <c r="I25" i="2"/>
  <c r="I23" i="2"/>
  <c r="H36" i="2"/>
  <c r="H23" i="2"/>
  <c r="G36" i="2"/>
  <c r="G23" i="2"/>
  <c r="F23" i="2"/>
  <c r="F27" i="2"/>
  <c r="E33" i="2"/>
  <c r="E23" i="2"/>
  <c r="D35" i="2"/>
  <c r="D23" i="2"/>
  <c r="C45" i="2" l="1"/>
  <c r="C46" i="2"/>
  <c r="C48" i="2"/>
  <c r="C47" i="2" l="1"/>
  <c r="C49" i="2" s="1"/>
  <c r="C51" i="2" s="1"/>
  <c r="P23" i="2" l="1"/>
  <c r="C37" i="2"/>
  <c r="P35" i="2"/>
  <c r="P33" i="2"/>
  <c r="C32" i="2"/>
  <c r="C34" i="2" s="1"/>
  <c r="P31" i="2"/>
  <c r="P30" i="2"/>
  <c r="P27" i="2"/>
  <c r="C26" i="2"/>
  <c r="C28" i="2" s="1"/>
  <c r="P32" i="2" l="1"/>
  <c r="P34" i="2" s="1"/>
  <c r="P25" i="2"/>
  <c r="C38" i="2"/>
  <c r="C40" i="2" s="1"/>
  <c r="C41" i="2" s="1"/>
  <c r="P36" i="2"/>
  <c r="P37" i="2" s="1"/>
  <c r="P24" i="2"/>
  <c r="P38" i="2" l="1"/>
  <c r="P26" i="2"/>
  <c r="P28" i="2" s="1"/>
  <c r="P40" i="2" l="1"/>
  <c r="P41" i="2" s="1"/>
  <c r="A1" i="6"/>
  <c r="A1" i="2" s="1"/>
</calcChain>
</file>

<file path=xl/sharedStrings.xml><?xml version="1.0" encoding="utf-8"?>
<sst xmlns="http://schemas.openxmlformats.org/spreadsheetml/2006/main" count="79" uniqueCount="78">
  <si>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</si>
  <si>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</si>
  <si>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</si>
  <si>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</si>
  <si>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</si>
  <si>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</si>
  <si>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</si>
  <si>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</si>
  <si>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</si>
  <si>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</si>
  <si>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</si>
  <si>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</si>
  <si>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</si>
  <si>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</si>
  <si>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</si>
  <si>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</si>
  <si>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</si>
  <si>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</si>
  <si>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Cash</t>
  </si>
  <si>
    <t>Inventory</t>
  </si>
  <si>
    <t>Total assets</t>
  </si>
  <si>
    <t>Tax payable</t>
  </si>
  <si>
    <t>Equity</t>
  </si>
  <si>
    <t>Check</t>
  </si>
  <si>
    <t>Share capital</t>
  </si>
  <si>
    <t>Retained earnings</t>
  </si>
  <si>
    <t>Machinery</t>
  </si>
  <si>
    <t>Accounts receivable</t>
  </si>
  <si>
    <t>Accounts payable</t>
  </si>
  <si>
    <t>Long term debt</t>
  </si>
  <si>
    <t>Total Liabilities and equity</t>
  </si>
  <si>
    <t>Salaries</t>
  </si>
  <si>
    <t>Interest</t>
  </si>
  <si>
    <t>Advertising</t>
  </si>
  <si>
    <t>Sales</t>
  </si>
  <si>
    <t>Cost of sales</t>
  </si>
  <si>
    <t>Operating profit</t>
  </si>
  <si>
    <t>Interest expense</t>
  </si>
  <si>
    <t>Profit before tax</t>
  </si>
  <si>
    <t>Tax expense</t>
  </si>
  <si>
    <t>Net income</t>
  </si>
  <si>
    <t>Selling, general and admin</t>
  </si>
  <si>
    <t>Salaries paid in cash</t>
  </si>
  <si>
    <t>Products purchased for cash (intended for re-sale)</t>
  </si>
  <si>
    <t>BS beg.</t>
  </si>
  <si>
    <t>BS end</t>
  </si>
  <si>
    <t>Income statement</t>
  </si>
  <si>
    <t>Purchases</t>
  </si>
  <si>
    <t>Capital</t>
  </si>
  <si>
    <t>Marketing</t>
  </si>
  <si>
    <t>Commission</t>
  </si>
  <si>
    <t>Prod. cost</t>
  </si>
  <si>
    <t>Products in the store room sold on credit</t>
  </si>
  <si>
    <t>Workout</t>
  </si>
  <si>
    <t>Question practice</t>
  </si>
  <si>
    <t>Jonathan adds capital to the business</t>
  </si>
  <si>
    <t>Machinery and vehicles purchased for cash</t>
  </si>
  <si>
    <t>Loan received (for repayment in 10 years)</t>
  </si>
  <si>
    <t>Commission paid in cash</t>
  </si>
  <si>
    <t xml:space="preserve">Products sold above originally cost </t>
  </si>
  <si>
    <t>Advertising expenses paid in cash</t>
  </si>
  <si>
    <t>Tax exp.</t>
  </si>
  <si>
    <t>Jonathan has started a business and the transactions below are for the first quarter of operations.</t>
  </si>
  <si>
    <t>Loan</t>
  </si>
  <si>
    <t>Prod. sales</t>
  </si>
  <si>
    <t>Marketing bill received and paid in cash</t>
  </si>
  <si>
    <t>Interest expense paid in cash</t>
  </si>
  <si>
    <t>Tax expense for the period, unpaid at quarter end</t>
  </si>
  <si>
    <t>Total current assets</t>
  </si>
  <si>
    <t>Total current liabilities</t>
  </si>
  <si>
    <t>Total liabilities</t>
  </si>
  <si>
    <t>Balance sheet</t>
  </si>
  <si>
    <t>Accounting and Financial Analysis</t>
  </si>
  <si>
    <t>End</t>
  </si>
  <si>
    <t>Net property plant and equipment</t>
  </si>
  <si>
    <t>Balance sheet transactions</t>
  </si>
  <si>
    <t xml:space="preserve">Draft the balance sheet at the quarter end and the income statement for the quarter using the templates </t>
  </si>
  <si>
    <t>provided.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</si>
</sst>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5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  <font>
      <sz val="12"/>
      <color rgb="FF16326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87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0" fillId="0" borderId="0" xfId="0" applyFont="1"/>
    <xf numFmtId="174" fontId="29" fillId="0" borderId="0" xfId="0" applyFont="1"/>
    <xf numFmtId="174" fontId="0" fillId="0" borderId="0" xfId="0" applyAlignment="1">
      <alignment horizontal="right"/>
    </xf>
    <xf numFmtId="174" fontId="0" fillId="0" borderId="0" xfId="0" applyFont="1" applyAlignment="1">
      <alignment wrapText="1"/>
    </xf>
    <xf numFmtId="174" fontId="30" fillId="0" borderId="0" xfId="58" applyNumberFormat="1" applyFill="1"/>
    <xf numFmtId="174" fontId="0" fillId="0" borderId="0" xfId="0" applyAlignment="1">
      <alignment wrapText="1"/>
    </xf>
    <xf numFmtId="174" fontId="0" fillId="0" borderId="0" xfId="0" applyFont="1" applyAlignment="1"/>
    <xf numFmtId="174" fontId="30" fillId="0" borderId="0" xfId="58" applyNumberFormat="1" applyFont="1" applyFill="1"/>
    <xf numFmtId="174" fontId="0" fillId="0" borderId="0" xfId="0" applyFont="1" applyAlignment="1">
      <alignment horizontal="right"/>
    </xf>
    <xf numFmtId="170" fontId="3" fillId="0" borderId="0" xfId="54" applyFont="1">
      <alignment vertical="top"/>
    </xf>
    <xf numFmtId="170" fontId="34" fillId="0" borderId="0" xfId="50" applyNumberFormat="1" applyFont="1">
      <alignment horizontal="left" vertical="center"/>
    </xf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09375" defaultRowHeight="14.4" x14ac:dyDescent="0.3"/>
  <cols>
    <col min="1" max="1" width="9.88671875" style="32" customWidth="1"/>
    <col min="2" max="13" width="9.33203125" style="32" customWidth="1"/>
    <col min="14" max="14" width="9.88671875" style="32" customWidth="1"/>
    <col min="15" max="26" width="9.109375" style="32" customWidth="1"/>
    <col min="27" max="16384" width="9.109375" style="32"/>
  </cols>
  <sheetData>
    <row r="1" spans="1:14" s="36" customFormat="1" ht="189.75" customHeight="1" x14ac:dyDescent="0.55000000000000004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s="22" customFormat="1" ht="75" customHeight="1" x14ac:dyDescent="0.3">
      <c r="A2" s="78" t="s">
        <v>72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1:14" s="23" customFormat="1" ht="7.5" customHeight="1" x14ac:dyDescent="0.3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3">
      <c r="A4" s="39"/>
      <c r="B4" s="40"/>
      <c r="C4" s="77"/>
      <c r="D4" s="77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3">
      <c r="A5" s="79" t="s">
        <v>11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</row>
    <row r="6" spans="1:14" s="23" customFormat="1" ht="15" customHeight="1" x14ac:dyDescent="0.3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</row>
    <row r="7" spans="1:14" s="23" customFormat="1" ht="15" customHeight="1" x14ac:dyDescent="0.3">
      <c r="A7" s="79" t="str">
        <f ca="1">"© "&amp;YEAR(TODAY())&amp;" Financial Edge Training "</f>
        <v xml:space="preserve">© 2017 Financial Edge Training 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</row>
    <row r="8" spans="1:14" s="23" customFormat="1" ht="15" customHeight="1" thickBot="1" x14ac:dyDescent="0.3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3">
      <c r="F9" s="28"/>
      <c r="G9" s="80"/>
      <c r="H9" s="80"/>
      <c r="I9" s="80"/>
      <c r="J9" s="80"/>
      <c r="K9" s="28"/>
    </row>
    <row r="10" spans="1:14" s="23" customFormat="1" ht="15" customHeight="1" x14ac:dyDescent="0.3">
      <c r="B10" s="24"/>
      <c r="C10" s="24"/>
      <c r="F10" s="28"/>
      <c r="G10" s="80"/>
      <c r="H10" s="80"/>
      <c r="I10" s="80"/>
      <c r="J10" s="80"/>
      <c r="K10" s="28"/>
    </row>
    <row r="11" spans="1:14" s="23" customFormat="1" ht="15" customHeight="1" x14ac:dyDescent="0.3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3">
      <c r="A12" s="26"/>
      <c r="B12" s="20"/>
      <c r="C12" s="20"/>
      <c r="D12" s="29"/>
      <c r="F12" s="25"/>
      <c r="G12" s="76"/>
      <c r="H12" s="76"/>
      <c r="I12" s="76"/>
      <c r="J12" s="76"/>
      <c r="K12" s="25"/>
    </row>
    <row r="13" spans="1:14" s="23" customFormat="1" ht="15" customHeight="1" x14ac:dyDescent="0.3">
      <c r="A13" s="19"/>
      <c r="B13" s="20"/>
      <c r="C13" s="20"/>
      <c r="D13" s="30"/>
      <c r="F13" s="25"/>
      <c r="G13" s="76"/>
      <c r="H13" s="76"/>
      <c r="I13" s="76"/>
      <c r="J13" s="76"/>
      <c r="K13" s="25"/>
    </row>
    <row r="14" spans="1:14" s="23" customFormat="1" ht="15" customHeight="1" x14ac:dyDescent="0.3">
      <c r="A14" s="22"/>
      <c r="B14" s="20"/>
      <c r="C14" s="20"/>
      <c r="D14" s="30"/>
      <c r="F14" s="25"/>
      <c r="G14" s="76"/>
      <c r="H14" s="76"/>
      <c r="I14" s="76"/>
      <c r="J14" s="76"/>
      <c r="K14" s="25"/>
    </row>
    <row r="15" spans="1:14" s="23" customFormat="1" ht="15" customHeight="1" x14ac:dyDescent="0.3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3">
      <c r="A16" s="22"/>
      <c r="B16" s="20"/>
      <c r="C16" s="20"/>
      <c r="D16" s="31"/>
      <c r="F16" s="25"/>
      <c r="G16" s="76"/>
      <c r="H16" s="76"/>
      <c r="I16" s="76"/>
      <c r="J16" s="76"/>
      <c r="K16" s="25"/>
    </row>
    <row r="17" spans="1:12" s="23" customFormat="1" ht="15" customHeight="1" x14ac:dyDescent="0.3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09375" defaultRowHeight="14.4" x14ac:dyDescent="0.3"/>
  <cols>
    <col min="1" max="1" width="1.44140625" customWidth="1"/>
    <col min="2" max="2" width="2.88671875" customWidth="1"/>
    <col min="3" max="3" width="13.33203125" customWidth="1"/>
    <col min="4" max="4" width="2.88671875" customWidth="1"/>
    <col min="5" max="7" width="1.44140625" customWidth="1"/>
    <col min="8" max="8" width="2.88671875" customWidth="1"/>
    <col min="9" max="9" width="42.6640625" customWidth="1"/>
    <col min="10" max="11" width="1.44140625" customWidth="1"/>
    <col min="12" max="12" width="15.5546875" bestFit="1" customWidth="1"/>
    <col min="13" max="14" width="1.44140625" customWidth="1"/>
    <col min="15" max="15" width="2.88671875" customWidth="1"/>
    <col min="16" max="16" width="32.5546875" customWidth="1"/>
    <col min="17" max="17" width="2.88671875" customWidth="1"/>
    <col min="18" max="18" width="1.44140625" customWidth="1"/>
    <col min="23" max="23" width="17.6640625" bestFit="1" customWidth="1"/>
  </cols>
  <sheetData>
    <row r="1" spans="1:18" s="36" customFormat="1" ht="45" customHeight="1" x14ac:dyDescent="0.55000000000000004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4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3"/>
    <row r="4" spans="1:18" s="2" customFormat="1" ht="22.5" customHeight="1" x14ac:dyDescent="0.3">
      <c r="A4" s="1"/>
      <c r="B4" s="81" t="s">
        <v>0</v>
      </c>
      <c r="C4" s="81"/>
      <c r="D4" s="81"/>
      <c r="E4" s="81"/>
      <c r="F4" s="81"/>
      <c r="G4" s="81"/>
      <c r="H4" s="81"/>
      <c r="I4" s="81"/>
      <c r="K4" s="1"/>
      <c r="L4" s="81" t="s">
        <v>2</v>
      </c>
      <c r="M4" s="81"/>
      <c r="N4" s="81"/>
      <c r="O4" s="81"/>
      <c r="P4" s="81"/>
      <c r="Q4" s="45"/>
      <c r="R4" s="45"/>
    </row>
    <row r="5" spans="1:18" s="2" customFormat="1" ht="15" customHeight="1" x14ac:dyDescent="0.3">
      <c r="A5" s="17"/>
      <c r="B5" s="8" t="s">
        <v>1</v>
      </c>
      <c r="C5" s="59" t="s">
        <v>75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4" t="s">
        <v>9</v>
      </c>
      <c r="O5" s="84"/>
      <c r="P5" s="84"/>
      <c r="Q5" s="84"/>
      <c r="R5" s="45"/>
    </row>
    <row r="6" spans="1:18" s="2" customFormat="1" ht="15" customHeight="1" x14ac:dyDescent="0.3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4</v>
      </c>
      <c r="M6" s="9"/>
      <c r="N6" s="85">
        <v>42369</v>
      </c>
      <c r="O6" s="85"/>
      <c r="P6" s="85"/>
      <c r="Q6" s="85"/>
      <c r="R6" s="45"/>
    </row>
    <row r="7" spans="1:18" s="2" customFormat="1" ht="15" customHeight="1" x14ac:dyDescent="0.3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5</v>
      </c>
      <c r="M7" s="9"/>
      <c r="N7" s="84"/>
      <c r="O7" s="84"/>
      <c r="P7" s="84"/>
      <c r="Q7" s="84"/>
      <c r="R7" s="45"/>
    </row>
    <row r="8" spans="1:18" s="2" customFormat="1" ht="15" customHeight="1" x14ac:dyDescent="0.3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84"/>
      <c r="O8" s="84"/>
      <c r="P8" s="84"/>
      <c r="Q8" s="84"/>
      <c r="R8" s="45"/>
    </row>
    <row r="9" spans="1:18" s="2" customFormat="1" ht="15" customHeight="1" x14ac:dyDescent="0.3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84" t="s">
        <v>10</v>
      </c>
      <c r="O9" s="84"/>
      <c r="P9" s="84"/>
      <c r="Q9" s="84"/>
      <c r="R9" s="45"/>
    </row>
    <row r="10" spans="1:18" s="2" customFormat="1" ht="15" customHeight="1" x14ac:dyDescent="0.3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6">
        <v>0</v>
      </c>
      <c r="O10" s="86"/>
      <c r="P10" s="86"/>
      <c r="Q10" s="86"/>
      <c r="R10" s="51"/>
    </row>
    <row r="11" spans="1:18" s="2" customFormat="1" ht="15" customHeight="1" thickBot="1" x14ac:dyDescent="0.3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3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3">
      <c r="A13" s="59"/>
      <c r="B13" s="82" t="s">
        <v>17</v>
      </c>
      <c r="C13" s="82"/>
      <c r="D13" s="82"/>
      <c r="E13" s="82"/>
      <c r="F13" s="82"/>
      <c r="G13" s="82"/>
      <c r="H13" s="82"/>
      <c r="I13" s="82"/>
      <c r="J13" s="82"/>
      <c r="K13" s="82"/>
      <c r="L13" s="82"/>
      <c r="N13" s="1"/>
      <c r="O13" s="81" t="s">
        <v>12</v>
      </c>
      <c r="P13" s="81"/>
      <c r="Q13" s="81"/>
      <c r="R13" s="62"/>
    </row>
    <row r="14" spans="1:18" s="2" customFormat="1" ht="15" customHeight="1" x14ac:dyDescent="0.3">
      <c r="A14" s="60"/>
      <c r="B14" s="83" t="s">
        <v>53</v>
      </c>
      <c r="C14" s="83"/>
      <c r="D14" s="83" t="s">
        <v>54</v>
      </c>
      <c r="E14" s="83"/>
      <c r="F14" s="83"/>
      <c r="G14" s="83"/>
      <c r="H14" s="83"/>
      <c r="I14" s="83"/>
      <c r="J14" s="83"/>
      <c r="K14" s="83"/>
      <c r="L14" s="83"/>
      <c r="N14" s="17"/>
      <c r="O14" s="27"/>
      <c r="P14" s="22"/>
      <c r="Q14" s="22"/>
      <c r="R14" s="60"/>
    </row>
    <row r="15" spans="1:18" s="2" customFormat="1" ht="15" customHeight="1" x14ac:dyDescent="0.3">
      <c r="A15" s="60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N15" s="3"/>
      <c r="O15" s="27"/>
      <c r="P15" s="56" t="s">
        <v>13</v>
      </c>
      <c r="Q15" s="22"/>
      <c r="R15" s="60"/>
    </row>
    <row r="16" spans="1:18" s="2" customFormat="1" ht="15" customHeight="1" x14ac:dyDescent="0.3">
      <c r="A16" s="60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N16" s="18"/>
      <c r="O16" s="27"/>
      <c r="P16" s="38" t="s">
        <v>14</v>
      </c>
      <c r="Q16" s="22"/>
      <c r="R16" s="60"/>
    </row>
    <row r="17" spans="1:18" s="2" customFormat="1" ht="15" customHeight="1" x14ac:dyDescent="0.3">
      <c r="A17" s="60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N17" s="18"/>
      <c r="O17" s="27"/>
      <c r="P17" t="s">
        <v>15</v>
      </c>
      <c r="Q17" s="22"/>
      <c r="R17" s="60"/>
    </row>
    <row r="18" spans="1:18" s="2" customFormat="1" ht="15" customHeight="1" x14ac:dyDescent="0.3">
      <c r="A18" s="44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N18" s="44"/>
      <c r="O18" s="57"/>
      <c r="P18" s="57"/>
      <c r="Q18" s="57"/>
      <c r="R18" s="44"/>
    </row>
    <row r="19" spans="1:18" ht="15" thickBot="1" x14ac:dyDescent="0.3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3">
      <c r="Q20" s="58"/>
      <c r="R20" s="35"/>
    </row>
    <row r="21" spans="1:18" x14ac:dyDescent="0.3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3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3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3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3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3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zoomScaleNormal="100" workbookViewId="0"/>
  </sheetViews>
  <sheetFormatPr defaultColWidth="9.109375" defaultRowHeight="15" customHeight="1" x14ac:dyDescent="0.3"/>
  <cols>
    <col min="1" max="1" width="1.5546875" style="15" customWidth="1"/>
    <col min="2" max="2" width="41.6640625" style="16" customWidth="1"/>
    <col min="3" max="3" width="12.109375" customWidth="1"/>
    <col min="4" max="5" width="11" customWidth="1"/>
    <col min="6" max="6" width="11.44140625" customWidth="1"/>
    <col min="7" max="10" width="11" customWidth="1"/>
    <col min="11" max="12" width="9.33203125" customWidth="1"/>
    <col min="17" max="17" width="11" customWidth="1"/>
  </cols>
  <sheetData>
    <row r="1" spans="1:10" s="50" customFormat="1" ht="45" customHeight="1" x14ac:dyDescent="0.55000000000000004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4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3">
      <c r="C3" s="66"/>
    </row>
    <row r="4" spans="1:10" ht="15" customHeight="1" x14ac:dyDescent="0.3">
      <c r="A4" s="15" t="s">
        <v>53</v>
      </c>
    </row>
    <row r="5" spans="1:10" ht="15" customHeight="1" x14ac:dyDescent="0.3">
      <c r="B5" s="16" t="s">
        <v>62</v>
      </c>
    </row>
    <row r="6" spans="1:10" ht="15" customHeight="1" x14ac:dyDescent="0.3">
      <c r="B6" s="16" t="s">
        <v>76</v>
      </c>
    </row>
    <row r="7" spans="1:10" ht="15" customHeight="1" x14ac:dyDescent="0.3">
      <c r="B7" s="16" t="s">
        <v>77</v>
      </c>
    </row>
    <row r="9" spans="1:10" ht="15" customHeight="1" x14ac:dyDescent="0.3">
      <c r="B9" s="16" t="s">
        <v>55</v>
      </c>
      <c r="C9" s="68">
        <v>11560</v>
      </c>
    </row>
    <row r="10" spans="1:10" ht="15" customHeight="1" x14ac:dyDescent="0.3">
      <c r="B10" s="16" t="s">
        <v>57</v>
      </c>
      <c r="C10" s="68">
        <v>6358</v>
      </c>
    </row>
    <row r="11" spans="1:10" ht="15" customHeight="1" x14ac:dyDescent="0.3">
      <c r="B11" s="16" t="s">
        <v>56</v>
      </c>
      <c r="C11" s="68">
        <v>5780</v>
      </c>
    </row>
    <row r="12" spans="1:10" ht="15" customHeight="1" x14ac:dyDescent="0.3">
      <c r="B12" s="16" t="s">
        <v>42</v>
      </c>
      <c r="C12" s="68">
        <v>988.3</v>
      </c>
    </row>
    <row r="13" spans="1:10" ht="15" customHeight="1" x14ac:dyDescent="0.3">
      <c r="B13" s="16" t="s">
        <v>58</v>
      </c>
      <c r="C13" s="68">
        <v>98.2</v>
      </c>
    </row>
    <row r="14" spans="1:10" ht="15" customHeight="1" x14ac:dyDescent="0.3">
      <c r="B14" s="16" t="s">
        <v>43</v>
      </c>
      <c r="C14" s="68">
        <v>5202</v>
      </c>
    </row>
    <row r="15" spans="1:10" ht="15" customHeight="1" x14ac:dyDescent="0.3">
      <c r="B15" s="16" t="s">
        <v>52</v>
      </c>
      <c r="C15" s="68">
        <v>8565.9</v>
      </c>
    </row>
    <row r="16" spans="1:10" ht="15" customHeight="1" x14ac:dyDescent="0.3">
      <c r="B16" s="16" t="s">
        <v>59</v>
      </c>
      <c r="C16" s="68">
        <v>3577.8</v>
      </c>
    </row>
    <row r="17" spans="1:16" ht="15" customHeight="1" x14ac:dyDescent="0.3">
      <c r="B17" s="16" t="s">
        <v>65</v>
      </c>
      <c r="C17" s="68">
        <v>306.3</v>
      </c>
    </row>
    <row r="18" spans="1:16" ht="15" customHeight="1" x14ac:dyDescent="0.3">
      <c r="B18" s="16" t="s">
        <v>60</v>
      </c>
      <c r="C18" s="68">
        <v>196.5</v>
      </c>
    </row>
    <row r="19" spans="1:16" ht="15" customHeight="1" x14ac:dyDescent="0.3">
      <c r="B19" s="16" t="s">
        <v>66</v>
      </c>
      <c r="C19" s="68">
        <v>329.4</v>
      </c>
    </row>
    <row r="20" spans="1:16" ht="15" customHeight="1" x14ac:dyDescent="0.3">
      <c r="B20" s="16" t="s">
        <v>67</v>
      </c>
      <c r="C20" s="68">
        <v>219.6</v>
      </c>
    </row>
    <row r="22" spans="1:16" ht="15" customHeight="1" x14ac:dyDescent="0.3">
      <c r="B22" s="73" t="s">
        <v>71</v>
      </c>
      <c r="C22" s="69" t="s">
        <v>44</v>
      </c>
      <c r="D22" s="64" t="s">
        <v>48</v>
      </c>
      <c r="E22" s="70" t="s">
        <v>63</v>
      </c>
      <c r="F22" s="64" t="s">
        <v>26</v>
      </c>
      <c r="G22" s="70" t="s">
        <v>31</v>
      </c>
      <c r="H22" s="70" t="s">
        <v>50</v>
      </c>
      <c r="I22" s="70" t="s">
        <v>47</v>
      </c>
      <c r="J22" s="70" t="s">
        <v>64</v>
      </c>
      <c r="K22" s="70" t="s">
        <v>51</v>
      </c>
      <c r="L22" s="70" t="s">
        <v>49</v>
      </c>
      <c r="M22" s="70" t="s">
        <v>33</v>
      </c>
      <c r="N22" s="70" t="s">
        <v>32</v>
      </c>
      <c r="O22" s="70" t="s">
        <v>61</v>
      </c>
      <c r="P22" s="67" t="s">
        <v>45</v>
      </c>
    </row>
    <row r="23" spans="1:16" ht="15" customHeight="1" x14ac:dyDescent="0.3">
      <c r="B23" s="16" t="s">
        <v>18</v>
      </c>
      <c r="C23" s="71">
        <v>0</v>
      </c>
      <c r="D23">
        <f>C9</f>
        <v>11560</v>
      </c>
      <c r="E23">
        <f>C10</f>
        <v>6358</v>
      </c>
      <c r="F23">
        <f>-C11</f>
        <v>-5780</v>
      </c>
      <c r="G23">
        <f>-C12</f>
        <v>-988.3</v>
      </c>
      <c r="H23">
        <f>-C13</f>
        <v>-98.2</v>
      </c>
      <c r="I23">
        <f>-C14</f>
        <v>-5202</v>
      </c>
      <c r="L23">
        <f>-C17</f>
        <v>-306.3</v>
      </c>
      <c r="M23">
        <f>-C18</f>
        <v>-196.5</v>
      </c>
      <c r="N23">
        <f>-C19</f>
        <v>-329.4</v>
      </c>
      <c r="P23">
        <f>SUM(C23:O23)</f>
        <v>5017.3</v>
      </c>
    </row>
    <row r="24" spans="1:16" ht="15" customHeight="1" x14ac:dyDescent="0.3">
      <c r="B24" s="16" t="s">
        <v>27</v>
      </c>
      <c r="C24" s="71">
        <v>0</v>
      </c>
      <c r="D24" s="64"/>
      <c r="E24" s="64"/>
      <c r="F24" s="64"/>
      <c r="G24" s="64"/>
      <c r="H24" s="64"/>
      <c r="I24" s="64"/>
      <c r="J24">
        <f>C15</f>
        <v>8565.9</v>
      </c>
      <c r="K24" s="64"/>
      <c r="L24" s="64"/>
      <c r="M24" s="64"/>
      <c r="N24" s="64"/>
      <c r="O24" s="64"/>
      <c r="P24">
        <f>SUM(C24:O24)</f>
        <v>8565.9</v>
      </c>
    </row>
    <row r="25" spans="1:16" ht="15" customHeight="1" x14ac:dyDescent="0.3">
      <c r="B25" s="16" t="s">
        <v>19</v>
      </c>
      <c r="C25" s="71">
        <v>0</v>
      </c>
      <c r="D25" s="64"/>
      <c r="E25" s="64"/>
      <c r="F25" s="64"/>
      <c r="G25" s="64"/>
      <c r="H25" s="64"/>
      <c r="I25" s="64">
        <f>C14</f>
        <v>5202</v>
      </c>
      <c r="J25" s="64"/>
      <c r="K25" s="64">
        <f>-C16</f>
        <v>-3577.8</v>
      </c>
      <c r="L25" s="64"/>
      <c r="M25" s="64"/>
      <c r="N25" s="64"/>
      <c r="O25" s="64"/>
      <c r="P25">
        <f>SUM(C25:O25)</f>
        <v>1624.1999999999998</v>
      </c>
    </row>
    <row r="26" spans="1:16" s="64" customFormat="1" ht="15" customHeight="1" x14ac:dyDescent="0.3">
      <c r="A26" s="74"/>
      <c r="B26" s="73" t="s">
        <v>68</v>
      </c>
      <c r="C26" s="64">
        <f>SUM(C23:C25)</f>
        <v>0</v>
      </c>
      <c r="P26">
        <f>SUM(P23:P25)</f>
        <v>15207.400000000001</v>
      </c>
    </row>
    <row r="27" spans="1:16" s="64" customFormat="1" ht="15" customHeight="1" x14ac:dyDescent="0.3">
      <c r="A27" s="74"/>
      <c r="B27" s="73" t="s">
        <v>74</v>
      </c>
      <c r="C27" s="71">
        <v>0</v>
      </c>
      <c r="F27" s="64">
        <f>C11</f>
        <v>5780</v>
      </c>
      <c r="P27">
        <f>SUM(C27:O27)</f>
        <v>5780</v>
      </c>
    </row>
    <row r="28" spans="1:16" s="64" customFormat="1" ht="15" customHeight="1" x14ac:dyDescent="0.3">
      <c r="A28" s="74"/>
      <c r="B28" s="73" t="s">
        <v>20</v>
      </c>
      <c r="C28" s="64">
        <f>SUM(C26:C27)</f>
        <v>0</v>
      </c>
      <c r="P28">
        <f>SUM(P26:P27)</f>
        <v>20987.4</v>
      </c>
    </row>
    <row r="29" spans="1:16" s="64" customFormat="1" ht="15" customHeight="1" x14ac:dyDescent="0.3">
      <c r="A29" s="74"/>
      <c r="B29" s="73"/>
      <c r="P29"/>
    </row>
    <row r="30" spans="1:16" s="64" customFormat="1" ht="15" customHeight="1" x14ac:dyDescent="0.3">
      <c r="A30" s="74"/>
      <c r="B30" s="73" t="s">
        <v>28</v>
      </c>
      <c r="C30" s="71">
        <v>0</v>
      </c>
      <c r="P30">
        <f>SUM(C30:O30)</f>
        <v>0</v>
      </c>
    </row>
    <row r="31" spans="1:16" s="64" customFormat="1" ht="15" customHeight="1" x14ac:dyDescent="0.3">
      <c r="A31" s="74"/>
      <c r="B31" s="73" t="s">
        <v>21</v>
      </c>
      <c r="C31" s="71">
        <v>0</v>
      </c>
      <c r="O31" s="64">
        <f>C20</f>
        <v>219.6</v>
      </c>
      <c r="P31">
        <f>SUM(C31:O31)</f>
        <v>219.6</v>
      </c>
    </row>
    <row r="32" spans="1:16" s="64" customFormat="1" ht="15" customHeight="1" x14ac:dyDescent="0.3">
      <c r="A32" s="74"/>
      <c r="B32" s="73" t="s">
        <v>69</v>
      </c>
      <c r="C32" s="64">
        <f>SUM(C30:C31)</f>
        <v>0</v>
      </c>
      <c r="P32">
        <f t="shared" ref="P32" si="0">SUM(P30:P31)</f>
        <v>219.6</v>
      </c>
    </row>
    <row r="33" spans="1:16" s="64" customFormat="1" ht="15" customHeight="1" x14ac:dyDescent="0.3">
      <c r="A33" s="74"/>
      <c r="B33" s="73" t="s">
        <v>29</v>
      </c>
      <c r="C33" s="71">
        <v>0</v>
      </c>
      <c r="E33" s="64">
        <f>C10</f>
        <v>6358</v>
      </c>
      <c r="P33">
        <f>SUM(C33:O33)</f>
        <v>6358</v>
      </c>
    </row>
    <row r="34" spans="1:16" s="64" customFormat="1" ht="15" customHeight="1" x14ac:dyDescent="0.3">
      <c r="A34" s="74"/>
      <c r="B34" s="73" t="s">
        <v>70</v>
      </c>
      <c r="C34" s="64">
        <f>SUM(C32:C33)</f>
        <v>0</v>
      </c>
      <c r="P34">
        <f t="shared" ref="P34" si="1">SUM(P32:P33)</f>
        <v>6577.6</v>
      </c>
    </row>
    <row r="35" spans="1:16" s="64" customFormat="1" ht="15" customHeight="1" x14ac:dyDescent="0.3">
      <c r="A35" s="74"/>
      <c r="B35" s="73" t="s">
        <v>24</v>
      </c>
      <c r="C35" s="71">
        <v>0</v>
      </c>
      <c r="D35" s="64">
        <f>C9</f>
        <v>11560</v>
      </c>
      <c r="P35">
        <f>SUM(C35:O35)</f>
        <v>11560</v>
      </c>
    </row>
    <row r="36" spans="1:16" s="64" customFormat="1" ht="15" customHeight="1" x14ac:dyDescent="0.3">
      <c r="A36" s="74"/>
      <c r="B36" s="73" t="s">
        <v>25</v>
      </c>
      <c r="C36" s="71">
        <v>0</v>
      </c>
      <c r="G36" s="64">
        <f>-C12</f>
        <v>-988.3</v>
      </c>
      <c r="H36" s="64">
        <f>-C13</f>
        <v>-98.2</v>
      </c>
      <c r="J36" s="64">
        <f>C15</f>
        <v>8565.9</v>
      </c>
      <c r="K36" s="64">
        <f>-C16</f>
        <v>-3577.8</v>
      </c>
      <c r="L36" s="64">
        <f>-C17</f>
        <v>-306.3</v>
      </c>
      <c r="M36" s="64">
        <f>-C18</f>
        <v>-196.5</v>
      </c>
      <c r="N36" s="64">
        <f>-C19</f>
        <v>-329.4</v>
      </c>
      <c r="O36" s="64">
        <f>-C20</f>
        <v>-219.6</v>
      </c>
      <c r="P36">
        <f>SUM(C36:O36)</f>
        <v>2849.7999999999993</v>
      </c>
    </row>
    <row r="37" spans="1:16" s="64" customFormat="1" ht="15" customHeight="1" x14ac:dyDescent="0.3">
      <c r="A37" s="74"/>
      <c r="B37" s="73" t="s">
        <v>22</v>
      </c>
      <c r="C37" s="64">
        <f>SUM(C35:C36)</f>
        <v>0</v>
      </c>
      <c r="P37">
        <f t="shared" ref="P37" si="2">SUM(P35:P36)</f>
        <v>14409.8</v>
      </c>
    </row>
    <row r="38" spans="1:16" s="64" customFormat="1" ht="15" customHeight="1" x14ac:dyDescent="0.3">
      <c r="A38" s="74"/>
      <c r="B38" s="73" t="s">
        <v>30</v>
      </c>
      <c r="C38" s="64">
        <f>SUM(C37,C34)</f>
        <v>0</v>
      </c>
      <c r="P38">
        <f t="shared" ref="P38" si="3">SUM(P37,P34)</f>
        <v>20987.4</v>
      </c>
    </row>
    <row r="39" spans="1:16" s="64" customFormat="1" ht="15" customHeight="1" x14ac:dyDescent="0.3">
      <c r="A39" s="74"/>
      <c r="B39" s="73"/>
      <c r="D39" s="65"/>
      <c r="E39" s="65"/>
      <c r="F39" s="65"/>
      <c r="G39" s="65"/>
      <c r="H39" s="65"/>
      <c r="I39" s="65"/>
      <c r="J39" s="65"/>
      <c r="L39" s="65"/>
      <c r="M39" s="65"/>
      <c r="N39" s="65"/>
      <c r="O39" s="65"/>
      <c r="P39"/>
    </row>
    <row r="40" spans="1:16" ht="15" customHeight="1" x14ac:dyDescent="0.3">
      <c r="B40" s="16" t="s">
        <v>23</v>
      </c>
      <c r="C40" s="64">
        <f>C28-C38</f>
        <v>0</v>
      </c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>
        <f t="shared" ref="P40" si="4">P28-P38</f>
        <v>0</v>
      </c>
    </row>
    <row r="41" spans="1:16" ht="15" customHeight="1" x14ac:dyDescent="0.3">
      <c r="C41" s="72" t="str">
        <f>IF(C40=0,"OK",C38-C28)</f>
        <v>OK</v>
      </c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66" t="str">
        <f t="shared" ref="P41" si="5">IF(P40=0,"OK",P38-P28)</f>
        <v>OK</v>
      </c>
    </row>
    <row r="42" spans="1:16" ht="15" customHeight="1" x14ac:dyDescent="0.3">
      <c r="C42" s="72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72"/>
    </row>
    <row r="43" spans="1:16" ht="15" customHeight="1" x14ac:dyDescent="0.3">
      <c r="B43" s="73" t="s">
        <v>46</v>
      </c>
      <c r="C43" s="64"/>
      <c r="D43" s="64"/>
      <c r="E43" s="64"/>
      <c r="F43" s="64"/>
      <c r="G43" s="64"/>
      <c r="H43" s="64"/>
      <c r="I43" s="64"/>
      <c r="J43" s="64"/>
    </row>
    <row r="44" spans="1:16" ht="15" customHeight="1" x14ac:dyDescent="0.3">
      <c r="B44" s="73" t="s">
        <v>34</v>
      </c>
      <c r="C44" s="64">
        <f>J36</f>
        <v>8565.9</v>
      </c>
      <c r="D44" s="64"/>
      <c r="E44" s="64"/>
      <c r="F44" s="64"/>
      <c r="G44" s="64"/>
      <c r="H44" s="64"/>
      <c r="I44" s="64"/>
      <c r="J44" s="64"/>
    </row>
    <row r="45" spans="1:16" ht="15" customHeight="1" x14ac:dyDescent="0.3">
      <c r="B45" s="73" t="s">
        <v>35</v>
      </c>
      <c r="C45" s="64">
        <f>K36</f>
        <v>-3577.8</v>
      </c>
      <c r="H45" s="64"/>
      <c r="I45" s="64"/>
      <c r="J45" s="64"/>
    </row>
    <row r="46" spans="1:16" ht="15" customHeight="1" x14ac:dyDescent="0.3">
      <c r="B46" s="73" t="s">
        <v>41</v>
      </c>
      <c r="C46" s="64">
        <f>G36+H36+L36+M36</f>
        <v>-1589.3</v>
      </c>
      <c r="H46" s="64"/>
      <c r="I46" s="64"/>
      <c r="J46" s="64"/>
    </row>
    <row r="47" spans="1:16" ht="15" customHeight="1" x14ac:dyDescent="0.3">
      <c r="B47" s="73" t="s">
        <v>36</v>
      </c>
      <c r="C47" s="64">
        <f>SUM(C44:C46)</f>
        <v>3398.7999999999993</v>
      </c>
      <c r="H47" s="64"/>
      <c r="I47" s="64"/>
      <c r="J47" s="64"/>
    </row>
    <row r="48" spans="1:16" ht="15" customHeight="1" x14ac:dyDescent="0.3">
      <c r="B48" s="73" t="s">
        <v>37</v>
      </c>
      <c r="C48" s="64">
        <f>N36</f>
        <v>-329.4</v>
      </c>
      <c r="H48" s="64"/>
      <c r="I48" s="64"/>
      <c r="J48" s="64"/>
    </row>
    <row r="49" spans="1:10" ht="15" customHeight="1" x14ac:dyDescent="0.3">
      <c r="B49" s="73" t="s">
        <v>38</v>
      </c>
      <c r="C49" s="64">
        <f>SUM(C47:C48)</f>
        <v>3069.3999999999992</v>
      </c>
      <c r="H49" s="64"/>
      <c r="I49" s="64"/>
      <c r="J49" s="64"/>
    </row>
    <row r="50" spans="1:10" ht="15" customHeight="1" x14ac:dyDescent="0.3">
      <c r="B50" s="73" t="s">
        <v>39</v>
      </c>
      <c r="C50" s="64">
        <f>O36</f>
        <v>-219.6</v>
      </c>
      <c r="H50" s="64"/>
      <c r="I50" s="64"/>
      <c r="J50" s="64"/>
    </row>
    <row r="51" spans="1:10" ht="15" customHeight="1" x14ac:dyDescent="0.3">
      <c r="B51" s="73" t="s">
        <v>40</v>
      </c>
      <c r="C51" s="64">
        <f>SUM(C49:C50)</f>
        <v>2849.7999999999993</v>
      </c>
      <c r="H51" s="64"/>
      <c r="I51" s="64"/>
      <c r="J51" s="64"/>
    </row>
    <row r="53" spans="1:10" ht="15" customHeight="1" x14ac:dyDescent="0.3">
      <c r="A53" s="15" t="s">
        <v>73</v>
      </c>
    </row>
  </sheetData>
  <pageMargins left="0.7" right="0.7" top="0.75" bottom="0.75" header="0.3" footer="0.3"/>
  <pageSetup paperSize="9" scale="27" orientation="landscape" verticalDpi="1200" r:id="rId1"/>
  <headerFooter>
    <oddHeader xml:space="preserve">&amp;R&amp;10&amp;F 
&amp;A
</oddHeader>
    <oddFooter>&amp;L&amp;10© 2016&amp;C&amp;10Page &amp;P of &amp;N&amp;R&amp;G</oddFooter>
  </headerFooter>
  <rowBreaks count="1" manualBreakCount="1">
    <brk id="3" max="17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Financial Edge</cp:lastModifiedBy>
  <cp:lastPrinted>2016-02-04T14:08:33Z</cp:lastPrinted>
  <dcterms:created xsi:type="dcterms:W3CDTF">2016-02-03T14:06:14Z</dcterms:created>
  <dcterms:modified xsi:type="dcterms:W3CDTF">2017-04-06T22:31:03Z</dcterms:modified>
</cp:coreProperties>
</file>