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F32" i="9" l="1"/>
  <c r="H32" i="9" s="1"/>
  <c r="C10" i="9"/>
  <c r="C11" i="9" s="1"/>
  <c r="D40" i="9"/>
  <c r="C40" i="9"/>
  <c r="E39" i="9"/>
  <c r="H39" i="9" s="1"/>
  <c r="F38" i="9"/>
  <c r="E38" i="9"/>
  <c r="D36" i="9"/>
  <c r="C36" i="9"/>
  <c r="H35" i="9"/>
  <c r="H33" i="9"/>
  <c r="D30" i="9"/>
  <c r="C30" i="9"/>
  <c r="H28" i="9"/>
  <c r="H27" i="9"/>
  <c r="H26" i="9"/>
  <c r="F25" i="9"/>
  <c r="H25" i="9" s="1"/>
  <c r="C20" i="9"/>
  <c r="C16" i="9" l="1"/>
  <c r="F34" i="9" s="1"/>
  <c r="H34" i="9" s="1"/>
  <c r="H36" i="9" s="1"/>
  <c r="D41" i="9"/>
  <c r="C41" i="9"/>
  <c r="H38" i="9"/>
  <c r="H40" i="9" s="1"/>
  <c r="C21" i="9"/>
  <c r="C22" i="9" s="1"/>
  <c r="G29" i="9" s="1"/>
  <c r="H29" i="9" s="1"/>
  <c r="H30" i="9" s="1"/>
  <c r="C17" i="9" l="1"/>
  <c r="H41" i="9"/>
  <c r="A1" i="9" l="1"/>
  <c r="A1" i="6" l="1"/>
</calcChain>
</file>

<file path=xl/sharedStrings.xml><?xml version="1.0" encoding="utf-8"?>
<sst xmlns="http://schemas.openxmlformats.org/spreadsheetml/2006/main" count="55" uniqueCount="54">
  <si>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</si>
  <si>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</si>
  <si>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</si>
  <si>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</si>
  <si>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</si>
  <si>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</si>
  <si>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</si>
  <si>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</si>
  <si>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</si>
  <si>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</si>
  <si>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</si>
  <si>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</si>
  <si>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</si>
  <si>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</si>
  <si>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</si>
  <si>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</si>
  <si>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</si>
  <si>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</si>
  <si>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Cash</t>
  </si>
  <si>
    <t>Combo</t>
  </si>
  <si>
    <t>Operating current assets</t>
  </si>
  <si>
    <t>Total assets</t>
  </si>
  <si>
    <t>Short term debt</t>
  </si>
  <si>
    <t>Long term debt</t>
  </si>
  <si>
    <t>Total liabilities</t>
  </si>
  <si>
    <t>Retained earnings</t>
  </si>
  <si>
    <t>Total equity</t>
  </si>
  <si>
    <t>Total liabilities and equity</t>
  </si>
  <si>
    <t>PP&amp;E</t>
  </si>
  <si>
    <t>Intangibles</t>
  </si>
  <si>
    <t>Goodwill</t>
  </si>
  <si>
    <t>Financing</t>
  </si>
  <si>
    <t>Target SE</t>
  </si>
  <si>
    <t>Uses of funds</t>
  </si>
  <si>
    <t>Sources of funds</t>
  </si>
  <si>
    <t>Balance sheet cash</t>
  </si>
  <si>
    <t>Equity issuance</t>
  </si>
  <si>
    <t>Debt issuance</t>
  </si>
  <si>
    <t>Purchase price</t>
  </si>
  <si>
    <t>Shareholders' equity purchased</t>
  </si>
  <si>
    <t>Common stock</t>
  </si>
  <si>
    <t>The transaction was funded by 5MM of balance sheet cash, an equity issuance with a value of 75MM and the remainder with new debt.</t>
  </si>
  <si>
    <t>Purchase of equity in Palermo Ltd</t>
  </si>
  <si>
    <t>Retirement of Palermo Ltd debt</t>
  </si>
  <si>
    <t>Palermo Ltd</t>
  </si>
  <si>
    <t xml:space="preserve">Premium paid above book </t>
  </si>
  <si>
    <t>Premium paid above book</t>
  </si>
  <si>
    <t>Produce a sources and uses of funds, a goodwill calculation and the consolidated balance sheet using the information below.</t>
  </si>
  <si>
    <t>Workout</t>
  </si>
  <si>
    <t xml:space="preserve">Consolidation </t>
  </si>
  <si>
    <t xml:space="preserve">Napoli Inc. bought 100% of the equity capital of Palermo Ltd for 305MM. Napoli Inc. also intends to refinance the debt of Palermo Ltd as part of the deal. </t>
  </si>
  <si>
    <t>Napoli Inc.</t>
  </si>
  <si>
    <t>Operating current liabilities</t>
  </si>
  <si>
    <t>Operating long 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</si>
</sst>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5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2" fontId="0" fillId="0" borderId="0" xfId="57" applyFont="1" applyFill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42</xdr:row>
      <xdr:rowOff>0</xdr:rowOff>
    </xdr:from>
    <xdr:to>
      <xdr:col>8</xdr:col>
      <xdr:colOff>9525</xdr:colOff>
      <xdr:row>42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25">
      <c r="A2" s="76" t="s">
        <v>17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7" t="s">
        <v>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25">
      <c r="A7" s="77" t="str">
        <f ca="1">"© "&amp;YEAR(TODAY())&amp;" Financial Edge Training "</f>
        <v xml:space="preserve">© 2017 Financial Edge Training 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8"/>
      <c r="H9" s="78"/>
      <c r="I9" s="78"/>
      <c r="J9" s="78"/>
      <c r="K9" s="28"/>
    </row>
    <row r="10" spans="1:14" s="23" customFormat="1" ht="15" customHeight="1" x14ac:dyDescent="0.25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49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83" t="s">
        <v>0</v>
      </c>
      <c r="C4" s="83"/>
      <c r="D4" s="83"/>
      <c r="E4" s="83"/>
      <c r="F4" s="83"/>
      <c r="G4" s="83"/>
      <c r="H4" s="83"/>
      <c r="I4" s="83"/>
      <c r="K4" s="1"/>
      <c r="L4" s="83" t="s">
        <v>1</v>
      </c>
      <c r="M4" s="83"/>
      <c r="N4" s="83"/>
      <c r="O4" s="83"/>
      <c r="P4" s="83"/>
      <c r="Q4" s="45"/>
      <c r="R4" s="45"/>
    </row>
    <row r="5" spans="1:18" s="2" customFormat="1" ht="15" customHeight="1" x14ac:dyDescent="0.2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80" t="s">
        <v>15</v>
      </c>
      <c r="O5" s="80"/>
      <c r="P5" s="80"/>
      <c r="Q5" s="80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1">
        <v>42369</v>
      </c>
      <c r="O6" s="81"/>
      <c r="P6" s="81"/>
      <c r="Q6" s="81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80"/>
      <c r="O7" s="80"/>
      <c r="P7" s="80"/>
      <c r="Q7" s="80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80"/>
      <c r="O8" s="80"/>
      <c r="P8" s="80"/>
      <c r="Q8" s="80"/>
      <c r="R8" s="45"/>
    </row>
    <row r="9" spans="1:18" s="2" customFormat="1" ht="1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80" t="s">
        <v>8</v>
      </c>
      <c r="O9" s="80"/>
      <c r="P9" s="80"/>
      <c r="Q9" s="80"/>
      <c r="R9" s="45"/>
    </row>
    <row r="10" spans="1:18" s="2" customFormat="1" ht="15" customHeight="1" x14ac:dyDescent="0.2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84" t="s">
        <v>14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N13" s="1"/>
      <c r="O13" s="83" t="s">
        <v>10</v>
      </c>
      <c r="P13" s="83"/>
      <c r="Q13" s="83"/>
      <c r="R13" s="62"/>
    </row>
    <row r="14" spans="1:18" s="2" customFormat="1" ht="15" customHeight="1" x14ac:dyDescent="0.25">
      <c r="A14" s="6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11</v>
      </c>
      <c r="Q15" s="22"/>
      <c r="R15" s="60"/>
    </row>
    <row r="16" spans="1:18" s="2" customFormat="1" ht="15" customHeight="1" x14ac:dyDescent="0.25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12</v>
      </c>
      <c r="Q16" s="22"/>
      <c r="R16" s="60"/>
    </row>
    <row r="17" spans="1:18" s="2" customFormat="1" ht="15" customHeight="1" x14ac:dyDescent="0.25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13</v>
      </c>
      <c r="Q17" s="22"/>
      <c r="R17" s="60"/>
    </row>
    <row r="18" spans="1:18" s="2" customFormat="1" ht="15" customHeight="1" x14ac:dyDescent="0.25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9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52.85546875" style="16" customWidth="1"/>
    <col min="3" max="3" width="11.140625" customWidth="1"/>
    <col min="4" max="4" width="13.42578125" customWidth="1"/>
    <col min="5" max="14" width="11" customWidth="1"/>
  </cols>
  <sheetData>
    <row r="1" spans="1:10" s="50" customFormat="1" ht="45" customHeight="1" x14ac:dyDescent="0.45">
      <c r="A1" s="5" t="str">
        <f>Info!A2</f>
        <v xml:space="preserve">Consolidation 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48</v>
      </c>
      <c r="C3" s="70"/>
      <c r="D3" s="70"/>
      <c r="E3" s="70"/>
      <c r="F3" s="72"/>
      <c r="G3" s="70"/>
      <c r="H3" s="70"/>
      <c r="I3" s="70"/>
      <c r="J3" s="70"/>
    </row>
    <row r="4" spans="1:10" ht="15" customHeight="1" x14ac:dyDescent="0.25">
      <c r="B4" s="16" t="s">
        <v>50</v>
      </c>
      <c r="C4" s="70"/>
      <c r="D4" s="70"/>
      <c r="E4" s="70"/>
      <c r="F4" s="72"/>
      <c r="G4" s="70"/>
      <c r="H4" s="70"/>
      <c r="I4" s="70"/>
      <c r="J4" s="70"/>
    </row>
    <row r="5" spans="1:10" ht="15" customHeight="1" x14ac:dyDescent="0.25">
      <c r="B5" s="16" t="s">
        <v>41</v>
      </c>
      <c r="C5" s="70"/>
      <c r="D5" s="70"/>
      <c r="E5" s="70"/>
      <c r="F5" s="72"/>
      <c r="G5" s="70"/>
      <c r="H5" s="70"/>
      <c r="I5" s="70"/>
      <c r="J5" s="70"/>
    </row>
    <row r="6" spans="1:10" ht="15" customHeight="1" x14ac:dyDescent="0.25">
      <c r="B6" s="16" t="s">
        <v>47</v>
      </c>
      <c r="C6" s="70"/>
      <c r="D6" s="70"/>
      <c r="E6" s="70"/>
      <c r="F6" s="72"/>
      <c r="G6" s="70"/>
      <c r="H6" s="70"/>
      <c r="I6" s="70"/>
      <c r="J6" s="70"/>
    </row>
    <row r="7" spans="1:10" ht="15" customHeight="1" x14ac:dyDescent="0.25">
      <c r="C7" s="70"/>
      <c r="D7" s="70"/>
      <c r="E7" s="70"/>
      <c r="F7" s="72"/>
      <c r="G7" s="70"/>
      <c r="H7" s="70"/>
      <c r="I7" s="70"/>
      <c r="J7" s="70"/>
    </row>
    <row r="8" spans="1:10" ht="15" customHeight="1" x14ac:dyDescent="0.25">
      <c r="B8" s="16" t="s">
        <v>33</v>
      </c>
      <c r="C8" s="70"/>
      <c r="D8" s="70"/>
      <c r="E8" s="70"/>
      <c r="F8" s="72"/>
      <c r="G8" s="70"/>
      <c r="H8" s="70"/>
      <c r="I8" s="70"/>
      <c r="J8" s="70"/>
    </row>
    <row r="9" spans="1:10" ht="15" customHeight="1" x14ac:dyDescent="0.25">
      <c r="B9" s="16" t="s">
        <v>42</v>
      </c>
      <c r="C9" s="64">
        <v>305</v>
      </c>
      <c r="D9" s="70"/>
      <c r="E9" s="70"/>
      <c r="F9" s="72"/>
      <c r="G9" s="70"/>
      <c r="H9" s="70"/>
      <c r="I9" s="70"/>
      <c r="J9" s="70"/>
    </row>
    <row r="10" spans="1:10" ht="15" customHeight="1" x14ac:dyDescent="0.25">
      <c r="B10" s="16" t="s">
        <v>43</v>
      </c>
      <c r="C10">
        <f>D32+D34</f>
        <v>296.8</v>
      </c>
      <c r="D10" s="70"/>
      <c r="E10" s="70"/>
      <c r="F10" s="72"/>
      <c r="G10" s="70"/>
      <c r="H10" s="70"/>
      <c r="I10" s="70"/>
      <c r="J10" s="70"/>
    </row>
    <row r="11" spans="1:10" ht="15" customHeight="1" x14ac:dyDescent="0.25">
      <c r="C11">
        <f>SUM(C9:C10)</f>
        <v>601.79999999999995</v>
      </c>
      <c r="D11" s="70"/>
      <c r="E11" s="70"/>
      <c r="F11" s="72"/>
      <c r="G11" s="70"/>
      <c r="H11" s="70"/>
      <c r="I11" s="70"/>
      <c r="J11" s="70"/>
    </row>
    <row r="12" spans="1:10" ht="15" customHeight="1" x14ac:dyDescent="0.25">
      <c r="C12" s="70"/>
      <c r="D12" s="70"/>
      <c r="E12" s="70"/>
      <c r="F12" s="72"/>
      <c r="G12" s="70"/>
      <c r="H12" s="70"/>
      <c r="I12" s="70"/>
      <c r="J12" s="70"/>
    </row>
    <row r="13" spans="1:10" ht="15" customHeight="1" x14ac:dyDescent="0.25">
      <c r="B13" s="16" t="s">
        <v>34</v>
      </c>
      <c r="C13" s="70"/>
      <c r="D13" s="70"/>
      <c r="E13" s="70"/>
      <c r="F13" s="72"/>
      <c r="G13" s="70"/>
      <c r="H13" s="70"/>
      <c r="I13" s="70"/>
      <c r="J13" s="70"/>
    </row>
    <row r="14" spans="1:10" ht="15" customHeight="1" x14ac:dyDescent="0.25">
      <c r="B14" s="16" t="s">
        <v>35</v>
      </c>
      <c r="C14" s="64">
        <v>5</v>
      </c>
      <c r="D14" s="70"/>
      <c r="E14" s="70"/>
      <c r="F14" s="72"/>
      <c r="G14" s="70"/>
      <c r="H14" s="70"/>
      <c r="I14" s="70"/>
      <c r="J14" s="70"/>
    </row>
    <row r="15" spans="1:10" ht="15" customHeight="1" x14ac:dyDescent="0.25">
      <c r="B15" s="16" t="s">
        <v>36</v>
      </c>
      <c r="C15" s="64">
        <v>75</v>
      </c>
      <c r="D15" s="70"/>
      <c r="E15" s="70"/>
      <c r="F15" s="72"/>
      <c r="G15" s="70"/>
      <c r="H15" s="70"/>
      <c r="I15" s="70"/>
      <c r="J15" s="70"/>
    </row>
    <row r="16" spans="1:10" ht="15" customHeight="1" x14ac:dyDescent="0.25">
      <c r="B16" s="16" t="s">
        <v>37</v>
      </c>
      <c r="C16">
        <f>C11-C14-C15</f>
        <v>521.79999999999995</v>
      </c>
      <c r="D16" s="70"/>
      <c r="E16" s="70"/>
      <c r="F16" s="72"/>
      <c r="G16" s="70"/>
      <c r="H16" s="70"/>
      <c r="I16" s="70"/>
      <c r="J16" s="70"/>
    </row>
    <row r="17" spans="2:10" ht="15" customHeight="1" x14ac:dyDescent="0.25">
      <c r="C17">
        <f>SUM(C14:C16)</f>
        <v>601.79999999999995</v>
      </c>
      <c r="D17" s="70"/>
      <c r="E17" s="70"/>
      <c r="F17" s="72"/>
      <c r="G17" s="70"/>
      <c r="H17" s="70"/>
      <c r="I17" s="70"/>
      <c r="J17" s="70"/>
    </row>
    <row r="18" spans="2:10" ht="15" customHeight="1" x14ac:dyDescent="0.25">
      <c r="C18" s="70"/>
      <c r="D18" s="70"/>
      <c r="E18" s="70"/>
      <c r="F18" s="72"/>
      <c r="G18" s="70"/>
      <c r="H18" s="70"/>
      <c r="I18" s="70"/>
      <c r="J18" s="70"/>
    </row>
    <row r="19" spans="2:10" ht="15" customHeight="1" x14ac:dyDescent="0.25">
      <c r="B19" s="16" t="s">
        <v>46</v>
      </c>
      <c r="C19" s="70"/>
      <c r="D19" s="70"/>
      <c r="E19" s="70"/>
      <c r="F19" s="72"/>
      <c r="G19" s="70"/>
      <c r="H19" s="70"/>
      <c r="I19" s="70"/>
      <c r="J19" s="70"/>
    </row>
    <row r="20" spans="2:10" ht="15" customHeight="1" x14ac:dyDescent="0.25">
      <c r="B20" s="16" t="s">
        <v>38</v>
      </c>
      <c r="C20">
        <f>C9</f>
        <v>305</v>
      </c>
      <c r="D20" s="70"/>
      <c r="E20" s="70"/>
      <c r="F20" s="72"/>
      <c r="G20" s="70"/>
      <c r="H20" s="70"/>
      <c r="I20" s="70"/>
      <c r="J20" s="70"/>
    </row>
    <row r="21" spans="2:10" ht="15" customHeight="1" x14ac:dyDescent="0.25">
      <c r="B21" s="16" t="s">
        <v>39</v>
      </c>
      <c r="C21">
        <f>SUM(E38:E39)</f>
        <v>-161.19999999999999</v>
      </c>
      <c r="D21" s="70"/>
      <c r="E21" s="70"/>
      <c r="F21" s="72"/>
      <c r="G21" s="70"/>
      <c r="H21" s="70"/>
      <c r="I21" s="70"/>
      <c r="J21" s="70"/>
    </row>
    <row r="22" spans="2:10" ht="15" customHeight="1" x14ac:dyDescent="0.25">
      <c r="B22" s="16" t="s">
        <v>45</v>
      </c>
      <c r="C22">
        <f>SUM(C20:C21)</f>
        <v>143.80000000000001</v>
      </c>
      <c r="D22" s="70"/>
      <c r="E22" s="70"/>
      <c r="F22" s="72"/>
      <c r="G22" s="70"/>
      <c r="H22" s="70"/>
      <c r="I22" s="70"/>
      <c r="J22" s="70"/>
    </row>
    <row r="23" spans="2:10" ht="15" customHeight="1" x14ac:dyDescent="0.25">
      <c r="C23" s="70"/>
      <c r="D23" s="70"/>
      <c r="E23" s="70"/>
      <c r="F23" s="72"/>
      <c r="G23" s="70"/>
      <c r="H23" s="70"/>
      <c r="I23" s="70"/>
      <c r="J23" s="70"/>
    </row>
    <row r="24" spans="2:10" ht="15" customHeight="1" x14ac:dyDescent="0.25">
      <c r="C24" s="69" t="s">
        <v>51</v>
      </c>
      <c r="D24" s="69" t="s">
        <v>44</v>
      </c>
      <c r="E24" t="s">
        <v>32</v>
      </c>
      <c r="F24" t="s">
        <v>31</v>
      </c>
      <c r="G24" t="s">
        <v>30</v>
      </c>
      <c r="H24" t="s">
        <v>19</v>
      </c>
      <c r="I24" s="70"/>
      <c r="J24" s="70"/>
    </row>
    <row r="25" spans="2:10" ht="15" customHeight="1" x14ac:dyDescent="0.25">
      <c r="B25" s="16" t="s">
        <v>18</v>
      </c>
      <c r="C25" s="64">
        <v>11.2</v>
      </c>
      <c r="D25" s="64">
        <v>8.3999999999999986</v>
      </c>
      <c r="E25" s="70"/>
      <c r="F25">
        <f>-C14</f>
        <v>-5</v>
      </c>
      <c r="G25" s="70"/>
      <c r="H25">
        <f>SUM(C25:G25)</f>
        <v>14.599999999999998</v>
      </c>
      <c r="I25" s="70"/>
      <c r="J25" s="70"/>
    </row>
    <row r="26" spans="2:10" ht="15" customHeight="1" x14ac:dyDescent="0.25">
      <c r="B26" s="16" t="s">
        <v>20</v>
      </c>
      <c r="C26" s="64">
        <v>196</v>
      </c>
      <c r="D26" s="64">
        <v>224</v>
      </c>
      <c r="E26" s="70"/>
      <c r="F26" s="70"/>
      <c r="G26" s="70"/>
      <c r="H26">
        <f>SUM(C26:G26)</f>
        <v>420</v>
      </c>
      <c r="I26" s="70"/>
      <c r="J26" s="70"/>
    </row>
    <row r="27" spans="2:10" ht="15" customHeight="1" x14ac:dyDescent="0.25">
      <c r="B27" s="16" t="s">
        <v>28</v>
      </c>
      <c r="C27" s="64">
        <v>532</v>
      </c>
      <c r="D27" s="64">
        <v>301</v>
      </c>
      <c r="E27" s="70"/>
      <c r="F27" s="70"/>
      <c r="G27" s="70"/>
      <c r="H27">
        <f>SUM(C27:G27)</f>
        <v>833</v>
      </c>
      <c r="I27" s="70"/>
      <c r="J27" s="70"/>
    </row>
    <row r="28" spans="2:10" ht="15" customHeight="1" x14ac:dyDescent="0.25">
      <c r="B28" s="16" t="s">
        <v>29</v>
      </c>
      <c r="C28" s="64">
        <v>210</v>
      </c>
      <c r="D28" s="64">
        <v>120.6</v>
      </c>
      <c r="E28" s="70"/>
      <c r="F28" s="70"/>
      <c r="G28" s="70"/>
      <c r="H28">
        <f>SUM(C28:G28)</f>
        <v>330.6</v>
      </c>
      <c r="I28" s="70"/>
      <c r="J28" s="70"/>
    </row>
    <row r="29" spans="2:10" ht="15" customHeight="1" x14ac:dyDescent="0.25">
      <c r="B29" s="16" t="s">
        <v>30</v>
      </c>
      <c r="C29" s="64">
        <v>140</v>
      </c>
      <c r="D29" s="64">
        <v>0</v>
      </c>
      <c r="E29" s="70"/>
      <c r="F29" s="70"/>
      <c r="G29">
        <f>C22</f>
        <v>143.80000000000001</v>
      </c>
      <c r="H29">
        <f>SUM(C29:G29)</f>
        <v>283.8</v>
      </c>
      <c r="I29" s="70"/>
      <c r="J29" s="70"/>
    </row>
    <row r="30" spans="2:10" ht="15" customHeight="1" x14ac:dyDescent="0.25">
      <c r="B30" s="16" t="s">
        <v>21</v>
      </c>
      <c r="C30">
        <f>SUM(C25:C29)</f>
        <v>1089.2</v>
      </c>
      <c r="D30">
        <f>SUM(D25:D29)</f>
        <v>654</v>
      </c>
      <c r="E30" s="70"/>
      <c r="F30" s="70"/>
      <c r="G30" s="70"/>
      <c r="H30">
        <f>SUM(H25:H29)</f>
        <v>1881.9999999999998</v>
      </c>
      <c r="I30" s="70"/>
      <c r="J30" s="70"/>
    </row>
    <row r="31" spans="2:10" ht="15" customHeight="1" x14ac:dyDescent="0.25">
      <c r="C31" s="70"/>
      <c r="D31" s="70"/>
      <c r="E31" s="70"/>
      <c r="F31" s="70"/>
      <c r="G31" s="70"/>
      <c r="H31" s="70"/>
      <c r="I31" s="70"/>
      <c r="J31" s="70"/>
    </row>
    <row r="32" spans="2:10" ht="15" customHeight="1" x14ac:dyDescent="0.25">
      <c r="B32" s="16" t="s">
        <v>22</v>
      </c>
      <c r="C32" s="64">
        <v>35</v>
      </c>
      <c r="D32" s="64">
        <v>16.799999999999997</v>
      </c>
      <c r="E32" s="70"/>
      <c r="F32">
        <f>-D32</f>
        <v>-16.799999999999997</v>
      </c>
      <c r="G32" s="70"/>
      <c r="H32">
        <f>SUM(C32:G32)</f>
        <v>35</v>
      </c>
      <c r="I32" s="70"/>
      <c r="J32" s="70"/>
    </row>
    <row r="33" spans="1:10" ht="15" customHeight="1" x14ac:dyDescent="0.25">
      <c r="B33" s="16" t="s">
        <v>52</v>
      </c>
      <c r="C33" s="64">
        <v>364</v>
      </c>
      <c r="D33" s="64">
        <v>140</v>
      </c>
      <c r="E33" s="70"/>
      <c r="F33" s="70"/>
      <c r="G33" s="70"/>
      <c r="H33">
        <f>SUM(C33:G33)</f>
        <v>504</v>
      </c>
      <c r="I33" s="72"/>
      <c r="J33" s="70"/>
    </row>
    <row r="34" spans="1:10" ht="15" customHeight="1" x14ac:dyDescent="0.25">
      <c r="B34" s="16" t="s">
        <v>23</v>
      </c>
      <c r="C34" s="64">
        <v>446.59999999999997</v>
      </c>
      <c r="D34" s="64">
        <v>280</v>
      </c>
      <c r="E34" s="70"/>
      <c r="F34">
        <f>C16-D34</f>
        <v>241.79999999999995</v>
      </c>
      <c r="G34" s="70"/>
      <c r="H34">
        <f>SUM(C34:G34)</f>
        <v>968.39999999999986</v>
      </c>
      <c r="I34" s="72"/>
      <c r="J34" s="70"/>
    </row>
    <row r="35" spans="1:10" ht="15" customHeight="1" x14ac:dyDescent="0.25">
      <c r="B35" s="16" t="s">
        <v>53</v>
      </c>
      <c r="C35" s="64">
        <v>61.599999999999994</v>
      </c>
      <c r="D35" s="64">
        <v>56</v>
      </c>
      <c r="E35" s="70"/>
      <c r="F35" s="70"/>
      <c r="G35" s="70"/>
      <c r="H35">
        <f>SUM(C35:G35)</f>
        <v>117.6</v>
      </c>
      <c r="I35" s="72"/>
      <c r="J35" s="70"/>
    </row>
    <row r="36" spans="1:10" ht="15" customHeight="1" x14ac:dyDescent="0.25">
      <c r="B36" s="16" t="s">
        <v>24</v>
      </c>
      <c r="C36">
        <f>SUM(C32:C35)</f>
        <v>907.19999999999993</v>
      </c>
      <c r="D36">
        <f>SUM(D32:D35)</f>
        <v>492.8</v>
      </c>
      <c r="E36" s="70"/>
      <c r="F36" s="70"/>
      <c r="G36" s="70"/>
      <c r="H36">
        <f>SUM(H32:H35)</f>
        <v>1624.9999999999998</v>
      </c>
      <c r="I36" s="72"/>
      <c r="J36" s="70"/>
    </row>
    <row r="37" spans="1:10" ht="15" customHeight="1" x14ac:dyDescent="0.25">
      <c r="C37" s="70"/>
      <c r="D37" s="70"/>
      <c r="E37" s="70"/>
      <c r="F37" s="70"/>
      <c r="G37" s="70"/>
      <c r="H37" s="70"/>
      <c r="I37" s="72"/>
      <c r="J37" s="70"/>
    </row>
    <row r="38" spans="1:10" ht="15" customHeight="1" x14ac:dyDescent="0.25">
      <c r="B38" s="16" t="s">
        <v>40</v>
      </c>
      <c r="C38" s="64">
        <v>40</v>
      </c>
      <c r="D38" s="64">
        <v>68</v>
      </c>
      <c r="E38">
        <f>-D38</f>
        <v>-68</v>
      </c>
      <c r="F38">
        <f>C15</f>
        <v>75</v>
      </c>
      <c r="G38" s="70"/>
      <c r="H38">
        <f>SUM(C38:G38)</f>
        <v>115</v>
      </c>
      <c r="I38" s="72"/>
      <c r="J38" s="70"/>
    </row>
    <row r="39" spans="1:10" ht="15" customHeight="1" x14ac:dyDescent="0.25">
      <c r="B39" s="16" t="s">
        <v>25</v>
      </c>
      <c r="C39" s="64">
        <v>142</v>
      </c>
      <c r="D39" s="64">
        <v>93.2</v>
      </c>
      <c r="E39">
        <f>-D39</f>
        <v>-93.2</v>
      </c>
      <c r="F39" s="70"/>
      <c r="G39" s="70"/>
      <c r="H39">
        <f>SUM(C39:G39)</f>
        <v>142</v>
      </c>
      <c r="I39" s="72"/>
      <c r="J39" s="70"/>
    </row>
    <row r="40" spans="1:10" ht="15" customHeight="1" x14ac:dyDescent="0.25">
      <c r="B40" s="16" t="s">
        <v>26</v>
      </c>
      <c r="C40">
        <f>SUM(C38:C39)</f>
        <v>182</v>
      </c>
      <c r="D40">
        <f>SUM(D38:D39)</f>
        <v>161.19999999999999</v>
      </c>
      <c r="E40" s="70"/>
      <c r="F40" s="71"/>
      <c r="G40" s="70"/>
      <c r="H40">
        <f>SUM(H38:H39)</f>
        <v>257</v>
      </c>
      <c r="I40" s="72"/>
      <c r="J40" s="70"/>
    </row>
    <row r="41" spans="1:10" ht="15" customHeight="1" x14ac:dyDescent="0.25">
      <c r="B41" s="16" t="s">
        <v>27</v>
      </c>
      <c r="C41">
        <f>C40+C36</f>
        <v>1089.1999999999998</v>
      </c>
      <c r="D41">
        <f>D40+D36</f>
        <v>654</v>
      </c>
      <c r="E41" s="70"/>
      <c r="F41" s="71"/>
      <c r="G41" s="70"/>
      <c r="H41">
        <f>H40+H36</f>
        <v>1881.9999999999998</v>
      </c>
      <c r="I41" s="72"/>
      <c r="J41" s="70"/>
    </row>
    <row r="42" spans="1:10" ht="15" customHeight="1" x14ac:dyDescent="0.25">
      <c r="C42" s="70"/>
      <c r="D42" s="70"/>
      <c r="E42" s="70"/>
      <c r="F42" s="71"/>
      <c r="G42" s="70"/>
      <c r="H42" s="70"/>
      <c r="I42" s="72"/>
      <c r="J42" s="70"/>
    </row>
    <row r="43" spans="1:10" ht="15" customHeight="1" x14ac:dyDescent="0.25">
      <c r="A43" s="15" t="s">
        <v>16</v>
      </c>
    </row>
    <row r="45" spans="1:10" ht="15" customHeight="1" x14ac:dyDescent="0.25">
      <c r="C45" s="67"/>
    </row>
    <row r="46" spans="1:10" ht="15" customHeight="1" x14ac:dyDescent="0.25">
      <c r="C46" s="65"/>
    </row>
    <row r="47" spans="1:10" ht="15" customHeight="1" x14ac:dyDescent="0.25">
      <c r="C47" s="65"/>
    </row>
    <row r="50" spans="3:3" ht="15" customHeight="1" x14ac:dyDescent="0.25">
      <c r="C50" s="67"/>
    </row>
    <row r="55" spans="3:3" ht="15" customHeight="1" x14ac:dyDescent="0.25">
      <c r="C55" s="65"/>
    </row>
    <row r="58" spans="3:3" ht="15" customHeight="1" x14ac:dyDescent="0.25">
      <c r="C58" s="67"/>
    </row>
    <row r="63" spans="3:3" ht="15" customHeight="1" x14ac:dyDescent="0.25">
      <c r="C63" s="65"/>
    </row>
    <row r="69" spans="3:8" ht="15" customHeight="1" x14ac:dyDescent="0.25">
      <c r="C69" s="64"/>
      <c r="D69" s="64"/>
      <c r="E69" s="64"/>
      <c r="F69" s="64"/>
      <c r="G69" s="64"/>
      <c r="H69" s="64"/>
    </row>
    <row r="70" spans="3:8" ht="15" customHeight="1" x14ac:dyDescent="0.25">
      <c r="C70" s="66"/>
      <c r="D70" s="66"/>
      <c r="E70" s="66"/>
      <c r="F70" s="66"/>
      <c r="G70" s="66"/>
      <c r="H70" s="66"/>
    </row>
    <row r="71" spans="3:8" ht="15" customHeight="1" x14ac:dyDescent="0.25">
      <c r="C71" s="66"/>
      <c r="D71" s="66"/>
      <c r="E71" s="66"/>
      <c r="F71" s="66"/>
      <c r="G71" s="66"/>
      <c r="H71" s="66"/>
    </row>
    <row r="72" spans="3:8" ht="15" customHeight="1" x14ac:dyDescent="0.25">
      <c r="C72" s="66"/>
      <c r="D72" s="66"/>
      <c r="E72" s="66"/>
      <c r="F72" s="66"/>
      <c r="G72" s="66"/>
      <c r="H72" s="66"/>
    </row>
    <row r="73" spans="3:8" ht="15" customHeight="1" x14ac:dyDescent="0.25">
      <c r="C73" s="66"/>
      <c r="D73" s="66"/>
      <c r="E73" s="66"/>
      <c r="F73" s="66"/>
      <c r="G73" s="66"/>
      <c r="H73" s="66"/>
    </row>
    <row r="75" spans="3:8" ht="15" customHeight="1" x14ac:dyDescent="0.25">
      <c r="C75" s="68"/>
      <c r="D75" s="68"/>
      <c r="E75" s="68"/>
      <c r="F75" s="68"/>
      <c r="G75" s="68"/>
      <c r="H75" s="68"/>
    </row>
    <row r="79" spans="3:8" ht="15" customHeight="1" x14ac:dyDescent="0.25">
      <c r="C79" s="67"/>
      <c r="D79" s="67"/>
      <c r="E79" s="67"/>
      <c r="F79" s="67"/>
      <c r="G79" s="67"/>
      <c r="H79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1" manualBreakCount="1">
    <brk id="2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User</cp:lastModifiedBy>
  <cp:lastPrinted>2016-02-10T09:55:10Z</cp:lastPrinted>
  <dcterms:created xsi:type="dcterms:W3CDTF">2016-02-03T14:06:14Z</dcterms:created>
  <dcterms:modified xsi:type="dcterms:W3CDTF">2017-10-09T13:58:27Z</dcterms:modified>
</cp:coreProperties>
</file>