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User\Google Drive\FE Final Materials\eLearning GO_FE\The Accountant GO_FE\8 Full Consol GO_FE\13 BS Consol, Sources Uses, GW Homework 2 - Final\"/>
    </mc:Choice>
  </mc:AlternateContent>
  <bookViews>
    <workbookView xWindow="0" yWindow="0" windowWidth="20520" windowHeight="10980" xr2:uid="{00000000-000D-0000-FFFF-FFFF00000000}"/>
  </bookViews>
  <sheets>
    <sheet name="Welcome" sheetId="1" r:id="rId1"/>
    <sheet name="Info" sheetId="6" r:id="rId2"/>
    <sheet name="Workout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G35" i="9" l="1"/>
  <c r="G34" i="9"/>
  <c r="H34" i="9" l="1"/>
  <c r="H35" i="9"/>
  <c r="C23" i="9"/>
  <c r="C26" i="9"/>
  <c r="C11" i="9"/>
  <c r="C12" i="9" s="1"/>
  <c r="C17" i="9" s="1"/>
  <c r="F41" i="9" s="1"/>
  <c r="D47" i="9"/>
  <c r="C47" i="9"/>
  <c r="E46" i="9"/>
  <c r="H46" i="9" s="1"/>
  <c r="F45" i="9"/>
  <c r="E45" i="9"/>
  <c r="D43" i="9"/>
  <c r="C43" i="9"/>
  <c r="H42" i="9"/>
  <c r="H40" i="9"/>
  <c r="F39" i="9"/>
  <c r="H39" i="9" s="1"/>
  <c r="D37" i="9"/>
  <c r="C37" i="9"/>
  <c r="H33" i="9"/>
  <c r="F32" i="9"/>
  <c r="H32" i="9" s="1"/>
  <c r="C21" i="9"/>
  <c r="C48" i="9" l="1"/>
  <c r="C27" i="9"/>
  <c r="C29" i="9" s="1"/>
  <c r="H45" i="9"/>
  <c r="H47" i="9" s="1"/>
  <c r="D48" i="9"/>
  <c r="H41" i="9"/>
  <c r="H43" i="9" s="1"/>
  <c r="C18" i="9"/>
  <c r="G36" i="9" l="1"/>
  <c r="H36" i="9" s="1"/>
  <c r="H37" i="9" s="1"/>
  <c r="H48" i="9"/>
  <c r="A1" i="9" l="1"/>
  <c r="A1" i="6" l="1"/>
</calcChain>
</file>

<file path=xl/sharedStrings.xml><?xml version="1.0" encoding="utf-8"?>
<sst xmlns="http://schemas.openxmlformats.org/spreadsheetml/2006/main" count="60" uniqueCount="59">
  <si>
    <t>Features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</si>
  <si>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</si>
  <si>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</si>
  <si>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</si>
  <si>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</si>
  <si>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</si>
  <si>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</si>
  <si>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</si>
  <si>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</si>
  <si>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</si>
  <si>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</si>
  <si>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</si>
  <si>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</si>
  <si>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</si>
  <si>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</si>
  <si>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NA</t>
  </si>
  <si>
    <t>End</t>
  </si>
  <si>
    <t>Accounting and Financial Analysis</t>
  </si>
  <si>
    <t>Cash</t>
  </si>
  <si>
    <t>Combo</t>
  </si>
  <si>
    <t>Operating current assets</t>
  </si>
  <si>
    <t>Total assets</t>
  </si>
  <si>
    <t>Short term debt</t>
  </si>
  <si>
    <t>Long term debt</t>
  </si>
  <si>
    <t>Total liabilities</t>
  </si>
  <si>
    <t>Retained earnings</t>
  </si>
  <si>
    <t>Total equity</t>
  </si>
  <si>
    <t>Total liabilities and equity</t>
  </si>
  <si>
    <t>PP&amp;E</t>
  </si>
  <si>
    <t>Intangibles</t>
  </si>
  <si>
    <t>Goodwill</t>
  </si>
  <si>
    <t>Financing</t>
  </si>
  <si>
    <t>Target SE</t>
  </si>
  <si>
    <t>Uses of funds</t>
  </si>
  <si>
    <t>Sources of funds</t>
  </si>
  <si>
    <t>Balance sheet cash</t>
  </si>
  <si>
    <t>Equity issuance</t>
  </si>
  <si>
    <t>Debt issuance</t>
  </si>
  <si>
    <t>Goodwill calculation</t>
  </si>
  <si>
    <t>Purchase price</t>
  </si>
  <si>
    <t>Common stock</t>
  </si>
  <si>
    <t>Shareholders' equity at fair value</t>
  </si>
  <si>
    <t>Deal goodwill</t>
  </si>
  <si>
    <t xml:space="preserve">Treviso Plc bought 100% of the equity capital of Rimini Ltd for 200MM. Treviso Plc also intends to refinance the debt of Rimini Ltd as part of the deal. </t>
  </si>
  <si>
    <t>The transaction was funded by 2MM of balance sheet cash, an equity issuance with a value of 60MM and the remainder with new debt.</t>
  </si>
  <si>
    <t>Purchase of equity in Rimini Ltd</t>
  </si>
  <si>
    <t>Retirement of Rimini Ltd debt</t>
  </si>
  <si>
    <t>Step up of PP&amp;E</t>
  </si>
  <si>
    <t>Step up of brands</t>
  </si>
  <si>
    <t>Step down of Rimini goodwill</t>
  </si>
  <si>
    <t>Treviso Plc</t>
  </si>
  <si>
    <t>Rimini Ltd</t>
  </si>
  <si>
    <t>Shareholders' equity on balance sheet</t>
  </si>
  <si>
    <t>Produce a sources and uses of funds, a goodwill calculation and the consolidated balance sheet using the information below.</t>
  </si>
  <si>
    <t>Workout</t>
  </si>
  <si>
    <t xml:space="preserve">Consolidation </t>
  </si>
  <si>
    <t>The PP&amp;E of Rimini was valued at 20MM above book amount and it was agreed that brands, unrecognized on the balance sheet, had a fair value of 15MM.</t>
  </si>
  <si>
    <t>Operating current liabilities</t>
  </si>
  <si>
    <t>Operating long term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</si>
</sst>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5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0" fillId="0" borderId="0" xfId="0" applyNumberFormat="1"/>
    <xf numFmtId="172" fontId="30" fillId="0" borderId="0" xfId="57" applyFont="1" applyFill="1"/>
    <xf numFmtId="171" fontId="0" fillId="0" borderId="0" xfId="56" applyFont="1"/>
    <xf numFmtId="176" fontId="0" fillId="0" borderId="0" xfId="0" applyNumberFormat="1"/>
    <xf numFmtId="172" fontId="0" fillId="0" borderId="0" xfId="57" applyFont="1" applyFill="1"/>
    <xf numFmtId="174" fontId="0" fillId="0" borderId="0" xfId="0" applyNumberFormat="1" applyFont="1" applyFill="1" applyBorder="1" applyAlignment="1" applyProtection="1"/>
    <xf numFmtId="174" fontId="0" fillId="0" borderId="0" xfId="58" applyNumberFormat="1" applyFont="1" applyFill="1" applyBorder="1" applyAlignment="1" applyProtection="1"/>
    <xf numFmtId="174" fontId="0" fillId="0" borderId="0" xfId="57" applyNumberFormat="1" applyFont="1" applyFill="1" applyBorder="1" applyAlignment="1" applyProtection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289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140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22" customFormat="1" ht="75" customHeight="1" x14ac:dyDescent="0.25">
      <c r="A2" s="76" t="s">
        <v>17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75"/>
      <c r="D4" s="75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7" t="s">
        <v>9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</row>
    <row r="6" spans="1:14" s="23" customFormat="1" ht="15" customHeight="1" x14ac:dyDescent="0.2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</row>
    <row r="7" spans="1:14" s="23" customFormat="1" ht="15" customHeight="1" x14ac:dyDescent="0.25">
      <c r="A7" s="77" t="str">
        <f ca="1">"© "&amp;YEAR(TODAY())&amp;" Financial Edge Training "</f>
        <v xml:space="preserve">© 2017 Financial Edge Training 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8"/>
      <c r="H9" s="78"/>
      <c r="I9" s="78"/>
      <c r="J9" s="78"/>
      <c r="K9" s="28"/>
    </row>
    <row r="10" spans="1:14" s="23" customFormat="1" ht="15" customHeight="1" x14ac:dyDescent="0.25">
      <c r="B10" s="24"/>
      <c r="C10" s="24"/>
      <c r="F10" s="28"/>
      <c r="G10" s="78"/>
      <c r="H10" s="78"/>
      <c r="I10" s="78"/>
      <c r="J10" s="78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74"/>
      <c r="H12" s="74"/>
      <c r="I12" s="74"/>
      <c r="J12" s="74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74"/>
      <c r="H13" s="74"/>
      <c r="I13" s="74"/>
      <c r="J13" s="74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74"/>
      <c r="H14" s="74"/>
      <c r="I14" s="74"/>
      <c r="J14" s="74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74"/>
      <c r="H16" s="74"/>
      <c r="I16" s="74"/>
      <c r="J16" s="74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140625" customWidth="1"/>
    <col min="4" max="4" width="2.85546875" customWidth="1"/>
    <col min="5" max="7" width="1.42578125" customWidth="1"/>
    <col min="8" max="8" width="2.85546875" customWidth="1"/>
    <col min="9" max="9" width="42.855468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855468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55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83" t="s">
        <v>0</v>
      </c>
      <c r="C4" s="83"/>
      <c r="D4" s="83"/>
      <c r="E4" s="83"/>
      <c r="F4" s="83"/>
      <c r="G4" s="83"/>
      <c r="H4" s="83"/>
      <c r="I4" s="83"/>
      <c r="K4" s="1"/>
      <c r="L4" s="83" t="s">
        <v>1</v>
      </c>
      <c r="M4" s="83"/>
      <c r="N4" s="83"/>
      <c r="O4" s="83"/>
      <c r="P4" s="83"/>
      <c r="Q4" s="45"/>
      <c r="R4" s="45"/>
    </row>
    <row r="5" spans="1:18" s="2" customFormat="1" ht="15" customHeight="1" x14ac:dyDescent="0.25">
      <c r="A5" s="17"/>
      <c r="B5" s="8"/>
      <c r="C5" s="59"/>
      <c r="D5" s="18"/>
      <c r="E5" s="18"/>
      <c r="F5" s="18"/>
      <c r="G5" s="18"/>
      <c r="H5" s="18"/>
      <c r="I5" s="18"/>
      <c r="K5" s="1"/>
      <c r="L5" s="9" t="s">
        <v>2</v>
      </c>
      <c r="M5" s="9"/>
      <c r="N5" s="80" t="s">
        <v>15</v>
      </c>
      <c r="O5" s="80"/>
      <c r="P5" s="80"/>
      <c r="Q5" s="80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3</v>
      </c>
      <c r="M6" s="9"/>
      <c r="N6" s="81">
        <v>42369</v>
      </c>
      <c r="O6" s="81"/>
      <c r="P6" s="81"/>
      <c r="Q6" s="81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4</v>
      </c>
      <c r="M7" s="9"/>
      <c r="N7" s="80"/>
      <c r="O7" s="80"/>
      <c r="P7" s="80"/>
      <c r="Q7" s="80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5</v>
      </c>
      <c r="M8" s="9"/>
      <c r="N8" s="80"/>
      <c r="O8" s="80"/>
      <c r="P8" s="80"/>
      <c r="Q8" s="80"/>
      <c r="R8" s="45"/>
    </row>
    <row r="9" spans="1:18" s="2" customFormat="1" ht="15" customHeight="1" x14ac:dyDescent="0.25">
      <c r="A9" s="43"/>
      <c r="B9" s="43"/>
      <c r="C9" s="43"/>
      <c r="D9" s="43"/>
      <c r="E9" s="43"/>
      <c r="F9" s="43"/>
      <c r="G9" s="43"/>
      <c r="H9" s="43"/>
      <c r="I9" s="43"/>
      <c r="K9" s="18"/>
      <c r="L9" s="9" t="s">
        <v>6</v>
      </c>
      <c r="M9" s="9"/>
      <c r="N9" s="80" t="s">
        <v>8</v>
      </c>
      <c r="O9" s="80"/>
      <c r="P9" s="80"/>
      <c r="Q9" s="80"/>
      <c r="R9" s="45"/>
    </row>
    <row r="10" spans="1:18" s="2" customFormat="1" ht="15" customHeight="1" x14ac:dyDescent="0.25">
      <c r="A10" s="44"/>
      <c r="B10" s="43"/>
      <c r="C10" s="44"/>
      <c r="D10" s="44"/>
      <c r="E10" s="44"/>
      <c r="F10" s="44"/>
      <c r="G10" s="44"/>
      <c r="H10" s="44"/>
      <c r="I10" s="44"/>
      <c r="K10" s="18"/>
      <c r="L10" s="9" t="s">
        <v>7</v>
      </c>
      <c r="M10" s="9"/>
      <c r="N10" s="82">
        <v>0</v>
      </c>
      <c r="O10" s="82"/>
      <c r="P10" s="82"/>
      <c r="Q10" s="82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84" t="s">
        <v>14</v>
      </c>
      <c r="C13" s="84"/>
      <c r="D13" s="84"/>
      <c r="E13" s="84"/>
      <c r="F13" s="84"/>
      <c r="G13" s="84"/>
      <c r="H13" s="84"/>
      <c r="I13" s="84"/>
      <c r="J13" s="84"/>
      <c r="K13" s="84"/>
      <c r="L13" s="84"/>
      <c r="N13" s="1"/>
      <c r="O13" s="83" t="s">
        <v>10</v>
      </c>
      <c r="P13" s="83"/>
      <c r="Q13" s="83"/>
      <c r="R13" s="62"/>
    </row>
    <row r="14" spans="1:18" s="2" customFormat="1" ht="15" customHeight="1" x14ac:dyDescent="0.25">
      <c r="A14" s="6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N15" s="3"/>
      <c r="O15" s="27"/>
      <c r="P15" s="56" t="s">
        <v>11</v>
      </c>
      <c r="Q15" s="22"/>
      <c r="R15" s="60"/>
    </row>
    <row r="16" spans="1:18" s="2" customFormat="1" ht="15" customHeight="1" x14ac:dyDescent="0.25">
      <c r="A16" s="6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N16" s="18"/>
      <c r="O16" s="27"/>
      <c r="P16" s="38" t="s">
        <v>12</v>
      </c>
      <c r="Q16" s="22"/>
      <c r="R16" s="60"/>
    </row>
    <row r="17" spans="1:18" s="2" customFormat="1" ht="15" customHeight="1" x14ac:dyDescent="0.25">
      <c r="A17" s="6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N17" s="18"/>
      <c r="O17" s="27"/>
      <c r="P17" t="s">
        <v>13</v>
      </c>
      <c r="Q17" s="22"/>
      <c r="R17" s="60"/>
    </row>
    <row r="18" spans="1:18" s="2" customFormat="1" ht="15" customHeight="1" x14ac:dyDescent="0.25">
      <c r="A18" s="44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6"/>
  <sheetViews>
    <sheetView zoomScaleNormal="100" workbookViewId="0"/>
  </sheetViews>
  <sheetFormatPr defaultColWidth="9.140625" defaultRowHeight="15" customHeight="1" x14ac:dyDescent="0.25"/>
  <cols>
    <col min="1" max="1" width="1.5703125" style="15" customWidth="1"/>
    <col min="2" max="2" width="52.85546875" style="16" customWidth="1"/>
    <col min="3" max="3" width="11.140625" customWidth="1"/>
    <col min="4" max="4" width="13.42578125" customWidth="1"/>
    <col min="5" max="14" width="11" customWidth="1"/>
  </cols>
  <sheetData>
    <row r="1" spans="1:10" s="50" customFormat="1" ht="45" customHeight="1" x14ac:dyDescent="0.45">
      <c r="A1" s="5" t="str">
        <f>Info!A2</f>
        <v xml:space="preserve">Consolidation 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25">
      <c r="A3" s="15" t="s">
        <v>54</v>
      </c>
      <c r="C3" s="70"/>
      <c r="D3" s="72"/>
      <c r="E3" s="72"/>
      <c r="F3" s="72"/>
      <c r="G3" s="70"/>
      <c r="H3" s="70"/>
      <c r="I3" s="70"/>
      <c r="J3" s="70"/>
    </row>
    <row r="4" spans="1:10" ht="15" customHeight="1" x14ac:dyDescent="0.25">
      <c r="B4" s="16" t="s">
        <v>43</v>
      </c>
      <c r="C4" s="70"/>
      <c r="D4" s="72"/>
      <c r="E4" s="72"/>
      <c r="F4" s="72"/>
      <c r="G4" s="70"/>
      <c r="H4" s="70"/>
      <c r="I4" s="70"/>
      <c r="J4" s="70"/>
    </row>
    <row r="5" spans="1:10" ht="15" customHeight="1" x14ac:dyDescent="0.25">
      <c r="B5" s="16" t="s">
        <v>44</v>
      </c>
      <c r="C5" s="70"/>
      <c r="D5" s="72"/>
      <c r="E5" s="72"/>
      <c r="F5" s="72"/>
      <c r="G5" s="70"/>
      <c r="H5" s="70"/>
      <c r="I5" s="70"/>
      <c r="J5" s="70"/>
    </row>
    <row r="6" spans="1:10" ht="15" customHeight="1" x14ac:dyDescent="0.25">
      <c r="B6" s="16" t="s">
        <v>56</v>
      </c>
      <c r="C6" s="70"/>
      <c r="D6" s="72"/>
      <c r="E6" s="72"/>
      <c r="F6" s="72"/>
      <c r="G6" s="70"/>
      <c r="H6" s="70"/>
      <c r="I6" s="70"/>
      <c r="J6" s="70"/>
    </row>
    <row r="7" spans="1:10" ht="15" customHeight="1" x14ac:dyDescent="0.25">
      <c r="B7" s="16" t="s">
        <v>53</v>
      </c>
      <c r="C7" s="70"/>
      <c r="D7" s="72"/>
      <c r="E7" s="72"/>
      <c r="F7" s="72"/>
      <c r="G7" s="70"/>
      <c r="H7" s="70"/>
      <c r="I7" s="70"/>
      <c r="J7" s="70"/>
    </row>
    <row r="8" spans="1:10" ht="15" customHeight="1" x14ac:dyDescent="0.25">
      <c r="C8" s="70"/>
      <c r="D8" s="72"/>
      <c r="E8" s="72"/>
      <c r="F8" s="72"/>
      <c r="G8" s="70"/>
      <c r="H8" s="70"/>
      <c r="I8" s="70"/>
      <c r="J8" s="70"/>
    </row>
    <row r="9" spans="1:10" ht="15" customHeight="1" x14ac:dyDescent="0.25">
      <c r="B9" s="16" t="s">
        <v>33</v>
      </c>
      <c r="C9" s="70"/>
      <c r="D9" s="72"/>
      <c r="E9" s="70"/>
      <c r="F9" s="72"/>
      <c r="G9" s="70"/>
      <c r="H9" s="70"/>
      <c r="I9" s="70"/>
      <c r="J9" s="70"/>
    </row>
    <row r="10" spans="1:10" ht="15" customHeight="1" x14ac:dyDescent="0.25">
      <c r="B10" s="16" t="s">
        <v>45</v>
      </c>
      <c r="C10" s="64">
        <v>200</v>
      </c>
      <c r="D10" s="72"/>
      <c r="E10" s="70"/>
      <c r="F10" s="72"/>
      <c r="G10" s="70"/>
      <c r="H10" s="70"/>
      <c r="I10" s="70"/>
      <c r="J10" s="70"/>
    </row>
    <row r="11" spans="1:10" ht="15" customHeight="1" x14ac:dyDescent="0.25">
      <c r="B11" s="16" t="s">
        <v>46</v>
      </c>
      <c r="C11">
        <f>D39+D41</f>
        <v>192.92</v>
      </c>
      <c r="D11" s="72"/>
      <c r="E11" s="70"/>
      <c r="F11" s="72"/>
      <c r="G11" s="70"/>
      <c r="H11" s="70"/>
      <c r="I11" s="70"/>
      <c r="J11" s="70"/>
    </row>
    <row r="12" spans="1:10" ht="15" customHeight="1" x14ac:dyDescent="0.25">
      <c r="C12">
        <f>SUM(C10:C11)</f>
        <v>392.91999999999996</v>
      </c>
      <c r="D12" s="72"/>
      <c r="E12" s="70"/>
      <c r="F12" s="72"/>
      <c r="G12" s="70"/>
      <c r="H12" s="70"/>
      <c r="I12" s="70"/>
      <c r="J12" s="70"/>
    </row>
    <row r="13" spans="1:10" ht="15" customHeight="1" x14ac:dyDescent="0.25">
      <c r="C13" s="70"/>
      <c r="D13" s="72"/>
      <c r="E13" s="70"/>
      <c r="F13" s="72"/>
      <c r="G13" s="70"/>
      <c r="H13" s="70"/>
      <c r="I13" s="70"/>
      <c r="J13" s="70"/>
    </row>
    <row r="14" spans="1:10" ht="15" customHeight="1" x14ac:dyDescent="0.25">
      <c r="B14" s="16" t="s">
        <v>34</v>
      </c>
      <c r="C14" s="70"/>
      <c r="D14" s="72"/>
      <c r="E14" s="70"/>
      <c r="F14" s="72"/>
      <c r="G14" s="70"/>
      <c r="H14" s="70"/>
      <c r="I14" s="70"/>
      <c r="J14" s="70"/>
    </row>
    <row r="15" spans="1:10" ht="15" customHeight="1" x14ac:dyDescent="0.25">
      <c r="B15" s="16" t="s">
        <v>35</v>
      </c>
      <c r="C15" s="64">
        <v>2</v>
      </c>
      <c r="D15" s="72"/>
      <c r="E15" s="70"/>
      <c r="F15" s="72"/>
      <c r="G15" s="70"/>
      <c r="H15" s="70"/>
      <c r="I15" s="70"/>
      <c r="J15" s="70"/>
    </row>
    <row r="16" spans="1:10" ht="15" customHeight="1" x14ac:dyDescent="0.25">
      <c r="B16" s="16" t="s">
        <v>36</v>
      </c>
      <c r="C16" s="64">
        <v>60</v>
      </c>
      <c r="D16" s="72"/>
      <c r="E16" s="70"/>
      <c r="F16" s="72"/>
      <c r="G16" s="70"/>
      <c r="H16" s="70"/>
      <c r="I16" s="70"/>
      <c r="J16" s="70"/>
    </row>
    <row r="17" spans="2:10" ht="15" customHeight="1" x14ac:dyDescent="0.25">
      <c r="B17" s="16" t="s">
        <v>37</v>
      </c>
      <c r="C17">
        <f>C12-C15-C16</f>
        <v>330.91999999999996</v>
      </c>
      <c r="D17" s="72"/>
      <c r="E17" s="70"/>
      <c r="F17" s="72"/>
      <c r="G17" s="70"/>
      <c r="H17" s="70"/>
      <c r="I17" s="70"/>
      <c r="J17" s="70"/>
    </row>
    <row r="18" spans="2:10" ht="15" customHeight="1" x14ac:dyDescent="0.25">
      <c r="C18">
        <f>SUM(C15:C17)</f>
        <v>392.91999999999996</v>
      </c>
      <c r="D18" s="72"/>
      <c r="E18" s="70"/>
      <c r="F18" s="72"/>
      <c r="G18" s="70"/>
      <c r="H18" s="70"/>
      <c r="I18" s="70"/>
      <c r="J18" s="70"/>
    </row>
    <row r="19" spans="2:10" ht="15" customHeight="1" x14ac:dyDescent="0.25">
      <c r="C19" s="70"/>
      <c r="D19" s="72"/>
      <c r="E19" s="70"/>
      <c r="F19" s="72"/>
      <c r="G19" s="70"/>
      <c r="H19" s="70"/>
      <c r="I19" s="70"/>
      <c r="J19" s="70"/>
    </row>
    <row r="20" spans="2:10" ht="15" customHeight="1" x14ac:dyDescent="0.25">
      <c r="B20" s="16" t="s">
        <v>38</v>
      </c>
      <c r="C20" s="70"/>
      <c r="D20" s="72"/>
      <c r="E20" s="70"/>
      <c r="F20" s="72"/>
      <c r="G20" s="70"/>
      <c r="H20" s="70"/>
      <c r="I20" s="70"/>
      <c r="J20" s="70"/>
    </row>
    <row r="21" spans="2:10" ht="15" customHeight="1" x14ac:dyDescent="0.25">
      <c r="B21" s="16" t="s">
        <v>39</v>
      </c>
      <c r="C21">
        <f>C10</f>
        <v>200</v>
      </c>
      <c r="D21" s="72"/>
      <c r="E21" s="70"/>
      <c r="F21" s="72"/>
      <c r="G21" s="70"/>
      <c r="H21" s="70"/>
      <c r="I21" s="70"/>
      <c r="J21" s="70"/>
    </row>
    <row r="22" spans="2:10" ht="15" customHeight="1" x14ac:dyDescent="0.25">
      <c r="C22" s="70"/>
      <c r="D22" s="72"/>
      <c r="E22" s="70"/>
      <c r="F22" s="72"/>
      <c r="G22" s="70"/>
      <c r="H22" s="70"/>
      <c r="I22" s="70"/>
      <c r="J22" s="70"/>
    </row>
    <row r="23" spans="2:10" ht="15" customHeight="1" x14ac:dyDescent="0.25">
      <c r="B23" s="16" t="s">
        <v>52</v>
      </c>
      <c r="C23">
        <f>SUM(D45:D46)</f>
        <v>104.78</v>
      </c>
      <c r="D23" s="72"/>
      <c r="E23" s="70"/>
      <c r="F23" s="72"/>
      <c r="G23" s="70"/>
      <c r="H23" s="70"/>
      <c r="I23" s="70"/>
      <c r="J23" s="70"/>
    </row>
    <row r="24" spans="2:10" ht="15" customHeight="1" x14ac:dyDescent="0.25">
      <c r="B24" s="16" t="s">
        <v>47</v>
      </c>
      <c r="C24">
        <v>20</v>
      </c>
      <c r="D24" s="72"/>
      <c r="E24" s="70"/>
      <c r="F24" s="72"/>
      <c r="G24" s="70"/>
      <c r="H24" s="70"/>
      <c r="I24" s="70"/>
      <c r="J24" s="70"/>
    </row>
    <row r="25" spans="2:10" ht="15" customHeight="1" x14ac:dyDescent="0.25">
      <c r="B25" s="16" t="s">
        <v>48</v>
      </c>
      <c r="C25">
        <v>15</v>
      </c>
      <c r="D25" s="72"/>
      <c r="E25" s="70"/>
      <c r="F25" s="72"/>
      <c r="G25" s="70"/>
      <c r="H25" s="70"/>
      <c r="I25" s="70"/>
      <c r="J25" s="70"/>
    </row>
    <row r="26" spans="2:10" ht="15" customHeight="1" x14ac:dyDescent="0.25">
      <c r="B26" s="16" t="s">
        <v>49</v>
      </c>
      <c r="C26">
        <f>-D36</f>
        <v>-50</v>
      </c>
      <c r="D26" s="72"/>
      <c r="E26" s="70"/>
      <c r="F26" s="72"/>
      <c r="G26" s="70"/>
      <c r="H26" s="70"/>
      <c r="I26" s="70"/>
      <c r="J26" s="70"/>
    </row>
    <row r="27" spans="2:10" ht="15" customHeight="1" x14ac:dyDescent="0.25">
      <c r="B27" s="16" t="s">
        <v>41</v>
      </c>
      <c r="C27">
        <f>SUM(C23:C26)</f>
        <v>89.78</v>
      </c>
      <c r="D27" s="72"/>
      <c r="E27" s="70"/>
      <c r="F27" s="72"/>
      <c r="G27" s="70"/>
      <c r="H27" s="70"/>
      <c r="I27" s="70"/>
      <c r="J27" s="70"/>
    </row>
    <row r="28" spans="2:10" ht="15" customHeight="1" x14ac:dyDescent="0.25">
      <c r="C28" s="70"/>
      <c r="D28" s="72"/>
      <c r="E28" s="70"/>
      <c r="F28" s="72"/>
      <c r="G28" s="70"/>
      <c r="H28" s="70"/>
      <c r="I28" s="70"/>
      <c r="J28" s="70"/>
    </row>
    <row r="29" spans="2:10" ht="15" customHeight="1" x14ac:dyDescent="0.25">
      <c r="B29" s="16" t="s">
        <v>42</v>
      </c>
      <c r="C29">
        <f>C21-C27</f>
        <v>110.22</v>
      </c>
      <c r="D29" s="72"/>
      <c r="E29" s="70"/>
      <c r="F29" s="72"/>
      <c r="G29" s="70"/>
      <c r="H29" s="70"/>
      <c r="I29" s="70"/>
      <c r="J29" s="70"/>
    </row>
    <row r="30" spans="2:10" ht="15" customHeight="1" x14ac:dyDescent="0.25">
      <c r="C30" s="70"/>
      <c r="D30" s="72"/>
      <c r="E30" s="70"/>
      <c r="F30" s="72"/>
      <c r="G30" s="70"/>
      <c r="H30" s="70"/>
      <c r="I30" s="70"/>
      <c r="J30" s="70"/>
    </row>
    <row r="31" spans="2:10" ht="15" customHeight="1" x14ac:dyDescent="0.25">
      <c r="C31" s="69" t="s">
        <v>50</v>
      </c>
      <c r="D31" s="69" t="s">
        <v>51</v>
      </c>
      <c r="E31" t="s">
        <v>32</v>
      </c>
      <c r="F31" t="s">
        <v>31</v>
      </c>
      <c r="G31" t="s">
        <v>30</v>
      </c>
      <c r="H31" t="s">
        <v>19</v>
      </c>
      <c r="I31" s="70"/>
      <c r="J31" s="70"/>
    </row>
    <row r="32" spans="2:10" ht="15" customHeight="1" x14ac:dyDescent="0.25">
      <c r="B32" s="16" t="s">
        <v>18</v>
      </c>
      <c r="C32" s="64">
        <v>7.2799999999999994</v>
      </c>
      <c r="D32" s="64">
        <v>5.4599999999999991</v>
      </c>
      <c r="E32" s="70"/>
      <c r="F32">
        <f>-C15</f>
        <v>-2</v>
      </c>
      <c r="G32" s="70"/>
      <c r="H32">
        <f>SUM(C32:G32)</f>
        <v>10.739999999999998</v>
      </c>
      <c r="I32" s="70"/>
      <c r="J32" s="70"/>
    </row>
    <row r="33" spans="2:10" ht="15" customHeight="1" x14ac:dyDescent="0.25">
      <c r="B33" s="16" t="s">
        <v>20</v>
      </c>
      <c r="C33" s="64">
        <v>127.4</v>
      </c>
      <c r="D33" s="64">
        <v>145.6</v>
      </c>
      <c r="E33" s="70"/>
      <c r="F33" s="70"/>
      <c r="G33" s="70"/>
      <c r="H33">
        <f>SUM(C33:G33)</f>
        <v>273</v>
      </c>
      <c r="I33" s="70"/>
      <c r="J33" s="70"/>
    </row>
    <row r="34" spans="2:10" ht="15" customHeight="1" x14ac:dyDescent="0.25">
      <c r="B34" s="16" t="s">
        <v>28</v>
      </c>
      <c r="C34" s="64">
        <v>345.8</v>
      </c>
      <c r="D34" s="64">
        <v>195.65</v>
      </c>
      <c r="E34" s="70"/>
      <c r="F34" s="70"/>
      <c r="G34">
        <f>C24</f>
        <v>20</v>
      </c>
      <c r="H34">
        <f>SUM(C34:G34)</f>
        <v>561.45000000000005</v>
      </c>
      <c r="I34" s="70"/>
      <c r="J34" s="70"/>
    </row>
    <row r="35" spans="2:10" ht="15" customHeight="1" x14ac:dyDescent="0.25">
      <c r="B35" s="16" t="s">
        <v>29</v>
      </c>
      <c r="C35" s="64">
        <v>136.5</v>
      </c>
      <c r="D35" s="64">
        <v>28.39</v>
      </c>
      <c r="E35" s="70"/>
      <c r="F35" s="70"/>
      <c r="G35">
        <f>C25</f>
        <v>15</v>
      </c>
      <c r="H35">
        <f>SUM(C35:G35)</f>
        <v>179.89</v>
      </c>
      <c r="I35" s="70"/>
      <c r="J35" s="70"/>
    </row>
    <row r="36" spans="2:10" ht="15" customHeight="1" x14ac:dyDescent="0.25">
      <c r="B36" s="16" t="s">
        <v>30</v>
      </c>
      <c r="C36" s="64">
        <v>91</v>
      </c>
      <c r="D36" s="64">
        <v>50</v>
      </c>
      <c r="E36" s="70"/>
      <c r="F36" s="70"/>
      <c r="G36">
        <f>C29-D36</f>
        <v>60.22</v>
      </c>
      <c r="H36">
        <f>SUM(C36:G36)</f>
        <v>201.22</v>
      </c>
      <c r="I36" s="70"/>
      <c r="J36" s="70"/>
    </row>
    <row r="37" spans="2:10" ht="15" customHeight="1" x14ac:dyDescent="0.25">
      <c r="B37" s="16" t="s">
        <v>21</v>
      </c>
      <c r="C37">
        <f>SUM(C32:C36)</f>
        <v>707.98</v>
      </c>
      <c r="D37">
        <f>SUM(D32:D36)</f>
        <v>425.1</v>
      </c>
      <c r="E37" s="70"/>
      <c r="F37" s="70"/>
      <c r="G37" s="70"/>
      <c r="H37">
        <f>SUM(H32:H36)</f>
        <v>1226.3</v>
      </c>
      <c r="I37" s="70"/>
      <c r="J37" s="70"/>
    </row>
    <row r="38" spans="2:10" ht="15" customHeight="1" x14ac:dyDescent="0.25">
      <c r="C38" s="70"/>
      <c r="D38" s="70"/>
      <c r="E38" s="70"/>
      <c r="F38" s="70"/>
      <c r="G38" s="70"/>
      <c r="H38" s="70"/>
      <c r="I38" s="70"/>
      <c r="J38" s="70"/>
    </row>
    <row r="39" spans="2:10" ht="15" customHeight="1" x14ac:dyDescent="0.25">
      <c r="B39" s="16" t="s">
        <v>22</v>
      </c>
      <c r="C39" s="64">
        <v>22.75</v>
      </c>
      <c r="D39" s="64">
        <v>10.919999999999998</v>
      </c>
      <c r="E39" s="70"/>
      <c r="F39">
        <f>-D39</f>
        <v>-10.919999999999998</v>
      </c>
      <c r="G39" s="70"/>
      <c r="H39">
        <f>SUM(C39:G39)</f>
        <v>22.750000000000004</v>
      </c>
      <c r="I39" s="70"/>
      <c r="J39" s="70"/>
    </row>
    <row r="40" spans="2:10" ht="15" customHeight="1" x14ac:dyDescent="0.25">
      <c r="B40" s="16" t="s">
        <v>57</v>
      </c>
      <c r="C40" s="64">
        <v>236.6</v>
      </c>
      <c r="D40" s="64">
        <v>91</v>
      </c>
      <c r="E40" s="70"/>
      <c r="F40" s="70"/>
      <c r="G40" s="70"/>
      <c r="H40">
        <f>SUM(C40:G40)</f>
        <v>327.60000000000002</v>
      </c>
      <c r="I40" s="72"/>
      <c r="J40" s="70"/>
    </row>
    <row r="41" spans="2:10" ht="15" customHeight="1" x14ac:dyDescent="0.25">
      <c r="B41" s="16" t="s">
        <v>23</v>
      </c>
      <c r="C41" s="64">
        <v>290.28999999999996</v>
      </c>
      <c r="D41" s="64">
        <v>182</v>
      </c>
      <c r="E41" s="70"/>
      <c r="F41">
        <f>C17-D41</f>
        <v>148.91999999999996</v>
      </c>
      <c r="G41" s="70"/>
      <c r="H41">
        <f>SUM(C41:G41)</f>
        <v>621.20999999999992</v>
      </c>
      <c r="I41" s="72"/>
      <c r="J41" s="70"/>
    </row>
    <row r="42" spans="2:10" ht="15" customHeight="1" x14ac:dyDescent="0.25">
      <c r="B42" s="16" t="s">
        <v>58</v>
      </c>
      <c r="C42" s="64">
        <v>40.04</v>
      </c>
      <c r="D42" s="64">
        <v>36.4</v>
      </c>
      <c r="E42" s="70"/>
      <c r="F42" s="70"/>
      <c r="G42" s="70"/>
      <c r="H42">
        <f>SUM(C42:G42)</f>
        <v>76.44</v>
      </c>
      <c r="I42" s="72"/>
      <c r="J42" s="70"/>
    </row>
    <row r="43" spans="2:10" ht="15" customHeight="1" x14ac:dyDescent="0.25">
      <c r="B43" s="16" t="s">
        <v>24</v>
      </c>
      <c r="C43">
        <f>SUM(C39:C42)</f>
        <v>589.67999999999995</v>
      </c>
      <c r="D43">
        <f>SUM(D39:D42)</f>
        <v>320.32</v>
      </c>
      <c r="E43" s="70"/>
      <c r="F43" s="70"/>
      <c r="G43" s="70"/>
      <c r="H43">
        <f>SUM(H39:H42)</f>
        <v>1048</v>
      </c>
      <c r="I43" s="72"/>
      <c r="J43" s="70"/>
    </row>
    <row r="44" spans="2:10" ht="15" customHeight="1" x14ac:dyDescent="0.25">
      <c r="C44" s="70"/>
      <c r="D44" s="70"/>
      <c r="E44" s="70"/>
      <c r="F44" s="70"/>
      <c r="G44" s="70"/>
      <c r="H44" s="70"/>
      <c r="I44" s="72"/>
      <c r="J44" s="70"/>
    </row>
    <row r="45" spans="2:10" ht="15" customHeight="1" x14ac:dyDescent="0.25">
      <c r="B45" s="16" t="s">
        <v>40</v>
      </c>
      <c r="C45" s="64">
        <v>26</v>
      </c>
      <c r="D45" s="64">
        <v>44.2</v>
      </c>
      <c r="E45">
        <f>-D45</f>
        <v>-44.2</v>
      </c>
      <c r="F45">
        <f>C16</f>
        <v>60</v>
      </c>
      <c r="G45" s="70"/>
      <c r="H45">
        <f>SUM(C45:G45)</f>
        <v>86</v>
      </c>
      <c r="I45" s="72"/>
      <c r="J45" s="70"/>
    </row>
    <row r="46" spans="2:10" ht="15" customHeight="1" x14ac:dyDescent="0.25">
      <c r="B46" s="16" t="s">
        <v>25</v>
      </c>
      <c r="C46" s="64">
        <v>92.3</v>
      </c>
      <c r="D46" s="64">
        <v>60.580000000000005</v>
      </c>
      <c r="E46">
        <f>-D46</f>
        <v>-60.580000000000005</v>
      </c>
      <c r="F46" s="70"/>
      <c r="G46" s="70"/>
      <c r="H46">
        <f>SUM(C46:G46)</f>
        <v>92.299999999999983</v>
      </c>
      <c r="I46" s="72"/>
      <c r="J46" s="70"/>
    </row>
    <row r="47" spans="2:10" ht="15" customHeight="1" x14ac:dyDescent="0.25">
      <c r="B47" s="16" t="s">
        <v>26</v>
      </c>
      <c r="C47">
        <f>SUM(C45:C46)</f>
        <v>118.3</v>
      </c>
      <c r="D47">
        <f>SUM(D45:D46)</f>
        <v>104.78</v>
      </c>
      <c r="E47" s="70"/>
      <c r="F47" s="71"/>
      <c r="G47" s="70"/>
      <c r="H47">
        <f>SUM(H45:H46)</f>
        <v>178.29999999999998</v>
      </c>
      <c r="I47" s="72"/>
      <c r="J47" s="70"/>
    </row>
    <row r="48" spans="2:10" ht="15" customHeight="1" x14ac:dyDescent="0.25">
      <c r="B48" s="16" t="s">
        <v>27</v>
      </c>
      <c r="C48">
        <f>C47+C43</f>
        <v>707.9799999999999</v>
      </c>
      <c r="D48">
        <f>D47+D43</f>
        <v>425.1</v>
      </c>
      <c r="E48" s="70"/>
      <c r="F48" s="71"/>
      <c r="G48" s="70"/>
      <c r="H48">
        <f>H47+H43</f>
        <v>1226.3</v>
      </c>
      <c r="I48" s="72"/>
      <c r="J48" s="70"/>
    </row>
    <row r="49" spans="1:10" ht="15" customHeight="1" x14ac:dyDescent="0.25">
      <c r="C49" s="70"/>
      <c r="D49" s="70"/>
      <c r="E49" s="70"/>
      <c r="F49" s="71"/>
      <c r="G49" s="70"/>
      <c r="H49" s="70"/>
      <c r="I49" s="72"/>
      <c r="J49" s="70"/>
    </row>
    <row r="50" spans="1:10" ht="15" customHeight="1" x14ac:dyDescent="0.25">
      <c r="A50" s="15" t="s">
        <v>16</v>
      </c>
    </row>
    <row r="52" spans="1:10" ht="15" customHeight="1" x14ac:dyDescent="0.25">
      <c r="C52" s="67"/>
    </row>
    <row r="53" spans="1:10" ht="15" customHeight="1" x14ac:dyDescent="0.25">
      <c r="C53" s="65"/>
    </row>
    <row r="54" spans="1:10" ht="15" customHeight="1" x14ac:dyDescent="0.25">
      <c r="C54" s="65"/>
    </row>
    <row r="57" spans="1:10" ht="15" customHeight="1" x14ac:dyDescent="0.25">
      <c r="C57" s="67"/>
    </row>
    <row r="62" spans="1:10" ht="15" customHeight="1" x14ac:dyDescent="0.25">
      <c r="C62" s="65"/>
    </row>
    <row r="65" spans="3:8" ht="15" customHeight="1" x14ac:dyDescent="0.25">
      <c r="C65" s="67"/>
    </row>
    <row r="70" spans="3:8" ht="15" customHeight="1" x14ac:dyDescent="0.25">
      <c r="C70" s="65"/>
    </row>
    <row r="76" spans="3:8" ht="15" customHeight="1" x14ac:dyDescent="0.25">
      <c r="C76" s="64"/>
      <c r="D76" s="64"/>
      <c r="E76" s="64"/>
      <c r="F76" s="64"/>
      <c r="G76" s="64"/>
      <c r="H76" s="64"/>
    </row>
    <row r="77" spans="3:8" ht="15" customHeight="1" x14ac:dyDescent="0.25">
      <c r="C77" s="66"/>
      <c r="D77" s="66"/>
      <c r="E77" s="66"/>
      <c r="F77" s="66"/>
      <c r="G77" s="66"/>
      <c r="H77" s="66"/>
    </row>
    <row r="78" spans="3:8" ht="15" customHeight="1" x14ac:dyDescent="0.25">
      <c r="C78" s="66"/>
      <c r="D78" s="66"/>
      <c r="E78" s="66"/>
      <c r="F78" s="66"/>
      <c r="G78" s="66"/>
      <c r="H78" s="66"/>
    </row>
    <row r="79" spans="3:8" ht="15" customHeight="1" x14ac:dyDescent="0.25">
      <c r="C79" s="66"/>
      <c r="D79" s="66"/>
      <c r="E79" s="66"/>
      <c r="F79" s="66"/>
      <c r="G79" s="66"/>
      <c r="H79" s="66"/>
    </row>
    <row r="80" spans="3:8" ht="15" customHeight="1" x14ac:dyDescent="0.25">
      <c r="C80" s="66"/>
      <c r="D80" s="66"/>
      <c r="E80" s="66"/>
      <c r="F80" s="66"/>
      <c r="G80" s="66"/>
      <c r="H80" s="66"/>
    </row>
    <row r="82" spans="3:8" ht="15" customHeight="1" x14ac:dyDescent="0.25">
      <c r="C82" s="68"/>
      <c r="D82" s="68"/>
      <c r="E82" s="68"/>
      <c r="F82" s="68"/>
      <c r="G82" s="68"/>
      <c r="H82" s="68"/>
    </row>
    <row r="86" spans="3:8" ht="15" customHeight="1" x14ac:dyDescent="0.25">
      <c r="C86" s="67"/>
      <c r="D86" s="67"/>
      <c r="E86" s="67"/>
      <c r="F86" s="67"/>
      <c r="G86" s="67"/>
      <c r="H86" s="67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User</cp:lastModifiedBy>
  <cp:lastPrinted>2016-02-10T09:55:10Z</cp:lastPrinted>
  <dcterms:created xsi:type="dcterms:W3CDTF">2016-02-03T14:06:14Z</dcterms:created>
  <dcterms:modified xsi:type="dcterms:W3CDTF">2017-10-09T14:00:27Z</dcterms:modified>
</cp:coreProperties>
</file>