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0 IS Consol With Stub Period Workout\"/>
    </mc:Choice>
  </mc:AlternateContent>
  <bookViews>
    <workbookView xWindow="0" yWindow="0" windowWidth="13485" windowHeight="10485" xr2:uid="{00000000-000D-0000-FFFF-FFFF00000000}"/>
  </bookViews>
  <sheets>
    <sheet name="Welcome" sheetId="1" r:id="rId1"/>
    <sheet name="Info" sheetId="6" r:id="rId2"/>
    <sheet name="Workout" sheetId="2" r:id="rId3"/>
  </sheet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F18" i="2" l="1"/>
  <c r="F23" i="2" s="1"/>
  <c r="G20" i="2"/>
  <c r="G23" i="2" s="1"/>
  <c r="H21" i="2"/>
  <c r="H23" i="2" s="1"/>
  <c r="E23" i="2"/>
  <c r="E21" i="2"/>
  <c r="E20" i="2"/>
  <c r="I20" i="2" s="1"/>
  <c r="E18" i="2"/>
  <c r="I18" i="2" s="1"/>
  <c r="E16" i="2"/>
  <c r="I16" i="2" s="1"/>
  <c r="E15" i="2"/>
  <c r="I15" i="2"/>
  <c r="A7" i="1" l="1"/>
  <c r="I23" i="2" l="1"/>
  <c r="E17" i="2" l="1"/>
  <c r="E19" i="2" s="1"/>
  <c r="E22" i="2" s="1"/>
  <c r="E24" i="2" s="1"/>
  <c r="I17" i="2"/>
  <c r="I19" i="2" s="1"/>
  <c r="D17" i="2" l="1"/>
  <c r="D19" i="2" s="1"/>
  <c r="D22" i="2" s="1"/>
  <c r="D24" i="2" s="1"/>
  <c r="C17" i="2"/>
  <c r="C19" i="2" s="1"/>
  <c r="C22" i="2" s="1"/>
  <c r="C24" i="2" s="1"/>
  <c r="I21" i="2" l="1"/>
  <c r="I22" i="2" s="1"/>
  <c r="I24" i="2" l="1"/>
  <c r="A1" i="6" l="1"/>
</calcChain>
</file>

<file path=xl/sharedStrings.xml><?xml version="1.0" encoding="utf-8"?>
<sst xmlns="http://schemas.openxmlformats.org/spreadsheetml/2006/main" count="45" uniqueCount="45">
  <si>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</si>
  <si>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</si>
  <si>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</si>
  <si>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</si>
  <si>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</si>
  <si>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</si>
  <si>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</si>
  <si>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</si>
  <si>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</si>
  <si>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</si>
  <si>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</si>
  <si>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</si>
  <si>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</si>
  <si>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</si>
  <si>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</si>
  <si>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Accounting and Financial Analysis</t>
  </si>
  <si>
    <t>Consolidation</t>
  </si>
  <si>
    <t>Synergies</t>
  </si>
  <si>
    <t>Combo</t>
  </si>
  <si>
    <t>Sales</t>
  </si>
  <si>
    <t>COGS</t>
  </si>
  <si>
    <t>Gross profit</t>
  </si>
  <si>
    <t>SG&amp;A</t>
  </si>
  <si>
    <t>Operating profit</t>
  </si>
  <si>
    <t>Interest income</t>
  </si>
  <si>
    <t>Interest expense</t>
  </si>
  <si>
    <t>Profit before tax</t>
  </si>
  <si>
    <t>Tax expense</t>
  </si>
  <si>
    <t>Net income</t>
  </si>
  <si>
    <t>Stub</t>
  </si>
  <si>
    <t>End</t>
  </si>
  <si>
    <t>Workout</t>
  </si>
  <si>
    <t>Acquirer</t>
  </si>
  <si>
    <t>Target</t>
  </si>
  <si>
    <t>Cash</t>
  </si>
  <si>
    <t>Debt</t>
  </si>
  <si>
    <t xml:space="preserve">Acquirer Co bought 100% of Target Co and closed the deal </t>
  </si>
  <si>
    <t>on August 31st. Acquirer Co reports to a December year end.</t>
  </si>
  <si>
    <t xml:space="preserve">The financing involved using 300.0MM of balance sheet cash, an </t>
  </si>
  <si>
    <t>issuance of debt of 1,500.0MM and an equity issuance of 2,400.0MM.</t>
  </si>
  <si>
    <t xml:space="preserve">Interest rates are 6.0% for deal debt and 1.5% for cash. SG&amp;A synergies </t>
  </si>
  <si>
    <t xml:space="preserve">are expected to be 10.0MM per annum. Deal goodwill is expected to be </t>
  </si>
  <si>
    <t>700.0MM. The tax rate is 25.0%.</t>
  </si>
  <si>
    <t xml:space="preserve">No adjustments have yet been made as a result of the deal. </t>
  </si>
  <si>
    <t>Complete the table to produce the consolidated income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</si>
</sst>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3" fillId="5" borderId="0" xfId="51" applyNumberFormat="1" applyFont="1" applyAlignment="1">
      <alignment horizontal="center"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BBDEFB"/>
      <color rgb="FF163260"/>
      <color rgb="FF085393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45">
      <c r="A2" s="69" t="s">
        <v>15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0" t="s">
        <v>9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4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4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5">
      <c r="A8" s="47"/>
      <c r="B8" s="48"/>
      <c r="C8" s="47"/>
      <c r="D8" s="47"/>
      <c r="E8" s="49"/>
      <c r="F8" s="50"/>
      <c r="G8" s="50"/>
      <c r="H8" s="50"/>
      <c r="I8" s="50"/>
      <c r="J8" s="50"/>
      <c r="K8" s="50"/>
      <c r="L8" s="49"/>
      <c r="M8" s="49"/>
      <c r="N8" s="49"/>
    </row>
    <row r="9" spans="1:14" s="23" customFormat="1" ht="15" customHeight="1" x14ac:dyDescent="0.45">
      <c r="F9" s="28"/>
      <c r="G9" s="71"/>
      <c r="H9" s="71"/>
      <c r="I9" s="71"/>
      <c r="J9" s="71"/>
      <c r="K9" s="28"/>
    </row>
    <row r="10" spans="1:14" s="23" customFormat="1" ht="15" customHeight="1" x14ac:dyDescent="0.4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3"/>
      <c r="C4" s="73"/>
      <c r="D4" s="73"/>
      <c r="E4" s="73"/>
      <c r="F4" s="73"/>
      <c r="G4" s="73"/>
      <c r="H4" s="73"/>
      <c r="I4" s="73"/>
      <c r="K4" s="1"/>
      <c r="L4" s="73" t="s">
        <v>0</v>
      </c>
      <c r="M4" s="73"/>
      <c r="N4" s="73"/>
      <c r="O4" s="73"/>
      <c r="P4" s="73"/>
      <c r="Q4" s="46"/>
      <c r="R4" s="46"/>
    </row>
    <row r="5" spans="1:18" s="2" customFormat="1" ht="15" customHeight="1" x14ac:dyDescent="0.45">
      <c r="A5" s="17"/>
      <c r="B5" s="8"/>
      <c r="C5" s="60"/>
      <c r="D5" s="18"/>
      <c r="E5" s="18"/>
      <c r="F5" s="18"/>
      <c r="G5" s="18"/>
      <c r="H5" s="18"/>
      <c r="I5" s="18"/>
      <c r="K5" s="1"/>
      <c r="L5" s="9" t="s">
        <v>1</v>
      </c>
      <c r="M5" s="9"/>
      <c r="N5" s="75" t="s">
        <v>7</v>
      </c>
      <c r="O5" s="75"/>
      <c r="P5" s="75"/>
      <c r="Q5" s="75"/>
      <c r="R5" s="46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2</v>
      </c>
      <c r="M6" s="9"/>
      <c r="N6" s="76">
        <v>42369</v>
      </c>
      <c r="O6" s="76"/>
      <c r="P6" s="76"/>
      <c r="Q6" s="76"/>
      <c r="R6" s="46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3</v>
      </c>
      <c r="M7" s="9"/>
      <c r="N7" s="75"/>
      <c r="O7" s="75"/>
      <c r="P7" s="75"/>
      <c r="Q7" s="75"/>
      <c r="R7" s="46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4</v>
      </c>
      <c r="M8" s="9"/>
      <c r="N8" s="75"/>
      <c r="O8" s="75"/>
      <c r="P8" s="75"/>
      <c r="Q8" s="75"/>
      <c r="R8" s="46"/>
    </row>
    <row r="9" spans="1:18" s="2" customFormat="1" ht="15" customHeight="1" x14ac:dyDescent="0.45">
      <c r="A9" s="43"/>
      <c r="B9" s="44"/>
      <c r="C9" s="43"/>
      <c r="D9" s="43"/>
      <c r="E9" s="43"/>
      <c r="F9" s="43"/>
      <c r="G9" s="43"/>
      <c r="H9" s="43"/>
      <c r="I9" s="43"/>
      <c r="K9" s="18"/>
      <c r="L9" s="9" t="s">
        <v>5</v>
      </c>
      <c r="M9" s="9"/>
      <c r="N9" s="75" t="s">
        <v>8</v>
      </c>
      <c r="O9" s="75"/>
      <c r="P9" s="75"/>
      <c r="Q9" s="75"/>
      <c r="R9" s="46"/>
    </row>
    <row r="10" spans="1:18" s="2" customFormat="1" ht="15" customHeight="1" x14ac:dyDescent="0.45">
      <c r="A10" s="45"/>
      <c r="B10" s="45"/>
      <c r="C10" s="45"/>
      <c r="D10" s="45"/>
      <c r="E10" s="45"/>
      <c r="F10" s="45"/>
      <c r="G10" s="45"/>
      <c r="H10" s="45"/>
      <c r="I10" s="45"/>
      <c r="K10" s="18"/>
      <c r="L10" s="9" t="s">
        <v>6</v>
      </c>
      <c r="M10" s="9"/>
      <c r="N10" s="77">
        <v>0</v>
      </c>
      <c r="O10" s="77"/>
      <c r="P10" s="77"/>
      <c r="Q10" s="77"/>
      <c r="R10" s="52"/>
    </row>
    <row r="11" spans="1:18" s="2" customFormat="1" ht="15" customHeight="1" thickBot="1" x14ac:dyDescent="0.5">
      <c r="A11" s="49"/>
      <c r="B11" s="49"/>
      <c r="C11" s="49"/>
      <c r="D11" s="49"/>
      <c r="E11" s="49"/>
      <c r="F11" s="49"/>
      <c r="G11" s="49"/>
      <c r="H11" s="49"/>
      <c r="I11" s="49"/>
      <c r="K11" s="4"/>
      <c r="L11" s="64"/>
      <c r="M11" s="64"/>
      <c r="N11" s="53"/>
      <c r="O11" s="54"/>
      <c r="P11" s="54"/>
      <c r="Q11" s="55"/>
      <c r="R11" s="56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60"/>
      <c r="B13" s="74" t="s">
        <v>14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10</v>
      </c>
      <c r="P13" s="73"/>
      <c r="Q13" s="73"/>
      <c r="R13" s="63"/>
    </row>
    <row r="14" spans="1:18" s="2" customFormat="1" ht="15" customHeight="1" x14ac:dyDescent="0.45">
      <c r="A14" s="6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1"/>
    </row>
    <row r="15" spans="1:18" s="2" customFormat="1" ht="15" customHeight="1" x14ac:dyDescent="0.45">
      <c r="A15" s="6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7" t="s">
        <v>11</v>
      </c>
      <c r="Q15" s="22"/>
      <c r="R15" s="61"/>
    </row>
    <row r="16" spans="1:18" s="2" customFormat="1" ht="15" customHeight="1" x14ac:dyDescent="0.45">
      <c r="A16" s="6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12</v>
      </c>
      <c r="Q16" s="22"/>
      <c r="R16" s="61"/>
    </row>
    <row r="17" spans="1:18" s="2" customFormat="1" ht="15" customHeight="1" x14ac:dyDescent="0.45">
      <c r="A17" s="6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13</v>
      </c>
      <c r="Q17" s="22"/>
      <c r="R17" s="61"/>
    </row>
    <row r="18" spans="1:18" s="2" customFormat="1" ht="15" customHeight="1" x14ac:dyDescent="0.45">
      <c r="A18" s="45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5"/>
      <c r="O18" s="58"/>
      <c r="P18" s="58"/>
      <c r="Q18" s="58"/>
      <c r="R18" s="45"/>
    </row>
    <row r="19" spans="1:18" ht="14.65" thickBot="1" x14ac:dyDescent="0.5">
      <c r="A19" s="49"/>
      <c r="B19" s="49"/>
      <c r="C19" s="49"/>
      <c r="D19" s="62"/>
      <c r="E19" s="62"/>
      <c r="F19" s="62"/>
      <c r="G19" s="62"/>
      <c r="H19" s="62"/>
      <c r="I19" s="62"/>
      <c r="J19" s="62"/>
      <c r="K19" s="62"/>
      <c r="L19" s="62"/>
      <c r="N19" s="49"/>
      <c r="O19" s="49"/>
      <c r="P19" s="49"/>
      <c r="Q19" s="49"/>
      <c r="R19" s="49"/>
    </row>
    <row r="20" spans="1:18" x14ac:dyDescent="0.45">
      <c r="Q20" s="59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3.59765625" style="16" customWidth="1"/>
    <col min="3" max="11" width="11" customWidth="1"/>
    <col min="12" max="13" width="9.1328125" customWidth="1"/>
    <col min="16" max="17" width="9.265625" bestFit="1" customWidth="1"/>
  </cols>
  <sheetData>
    <row r="1" spans="1:11" s="51" customFormat="1" ht="45" customHeight="1" x14ac:dyDescent="0.8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  <c r="K1" s="12"/>
    </row>
    <row r="2" spans="1:11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  <c r="K2" s="11"/>
    </row>
    <row r="3" spans="1:11" ht="15" customHeight="1" x14ac:dyDescent="0.45">
      <c r="A3" s="15" t="s">
        <v>31</v>
      </c>
    </row>
    <row r="4" spans="1:11" ht="15" customHeight="1" x14ac:dyDescent="0.45">
      <c r="B4" s="16" t="s">
        <v>36</v>
      </c>
    </row>
    <row r="5" spans="1:11" ht="15" customHeight="1" x14ac:dyDescent="0.45">
      <c r="B5" s="16" t="s">
        <v>37</v>
      </c>
    </row>
    <row r="6" spans="1:11" ht="15" customHeight="1" x14ac:dyDescent="0.45">
      <c r="B6" s="16" t="s">
        <v>38</v>
      </c>
    </row>
    <row r="7" spans="1:11" ht="15" customHeight="1" x14ac:dyDescent="0.45">
      <c r="B7" s="16" t="s">
        <v>39</v>
      </c>
    </row>
    <row r="8" spans="1:11" ht="15" customHeight="1" x14ac:dyDescent="0.45">
      <c r="B8" s="16" t="s">
        <v>40</v>
      </c>
    </row>
    <row r="9" spans="1:11" ht="15" customHeight="1" x14ac:dyDescent="0.45">
      <c r="B9" s="16" t="s">
        <v>41</v>
      </c>
    </row>
    <row r="10" spans="1:11" ht="15" customHeight="1" x14ac:dyDescent="0.45">
      <c r="B10" s="16" t="s">
        <v>42</v>
      </c>
    </row>
    <row r="11" spans="1:11" ht="15" customHeight="1" x14ac:dyDescent="0.45">
      <c r="B11" s="16" t="s">
        <v>43</v>
      </c>
    </row>
    <row r="12" spans="1:11" ht="15" customHeight="1" x14ac:dyDescent="0.45">
      <c r="B12" s="16" t="s">
        <v>44</v>
      </c>
    </row>
    <row r="14" spans="1:11" ht="15" customHeight="1" x14ac:dyDescent="0.45">
      <c r="C14" t="s">
        <v>32</v>
      </c>
      <c r="D14" t="s">
        <v>33</v>
      </c>
      <c r="E14" s="32" t="s">
        <v>29</v>
      </c>
      <c r="F14" s="32" t="s">
        <v>17</v>
      </c>
      <c r="G14" s="32" t="s">
        <v>34</v>
      </c>
      <c r="H14" s="32" t="s">
        <v>35</v>
      </c>
      <c r="I14" s="32" t="s">
        <v>18</v>
      </c>
    </row>
    <row r="15" spans="1:11" ht="15" customHeight="1" x14ac:dyDescent="0.45">
      <c r="B15" s="16" t="s">
        <v>19</v>
      </c>
      <c r="C15" s="65">
        <v>6160</v>
      </c>
      <c r="D15" s="65">
        <v>1889.9999999999998</v>
      </c>
      <c r="E15" s="32">
        <f>D15*4/12</f>
        <v>629.99999999999989</v>
      </c>
      <c r="F15" s="32"/>
      <c r="G15" s="32"/>
      <c r="H15" s="32"/>
      <c r="I15" s="32">
        <f>SUM(C15,E15:H15)</f>
        <v>6790</v>
      </c>
    </row>
    <row r="16" spans="1:11" ht="15" customHeight="1" x14ac:dyDescent="0.45">
      <c r="B16" s="16" t="s">
        <v>20</v>
      </c>
      <c r="C16" s="65">
        <v>2156</v>
      </c>
      <c r="D16" s="65">
        <v>472.49999999999994</v>
      </c>
      <c r="E16" s="32">
        <f>D16*4/12</f>
        <v>157.49999999999997</v>
      </c>
      <c r="F16" s="32"/>
      <c r="G16" s="32"/>
      <c r="H16" s="32"/>
      <c r="I16" s="32">
        <f>SUM(C16,E16:H16)</f>
        <v>2313.5</v>
      </c>
    </row>
    <row r="17" spans="1:9" ht="15" customHeight="1" x14ac:dyDescent="0.45">
      <c r="B17" s="16" t="s">
        <v>21</v>
      </c>
      <c r="C17">
        <f>C15-C16</f>
        <v>4004</v>
      </c>
      <c r="D17">
        <f>D15-D16</f>
        <v>1417.4999999999998</v>
      </c>
      <c r="E17" s="32">
        <f>E15-E16</f>
        <v>472.49999999999989</v>
      </c>
      <c r="F17" s="32"/>
      <c r="G17" s="32"/>
      <c r="H17" s="32"/>
      <c r="I17" s="32">
        <f>I15-I16</f>
        <v>4476.5</v>
      </c>
    </row>
    <row r="18" spans="1:9" ht="15" customHeight="1" x14ac:dyDescent="0.45">
      <c r="B18" s="16" t="s">
        <v>22</v>
      </c>
      <c r="C18" s="65">
        <v>2464</v>
      </c>
      <c r="D18" s="65">
        <v>850.5</v>
      </c>
      <c r="E18" s="32">
        <f>D18*4/12</f>
        <v>283.5</v>
      </c>
      <c r="F18" s="32">
        <f>-10*4/12</f>
        <v>-3.3333333333333335</v>
      </c>
      <c r="G18" s="32"/>
      <c r="H18" s="32"/>
      <c r="I18" s="32">
        <f>SUM(C18,E18:H18)</f>
        <v>2744.1666666666665</v>
      </c>
    </row>
    <row r="19" spans="1:9" ht="15" customHeight="1" x14ac:dyDescent="0.45">
      <c r="B19" s="16" t="s">
        <v>23</v>
      </c>
      <c r="C19">
        <f>C17-C18</f>
        <v>1540</v>
      </c>
      <c r="D19">
        <f>D17-D18</f>
        <v>566.99999999999977</v>
      </c>
      <c r="E19" s="32">
        <f>E17-E18</f>
        <v>188.99999999999989</v>
      </c>
      <c r="F19" s="32"/>
      <c r="G19" s="32"/>
      <c r="H19" s="32"/>
      <c r="I19" s="32">
        <f>I17-I18</f>
        <v>1732.3333333333335</v>
      </c>
    </row>
    <row r="20" spans="1:9" ht="15" customHeight="1" x14ac:dyDescent="0.45">
      <c r="B20" s="16" t="s">
        <v>24</v>
      </c>
      <c r="C20" s="65">
        <v>5.6</v>
      </c>
      <c r="D20" s="65">
        <v>1.4</v>
      </c>
      <c r="E20" s="32">
        <f>D20*4/12</f>
        <v>0.46666666666666662</v>
      </c>
      <c r="F20" s="32"/>
      <c r="G20" s="32">
        <f>300*1.5%*-1*4/12</f>
        <v>-1.5</v>
      </c>
      <c r="H20" s="32"/>
      <c r="I20" s="32">
        <f>SUM(C20,E20:H20)</f>
        <v>4.5666666666666664</v>
      </c>
    </row>
    <row r="21" spans="1:9" ht="15" customHeight="1" x14ac:dyDescent="0.45">
      <c r="B21" s="16" t="s">
        <v>25</v>
      </c>
      <c r="C21" s="65">
        <v>210</v>
      </c>
      <c r="D21" s="65">
        <v>84</v>
      </c>
      <c r="E21" s="32">
        <f>D21*4/12</f>
        <v>28</v>
      </c>
      <c r="F21" s="32"/>
      <c r="G21" s="32"/>
      <c r="H21" s="32">
        <f>1500*6%*4/12</f>
        <v>30</v>
      </c>
      <c r="I21" s="32">
        <f>SUM(C21,E21:H21)</f>
        <v>268</v>
      </c>
    </row>
    <row r="22" spans="1:9" ht="15" customHeight="1" x14ac:dyDescent="0.45">
      <c r="B22" s="16" t="s">
        <v>26</v>
      </c>
      <c r="C22">
        <f>C19+C20-C21</f>
        <v>1335.6</v>
      </c>
      <c r="D22">
        <f>D19+D20-D21</f>
        <v>484.39999999999975</v>
      </c>
      <c r="E22" s="32">
        <f>E19+E20-E21</f>
        <v>161.46666666666655</v>
      </c>
      <c r="F22" s="32"/>
      <c r="G22" s="32"/>
      <c r="H22" s="32"/>
      <c r="I22" s="32">
        <f>I19+I20-I21</f>
        <v>1468.9</v>
      </c>
    </row>
    <row r="23" spans="1:9" ht="15" customHeight="1" x14ac:dyDescent="0.45">
      <c r="B23" s="16" t="s">
        <v>27</v>
      </c>
      <c r="C23" s="65">
        <v>280.476</v>
      </c>
      <c r="D23" s="65">
        <v>87.191999999999993</v>
      </c>
      <c r="E23" s="32">
        <f>D23*4/12</f>
        <v>29.063999999999997</v>
      </c>
      <c r="F23" s="32">
        <f>F18*25%*-1</f>
        <v>0.83333333333333337</v>
      </c>
      <c r="G23" s="32">
        <f>G20*25%</f>
        <v>-0.375</v>
      </c>
      <c r="H23" s="32">
        <f>H21*25%*-1</f>
        <v>-7.5</v>
      </c>
      <c r="I23" s="32">
        <f>SUM(C23,E23:H23)</f>
        <v>302.49833333333333</v>
      </c>
    </row>
    <row r="24" spans="1:9" ht="15" customHeight="1" x14ac:dyDescent="0.45">
      <c r="B24" s="16" t="s">
        <v>28</v>
      </c>
      <c r="C24">
        <f>C22-C23</f>
        <v>1055.1239999999998</v>
      </c>
      <c r="D24">
        <f>D22-D23</f>
        <v>397.20799999999974</v>
      </c>
      <c r="E24" s="32">
        <f>E22-E23</f>
        <v>132.40266666666656</v>
      </c>
      <c r="F24" s="32"/>
      <c r="G24" s="32"/>
      <c r="H24" s="32"/>
      <c r="I24" s="32">
        <f>I22-I23</f>
        <v>1166.4016666666666</v>
      </c>
    </row>
    <row r="25" spans="1:9" ht="15" customHeight="1" x14ac:dyDescent="0.45">
      <c r="E25" s="32"/>
      <c r="F25" s="32"/>
      <c r="G25" s="32"/>
      <c r="H25" s="32"/>
      <c r="I25" s="32"/>
    </row>
    <row r="26" spans="1:9" ht="15" customHeight="1" x14ac:dyDescent="0.45">
      <c r="A26" s="15" t="s">
        <v>30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2017-10-18T13:09:52Z</dcterms:modified>
</cp:coreProperties>
</file>