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Accountant\8 Full Consol\26 IS Consol and NCI Workout 1\"/>
    </mc:Choice>
  </mc:AlternateContent>
  <bookViews>
    <workbookView xWindow="0" yWindow="0" windowWidth="20520" windowHeight="10980" xr2:uid="{00000000-000D-0000-FFFF-FFFF00000000}"/>
  </bookViews>
  <sheets>
    <sheet name="Welcome" sheetId="1" r:id="rId1"/>
    <sheet name="Info" sheetId="6" r:id="rId2"/>
    <sheet name="Workout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G15" i="9" l="1"/>
  <c r="G14" i="9"/>
  <c r="G12" i="9"/>
  <c r="G10" i="9"/>
  <c r="G9" i="9"/>
  <c r="G11" i="9" l="1"/>
  <c r="G13" i="9" s="1"/>
  <c r="G16" i="9" s="1"/>
  <c r="D11" i="9" l="1"/>
  <c r="D13" i="9" s="1"/>
  <c r="D16" i="9" s="1"/>
  <c r="D18" i="9" s="1"/>
  <c r="C11" i="9"/>
  <c r="C13" i="9" s="1"/>
  <c r="C16" i="9" s="1"/>
  <c r="C18" i="9" s="1"/>
  <c r="C20" i="9" s="1"/>
  <c r="D20" i="9" l="1"/>
  <c r="C25" i="9"/>
  <c r="C26" i="9" s="1"/>
  <c r="G19" i="9"/>
  <c r="G17" i="9"/>
  <c r="G18" i="9" s="1"/>
  <c r="G20" i="9" s="1"/>
  <c r="A1" i="9" l="1"/>
  <c r="A1" i="6" l="1"/>
</calcChain>
</file>

<file path=xl/sharedStrings.xml><?xml version="1.0" encoding="utf-8"?>
<sst xmlns="http://schemas.openxmlformats.org/spreadsheetml/2006/main" count="44" uniqueCount="44">
  <si>
    <t>Features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</si>
  <si>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</si>
  <si>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</si>
  <si>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</si>
  <si>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</si>
  <si>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</si>
  <si>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</si>
  <si>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</si>
  <si>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</si>
  <si>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</si>
  <si>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</si>
  <si>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</si>
  <si>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</si>
  <si>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</si>
  <si>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</si>
  <si>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NA</t>
  </si>
  <si>
    <t>End</t>
  </si>
  <si>
    <t>Accounting and Financial Analysis</t>
  </si>
  <si>
    <t>Consolidation and NCI</t>
  </si>
  <si>
    <t>Combo</t>
  </si>
  <si>
    <t>Financing</t>
  </si>
  <si>
    <t>Using the forecast information given below, build the proforma income statement.</t>
  </si>
  <si>
    <t>Sales</t>
  </si>
  <si>
    <t>COGS</t>
  </si>
  <si>
    <t>Gross profit</t>
  </si>
  <si>
    <t>SG&amp;A</t>
  </si>
  <si>
    <t>Operating profit</t>
  </si>
  <si>
    <t>Interest income</t>
  </si>
  <si>
    <t>Interest expense</t>
  </si>
  <si>
    <t>Profit before tax</t>
  </si>
  <si>
    <t>Tax expense</t>
  </si>
  <si>
    <t>Net income</t>
  </si>
  <si>
    <t>Synergies</t>
  </si>
  <si>
    <t>Back up calculations</t>
  </si>
  <si>
    <t>Allocated to noncontrolling interests</t>
  </si>
  <si>
    <t>Allocated to parent shareholders</t>
  </si>
  <si>
    <t>NCI share of net income</t>
  </si>
  <si>
    <t>Cagliari standalone net income</t>
  </si>
  <si>
    <t>Allocated to noncontrolling shareholders</t>
  </si>
  <si>
    <t>Calabria</t>
  </si>
  <si>
    <t>Puglia</t>
  </si>
  <si>
    <t>Calabria is planning to offer to buy 90% of Puglia and wants to understand what the proforma income statement might look like for the following 12 months.</t>
  </si>
  <si>
    <t xml:space="preserve">The deal is an equity for equity swap and deal goodwill is expected to be 500. The tax rate is 30%. 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</si>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</sst>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3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0" fillId="0" borderId="0" xfId="0" applyNumberFormat="1"/>
    <xf numFmtId="172" fontId="30" fillId="0" borderId="0" xfId="57" applyFont="1" applyFill="1"/>
    <xf numFmtId="171" fontId="0" fillId="0" borderId="0" xfId="56" applyFont="1"/>
    <xf numFmtId="176" fontId="0" fillId="0" borderId="0" xfId="0" applyNumberFormat="1"/>
    <xf numFmtId="174" fontId="0" fillId="0" borderId="0" xfId="0" applyNumberFormat="1" applyFont="1" applyFill="1" applyBorder="1" applyAlignment="1" applyProtection="1"/>
    <xf numFmtId="174" fontId="0" fillId="0" borderId="0" xfId="58" applyNumberFormat="1" applyFont="1" applyFill="1" applyBorder="1" applyAlignment="1" applyProtection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289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13281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22" customFormat="1" ht="75" customHeight="1" x14ac:dyDescent="0.45">
      <c r="A2" s="74" t="s">
        <v>17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3"/>
      <c r="D4" s="73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5" t="s">
        <v>9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1:14" s="23" customFormat="1" ht="15" customHeight="1" x14ac:dyDescent="0.4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pans="1:14" s="23" customFormat="1" ht="15" customHeight="1" x14ac:dyDescent="0.45">
      <c r="A7" s="75" t="str">
        <f ca="1">"© "&amp;YEAR(TODAY())&amp;" Financial Edge Training "</f>
        <v xml:space="preserve">© 2017 Financial Edge Training 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6"/>
      <c r="H9" s="76"/>
      <c r="I9" s="76"/>
      <c r="J9" s="76"/>
      <c r="K9" s="28"/>
    </row>
    <row r="10" spans="1:14" s="23" customFormat="1" ht="15" customHeight="1" x14ac:dyDescent="0.45">
      <c r="B10" s="24"/>
      <c r="C10" s="24"/>
      <c r="F10" s="28"/>
      <c r="G10" s="76"/>
      <c r="H10" s="76"/>
      <c r="I10" s="76"/>
      <c r="J10" s="76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2"/>
      <c r="H12" s="72"/>
      <c r="I12" s="72"/>
      <c r="J12" s="72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2"/>
      <c r="H13" s="72"/>
      <c r="I13" s="72"/>
      <c r="J13" s="72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2"/>
      <c r="H14" s="72"/>
      <c r="I14" s="72"/>
      <c r="J14" s="72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2"/>
      <c r="H16" s="72"/>
      <c r="I16" s="72"/>
      <c r="J16" s="72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328125" defaultRowHeight="14.25" x14ac:dyDescent="0.45"/>
  <cols>
    <col min="1" max="1" width="1.3984375" customWidth="1"/>
    <col min="2" max="2" width="2.86328125" customWidth="1"/>
    <col min="3" max="3" width="13.1328125" customWidth="1"/>
    <col min="4" max="4" width="2.86328125" customWidth="1"/>
    <col min="5" max="7" width="1.3984375" customWidth="1"/>
    <col min="8" max="8" width="2.86328125" customWidth="1"/>
    <col min="9" max="9" width="42.86328125" customWidth="1"/>
    <col min="10" max="11" width="1.3984375" customWidth="1"/>
    <col min="12" max="12" width="15.59765625" bestFit="1" customWidth="1"/>
    <col min="13" max="14" width="1.3984375" customWidth="1"/>
    <col min="15" max="15" width="2.86328125" customWidth="1"/>
    <col min="16" max="16" width="32.59765625" customWidth="1"/>
    <col min="17" max="17" width="2.86328125" customWidth="1"/>
    <col min="18" max="18" width="1.3984375" customWidth="1"/>
    <col min="23" max="23" width="17.86328125" bestFit="1" customWidth="1"/>
  </cols>
  <sheetData>
    <row r="1" spans="1:18" s="36" customFormat="1" ht="45" customHeight="1" x14ac:dyDescent="0.8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7" t="s">
        <v>0</v>
      </c>
      <c r="C4" s="77"/>
      <c r="D4" s="77"/>
      <c r="E4" s="77"/>
      <c r="F4" s="77"/>
      <c r="G4" s="77"/>
      <c r="H4" s="77"/>
      <c r="I4" s="77"/>
      <c r="K4" s="1"/>
      <c r="L4" s="77" t="s">
        <v>1</v>
      </c>
      <c r="M4" s="77"/>
      <c r="N4" s="77"/>
      <c r="O4" s="77"/>
      <c r="P4" s="77"/>
      <c r="Q4" s="45"/>
      <c r="R4" s="45"/>
    </row>
    <row r="5" spans="1:18" s="2" customFormat="1" ht="15" customHeight="1" x14ac:dyDescent="0.45">
      <c r="A5" s="17"/>
      <c r="B5" s="8"/>
      <c r="C5" s="59"/>
      <c r="D5" s="18"/>
      <c r="E5" s="18"/>
      <c r="F5" s="18"/>
      <c r="G5" s="18"/>
      <c r="H5" s="18"/>
      <c r="I5" s="18"/>
      <c r="K5" s="1"/>
      <c r="L5" s="9" t="s">
        <v>2</v>
      </c>
      <c r="M5" s="9"/>
      <c r="N5" s="80" t="s">
        <v>15</v>
      </c>
      <c r="O5" s="80"/>
      <c r="P5" s="80"/>
      <c r="Q5" s="80"/>
      <c r="R5" s="45"/>
    </row>
    <row r="6" spans="1:18" s="2" customFormat="1" ht="15" customHeight="1" x14ac:dyDescent="0.4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3</v>
      </c>
      <c r="M6" s="9"/>
      <c r="N6" s="81">
        <v>42369</v>
      </c>
      <c r="O6" s="81"/>
      <c r="P6" s="81"/>
      <c r="Q6" s="81"/>
      <c r="R6" s="45"/>
    </row>
    <row r="7" spans="1:18" s="2" customFormat="1" ht="15" customHeight="1" x14ac:dyDescent="0.4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4</v>
      </c>
      <c r="M7" s="9"/>
      <c r="N7" s="80"/>
      <c r="O7" s="80"/>
      <c r="P7" s="80"/>
      <c r="Q7" s="80"/>
      <c r="R7" s="45"/>
    </row>
    <row r="8" spans="1:18" s="2" customFormat="1" ht="15" customHeight="1" x14ac:dyDescent="0.4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5</v>
      </c>
      <c r="M8" s="9"/>
      <c r="N8" s="80"/>
      <c r="O8" s="80"/>
      <c r="P8" s="80"/>
      <c r="Q8" s="80"/>
      <c r="R8" s="45"/>
    </row>
    <row r="9" spans="1:18" s="2" customFormat="1" ht="15" customHeight="1" x14ac:dyDescent="0.45">
      <c r="A9" s="43"/>
      <c r="B9" s="43"/>
      <c r="C9" s="43"/>
      <c r="D9" s="43"/>
      <c r="E9" s="43"/>
      <c r="F9" s="43"/>
      <c r="G9" s="43"/>
      <c r="H9" s="43"/>
      <c r="I9" s="43"/>
      <c r="K9" s="18"/>
      <c r="L9" s="9" t="s">
        <v>6</v>
      </c>
      <c r="M9" s="9"/>
      <c r="N9" s="80" t="s">
        <v>8</v>
      </c>
      <c r="O9" s="80"/>
      <c r="P9" s="80"/>
      <c r="Q9" s="80"/>
      <c r="R9" s="45"/>
    </row>
    <row r="10" spans="1:18" s="2" customFormat="1" ht="15" customHeight="1" x14ac:dyDescent="0.45">
      <c r="A10" s="44"/>
      <c r="B10" s="43"/>
      <c r="C10" s="44"/>
      <c r="D10" s="44"/>
      <c r="E10" s="44"/>
      <c r="F10" s="44"/>
      <c r="G10" s="44"/>
      <c r="H10" s="44"/>
      <c r="I10" s="44"/>
      <c r="K10" s="18"/>
      <c r="L10" s="9" t="s">
        <v>7</v>
      </c>
      <c r="M10" s="9"/>
      <c r="N10" s="82">
        <v>0</v>
      </c>
      <c r="O10" s="82"/>
      <c r="P10" s="82"/>
      <c r="Q10" s="82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8" t="s">
        <v>14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N13" s="1"/>
      <c r="O13" s="77" t="s">
        <v>10</v>
      </c>
      <c r="P13" s="77"/>
      <c r="Q13" s="77"/>
      <c r="R13" s="62"/>
    </row>
    <row r="14" spans="1:18" s="2" customFormat="1" ht="15" customHeight="1" x14ac:dyDescent="0.45">
      <c r="A14" s="6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N15" s="3"/>
      <c r="O15" s="27"/>
      <c r="P15" s="56" t="s">
        <v>11</v>
      </c>
      <c r="Q15" s="22"/>
      <c r="R15" s="60"/>
    </row>
    <row r="16" spans="1:18" s="2" customFormat="1" ht="15" customHeight="1" x14ac:dyDescent="0.45">
      <c r="A16" s="6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N16" s="18"/>
      <c r="O16" s="27"/>
      <c r="P16" s="38" t="s">
        <v>12</v>
      </c>
      <c r="Q16" s="22"/>
      <c r="R16" s="60"/>
    </row>
    <row r="17" spans="1:18" s="2" customFormat="1" ht="15" customHeight="1" x14ac:dyDescent="0.45">
      <c r="A17" s="6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N17" s="18"/>
      <c r="O17" s="27"/>
      <c r="P17" t="s">
        <v>13</v>
      </c>
      <c r="Q17" s="22"/>
      <c r="R17" s="60"/>
    </row>
    <row r="18" spans="1:18" s="2" customFormat="1" ht="15" customHeight="1" x14ac:dyDescent="0.45">
      <c r="A18" s="44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4"/>
  <sheetViews>
    <sheetView zoomScaleNormal="100" workbookViewId="0"/>
  </sheetViews>
  <sheetFormatPr defaultColWidth="9.1328125" defaultRowHeight="15" customHeight="1" x14ac:dyDescent="0.45"/>
  <cols>
    <col min="1" max="1" width="1.59765625" style="15" customWidth="1"/>
    <col min="2" max="2" width="52.86328125" style="16" customWidth="1"/>
    <col min="3" max="3" width="11.1328125" customWidth="1"/>
    <col min="4" max="4" width="13.3984375" customWidth="1"/>
    <col min="5" max="14" width="11" customWidth="1"/>
  </cols>
  <sheetData>
    <row r="1" spans="1:10" s="50" customFormat="1" ht="45" customHeight="1" x14ac:dyDescent="0.85">
      <c r="A1" s="5" t="str">
        <f>Info!A2</f>
        <v>Consolidation and NCI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43</v>
      </c>
      <c r="C3" s="69"/>
      <c r="D3" s="69"/>
      <c r="E3" s="69"/>
      <c r="F3" s="70"/>
      <c r="G3" s="69"/>
      <c r="H3" s="69"/>
      <c r="I3" s="69"/>
      <c r="J3" s="69"/>
    </row>
    <row r="4" spans="1:10" ht="15" customHeight="1" x14ac:dyDescent="0.45">
      <c r="B4" s="16" t="s">
        <v>41</v>
      </c>
      <c r="C4" s="69"/>
      <c r="D4" s="69"/>
      <c r="E4" s="69"/>
      <c r="F4" s="70"/>
      <c r="G4" s="69"/>
      <c r="H4" s="69"/>
      <c r="I4" s="69"/>
      <c r="J4" s="69"/>
    </row>
    <row r="5" spans="1:10" ht="15" customHeight="1" x14ac:dyDescent="0.45">
      <c r="B5" s="16" t="s">
        <v>42</v>
      </c>
      <c r="C5" s="69"/>
      <c r="D5" s="69"/>
      <c r="E5" s="69"/>
      <c r="F5" s="70"/>
      <c r="G5" s="69"/>
      <c r="H5" s="69"/>
      <c r="I5" s="69"/>
      <c r="J5" s="69"/>
    </row>
    <row r="6" spans="1:10" ht="15" customHeight="1" x14ac:dyDescent="0.45">
      <c r="B6" s="16" t="s">
        <v>21</v>
      </c>
      <c r="C6" s="69"/>
      <c r="D6" s="69"/>
      <c r="E6" s="69"/>
      <c r="F6" s="70"/>
      <c r="G6" s="69"/>
      <c r="H6" s="69"/>
      <c r="I6" s="69"/>
      <c r="J6" s="69"/>
    </row>
    <row r="7" spans="1:10" ht="15" customHeight="1" x14ac:dyDescent="0.45">
      <c r="C7" s="69"/>
      <c r="D7" s="69"/>
      <c r="E7" s="69"/>
      <c r="F7" s="70"/>
      <c r="G7" s="69"/>
      <c r="H7" s="69"/>
      <c r="I7" s="69"/>
      <c r="J7" s="69"/>
    </row>
    <row r="8" spans="1:10" ht="15" customHeight="1" x14ac:dyDescent="0.45">
      <c r="C8" t="s">
        <v>39</v>
      </c>
      <c r="D8" t="s">
        <v>40</v>
      </c>
      <c r="E8" t="s">
        <v>32</v>
      </c>
      <c r="F8" t="s">
        <v>20</v>
      </c>
      <c r="G8" t="s">
        <v>19</v>
      </c>
      <c r="H8" s="69"/>
      <c r="I8" s="69"/>
      <c r="J8" s="69"/>
    </row>
    <row r="9" spans="1:10" ht="15" customHeight="1" x14ac:dyDescent="0.45">
      <c r="B9" s="16" t="s">
        <v>22</v>
      </c>
      <c r="C9" s="64">
        <v>8065.2000000000007</v>
      </c>
      <c r="D9" s="64">
        <v>2474.5500000000002</v>
      </c>
      <c r="E9" s="69"/>
      <c r="F9" s="69"/>
      <c r="G9">
        <f>SUM(C9:F9)</f>
        <v>10539.75</v>
      </c>
      <c r="H9" s="69"/>
      <c r="I9" s="69"/>
      <c r="J9" s="69"/>
    </row>
    <row r="10" spans="1:10" ht="15" customHeight="1" x14ac:dyDescent="0.45">
      <c r="B10" s="16" t="s">
        <v>23</v>
      </c>
      <c r="C10" s="64">
        <v>2822.82</v>
      </c>
      <c r="D10" s="64">
        <v>618.63750000000005</v>
      </c>
      <c r="E10" s="69"/>
      <c r="F10" s="69"/>
      <c r="G10">
        <f>SUM(C10:F10)</f>
        <v>3441.4575000000004</v>
      </c>
      <c r="H10" s="69"/>
      <c r="I10" s="69"/>
      <c r="J10" s="69"/>
    </row>
    <row r="11" spans="1:10" ht="15" customHeight="1" x14ac:dyDescent="0.45">
      <c r="B11" s="16" t="s">
        <v>24</v>
      </c>
      <c r="C11">
        <f>C9-C10</f>
        <v>5242.380000000001</v>
      </c>
      <c r="D11">
        <f>D9-D10</f>
        <v>1855.9125000000001</v>
      </c>
      <c r="E11" s="69"/>
      <c r="F11" s="69"/>
      <c r="G11">
        <f>G9-G10</f>
        <v>7098.2924999999996</v>
      </c>
      <c r="H11" s="69"/>
      <c r="I11" s="69"/>
      <c r="J11" s="69"/>
    </row>
    <row r="12" spans="1:10" ht="15" customHeight="1" x14ac:dyDescent="0.45">
      <c r="B12" s="16" t="s">
        <v>25</v>
      </c>
      <c r="C12" s="64">
        <v>3226.08</v>
      </c>
      <c r="D12" s="64">
        <v>1113.5474999999999</v>
      </c>
      <c r="E12" s="70"/>
      <c r="F12" s="69"/>
      <c r="G12">
        <f>SUM(C12:F12)</f>
        <v>4339.6274999999996</v>
      </c>
      <c r="H12" s="69"/>
      <c r="I12" s="69"/>
      <c r="J12" s="69"/>
    </row>
    <row r="13" spans="1:10" ht="15" customHeight="1" x14ac:dyDescent="0.45">
      <c r="B13" s="16" t="s">
        <v>26</v>
      </c>
      <c r="C13">
        <f>C11-C12</f>
        <v>2016.3000000000011</v>
      </c>
      <c r="D13">
        <f>D11-D12</f>
        <v>742.36500000000024</v>
      </c>
      <c r="E13" s="70"/>
      <c r="F13" s="69"/>
      <c r="G13">
        <f>G11-G12</f>
        <v>2758.665</v>
      </c>
      <c r="H13" s="69"/>
      <c r="I13" s="69"/>
      <c r="J13" s="69"/>
    </row>
    <row r="14" spans="1:10" ht="15" customHeight="1" x14ac:dyDescent="0.45">
      <c r="B14" s="16" t="s">
        <v>27</v>
      </c>
      <c r="C14" s="64">
        <v>15.132</v>
      </c>
      <c r="D14" s="64">
        <v>1.833</v>
      </c>
      <c r="E14" s="70"/>
      <c r="F14" s="70"/>
      <c r="G14">
        <f>SUM(C14:F14)</f>
        <v>16.965</v>
      </c>
      <c r="H14" s="69"/>
      <c r="I14" s="69"/>
      <c r="J14" s="69"/>
    </row>
    <row r="15" spans="1:10" ht="15" customHeight="1" x14ac:dyDescent="0.45">
      <c r="B15" s="16" t="s">
        <v>28</v>
      </c>
      <c r="C15" s="64">
        <v>274.95</v>
      </c>
      <c r="D15" s="64">
        <v>109.97999999999999</v>
      </c>
      <c r="E15" s="70"/>
      <c r="F15" s="70"/>
      <c r="G15">
        <f>SUM(C15:F15)</f>
        <v>384.92999999999995</v>
      </c>
      <c r="H15" s="69"/>
      <c r="I15" s="69"/>
      <c r="J15" s="69"/>
    </row>
    <row r="16" spans="1:10" ht="15" customHeight="1" x14ac:dyDescent="0.45">
      <c r="B16" s="16" t="s">
        <v>29</v>
      </c>
      <c r="C16">
        <f>C13+C14-C15</f>
        <v>1756.4820000000011</v>
      </c>
      <c r="D16">
        <f>D13+D14-D15</f>
        <v>634.21800000000019</v>
      </c>
      <c r="E16" s="70"/>
      <c r="F16" s="70"/>
      <c r="G16">
        <f>G13+G14-G15</f>
        <v>2390.7000000000003</v>
      </c>
      <c r="H16" s="69"/>
      <c r="I16" s="69"/>
      <c r="J16" s="69"/>
    </row>
    <row r="17" spans="1:10" ht="15" customHeight="1" x14ac:dyDescent="0.45">
      <c r="B17" s="16" t="s">
        <v>30</v>
      </c>
      <c r="C17" s="64">
        <v>533.34801000000004</v>
      </c>
      <c r="D17" s="64">
        <v>187.09431000000001</v>
      </c>
      <c r="E17" s="70"/>
      <c r="F17" s="70"/>
      <c r="G17">
        <f>SUM(C17:F17)</f>
        <v>720.44232000000011</v>
      </c>
      <c r="H17" s="69"/>
      <c r="I17" s="69"/>
      <c r="J17" s="69"/>
    </row>
    <row r="18" spans="1:10" ht="15" customHeight="1" x14ac:dyDescent="0.45">
      <c r="B18" s="16" t="s">
        <v>31</v>
      </c>
      <c r="C18">
        <f>C16-C17</f>
        <v>1223.1339900000012</v>
      </c>
      <c r="D18">
        <f>D16-D17</f>
        <v>447.12369000000018</v>
      </c>
      <c r="E18" s="70"/>
      <c r="F18" s="70"/>
      <c r="G18">
        <f>G16-G17</f>
        <v>1670.2576800000002</v>
      </c>
      <c r="H18" s="69"/>
      <c r="I18" s="69"/>
      <c r="J18" s="69"/>
    </row>
    <row r="19" spans="1:10" ht="15" customHeight="1" x14ac:dyDescent="0.45">
      <c r="B19" s="16" t="s">
        <v>34</v>
      </c>
      <c r="C19" s="64">
        <v>0</v>
      </c>
      <c r="D19" s="64">
        <v>0</v>
      </c>
      <c r="E19" s="70"/>
      <c r="F19" s="70"/>
      <c r="G19">
        <f>D18*10%</f>
        <v>44.712369000000024</v>
      </c>
      <c r="H19" s="69"/>
      <c r="I19" s="69"/>
      <c r="J19" s="69"/>
    </row>
    <row r="20" spans="1:10" ht="15" customHeight="1" x14ac:dyDescent="0.45">
      <c r="B20" s="16" t="s">
        <v>35</v>
      </c>
      <c r="C20">
        <f>C18-C19</f>
        <v>1223.1339900000012</v>
      </c>
      <c r="D20">
        <f>D18-D19</f>
        <v>447.12369000000018</v>
      </c>
      <c r="E20" s="70"/>
      <c r="F20" s="70"/>
      <c r="G20">
        <f>G18-G19</f>
        <v>1625.5453110000001</v>
      </c>
      <c r="H20" s="69"/>
      <c r="I20" s="69"/>
      <c r="J20" s="69"/>
    </row>
    <row r="21" spans="1:10" ht="15" customHeight="1" x14ac:dyDescent="0.45">
      <c r="C21" s="69"/>
      <c r="D21" s="69"/>
      <c r="E21" s="70"/>
      <c r="F21" s="70"/>
      <c r="G21" s="70"/>
      <c r="H21" s="69"/>
      <c r="I21" s="69"/>
      <c r="J21" s="69"/>
    </row>
    <row r="22" spans="1:10" ht="15" customHeight="1" x14ac:dyDescent="0.45">
      <c r="B22" s="16" t="s">
        <v>33</v>
      </c>
      <c r="C22" s="69"/>
      <c r="D22" s="69"/>
      <c r="E22" s="70"/>
      <c r="F22" s="70"/>
      <c r="G22" s="70"/>
      <c r="H22" s="69"/>
      <c r="I22" s="69"/>
      <c r="J22" s="69"/>
    </row>
    <row r="23" spans="1:10" ht="15" customHeight="1" x14ac:dyDescent="0.45">
      <c r="C23" s="69"/>
      <c r="D23" s="69"/>
      <c r="E23" s="70"/>
      <c r="F23" s="70"/>
      <c r="G23" s="70"/>
      <c r="H23" s="69"/>
      <c r="I23" s="69"/>
      <c r="J23" s="69"/>
    </row>
    <row r="24" spans="1:10" ht="15" customHeight="1" x14ac:dyDescent="0.45">
      <c r="B24" s="16" t="s">
        <v>36</v>
      </c>
      <c r="C24" s="69"/>
      <c r="D24" s="69"/>
      <c r="E24" s="70"/>
      <c r="F24" s="70"/>
      <c r="G24" s="70"/>
      <c r="H24" s="69"/>
      <c r="I24" s="69"/>
      <c r="J24" s="69"/>
    </row>
    <row r="25" spans="1:10" ht="15" customHeight="1" x14ac:dyDescent="0.45">
      <c r="B25" s="16" t="s">
        <v>37</v>
      </c>
      <c r="C25">
        <f>D18</f>
        <v>447.12369000000018</v>
      </c>
      <c r="D25" s="69"/>
      <c r="E25" s="70"/>
      <c r="F25" s="70"/>
      <c r="G25" s="70"/>
      <c r="H25" s="69"/>
      <c r="I25" s="69"/>
      <c r="J25" s="69"/>
    </row>
    <row r="26" spans="1:10" ht="15" customHeight="1" x14ac:dyDescent="0.45">
      <c r="B26" s="16" t="s">
        <v>38</v>
      </c>
      <c r="C26">
        <f>C25*10%</f>
        <v>44.712369000000024</v>
      </c>
      <c r="D26" s="69"/>
      <c r="E26" s="70"/>
      <c r="F26" s="70"/>
      <c r="G26" s="70"/>
      <c r="H26" s="69"/>
      <c r="I26" s="69"/>
      <c r="J26" s="69"/>
    </row>
    <row r="27" spans="1:10" ht="15" customHeight="1" x14ac:dyDescent="0.45">
      <c r="C27" s="69"/>
      <c r="D27" s="69"/>
      <c r="E27" s="70"/>
      <c r="F27" s="70"/>
      <c r="G27" s="70"/>
      <c r="H27" s="69"/>
      <c r="I27" s="69"/>
      <c r="J27" s="69"/>
    </row>
    <row r="28" spans="1:10" ht="15" customHeight="1" x14ac:dyDescent="0.45">
      <c r="A28" s="15" t="s">
        <v>16</v>
      </c>
    </row>
    <row r="30" spans="1:10" ht="15" customHeight="1" x14ac:dyDescent="0.45">
      <c r="C30" s="67"/>
    </row>
    <row r="31" spans="1:10" ht="15" customHeight="1" x14ac:dyDescent="0.45">
      <c r="C31" s="65"/>
    </row>
    <row r="32" spans="1:10" ht="15" customHeight="1" x14ac:dyDescent="0.45">
      <c r="C32" s="65"/>
    </row>
    <row r="35" spans="3:3" ht="15" customHeight="1" x14ac:dyDescent="0.45">
      <c r="C35" s="67"/>
    </row>
    <row r="40" spans="3:3" ht="15" customHeight="1" x14ac:dyDescent="0.45">
      <c r="C40" s="65"/>
    </row>
    <row r="43" spans="3:3" ht="15" customHeight="1" x14ac:dyDescent="0.45">
      <c r="C43" s="67"/>
    </row>
    <row r="48" spans="3:3" ht="15" customHeight="1" x14ac:dyDescent="0.45">
      <c r="C48" s="65"/>
    </row>
    <row r="54" spans="3:8" ht="15" customHeight="1" x14ac:dyDescent="0.45">
      <c r="C54" s="64"/>
      <c r="D54" s="64"/>
      <c r="E54" s="64"/>
      <c r="F54" s="64"/>
      <c r="G54" s="64"/>
      <c r="H54" s="64"/>
    </row>
    <row r="55" spans="3:8" ht="15" customHeight="1" x14ac:dyDescent="0.45">
      <c r="C55" s="66"/>
      <c r="D55" s="66"/>
      <c r="E55" s="66"/>
      <c r="F55" s="66"/>
      <c r="G55" s="66"/>
      <c r="H55" s="66"/>
    </row>
    <row r="56" spans="3:8" ht="15" customHeight="1" x14ac:dyDescent="0.45">
      <c r="C56" s="66"/>
      <c r="D56" s="66"/>
      <c r="E56" s="66"/>
      <c r="F56" s="66"/>
      <c r="G56" s="66"/>
      <c r="H56" s="66"/>
    </row>
    <row r="57" spans="3:8" ht="15" customHeight="1" x14ac:dyDescent="0.45">
      <c r="C57" s="66"/>
      <c r="D57" s="66"/>
      <c r="E57" s="66"/>
      <c r="F57" s="66"/>
      <c r="G57" s="66"/>
      <c r="H57" s="66"/>
    </row>
    <row r="58" spans="3:8" ht="15" customHeight="1" x14ac:dyDescent="0.45">
      <c r="C58" s="66"/>
      <c r="D58" s="66"/>
      <c r="E58" s="66"/>
      <c r="F58" s="66"/>
      <c r="G58" s="66"/>
      <c r="H58" s="66"/>
    </row>
    <row r="60" spans="3:8" ht="15" customHeight="1" x14ac:dyDescent="0.45">
      <c r="C60" s="68"/>
      <c r="D60" s="68"/>
      <c r="E60" s="68"/>
      <c r="F60" s="68"/>
      <c r="G60" s="68"/>
      <c r="H60" s="68"/>
    </row>
    <row r="64" spans="3:8" ht="15" customHeight="1" x14ac:dyDescent="0.45">
      <c r="C64" s="67"/>
      <c r="D64" s="67"/>
      <c r="E64" s="67"/>
      <c r="F64" s="67"/>
      <c r="G64" s="67"/>
      <c r="H64" s="67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Financial Edge</cp:lastModifiedBy>
  <cp:lastPrinted>2016-02-10T09:55:10Z</cp:lastPrinted>
  <dcterms:created xsi:type="dcterms:W3CDTF">2016-02-03T14:06:14Z</dcterms:created>
  <dcterms:modified xsi:type="dcterms:W3CDTF">2017-10-18T09:23:27Z</dcterms:modified>
</cp:coreProperties>
</file>