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rcin\Desktop\The Valuer - Copy\1 Equity to EV Bridge\8 Enterprise Value Bridge Homework - Final\"/>
    </mc:Choice>
  </mc:AlternateContent>
  <bookViews>
    <workbookView xWindow="0" yWindow="0" windowWidth="23040" windowHeight="9276"/>
  </bookViews>
  <sheets>
    <sheet name="Welcome" sheetId="1" r:id="rId1"/>
    <sheet name="Info" sheetId="6" r:id="rId2"/>
    <sheet name="Workout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26" i="2" l="1"/>
  <c r="C13" i="2"/>
  <c r="C46" i="2" l="1"/>
  <c r="C47" i="2" l="1"/>
  <c r="C42" i="2"/>
  <c r="C37" i="2"/>
  <c r="A1" i="6" l="1"/>
</calcChain>
</file>

<file path=xl/sharedStrings.xml><?xml version="1.0" encoding="utf-8"?>
<sst xmlns="http://schemas.openxmlformats.org/spreadsheetml/2006/main" count="65" uniqueCount="53">
  <si>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</si>
  <si>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</si>
  <si>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</si>
  <si>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</si>
  <si>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</si>
  <si>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</si>
  <si>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</si>
  <si>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</si>
  <si>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</si>
  <si>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</si>
  <si>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</si>
  <si>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</si>
  <si>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</si>
  <si>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</si>
  <si>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</si>
  <si>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</si>
  <si>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Valuation</t>
  </si>
  <si>
    <t>Valuation Fundamentals</t>
  </si>
  <si>
    <t>NA</t>
  </si>
  <si>
    <t>Equity Value</t>
  </si>
  <si>
    <t>Number of Shares</t>
  </si>
  <si>
    <t>EV</t>
  </si>
  <si>
    <t>P/E</t>
  </si>
  <si>
    <t>EV/EBITDA</t>
  </si>
  <si>
    <t>Cash</t>
  </si>
  <si>
    <t>Equity</t>
  </si>
  <si>
    <t>Equity value</t>
  </si>
  <si>
    <t>Enterprise value</t>
  </si>
  <si>
    <t>Share price</t>
  </si>
  <si>
    <t>EV to Equity bridge</t>
  </si>
  <si>
    <t>Total assets</t>
  </si>
  <si>
    <t>Total debt and equity</t>
  </si>
  <si>
    <t>Implied share price</t>
  </si>
  <si>
    <t>Balance sheet</t>
  </si>
  <si>
    <t>Equity to Enterprise Value Bridge</t>
  </si>
  <si>
    <t>Shares outstanding</t>
  </si>
  <si>
    <t>Short term debt</t>
  </si>
  <si>
    <t>Long term debt</t>
  </si>
  <si>
    <t>Cash and cash equivalents</t>
  </si>
  <si>
    <t>Marketable securities</t>
  </si>
  <si>
    <t>Noncontrolling interests</t>
  </si>
  <si>
    <t>Non core assets</t>
  </si>
  <si>
    <t>Enterprise value (from DCF)</t>
  </si>
  <si>
    <t>Using the following information about Curracloe Plc, calculate enterprise value.</t>
  </si>
  <si>
    <t>Using the following information about Duncannon Plc, calculate the implied share price.</t>
  </si>
  <si>
    <t>Number of shares outstanding</t>
  </si>
  <si>
    <t>Operating liabilities</t>
  </si>
  <si>
    <t>Debt</t>
  </si>
  <si>
    <t>Using the data below, calculate the implied equity value and implied share price for Moonlight Plc.</t>
  </si>
  <si>
    <t>EV (from DCF)</t>
  </si>
  <si>
    <t>Short term operating assets</t>
  </si>
  <si>
    <t>Long term operating assets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</si>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</sst>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79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30" fillId="0" borderId="0" xfId="58" applyNumberFormat="1" applyFill="1"/>
    <xf numFmtId="175" fontId="0" fillId="0" borderId="0" xfId="0" applyNumberForma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218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s="22" customFormat="1" ht="75" customHeight="1" x14ac:dyDescent="0.3">
      <c r="A2" s="70" t="s">
        <v>16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69"/>
      <c r="D4" s="69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71" t="s">
        <v>10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</row>
    <row r="6" spans="1:14" s="23" customFormat="1" ht="15" customHeight="1" x14ac:dyDescent="0.3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s="23" customFormat="1" ht="15" customHeight="1" x14ac:dyDescent="0.3">
      <c r="A7" s="71" t="str">
        <f ca="1">"© "&amp;YEAR(TODAY())&amp;" Financial Edge Training"</f>
        <v>© 2017 Financial Edge Training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72"/>
      <c r="H9" s="72"/>
      <c r="I9" s="72"/>
      <c r="J9" s="72"/>
      <c r="K9" s="28"/>
    </row>
    <row r="10" spans="1:14" s="23" customFormat="1" ht="15" customHeight="1" x14ac:dyDescent="0.3">
      <c r="B10" s="24"/>
      <c r="C10" s="24"/>
      <c r="F10" s="28"/>
      <c r="G10" s="72"/>
      <c r="H10" s="72"/>
      <c r="I10" s="72"/>
      <c r="J10" s="72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68"/>
      <c r="H12" s="68"/>
      <c r="I12" s="68"/>
      <c r="J12" s="68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68"/>
      <c r="H13" s="68"/>
      <c r="I13" s="68"/>
      <c r="J13" s="68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68"/>
      <c r="H14" s="68"/>
      <c r="I14" s="68"/>
      <c r="J14" s="68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68"/>
      <c r="H16" s="68"/>
      <c r="I16" s="68"/>
      <c r="J16" s="68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21875" customWidth="1"/>
    <col min="4" max="4" width="2.88671875" customWidth="1"/>
    <col min="5" max="7" width="1.44140625" customWidth="1"/>
    <col min="8" max="8" width="2.88671875" customWidth="1"/>
    <col min="9" max="9" width="42.777343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77734375" bestFit="1" customWidth="1"/>
  </cols>
  <sheetData>
    <row r="1" spans="1:18" s="36" customFormat="1" ht="45" customHeight="1" x14ac:dyDescent="0.55000000000000004">
      <c r="A1" s="13" t="str">
        <f>Welcome!A2</f>
        <v>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17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74" t="s">
        <v>0</v>
      </c>
      <c r="C4" s="74"/>
      <c r="D4" s="74"/>
      <c r="E4" s="74"/>
      <c r="F4" s="74"/>
      <c r="G4" s="74"/>
      <c r="H4" s="74"/>
      <c r="I4" s="74"/>
      <c r="K4" s="1"/>
      <c r="L4" s="74" t="s">
        <v>2</v>
      </c>
      <c r="M4" s="74"/>
      <c r="N4" s="74"/>
      <c r="O4" s="74"/>
      <c r="P4" s="74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19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6" t="s">
        <v>18</v>
      </c>
      <c r="O5" s="76"/>
      <c r="P5" s="76"/>
      <c r="Q5" s="76"/>
      <c r="R5" s="45"/>
    </row>
    <row r="6" spans="1:18" s="2" customFormat="1" ht="15" customHeight="1" x14ac:dyDescent="0.3">
      <c r="A6" s="3"/>
      <c r="B6" s="8" t="s">
        <v>1</v>
      </c>
      <c r="C6" s="18" t="s">
        <v>20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7">
        <v>42369</v>
      </c>
      <c r="O6" s="77"/>
      <c r="P6" s="77"/>
      <c r="Q6" s="77"/>
      <c r="R6" s="45"/>
    </row>
    <row r="7" spans="1:18" s="2" customFormat="1" ht="15" customHeight="1" x14ac:dyDescent="0.3">
      <c r="A7" s="18"/>
      <c r="B7" s="8" t="s">
        <v>1</v>
      </c>
      <c r="C7" s="18" t="s">
        <v>21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6"/>
      <c r="O7" s="76"/>
      <c r="P7" s="76"/>
      <c r="Q7" s="76"/>
      <c r="R7" s="45"/>
    </row>
    <row r="8" spans="1:18" s="2" customFormat="1" ht="15" customHeight="1" x14ac:dyDescent="0.3">
      <c r="A8" s="18"/>
      <c r="B8" s="8" t="s">
        <v>1</v>
      </c>
      <c r="C8" s="18" t="s">
        <v>22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6"/>
      <c r="O8" s="76"/>
      <c r="P8" s="76"/>
      <c r="Q8" s="76"/>
      <c r="R8" s="45"/>
    </row>
    <row r="9" spans="1:18" s="2" customFormat="1" ht="15" customHeight="1" x14ac:dyDescent="0.3">
      <c r="A9" s="43"/>
      <c r="B9" s="8" t="s">
        <v>1</v>
      </c>
      <c r="C9" s="43" t="s">
        <v>23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6" t="s">
        <v>9</v>
      </c>
      <c r="O9" s="76"/>
      <c r="P9" s="76"/>
      <c r="Q9" s="76"/>
      <c r="R9" s="45"/>
    </row>
    <row r="10" spans="1:18" s="2" customFormat="1" ht="15" customHeight="1" x14ac:dyDescent="0.3">
      <c r="A10" s="44"/>
      <c r="B10" s="8" t="s">
        <v>1</v>
      </c>
      <c r="C10" s="44" t="s">
        <v>29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8">
        <v>0</v>
      </c>
      <c r="O10" s="78"/>
      <c r="P10" s="78"/>
      <c r="Q10" s="78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75" t="s">
        <v>15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4" t="s">
        <v>11</v>
      </c>
      <c r="P13" s="74"/>
      <c r="Q13" s="74"/>
      <c r="R13" s="62"/>
    </row>
    <row r="14" spans="1:18" s="2" customFormat="1" ht="15" customHeight="1" x14ac:dyDescent="0.3">
      <c r="A14" s="60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N15" s="3"/>
      <c r="O15" s="27"/>
      <c r="P15" s="56" t="s">
        <v>12</v>
      </c>
      <c r="Q15" s="22"/>
      <c r="R15" s="60"/>
    </row>
    <row r="16" spans="1:18" s="2" customFormat="1" ht="15" customHeight="1" x14ac:dyDescent="0.3">
      <c r="A16" s="60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N16" s="18"/>
      <c r="O16" s="27"/>
      <c r="P16" s="38" t="s">
        <v>13</v>
      </c>
      <c r="Q16" s="22"/>
      <c r="R16" s="60"/>
    </row>
    <row r="17" spans="1:18" s="2" customFormat="1" ht="15" customHeight="1" x14ac:dyDescent="0.3">
      <c r="A17" s="60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N17" s="18"/>
      <c r="O17" s="27"/>
      <c r="P17" t="s">
        <v>14</v>
      </c>
      <c r="Q17" s="22"/>
      <c r="R17" s="60"/>
    </row>
    <row r="18" spans="1:18" s="2" customFormat="1" ht="15" customHeight="1" x14ac:dyDescent="0.3">
      <c r="A18" s="44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x14ac:dyDescent="0.3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3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3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3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3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3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zoomScaleNormal="100" workbookViewId="0"/>
  </sheetViews>
  <sheetFormatPr defaultColWidth="9.109375" defaultRowHeight="15" customHeight="1" x14ac:dyDescent="0.3"/>
  <cols>
    <col min="1" max="1" width="1.44140625" style="15" customWidth="1"/>
    <col min="2" max="2" width="41.77734375" style="16" customWidth="1"/>
    <col min="3" max="4" width="11" customWidth="1"/>
    <col min="5" max="6" width="11.77734375" customWidth="1"/>
    <col min="7" max="7" width="11" customWidth="1"/>
    <col min="8" max="9" width="15.77734375" customWidth="1"/>
    <col min="10" max="10" width="11" customWidth="1"/>
    <col min="11" max="11" width="29.77734375" customWidth="1"/>
    <col min="12" max="12" width="9.21875" customWidth="1"/>
  </cols>
  <sheetData>
    <row r="1" spans="1:10" s="50" customFormat="1" ht="45" customHeight="1" x14ac:dyDescent="0.55000000000000004">
      <c r="A1" s="5" t="s">
        <v>34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4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3">
      <c r="A3" s="15" t="s">
        <v>52</v>
      </c>
    </row>
    <row r="4" spans="1:10" ht="15" customHeight="1" x14ac:dyDescent="0.3">
      <c r="B4" s="16" t="s">
        <v>43</v>
      </c>
    </row>
    <row r="6" spans="1:10" ht="15" customHeight="1" x14ac:dyDescent="0.3">
      <c r="B6" s="16" t="s">
        <v>28</v>
      </c>
      <c r="C6" s="65">
        <v>2.93</v>
      </c>
    </row>
    <row r="7" spans="1:10" ht="15" customHeight="1" x14ac:dyDescent="0.3">
      <c r="B7" s="16" t="s">
        <v>35</v>
      </c>
      <c r="C7" s="64">
        <v>10536.4</v>
      </c>
    </row>
    <row r="8" spans="1:10" ht="15" customHeight="1" x14ac:dyDescent="0.3">
      <c r="B8" s="16" t="s">
        <v>36</v>
      </c>
      <c r="C8" s="64">
        <v>375</v>
      </c>
    </row>
    <row r="9" spans="1:10" ht="15" customHeight="1" x14ac:dyDescent="0.3">
      <c r="B9" s="16" t="s">
        <v>37</v>
      </c>
      <c r="C9" s="64">
        <v>4013.9</v>
      </c>
    </row>
    <row r="10" spans="1:10" ht="15" customHeight="1" x14ac:dyDescent="0.3">
      <c r="B10" s="16" t="s">
        <v>38</v>
      </c>
      <c r="C10" s="64">
        <v>293.10000000000002</v>
      </c>
    </row>
    <row r="11" spans="1:10" ht="15" customHeight="1" x14ac:dyDescent="0.3">
      <c r="B11" s="16" t="s">
        <v>39</v>
      </c>
      <c r="C11" s="64">
        <v>69.5</v>
      </c>
    </row>
    <row r="13" spans="1:10" ht="15" customHeight="1" x14ac:dyDescent="0.3">
      <c r="B13" s="16" t="s">
        <v>27</v>
      </c>
      <c r="C13">
        <f>C6*C7+C8+C9-C10-C11</f>
        <v>34897.952000000005</v>
      </c>
    </row>
    <row r="15" spans="1:10" ht="15" customHeight="1" x14ac:dyDescent="0.3">
      <c r="A15" s="15" t="s">
        <v>52</v>
      </c>
    </row>
    <row r="16" spans="1:10" ht="15" customHeight="1" x14ac:dyDescent="0.3">
      <c r="B16" s="16" t="s">
        <v>44</v>
      </c>
    </row>
    <row r="18" spans="1:5" ht="15" customHeight="1" x14ac:dyDescent="0.3">
      <c r="B18" s="16" t="s">
        <v>42</v>
      </c>
      <c r="C18" s="64">
        <v>2400800</v>
      </c>
      <c r="E18" s="66"/>
    </row>
    <row r="19" spans="1:5" ht="15" customHeight="1" x14ac:dyDescent="0.3">
      <c r="B19" s="16" t="s">
        <v>35</v>
      </c>
      <c r="C19" s="64">
        <v>134233.79999999999</v>
      </c>
    </row>
    <row r="20" spans="1:5" ht="15" customHeight="1" x14ac:dyDescent="0.3">
      <c r="B20" s="16" t="s">
        <v>40</v>
      </c>
      <c r="C20" s="64">
        <v>6084</v>
      </c>
    </row>
    <row r="21" spans="1:5" ht="15" customHeight="1" x14ac:dyDescent="0.3">
      <c r="B21" s="16" t="s">
        <v>36</v>
      </c>
      <c r="C21" s="64">
        <v>4777.5000000000009</v>
      </c>
    </row>
    <row r="22" spans="1:5" ht="15" customHeight="1" x14ac:dyDescent="0.3">
      <c r="B22" s="16" t="s">
        <v>37</v>
      </c>
      <c r="C22" s="64">
        <v>51137.2</v>
      </c>
    </row>
    <row r="23" spans="1:5" ht="15" customHeight="1" x14ac:dyDescent="0.3">
      <c r="B23" s="16" t="s">
        <v>38</v>
      </c>
      <c r="C23" s="64">
        <v>3734.4</v>
      </c>
    </row>
    <row r="24" spans="1:5" ht="15" customHeight="1" x14ac:dyDescent="0.3">
      <c r="B24" s="16" t="s">
        <v>41</v>
      </c>
      <c r="C24" s="64">
        <v>885.8</v>
      </c>
    </row>
    <row r="26" spans="1:5" ht="15" customHeight="1" x14ac:dyDescent="0.3">
      <c r="B26" s="16" t="s">
        <v>32</v>
      </c>
      <c r="C26" s="66">
        <f>(C18+C23+C24-C20-C21-C22)/C19</f>
        <v>17.457760266043273</v>
      </c>
    </row>
    <row r="28" spans="1:5" ht="15" customHeight="1" x14ac:dyDescent="0.3">
      <c r="A28" s="15" t="s">
        <v>52</v>
      </c>
    </row>
    <row r="29" spans="1:5" ht="15" customHeight="1" x14ac:dyDescent="0.3">
      <c r="B29" s="16" t="s">
        <v>48</v>
      </c>
    </row>
    <row r="31" spans="1:5" ht="15" customHeight="1" x14ac:dyDescent="0.3">
      <c r="B31" s="16" t="s">
        <v>49</v>
      </c>
      <c r="C31" s="64">
        <v>1100</v>
      </c>
    </row>
    <row r="33" spans="2:5" ht="15" customHeight="1" x14ac:dyDescent="0.3">
      <c r="B33" s="16" t="s">
        <v>33</v>
      </c>
    </row>
    <row r="34" spans="2:5" ht="15" customHeight="1" x14ac:dyDescent="0.3">
      <c r="B34" s="16" t="s">
        <v>24</v>
      </c>
      <c r="C34" s="64">
        <v>110.00000000000001</v>
      </c>
    </row>
    <row r="35" spans="2:5" ht="15" customHeight="1" x14ac:dyDescent="0.3">
      <c r="B35" s="16" t="s">
        <v>50</v>
      </c>
      <c r="C35" s="64">
        <v>275</v>
      </c>
    </row>
    <row r="36" spans="2:5" ht="15" customHeight="1" x14ac:dyDescent="0.3">
      <c r="B36" s="16" t="s">
        <v>51</v>
      </c>
      <c r="C36" s="64">
        <v>440.00000000000006</v>
      </c>
    </row>
    <row r="37" spans="2:5" ht="15" customHeight="1" x14ac:dyDescent="0.3">
      <c r="B37" s="16" t="s">
        <v>30</v>
      </c>
      <c r="C37">
        <f>SUM(C34:C36)</f>
        <v>825</v>
      </c>
    </row>
    <row r="39" spans="2:5" ht="15" customHeight="1" x14ac:dyDescent="0.3">
      <c r="B39" s="16" t="s">
        <v>47</v>
      </c>
      <c r="C39" s="64">
        <v>165</v>
      </c>
    </row>
    <row r="40" spans="2:5" ht="15" customHeight="1" x14ac:dyDescent="0.3">
      <c r="B40" s="16" t="s">
        <v>46</v>
      </c>
      <c r="C40" s="64">
        <v>110.00000000000001</v>
      </c>
    </row>
    <row r="41" spans="2:5" ht="15" customHeight="1" x14ac:dyDescent="0.3">
      <c r="B41" s="16" t="s">
        <v>25</v>
      </c>
      <c r="C41" s="64">
        <v>550</v>
      </c>
      <c r="E41" s="66"/>
    </row>
    <row r="42" spans="2:5" ht="15" customHeight="1" x14ac:dyDescent="0.3">
      <c r="B42" s="16" t="s">
        <v>31</v>
      </c>
      <c r="C42">
        <f>SUM(C39:C41)</f>
        <v>825</v>
      </c>
    </row>
    <row r="44" spans="2:5" ht="15" customHeight="1" x14ac:dyDescent="0.3">
      <c r="B44" s="16" t="s">
        <v>45</v>
      </c>
      <c r="C44" s="64">
        <v>220.00000000000003</v>
      </c>
    </row>
    <row r="46" spans="2:5" ht="15" customHeight="1" x14ac:dyDescent="0.3">
      <c r="B46" s="16" t="s">
        <v>26</v>
      </c>
      <c r="C46">
        <f>C31-C39+C34</f>
        <v>1045</v>
      </c>
    </row>
    <row r="47" spans="2:5" ht="15" customHeight="1" x14ac:dyDescent="0.3">
      <c r="B47" s="16" t="s">
        <v>32</v>
      </c>
      <c r="C47" s="66">
        <f>C46/C44</f>
        <v>4.7499999999999991</v>
      </c>
    </row>
  </sheetData>
  <pageMargins left="0.70866141732283472" right="0.70866141732283472" top="0.74803149606299213" bottom="0.74803149606299213" header="0.31496062992125984" footer="0.31496062992125984"/>
  <pageSetup paperSize="9" scale="55" fitToHeight="4" orientation="portrait" r:id="rId1"/>
  <headerFooter>
    <oddHeader xml:space="preserve">&amp;R&amp;10&amp;F 
&amp;A
</oddHeader>
    <oddFooter>&amp;L&amp;10© 2016&amp;C&amp;10Page &amp;P of &amp;N&amp;R&amp;G</oddFooter>
  </headerFooter>
  <rowBreaks count="2" manualBreakCount="2">
    <brk id="14" max="16383" man="1"/>
    <brk id="27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marcin</cp:lastModifiedBy>
  <cp:lastPrinted>2016-05-30T11:50:13Z</cp:lastPrinted>
  <dcterms:created xsi:type="dcterms:W3CDTF">2016-02-03T14:06:14Z</dcterms:created>
  <dcterms:modified xsi:type="dcterms:W3CDTF">2017-06-05T18:15:31Z</dcterms:modified>
</cp:coreProperties>
</file>