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2 Trading Comparables\Materials Used\9 Value - Dilution Workout 1\"/>
    </mc:Choice>
  </mc:AlternateContent>
  <bookViews>
    <workbookView xWindow="0" yWindow="0" windowWidth="28800" windowHeight="13208"/>
  </bookViews>
  <sheets>
    <sheet name="Welcome" sheetId="1" r:id="rId1"/>
    <sheet name="Info" sheetId="6" r:id="rId2"/>
    <sheet name="Valuation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5" i="2" l="1"/>
  <c r="C26" i="2" s="1"/>
  <c r="C27" i="2" s="1"/>
  <c r="C19" i="2"/>
  <c r="C17" i="2"/>
  <c r="C18" i="2" s="1"/>
  <c r="C13" i="2"/>
  <c r="C12" i="2"/>
  <c r="C14" i="2" l="1"/>
  <c r="C20" i="2"/>
  <c r="C21" i="2" s="1"/>
  <c r="C22" i="2" s="1"/>
  <c r="A1" i="6" l="1"/>
</calcChain>
</file>

<file path=xl/sharedStrings.xml><?xml version="1.0" encoding="utf-8"?>
<sst xmlns="http://schemas.openxmlformats.org/spreadsheetml/2006/main" count="54" uniqueCount="46">
  <si>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</si>
  <si>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</si>
  <si>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</si>
  <si>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</si>
  <si>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</si>
  <si>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</si>
  <si>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</si>
  <si>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</si>
  <si>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</si>
  <si>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</si>
  <si>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</si>
  <si>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</si>
  <si>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</si>
  <si>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</si>
  <si>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</si>
  <si>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</si>
  <si>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</si>
  <si>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NA</t>
  </si>
  <si>
    <t>Share price</t>
  </si>
  <si>
    <t>Shares outstanding</t>
  </si>
  <si>
    <t>Market capitalization</t>
  </si>
  <si>
    <t>End</t>
  </si>
  <si>
    <t>Trading Comparables Valuation</t>
  </si>
  <si>
    <t>Diluted shares outstanding</t>
  </si>
  <si>
    <t>Calculate equity value using the information below.</t>
  </si>
  <si>
    <t>Stock options outstanding</t>
  </si>
  <si>
    <t>Strike or exercise price</t>
  </si>
  <si>
    <t>Intrinsic value of options</t>
  </si>
  <si>
    <t>Diluted equity value</t>
  </si>
  <si>
    <t>Treasury method</t>
  </si>
  <si>
    <t>Cash raised by options exercise</t>
  </si>
  <si>
    <t>Number of shares bought back to support the issue</t>
  </si>
  <si>
    <t xml:space="preserve">Number of shares issued </t>
  </si>
  <si>
    <t>Net increase in share count</t>
  </si>
  <si>
    <t>Treasury method - the quick way</t>
  </si>
  <si>
    <t>Establishing comparables set</t>
  </si>
  <si>
    <t>Value calculations</t>
  </si>
  <si>
    <t>Earnings calculations</t>
  </si>
  <si>
    <t>Tab 1</t>
  </si>
  <si>
    <t>Tab 2</t>
  </si>
  <si>
    <t>Tab 3</t>
  </si>
  <si>
    <t>Comps</t>
  </si>
  <si>
    <t>Earnings</t>
  </si>
  <si>
    <t>Option intrinsic value methodology</t>
  </si>
  <si>
    <t xml:space="preserve"> = (share price - strike price) / share price * number of options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</si>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</sst>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1" fontId="0" fillId="0" borderId="0" xfId="56" applyFont="1"/>
    <xf numFmtId="176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45">
      <c r="A2" s="71" t="s">
        <v>22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2" t="s">
        <v>10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4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45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3"/>
      <c r="H9" s="73"/>
      <c r="I9" s="73"/>
      <c r="J9" s="73"/>
      <c r="K9" s="28"/>
    </row>
    <row r="10" spans="1:14" s="23" customFormat="1" ht="15" customHeight="1" x14ac:dyDescent="0.4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Trading Comparables 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22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35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17</v>
      </c>
      <c r="O5" s="77"/>
      <c r="P5" s="77"/>
      <c r="Q5" s="77"/>
      <c r="R5" s="45"/>
    </row>
    <row r="6" spans="1:18" s="2" customFormat="1" ht="15" customHeight="1" x14ac:dyDescent="0.45">
      <c r="A6" s="3"/>
      <c r="B6" s="8" t="s">
        <v>1</v>
      </c>
      <c r="C6" s="18" t="s">
        <v>36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45">
      <c r="A7" s="18"/>
      <c r="B7" s="8" t="s">
        <v>1</v>
      </c>
      <c r="C7" s="18" t="s">
        <v>37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45">
      <c r="A9" s="43"/>
      <c r="B9" s="8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9</v>
      </c>
      <c r="O9" s="77"/>
      <c r="P9" s="77"/>
      <c r="Q9" s="77"/>
      <c r="R9" s="45"/>
    </row>
    <row r="10" spans="1:18" s="2" customFormat="1" ht="15" customHeight="1" x14ac:dyDescent="0.45">
      <c r="A10" s="44"/>
      <c r="B10" s="8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11</v>
      </c>
      <c r="P13" s="75"/>
      <c r="Q13" s="75"/>
      <c r="R13" s="62"/>
    </row>
    <row r="14" spans="1:18" s="2" customFormat="1" ht="15" customHeight="1" x14ac:dyDescent="0.45">
      <c r="A14" s="60"/>
      <c r="B14" s="74" t="s">
        <v>38</v>
      </c>
      <c r="C14" s="74"/>
      <c r="D14" s="74" t="s">
        <v>41</v>
      </c>
      <c r="E14" s="74"/>
      <c r="F14" s="74"/>
      <c r="G14" s="74"/>
      <c r="H14" s="74"/>
      <c r="I14" s="74"/>
      <c r="J14" s="74"/>
      <c r="K14" s="74"/>
      <c r="L14" s="74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4" t="s">
        <v>39</v>
      </c>
      <c r="C15" s="74"/>
      <c r="D15" s="74" t="s">
        <v>16</v>
      </c>
      <c r="E15" s="74"/>
      <c r="F15" s="74"/>
      <c r="G15" s="74"/>
      <c r="H15" s="74"/>
      <c r="I15" s="74"/>
      <c r="J15" s="74"/>
      <c r="K15" s="74"/>
      <c r="L15" s="74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4" t="s">
        <v>40</v>
      </c>
      <c r="C16" s="74"/>
      <c r="D16" s="74" t="s">
        <v>42</v>
      </c>
      <c r="E16" s="74"/>
      <c r="F16" s="74"/>
      <c r="G16" s="74"/>
      <c r="H16" s="74"/>
      <c r="I16" s="74"/>
      <c r="J16" s="74"/>
      <c r="K16" s="74"/>
      <c r="L16" s="74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52.6640625" style="16" customWidth="1"/>
    <col min="3" max="7" width="11" customWidth="1"/>
    <col min="8" max="9" width="15.6640625" customWidth="1"/>
    <col min="10" max="10" width="11" customWidth="1"/>
    <col min="11" max="11" width="29.6640625" customWidth="1"/>
    <col min="12" max="12" width="9.33203125" customWidth="1"/>
  </cols>
  <sheetData>
    <row r="1" spans="1:10" s="50" customFormat="1" ht="45" customHeight="1" x14ac:dyDescent="0.85">
      <c r="A1" s="5" t="s">
        <v>22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45</v>
      </c>
    </row>
    <row r="4" spans="1:10" ht="15" customHeight="1" x14ac:dyDescent="0.45">
      <c r="B4" s="16" t="s">
        <v>24</v>
      </c>
      <c r="C4" s="64"/>
    </row>
    <row r="5" spans="1:10" ht="15" customHeight="1" x14ac:dyDescent="0.45">
      <c r="C5" s="64"/>
    </row>
    <row r="6" spans="1:10" ht="15" customHeight="1" x14ac:dyDescent="0.45">
      <c r="B6" s="16" t="s">
        <v>18</v>
      </c>
      <c r="C6" s="65">
        <v>7.5</v>
      </c>
    </row>
    <row r="7" spans="1:10" ht="15" customHeight="1" x14ac:dyDescent="0.45">
      <c r="B7" s="16" t="s">
        <v>19</v>
      </c>
      <c r="C7" s="64">
        <v>10000</v>
      </c>
    </row>
    <row r="8" spans="1:10" ht="15" customHeight="1" x14ac:dyDescent="0.45">
      <c r="B8" s="16" t="s">
        <v>25</v>
      </c>
      <c r="C8" s="64">
        <v>1000</v>
      </c>
    </row>
    <row r="9" spans="1:10" ht="15" customHeight="1" x14ac:dyDescent="0.45">
      <c r="B9" s="16" t="s">
        <v>26</v>
      </c>
      <c r="C9" s="65">
        <v>5</v>
      </c>
    </row>
    <row r="11" spans="1:10" ht="15" customHeight="1" x14ac:dyDescent="0.45">
      <c r="B11" s="16" t="s">
        <v>43</v>
      </c>
    </row>
    <row r="12" spans="1:10" ht="15" customHeight="1" x14ac:dyDescent="0.45">
      <c r="B12" s="16" t="s">
        <v>27</v>
      </c>
      <c r="C12">
        <f>(C6-C9)*C8</f>
        <v>2500</v>
      </c>
    </row>
    <row r="13" spans="1:10" ht="15" customHeight="1" x14ac:dyDescent="0.45">
      <c r="B13" s="16" t="s">
        <v>20</v>
      </c>
      <c r="C13">
        <f>C7*C6</f>
        <v>75000</v>
      </c>
    </row>
    <row r="14" spans="1:10" ht="15" customHeight="1" x14ac:dyDescent="0.45">
      <c r="B14" s="16" t="s">
        <v>28</v>
      </c>
      <c r="C14">
        <f>SUM(C12:C13)</f>
        <v>77500</v>
      </c>
    </row>
    <row r="16" spans="1:10" ht="15" customHeight="1" x14ac:dyDescent="0.45">
      <c r="B16" s="16" t="s">
        <v>29</v>
      </c>
    </row>
    <row r="17" spans="1:7" ht="15" customHeight="1" x14ac:dyDescent="0.45">
      <c r="B17" s="16" t="s">
        <v>30</v>
      </c>
      <c r="C17">
        <f>C8*C9</f>
        <v>5000</v>
      </c>
    </row>
    <row r="18" spans="1:7" ht="15" customHeight="1" x14ac:dyDescent="0.45">
      <c r="B18" s="16" t="s">
        <v>31</v>
      </c>
      <c r="C18">
        <f>C17/C6</f>
        <v>666.66666666666663</v>
      </c>
    </row>
    <row r="19" spans="1:7" ht="15" customHeight="1" x14ac:dyDescent="0.45">
      <c r="B19" s="16" t="s">
        <v>32</v>
      </c>
      <c r="C19">
        <f>C8</f>
        <v>1000</v>
      </c>
    </row>
    <row r="20" spans="1:7" ht="15" customHeight="1" x14ac:dyDescent="0.45">
      <c r="B20" s="16" t="s">
        <v>33</v>
      </c>
      <c r="C20">
        <f>C19-C18</f>
        <v>333.33333333333337</v>
      </c>
    </row>
    <row r="21" spans="1:7" ht="15" customHeight="1" x14ac:dyDescent="0.45">
      <c r="B21" s="16" t="s">
        <v>23</v>
      </c>
      <c r="C21">
        <f>C7+C20</f>
        <v>10333.333333333334</v>
      </c>
    </row>
    <row r="22" spans="1:7" ht="15" customHeight="1" x14ac:dyDescent="0.45">
      <c r="B22" s="16" t="s">
        <v>28</v>
      </c>
      <c r="C22">
        <f>C21*C6</f>
        <v>77500</v>
      </c>
    </row>
    <row r="24" spans="1:7" ht="15" customHeight="1" x14ac:dyDescent="0.45">
      <c r="B24" s="16" t="s">
        <v>34</v>
      </c>
    </row>
    <row r="25" spans="1:7" ht="15" customHeight="1" x14ac:dyDescent="0.45">
      <c r="B25" s="16" t="s">
        <v>33</v>
      </c>
      <c r="C25">
        <f>(C6-C9)/C6*C8</f>
        <v>333.33333333333331</v>
      </c>
      <c r="D25" t="s">
        <v>44</v>
      </c>
    </row>
    <row r="26" spans="1:7" ht="15" customHeight="1" x14ac:dyDescent="0.45">
      <c r="B26" s="16" t="s">
        <v>23</v>
      </c>
      <c r="C26">
        <f>C25+C7</f>
        <v>10333.333333333334</v>
      </c>
    </row>
    <row r="27" spans="1:7" ht="15" customHeight="1" x14ac:dyDescent="0.45">
      <c r="B27" s="16" t="s">
        <v>28</v>
      </c>
      <c r="C27">
        <f>C26*C6</f>
        <v>77500</v>
      </c>
    </row>
    <row r="29" spans="1:7" ht="15" customHeight="1" x14ac:dyDescent="0.45">
      <c r="A29" s="15" t="s">
        <v>21</v>
      </c>
      <c r="C29" s="67"/>
      <c r="D29" s="67"/>
      <c r="E29" s="67"/>
      <c r="F29" s="67"/>
      <c r="G29" s="67"/>
    </row>
    <row r="33" spans="3:7" ht="15" customHeight="1" x14ac:dyDescent="0.45">
      <c r="C33" s="66"/>
      <c r="D33" s="66"/>
      <c r="E33" s="66"/>
      <c r="F33" s="66"/>
      <c r="G33" s="66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2016-05-01T20:56:51Z</cp:lastPrinted>
  <dcterms:created xsi:type="dcterms:W3CDTF">2016-02-03T14:06:14Z</dcterms:created>
  <dcterms:modified xsi:type="dcterms:W3CDTF">2017-05-16T13:13:43Z</dcterms:modified>
</cp:coreProperties>
</file>