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marcin\Desktop\The Valuer - Copy\2 Trading Comparables\15 Value - Equity EV Bridge Homework 1 - Final\"/>
    </mc:Choice>
  </mc:AlternateContent>
  <bookViews>
    <workbookView xWindow="0" yWindow="0" windowWidth="23040" windowHeight="9276"/>
  </bookViews>
  <sheets>
    <sheet name="Welcome" sheetId="1" r:id="rId1"/>
    <sheet name="Valuation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"01/29/2016 15:32:18"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" l="1"/>
  <c r="B15" i="2"/>
  <c r="C15" i="2"/>
  <c r="B16" i="2"/>
  <c r="C16" i="2"/>
  <c r="B17" i="2"/>
  <c r="C17" i="2"/>
  <c r="B18" i="2"/>
  <c r="C18" i="2"/>
  <c r="C20" i="2"/>
  <c r="C36" i="2"/>
  <c r="C43" i="2" s="1"/>
  <c r="B37" i="2"/>
  <c r="C37" i="2"/>
  <c r="B38" i="2"/>
  <c r="C38" i="2"/>
  <c r="B39" i="2"/>
  <c r="C39" i="2"/>
  <c r="C40" i="2" s="1"/>
  <c r="B41" i="2"/>
  <c r="C41" i="2"/>
  <c r="C19" i="2" l="1"/>
  <c r="C21" i="2" s="1"/>
  <c r="A7" i="1"/>
</calcChain>
</file>

<file path=xl/comments1.xml><?xml version="1.0" encoding="utf-8"?>
<comments xmlns="http://schemas.openxmlformats.org/spreadsheetml/2006/main">
  <authors>
    <author>FE</author>
  </authors>
  <commentList>
    <comment ref="B19" authorId="0" shapeId="0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Some include NCI in net debt.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May be included in net debt.</t>
        </r>
      </text>
    </comment>
    <comment ref="B40" authorId="0" shapeId="0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Some include NCI in net debt.</t>
        </r>
      </text>
    </comment>
    <comment ref="B41" authorId="0" shapeId="0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May be included in net debt.</t>
        </r>
      </text>
    </comment>
  </commentList>
</comments>
</file>

<file path=xl/sharedStrings.xml><?xml version="1.0" encoding="utf-8"?>
<sst xmlns="http://schemas.openxmlformats.org/spreadsheetml/2006/main" count="30" uniqueCount="20">
  <si>
    <t>This document is for training purposes only. Financial Edge accepts no responsibility or liability for any other purpose or usage.</t>
  </si>
  <si>
    <t>Equity value</t>
  </si>
  <si>
    <t>Enterprise value</t>
  </si>
  <si>
    <t>Share price</t>
  </si>
  <si>
    <t>Net debt</t>
  </si>
  <si>
    <t>Short term debt</t>
  </si>
  <si>
    <t>Long term debt</t>
  </si>
  <si>
    <t>Cash and cash equivalents</t>
  </si>
  <si>
    <t>Financial assets</t>
  </si>
  <si>
    <t>Trading Comparables Valuation</t>
  </si>
  <si>
    <t>Diluted shares outstanding</t>
  </si>
  <si>
    <t>Calculate enterprise value using the information below.</t>
  </si>
  <si>
    <t>Debt - carrying value</t>
  </si>
  <si>
    <t>Debt - market value</t>
  </si>
  <si>
    <t>Financial assets - carrying value</t>
  </si>
  <si>
    <t>Financial assets - market value</t>
  </si>
  <si>
    <t>Non controlling interests</t>
  </si>
  <si>
    <t>Non controlling interests - carrying value</t>
  </si>
  <si>
    <t>Non controlling interests - market value</t>
  </si>
  <si>
    <t xml:space="preserve">Workout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</si>
</sst>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(* #,##0_);_(* \(#,##0\);_(* &quot;-&quot;_);_(@_)"/>
    <numFmt numFmtId="43" formatCode="_(* #,##0.00_);_(* \(#,##0.00\);_(* &quot;-&quot;??_);_(@_)"/>
    <numFmt numFmtId="164" formatCode="_(&quot;£&quot;* #,##0_);_(&quot;£&quot;* \(#,##0\);_(&quot;£&quot;* &quot;-&quot;_);_(@_)"/>
    <numFmt numFmtId="165" formatCode="_(&quot;£&quot;* #,##0.00_);_(&quot;£&quot;* \(#,##0.00\);_(&quot;£&quot;* &quot;-&quot;??_);_(@_)"/>
    <numFmt numFmtId="166" formatCode="[$-409]d\-mmm\-yy;@"/>
    <numFmt numFmtId="167" formatCode="0.0"/>
    <numFmt numFmtId="168" formatCode="#,##0.0_);\(#,##0.0\)\,0.0_);@_)"/>
    <numFmt numFmtId="169" formatCode="#,##0.0\ \x_);\(#,##0.0\ \x\);"/>
    <numFmt numFmtId="170" formatCode="0.0%_);\(0.0%\)"/>
    <numFmt numFmtId="171" formatCode=";;;"/>
    <numFmt numFmtId="172" formatCode="#,##0.0_);\(#,##0.0\);0.0_);@_)"/>
    <numFmt numFmtId="173" formatCode="#,##0.00_);\(#,##0.00\);0.00_);@_)"/>
  </numFmts>
  <fonts count="35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5">
    <xf numFmtId="172" fontId="0" fillId="0" borderId="0"/>
    <xf numFmtId="0" fontId="6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4" applyNumberFormat="0" applyAlignment="0" applyProtection="0"/>
    <xf numFmtId="0" fontId="18" fillId="9" borderId="5" applyNumberFormat="0" applyAlignment="0" applyProtection="0"/>
    <xf numFmtId="0" fontId="19" fillId="9" borderId="4" applyNumberFormat="0" applyAlignment="0" applyProtection="0"/>
    <xf numFmtId="0" fontId="20" fillId="0" borderId="6" applyNumberFormat="0" applyFill="0" applyAlignment="0" applyProtection="0"/>
    <xf numFmtId="0" fontId="21" fillId="10" borderId="7" applyNumberFormat="0" applyAlignment="0" applyProtection="0"/>
    <xf numFmtId="0" fontId="22" fillId="0" borderId="0" applyNumberFormat="0" applyFill="0" applyBorder="0" applyAlignment="0" applyProtection="0"/>
    <xf numFmtId="0" fontId="9" fillId="11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5" fillId="35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4" borderId="0" applyNumberFormat="0" applyFont="0" applyAlignment="0" applyProtection="0">
      <alignment vertical="top"/>
    </xf>
    <xf numFmtId="166" fontId="28" fillId="3" borderId="0">
      <alignment horizontal="center"/>
    </xf>
    <xf numFmtId="168" fontId="27" fillId="2" borderId="0">
      <alignment horizontal="center"/>
    </xf>
    <xf numFmtId="168" fontId="3" fillId="0" borderId="0">
      <alignment vertical="top"/>
    </xf>
    <xf numFmtId="166" fontId="2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29" fillId="2" borderId="0" applyFont="0" applyFill="0" applyBorder="0" applyAlignment="0" applyProtection="0"/>
    <xf numFmtId="168" fontId="30" fillId="2" borderId="0" applyNumberFormat="0" applyFill="0" applyBorder="0" applyAlignment="0" applyProtection="0"/>
    <xf numFmtId="168" fontId="31" fillId="0" borderId="0" applyNumberFormat="0" applyFill="0" applyBorder="0" applyAlignment="0">
      <alignment vertical="top"/>
    </xf>
    <xf numFmtId="171" fontId="29" fillId="2" borderId="0" applyFont="0" applyFill="0" applyBorder="0" applyAlignment="0" applyProtection="0"/>
    <xf numFmtId="169" fontId="30" fillId="36" borderId="10" applyNumberFormat="0">
      <protection locked="0"/>
    </xf>
    <xf numFmtId="0" fontId="2" fillId="4" borderId="11" applyFont="0" applyAlignment="0" applyProtection="0">
      <alignment vertical="top"/>
    </xf>
    <xf numFmtId="168" fontId="32" fillId="3" borderId="0" applyNumberFormat="0" applyBorder="0">
      <alignment horizontal="center" vertical="top"/>
    </xf>
    <xf numFmtId="168" fontId="3" fillId="37" borderId="0" applyNumberFormat="0" applyFont="0" applyBorder="0" applyAlignment="0" applyProtection="0">
      <alignment vertical="top"/>
    </xf>
  </cellStyleXfs>
  <cellXfs count="44">
    <xf numFmtId="172" fontId="0" fillId="0" borderId="0" xfId="0"/>
    <xf numFmtId="168" fontId="32" fillId="2" borderId="0" xfId="48" applyNumberFormat="1">
      <alignment horizontal="left"/>
    </xf>
    <xf numFmtId="172" fontId="26" fillId="3" borderId="0" xfId="0" applyFont="1" applyFill="1" applyBorder="1" applyAlignment="1"/>
    <xf numFmtId="172" fontId="25" fillId="2" borderId="0" xfId="0" applyFont="1" applyFill="1" applyBorder="1" applyAlignment="1">
      <alignment vertical="center"/>
    </xf>
    <xf numFmtId="166" fontId="28" fillId="3" borderId="0" xfId="52">
      <alignment horizontal="center"/>
    </xf>
    <xf numFmtId="168" fontId="27" fillId="2" borderId="0" xfId="53">
      <alignment horizontal="center"/>
    </xf>
    <xf numFmtId="168" fontId="8" fillId="3" borderId="0" xfId="49" applyNumberFormat="1" applyAlignment="1"/>
    <xf numFmtId="168" fontId="4" fillId="0" borderId="0" xfId="50" applyNumberFormat="1">
      <alignment horizontal="left" vertical="center"/>
    </xf>
    <xf numFmtId="168" fontId="3" fillId="0" borderId="0" xfId="54">
      <alignment vertical="top"/>
    </xf>
    <xf numFmtId="172" fontId="2" fillId="0" borderId="0" xfId="0" applyFont="1" applyFill="1" applyBorder="1" applyAlignment="1">
      <alignment vertical="top" wrapText="1"/>
    </xf>
    <xf numFmtId="172" fontId="3" fillId="0" borderId="0" xfId="0" applyFont="1" applyFill="1" applyBorder="1" applyAlignment="1">
      <alignment vertical="top"/>
    </xf>
    <xf numFmtId="172" fontId="2" fillId="0" borderId="0" xfId="0" applyFont="1" applyFill="1" applyBorder="1" applyAlignment="1">
      <alignment horizontal="left" wrapText="1"/>
    </xf>
    <xf numFmtId="172" fontId="2" fillId="0" borderId="0" xfId="0" applyFont="1" applyFill="1" applyBorder="1" applyAlignment="1">
      <alignment vertical="top"/>
    </xf>
    <xf numFmtId="172" fontId="2" fillId="0" borderId="0" xfId="0" applyFont="1" applyFill="1" applyBorder="1"/>
    <xf numFmtId="172" fontId="4" fillId="0" borderId="0" xfId="0" applyFont="1" applyFill="1" applyBorder="1" applyAlignment="1">
      <alignment vertical="center"/>
    </xf>
    <xf numFmtId="172" fontId="5" fillId="0" borderId="0" xfId="0" applyFont="1" applyFill="1" applyBorder="1" applyAlignment="1">
      <alignment vertical="center" wrapText="1"/>
    </xf>
    <xf numFmtId="172" fontId="2" fillId="0" borderId="0" xfId="0" applyFont="1" applyFill="1" applyBorder="1" applyAlignment="1">
      <alignment horizontal="left" vertical="top"/>
    </xf>
    <xf numFmtId="172" fontId="7" fillId="0" borderId="0" xfId="0" applyFont="1" applyFill="1" applyBorder="1" applyAlignment="1">
      <alignment vertical="center" wrapText="1"/>
    </xf>
    <xf numFmtId="166" fontId="2" fillId="0" borderId="0" xfId="0" applyNumberFormat="1" applyFont="1" applyFill="1" applyBorder="1" applyAlignment="1">
      <alignment horizontal="left"/>
    </xf>
    <xf numFmtId="172" fontId="2" fillId="0" borderId="0" xfId="0" applyFont="1" applyFill="1" applyBorder="1" applyAlignment="1">
      <alignment horizontal="left"/>
    </xf>
    <xf numFmtId="167" fontId="2" fillId="0" borderId="0" xfId="0" applyNumberFormat="1" applyFont="1" applyFill="1" applyBorder="1" applyAlignment="1">
      <alignment horizontal="left"/>
    </xf>
    <xf numFmtId="172" fontId="0" fillId="0" borderId="0" xfId="0" applyFill="1"/>
    <xf numFmtId="172" fontId="3" fillId="0" borderId="0" xfId="0" applyFont="1" applyFill="1" applyBorder="1" applyAlignment="1">
      <alignment horizontal="left" vertical="top"/>
    </xf>
    <xf numFmtId="172" fontId="3" fillId="0" borderId="0" xfId="0" applyFont="1" applyFill="1" applyBorder="1"/>
    <xf numFmtId="172" fontId="0" fillId="0" borderId="0" xfId="0" applyFill="1" applyBorder="1"/>
    <xf numFmtId="172" fontId="25" fillId="0" borderId="0" xfId="0" applyFont="1" applyFill="1" applyBorder="1" applyAlignment="1"/>
    <xf numFmtId="172" fontId="26" fillId="0" borderId="0" xfId="0" applyFont="1" applyFill="1" applyBorder="1" applyAlignment="1"/>
    <xf numFmtId="168" fontId="2" fillId="4" borderId="0" xfId="51" applyNumberFormat="1" applyFont="1" applyBorder="1" applyAlignment="1">
      <alignment horizontal="left" vertical="top"/>
    </xf>
    <xf numFmtId="168" fontId="3" fillId="4" borderId="0" xfId="51" applyNumberFormat="1" applyFont="1" applyBorder="1" applyAlignment="1">
      <alignment horizontal="center" vertical="top"/>
    </xf>
    <xf numFmtId="168" fontId="2" fillId="4" borderId="0" xfId="51" applyNumberFormat="1" applyFont="1" applyBorder="1" applyAlignment="1"/>
    <xf numFmtId="168" fontId="5" fillId="4" borderId="0" xfId="51" applyNumberFormat="1" applyFont="1" applyBorder="1" applyAlignment="1">
      <alignment vertical="center" wrapText="1"/>
    </xf>
    <xf numFmtId="0" fontId="2" fillId="4" borderId="11" xfId="62" applyFont="1" applyAlignment="1">
      <alignment vertical="top"/>
    </xf>
    <xf numFmtId="0" fontId="3" fillId="4" borderId="11" xfId="62" applyFont="1" applyAlignment="1">
      <alignment horizontal="center" vertical="top"/>
    </xf>
    <xf numFmtId="0" fontId="2" fillId="4" borderId="11" xfId="62" applyFont="1" applyAlignment="1"/>
    <xf numFmtId="0" fontId="5" fillId="4" borderId="11" xfId="62" applyFont="1" applyAlignment="1">
      <alignment vertical="center" wrapText="1"/>
    </xf>
    <xf numFmtId="172" fontId="25" fillId="0" borderId="0" xfId="0" applyFont="1" applyFill="1" applyBorder="1" applyAlignment="1">
      <alignment vertical="center"/>
    </xf>
    <xf numFmtId="172" fontId="30" fillId="0" borderId="0" xfId="58" applyNumberFormat="1" applyFill="1"/>
    <xf numFmtId="173" fontId="30" fillId="0" borderId="0" xfId="58" applyNumberFormat="1" applyFill="1"/>
    <xf numFmtId="168" fontId="32" fillId="2" borderId="0" xfId="48" applyNumberFormat="1" applyFill="1" applyAlignment="1">
      <alignment horizontal="center"/>
    </xf>
    <xf numFmtId="172" fontId="5" fillId="0" borderId="0" xfId="0" applyFont="1" applyFill="1" applyBorder="1" applyAlignment="1">
      <alignment horizontal="center" vertical="center" wrapText="1"/>
    </xf>
    <xf numFmtId="168" fontId="2" fillId="4" borderId="0" xfId="51" applyNumberFormat="1" applyFont="1" applyBorder="1" applyAlignment="1">
      <alignment horizontal="left" vertical="top"/>
    </xf>
    <xf numFmtId="168" fontId="32" fillId="3" borderId="0" xfId="49" applyNumberFormat="1" applyFont="1" applyAlignment="1">
      <alignment horizontal="center" vertical="center"/>
    </xf>
    <xf numFmtId="168" fontId="31" fillId="4" borderId="0" xfId="59" applyNumberFormat="1" applyFill="1" applyBorder="1" applyAlignment="1">
      <alignment horizontal="center" vertical="center" wrapText="1"/>
    </xf>
    <xf numFmtId="172" fontId="7" fillId="0" borderId="0" xfId="0" applyFont="1" applyFill="1" applyBorder="1" applyAlignment="1">
      <alignment horizontal="center" vertical="center" wrapText="1"/>
    </xf>
  </cellXfs>
  <cellStyles count="65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te" xfId="21" builtinId="10" hidden="1"/>
    <cellStyle name="Notes and Comments" xfId="59"/>
    <cellStyle name="Output" xfId="16" builtinId="21" hidden="1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09375" defaultRowHeight="14.4" x14ac:dyDescent="0.3"/>
  <cols>
    <col min="1" max="1" width="9.88671875" style="21" customWidth="1"/>
    <col min="2" max="13" width="9.33203125" style="21" customWidth="1"/>
    <col min="14" max="14" width="9.88671875" style="21" customWidth="1"/>
    <col min="15" max="26" width="9.109375" style="21" customWidth="1"/>
    <col min="27" max="16384" width="9.109375" style="21"/>
  </cols>
  <sheetData>
    <row r="1" spans="1:14" s="25" customFormat="1" ht="189.75" customHeight="1" x14ac:dyDescent="0.55000000000000004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s="12" customFormat="1" ht="75" customHeight="1" x14ac:dyDescent="0.3">
      <c r="A2" s="41" t="s">
        <v>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14" s="13" customFormat="1" ht="7.5" customHeight="1" x14ac:dyDescent="0.3">
      <c r="B3" s="14"/>
      <c r="C3" s="14"/>
      <c r="F3" s="15"/>
      <c r="G3" s="15"/>
      <c r="H3" s="15"/>
      <c r="I3" s="15"/>
      <c r="J3" s="15"/>
      <c r="K3" s="15"/>
    </row>
    <row r="4" spans="1:14" s="13" customFormat="1" ht="15" customHeight="1" x14ac:dyDescent="0.3">
      <c r="A4" s="27"/>
      <c r="B4" s="28"/>
      <c r="C4" s="40"/>
      <c r="D4" s="40"/>
      <c r="E4" s="29"/>
      <c r="F4" s="30"/>
      <c r="G4" s="30"/>
      <c r="H4" s="30"/>
      <c r="I4" s="30"/>
      <c r="J4" s="30"/>
      <c r="K4" s="30"/>
      <c r="L4" s="29"/>
      <c r="M4" s="29"/>
      <c r="N4" s="29"/>
    </row>
    <row r="5" spans="1:14" s="13" customFormat="1" ht="15" customHeight="1" x14ac:dyDescent="0.3">
      <c r="A5" s="42" t="s">
        <v>0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1:14" s="13" customFormat="1" ht="15" customHeight="1" x14ac:dyDescent="0.3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1:14" s="13" customFormat="1" ht="15" customHeight="1" x14ac:dyDescent="0.3">
      <c r="A7" s="42" t="str">
        <f ca="1">"© "&amp;YEAR(TODAY())&amp;" Financial Edge Training"</f>
        <v>© 2017 Financial Edge Training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1:14" s="13" customFormat="1" ht="15" customHeight="1" thickBot="1" x14ac:dyDescent="0.35">
      <c r="A8" s="31"/>
      <c r="B8" s="32"/>
      <c r="C8" s="31"/>
      <c r="D8" s="31"/>
      <c r="E8" s="33"/>
      <c r="F8" s="34"/>
      <c r="G8" s="34"/>
      <c r="H8" s="34"/>
      <c r="I8" s="34"/>
      <c r="J8" s="34"/>
      <c r="K8" s="34"/>
      <c r="L8" s="33"/>
      <c r="M8" s="33"/>
      <c r="N8" s="33"/>
    </row>
    <row r="9" spans="1:14" s="13" customFormat="1" ht="15" customHeight="1" x14ac:dyDescent="0.3">
      <c r="F9" s="17"/>
      <c r="G9" s="43"/>
      <c r="H9" s="43"/>
      <c r="I9" s="43"/>
      <c r="J9" s="43"/>
      <c r="K9" s="17"/>
    </row>
    <row r="10" spans="1:14" s="13" customFormat="1" ht="15" customHeight="1" x14ac:dyDescent="0.3">
      <c r="B10" s="14"/>
      <c r="C10" s="14"/>
      <c r="F10" s="17"/>
      <c r="G10" s="43"/>
      <c r="H10" s="43"/>
      <c r="I10" s="43"/>
      <c r="J10" s="43"/>
      <c r="K10" s="17"/>
    </row>
    <row r="11" spans="1:14" s="13" customFormat="1" ht="15" customHeight="1" x14ac:dyDescent="0.3">
      <c r="B11" s="10"/>
      <c r="C11" s="10"/>
      <c r="D11" s="11"/>
      <c r="F11" s="15"/>
      <c r="G11" s="15"/>
      <c r="H11" s="15"/>
      <c r="I11" s="15"/>
      <c r="J11" s="15"/>
      <c r="K11" s="15"/>
    </row>
    <row r="12" spans="1:14" s="13" customFormat="1" ht="15" customHeight="1" x14ac:dyDescent="0.3">
      <c r="A12" s="16"/>
      <c r="B12" s="10"/>
      <c r="C12" s="10"/>
      <c r="D12" s="18"/>
      <c r="F12" s="15"/>
      <c r="G12" s="39"/>
      <c r="H12" s="39"/>
      <c r="I12" s="39"/>
      <c r="J12" s="39"/>
      <c r="K12" s="15"/>
    </row>
    <row r="13" spans="1:14" s="13" customFormat="1" ht="15" customHeight="1" x14ac:dyDescent="0.3">
      <c r="A13" s="9"/>
      <c r="B13" s="10"/>
      <c r="C13" s="10"/>
      <c r="D13" s="19"/>
      <c r="F13" s="15"/>
      <c r="G13" s="39"/>
      <c r="H13" s="39"/>
      <c r="I13" s="39"/>
      <c r="J13" s="39"/>
      <c r="K13" s="15"/>
    </row>
    <row r="14" spans="1:14" s="13" customFormat="1" ht="15" customHeight="1" x14ac:dyDescent="0.3">
      <c r="A14" s="12"/>
      <c r="B14" s="10"/>
      <c r="C14" s="10"/>
      <c r="D14" s="19"/>
      <c r="F14" s="15"/>
      <c r="G14" s="39"/>
      <c r="H14" s="39"/>
      <c r="I14" s="39"/>
      <c r="J14" s="39"/>
      <c r="K14" s="15"/>
    </row>
    <row r="15" spans="1:14" s="13" customFormat="1" ht="15" customHeight="1" x14ac:dyDescent="0.3">
      <c r="A15" s="12"/>
      <c r="B15" s="10"/>
      <c r="C15" s="10"/>
      <c r="D15" s="19"/>
      <c r="F15" s="15"/>
      <c r="G15" s="15"/>
      <c r="H15" s="15"/>
      <c r="I15" s="15"/>
      <c r="J15" s="15"/>
      <c r="K15" s="15"/>
    </row>
    <row r="16" spans="1:14" s="13" customFormat="1" ht="15" customHeight="1" x14ac:dyDescent="0.3">
      <c r="A16" s="12"/>
      <c r="B16" s="10"/>
      <c r="C16" s="10"/>
      <c r="D16" s="20"/>
      <c r="F16" s="15"/>
      <c r="G16" s="39"/>
      <c r="H16" s="39"/>
      <c r="I16" s="39"/>
      <c r="J16" s="39"/>
      <c r="K16" s="15"/>
    </row>
    <row r="17" spans="1:12" s="13" customFormat="1" ht="15" customHeight="1" x14ac:dyDescent="0.3">
      <c r="A17" s="12"/>
      <c r="B17" s="22"/>
      <c r="C17" s="23"/>
      <c r="D17" s="20"/>
      <c r="F17" s="15"/>
      <c r="G17" s="15"/>
      <c r="H17" s="15"/>
      <c r="I17" s="15"/>
      <c r="J17" s="15"/>
      <c r="K17" s="15"/>
    </row>
    <row r="18" spans="1:12" ht="15" customHeight="1" x14ac:dyDescent="0.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x14ac:dyDescent="0.3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 spans="1:12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4"/>
  <sheetViews>
    <sheetView zoomScaleNormal="100" workbookViewId="0"/>
  </sheetViews>
  <sheetFormatPr defaultColWidth="9.109375" defaultRowHeight="15" customHeight="1" x14ac:dyDescent="0.3"/>
  <cols>
    <col min="1" max="1" width="1.44140625" style="7" customWidth="1"/>
    <col min="2" max="2" width="52.6640625" style="8" customWidth="1"/>
    <col min="3" max="7" width="11" customWidth="1"/>
    <col min="8" max="9" width="15.6640625" customWidth="1"/>
    <col min="10" max="10" width="11" customWidth="1"/>
    <col min="11" max="11" width="29.6640625" customWidth="1"/>
    <col min="12" max="12" width="9.33203125" customWidth="1"/>
  </cols>
  <sheetData>
    <row r="1" spans="1:10" s="35" customFormat="1" ht="45" customHeight="1" x14ac:dyDescent="0.55000000000000004">
      <c r="A1" s="1" t="s">
        <v>9</v>
      </c>
      <c r="B1" s="3"/>
      <c r="C1" s="5"/>
      <c r="D1" s="5"/>
      <c r="E1" s="5"/>
      <c r="F1" s="5"/>
      <c r="G1" s="5"/>
      <c r="H1" s="5"/>
      <c r="I1" s="5"/>
      <c r="J1" s="5"/>
    </row>
    <row r="2" spans="1:10" s="26" customFormat="1" ht="30" customHeight="1" x14ac:dyDescent="0.4">
      <c r="A2" s="6"/>
      <c r="B2" s="2"/>
      <c r="C2" s="4"/>
      <c r="D2" s="4"/>
      <c r="E2" s="4"/>
      <c r="F2" s="4"/>
      <c r="G2" s="4"/>
      <c r="H2" s="4"/>
      <c r="I2" s="4"/>
      <c r="J2" s="4"/>
    </row>
    <row r="3" spans="1:10" ht="15" customHeight="1" x14ac:dyDescent="0.3">
      <c r="A3" s="7" t="s">
        <v>19</v>
      </c>
    </row>
    <row r="4" spans="1:10" ht="15" customHeight="1" x14ac:dyDescent="0.3">
      <c r="B4" s="8" t="s">
        <v>11</v>
      </c>
    </row>
    <row r="6" spans="1:10" ht="15" customHeight="1" x14ac:dyDescent="0.3">
      <c r="B6" s="8" t="s">
        <v>3</v>
      </c>
      <c r="C6" s="37">
        <v>17.45</v>
      </c>
    </row>
    <row r="7" spans="1:10" ht="15" customHeight="1" x14ac:dyDescent="0.3">
      <c r="B7" s="8" t="s">
        <v>10</v>
      </c>
      <c r="C7" s="36">
        <v>527.47701389999997</v>
      </c>
    </row>
    <row r="8" spans="1:10" ht="15" customHeight="1" x14ac:dyDescent="0.3">
      <c r="B8" s="8" t="s">
        <v>16</v>
      </c>
      <c r="C8" s="36">
        <v>23907.312000000002</v>
      </c>
    </row>
    <row r="9" spans="1:10" ht="15" customHeight="1" x14ac:dyDescent="0.3">
      <c r="B9" s="8" t="s">
        <v>5</v>
      </c>
      <c r="C9" s="36">
        <v>18773.370000000006</v>
      </c>
    </row>
    <row r="10" spans="1:10" ht="15" customHeight="1" x14ac:dyDescent="0.3">
      <c r="B10" s="8" t="s">
        <v>6</v>
      </c>
      <c r="C10" s="36">
        <v>200945.53170000002</v>
      </c>
    </row>
    <row r="11" spans="1:10" ht="15" customHeight="1" x14ac:dyDescent="0.3">
      <c r="B11" s="8" t="s">
        <v>7</v>
      </c>
      <c r="C11" s="36">
        <v>14674.343400000002</v>
      </c>
    </row>
    <row r="12" spans="1:10" ht="15" customHeight="1" x14ac:dyDescent="0.3">
      <c r="B12" s="8" t="s">
        <v>8</v>
      </c>
      <c r="C12" s="36">
        <v>11739.516</v>
      </c>
    </row>
    <row r="14" spans="1:10" ht="15" customHeight="1" x14ac:dyDescent="0.3">
      <c r="B14" s="8" t="s">
        <v>1</v>
      </c>
      <c r="C14">
        <f>C6*C7</f>
        <v>9204.4738925549991</v>
      </c>
    </row>
    <row r="15" spans="1:10" ht="15" customHeight="1" x14ac:dyDescent="0.3">
      <c r="B15" s="8" t="str">
        <f t="shared" ref="B15:C18" si="0">B8</f>
        <v>Non controlling interests</v>
      </c>
      <c r="C15">
        <f t="shared" si="0"/>
        <v>23907.312000000002</v>
      </c>
    </row>
    <row r="16" spans="1:10" ht="15" customHeight="1" x14ac:dyDescent="0.3">
      <c r="B16" s="8" t="str">
        <f t="shared" si="0"/>
        <v>Short term debt</v>
      </c>
      <c r="C16">
        <f t="shared" si="0"/>
        <v>18773.370000000006</v>
      </c>
    </row>
    <row r="17" spans="1:3" ht="15" customHeight="1" x14ac:dyDescent="0.3">
      <c r="B17" s="8" t="str">
        <f t="shared" si="0"/>
        <v>Long term debt</v>
      </c>
      <c r="C17">
        <f t="shared" si="0"/>
        <v>200945.53170000002</v>
      </c>
    </row>
    <row r="18" spans="1:3" ht="15" customHeight="1" x14ac:dyDescent="0.3">
      <c r="B18" s="8" t="str">
        <f t="shared" si="0"/>
        <v>Cash and cash equivalents</v>
      </c>
      <c r="C18">
        <f t="shared" si="0"/>
        <v>14674.343400000002</v>
      </c>
    </row>
    <row r="19" spans="1:3" ht="15" customHeight="1" x14ac:dyDescent="0.3">
      <c r="B19" s="8" t="s">
        <v>4</v>
      </c>
      <c r="C19">
        <f>C16+C17-C18</f>
        <v>205044.5583</v>
      </c>
    </row>
    <row r="20" spans="1:3" ht="15" customHeight="1" x14ac:dyDescent="0.3">
      <c r="B20" s="8" t="s">
        <v>8</v>
      </c>
      <c r="C20">
        <f>C12</f>
        <v>11739.516</v>
      </c>
    </row>
    <row r="21" spans="1:3" ht="15" customHeight="1" x14ac:dyDescent="0.3">
      <c r="B21" s="8" t="s">
        <v>2</v>
      </c>
      <c r="C21">
        <f>C14+C15+C19-C20</f>
        <v>226416.828192555</v>
      </c>
    </row>
    <row r="22" spans="1:3" ht="15" customHeight="1" x14ac:dyDescent="0.3">
      <c r="C22" s="36"/>
    </row>
    <row r="23" spans="1:3" ht="15" customHeight="1" x14ac:dyDescent="0.3">
      <c r="A23" s="7" t="s">
        <v>19</v>
      </c>
    </row>
    <row r="24" spans="1:3" ht="15" customHeight="1" x14ac:dyDescent="0.3">
      <c r="B24" s="8" t="s">
        <v>11</v>
      </c>
    </row>
    <row r="26" spans="1:3" ht="15" customHeight="1" x14ac:dyDescent="0.3">
      <c r="B26" s="8" t="s">
        <v>3</v>
      </c>
      <c r="C26" s="37">
        <v>9.5500000000000007</v>
      </c>
    </row>
    <row r="27" spans="1:3" ht="15" customHeight="1" x14ac:dyDescent="0.3">
      <c r="B27" s="8" t="s">
        <v>10</v>
      </c>
      <c r="C27" s="36">
        <v>405.7515491538461</v>
      </c>
    </row>
    <row r="28" spans="1:3" ht="15" customHeight="1" x14ac:dyDescent="0.3">
      <c r="B28" s="8" t="s">
        <v>17</v>
      </c>
      <c r="C28" s="36">
        <v>18390.240000000002</v>
      </c>
    </row>
    <row r="29" spans="1:3" ht="15" customHeight="1" x14ac:dyDescent="0.3">
      <c r="B29" s="8" t="s">
        <v>18</v>
      </c>
      <c r="C29" s="36">
        <v>22460</v>
      </c>
    </row>
    <row r="30" spans="1:3" ht="15" customHeight="1" x14ac:dyDescent="0.3">
      <c r="B30" s="8" t="s">
        <v>12</v>
      </c>
      <c r="C30" s="36">
        <v>154573.48592307692</v>
      </c>
    </row>
    <row r="31" spans="1:3" ht="15" customHeight="1" x14ac:dyDescent="0.3">
      <c r="B31" s="8" t="s">
        <v>13</v>
      </c>
      <c r="C31" s="36">
        <v>144348</v>
      </c>
    </row>
    <row r="32" spans="1:3" ht="15" customHeight="1" x14ac:dyDescent="0.3">
      <c r="B32" s="8" t="s">
        <v>7</v>
      </c>
      <c r="C32" s="36">
        <v>11287.956461538462</v>
      </c>
    </row>
    <row r="33" spans="2:3" ht="15" customHeight="1" x14ac:dyDescent="0.3">
      <c r="B33" s="8" t="s">
        <v>14</v>
      </c>
      <c r="C33" s="36">
        <v>9030.3969230769217</v>
      </c>
    </row>
    <row r="34" spans="2:3" ht="15" customHeight="1" x14ac:dyDescent="0.3">
      <c r="B34" s="8" t="s">
        <v>15</v>
      </c>
      <c r="C34" s="36">
        <v>13640</v>
      </c>
    </row>
    <row r="36" spans="2:3" ht="15" customHeight="1" x14ac:dyDescent="0.3">
      <c r="B36" s="8" t="s">
        <v>1</v>
      </c>
      <c r="C36">
        <f>C26*C27</f>
        <v>3874.9272944192307</v>
      </c>
    </row>
    <row r="37" spans="2:3" ht="15" customHeight="1" x14ac:dyDescent="0.3">
      <c r="B37" s="8" t="str">
        <f>B29</f>
        <v>Non controlling interests - market value</v>
      </c>
      <c r="C37">
        <f>C29</f>
        <v>22460</v>
      </c>
    </row>
    <row r="38" spans="2:3" ht="15" customHeight="1" x14ac:dyDescent="0.3">
      <c r="B38" s="8" t="str">
        <f>B31</f>
        <v>Debt - market value</v>
      </c>
      <c r="C38">
        <f>C31</f>
        <v>144348</v>
      </c>
    </row>
    <row r="39" spans="2:3" ht="15" customHeight="1" x14ac:dyDescent="0.3">
      <c r="B39" s="8" t="str">
        <f>B32</f>
        <v>Cash and cash equivalents</v>
      </c>
      <c r="C39">
        <f>C32</f>
        <v>11287.956461538462</v>
      </c>
    </row>
    <row r="40" spans="2:3" ht="15" customHeight="1" x14ac:dyDescent="0.3">
      <c r="B40" s="8" t="s">
        <v>4</v>
      </c>
      <c r="C40">
        <f>C38-C39</f>
        <v>133060.04353846153</v>
      </c>
    </row>
    <row r="41" spans="2:3" ht="15" customHeight="1" x14ac:dyDescent="0.3">
      <c r="B41" s="8" t="str">
        <f>B34</f>
        <v>Financial assets - market value</v>
      </c>
      <c r="C41">
        <f>C34</f>
        <v>13640</v>
      </c>
    </row>
    <row r="43" spans="2:3" ht="15" customHeight="1" x14ac:dyDescent="0.3">
      <c r="B43" s="8" t="s">
        <v>2</v>
      </c>
      <c r="C43">
        <f>C36+C37+C40-C41</f>
        <v>145754.97083288076</v>
      </c>
    </row>
    <row r="44" spans="2:3" ht="15" customHeight="1" x14ac:dyDescent="0.3">
      <c r="C44" s="36"/>
    </row>
  </sheetData>
  <pageMargins left="0.7" right="0.7" top="0.75" bottom="0.75" header="0.3" footer="0.3"/>
  <pageSetup paperSize="9" scale="68" orientation="landscape" r:id="rId1"/>
  <headerFooter>
    <oddHeader xml:space="preserve">&amp;R&amp;10&amp;F 
&amp;A
</oddHeader>
    <oddFooter>&amp;L&amp;10© 2016&amp;C&amp;10Page &amp;P of &amp;N&amp;R&amp;G</oddFooter>
  </headerFooter>
  <rowBreaks count="1" manualBreakCount="1">
    <brk id="10" max="16383" man="1"/>
  </rowBreaks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Welcome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Ljunggren</dc:creator>
  <cp:lastModifiedBy>marcin</cp:lastModifiedBy>
  <cp:lastPrinted>2016-05-01T20:56:51Z</cp:lastPrinted>
  <dcterms:created xsi:type="dcterms:W3CDTF">2016-02-03T14:06:14Z</dcterms:created>
  <dcterms:modified xsi:type="dcterms:W3CDTF">2017-06-05T19:11:21Z</dcterms:modified>
</cp:coreProperties>
</file>