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 Kelly\Google Drive\Materials\Analyst Materials\Valuation\WACC Analysis - Final\"/>
    </mc:Choice>
  </mc:AlternateContent>
  <bookViews>
    <workbookView xWindow="0" yWindow="0" windowWidth="20520" windowHeight="9084"/>
  </bookViews>
  <sheets>
    <sheet name="Welcome" sheetId="1" r:id="rId1"/>
    <sheet name="Info" sheetId="6" r:id="rId2"/>
    <sheet name="Workout" sheetId="2" r:id="rId3"/>
    <sheet name="Workout 10 Output" sheetId="2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E149" i="2" l="1"/>
  <c r="F149" i="2" l="1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G131" i="2"/>
  <c r="G132" i="2"/>
  <c r="G133" i="2"/>
  <c r="G134" i="2"/>
  <c r="G135" i="2"/>
  <c r="G136" i="2"/>
  <c r="G130" i="2"/>
  <c r="F109" i="2" l="1"/>
  <c r="F105" i="2"/>
  <c r="C88" i="2"/>
  <c r="C84" i="2"/>
  <c r="C82" i="2"/>
  <c r="C86" i="2" s="1"/>
  <c r="G138" i="2" l="1"/>
  <c r="C141" i="2" s="1"/>
  <c r="C87" i="2"/>
  <c r="C89" i="2" s="1"/>
  <c r="C90" i="2" s="1"/>
  <c r="F110" i="2"/>
  <c r="F106" i="2"/>
  <c r="F107" i="2" s="1"/>
  <c r="F111" i="2" l="1"/>
  <c r="C140" i="2"/>
  <c r="C142" i="2" s="1"/>
  <c r="E121" i="2"/>
  <c r="G121" i="2" s="1"/>
  <c r="C67" i="2" l="1"/>
  <c r="C66" i="2"/>
  <c r="C69" i="2" s="1"/>
  <c r="E120" i="2"/>
  <c r="G120" i="2" s="1"/>
  <c r="E119" i="2"/>
  <c r="G119" i="2" s="1"/>
  <c r="E118" i="2"/>
  <c r="G118" i="2" s="1"/>
  <c r="E117" i="2"/>
  <c r="G117" i="2" s="1"/>
  <c r="G123" i="2" l="1"/>
  <c r="C41" i="2"/>
  <c r="C52" i="2"/>
  <c r="C27" i="2"/>
  <c r="C26" i="2" s="1"/>
  <c r="C13" i="2"/>
  <c r="C12" i="2"/>
  <c r="C15" i="2" l="1"/>
  <c r="C29" i="2"/>
  <c r="A1" i="6" l="1"/>
</calcChain>
</file>

<file path=xl/sharedStrings.xml><?xml version="1.0" encoding="utf-8"?>
<sst xmlns="http://schemas.openxmlformats.org/spreadsheetml/2006/main" count="460" uniqueCount="410">
  <si>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</si>
  <si>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</si>
  <si>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</si>
  <si>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</si>
  <si>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</si>
  <si>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</si>
  <si>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</si>
  <si>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</si>
  <si>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</si>
  <si>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</si>
  <si>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</si>
  <si>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</si>
  <si>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</si>
  <si>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</si>
  <si>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</si>
  <si>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</si>
  <si>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</si>
  <si>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</si>
  <si>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</si>
  <si>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</si>
  <si>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</si>
  <si>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Workout 1</t>
  </si>
  <si>
    <t>Equity value</t>
  </si>
  <si>
    <t>Workout 2</t>
  </si>
  <si>
    <t>Tax rate</t>
  </si>
  <si>
    <t>Workout 3</t>
  </si>
  <si>
    <t>Workout 4</t>
  </si>
  <si>
    <t>WACC</t>
  </si>
  <si>
    <t>Workout 5</t>
  </si>
  <si>
    <t>Workout 6</t>
  </si>
  <si>
    <t>Workout 7</t>
  </si>
  <si>
    <t>Workout 8</t>
  </si>
  <si>
    <t>Workout 9</t>
  </si>
  <si>
    <t>Calculating WACC</t>
  </si>
  <si>
    <t>Establish cost of debt</t>
  </si>
  <si>
    <t>Relever beta</t>
  </si>
  <si>
    <t>Establish cost of equity</t>
  </si>
  <si>
    <t>Calculate WACC for the below company.</t>
  </si>
  <si>
    <t>Debt value</t>
  </si>
  <si>
    <t>Cost of equity</t>
  </si>
  <si>
    <t>Cost of debt</t>
  </si>
  <si>
    <t>Debt / debt and equity</t>
  </si>
  <si>
    <t>Equity / debt and equity</t>
  </si>
  <si>
    <t>Proportion of equity to debt</t>
  </si>
  <si>
    <t>Calculate the cost of equity for the below company.</t>
  </si>
  <si>
    <t>Beta</t>
  </si>
  <si>
    <t>Risk free interest rate</t>
  </si>
  <si>
    <t>Market risk premium</t>
  </si>
  <si>
    <t>Ten year government bond</t>
  </si>
  <si>
    <t>Estimated equity risk premium</t>
  </si>
  <si>
    <t>Cost of debt after tax</t>
  </si>
  <si>
    <t xml:space="preserve"> Weighted average cost of capital</t>
  </si>
  <si>
    <t>Existing cost of debt</t>
  </si>
  <si>
    <t>Cost of debt with target capital structure</t>
  </si>
  <si>
    <t>Unlevered beta</t>
  </si>
  <si>
    <t>Relevered beta</t>
  </si>
  <si>
    <t>Cost of debt after tax in target cap. structure</t>
  </si>
  <si>
    <t>Cost of equity in target capital structure</t>
  </si>
  <si>
    <t>Using the following information calculate the company's weighted average cost of capital.</t>
  </si>
  <si>
    <t>Levered Beta = Unlevered Beta *(1+(1-Tax rate)*(D/E))</t>
  </si>
  <si>
    <t>Company A</t>
  </si>
  <si>
    <t>Company B</t>
  </si>
  <si>
    <t>Company C</t>
  </si>
  <si>
    <t>Company D</t>
  </si>
  <si>
    <t>Company E</t>
  </si>
  <si>
    <t>Walt Disney</t>
  </si>
  <si>
    <t>Time Warner</t>
  </si>
  <si>
    <t>21st Century Fox</t>
  </si>
  <si>
    <t>CBS</t>
  </si>
  <si>
    <t>Viacom</t>
  </si>
  <si>
    <t>Market cap</t>
  </si>
  <si>
    <t>Total debt</t>
  </si>
  <si>
    <t>Unlevered Beta =Levered Beta /(1+(1-Tax rate)*(D/E))</t>
  </si>
  <si>
    <t>Univision unlevered beta</t>
  </si>
  <si>
    <t>Univision levered beta</t>
  </si>
  <si>
    <t>Workout 10</t>
  </si>
  <si>
    <t>Risk free rate</t>
  </si>
  <si>
    <t>Unlevered Beta</t>
  </si>
  <si>
    <t>Fully diluted number of shares outstanding</t>
  </si>
  <si>
    <t>Current share price</t>
  </si>
  <si>
    <t>Book value of outstanding debt</t>
  </si>
  <si>
    <t>Market value of outstanding debt</t>
  </si>
  <si>
    <t>Market value equity</t>
  </si>
  <si>
    <t>Levered beta</t>
  </si>
  <si>
    <t>Market value of debt + equity</t>
  </si>
  <si>
    <t>Leverage ratio</t>
  </si>
  <si>
    <t>Market capitalization</t>
  </si>
  <si>
    <t>IBM-US</t>
  </si>
  <si>
    <t>SP50</t>
  </si>
  <si>
    <t>Price</t>
  </si>
  <si>
    <t>03-May-2016</t>
  </si>
  <si>
    <t>02-May-2016</t>
  </si>
  <si>
    <t>29-Apr-2016</t>
  </si>
  <si>
    <t>28-Apr-2016</t>
  </si>
  <si>
    <t>27-Apr-2016</t>
  </si>
  <si>
    <t>26-Apr-2016</t>
  </si>
  <si>
    <t>25-Apr-2016</t>
  </si>
  <si>
    <t>22-Apr-2016</t>
  </si>
  <si>
    <t>21-Apr-2016</t>
  </si>
  <si>
    <t>20-Apr-2016</t>
  </si>
  <si>
    <t>19-Apr-2016</t>
  </si>
  <si>
    <t>18-Apr-2016</t>
  </si>
  <si>
    <t>15-Apr-2016</t>
  </si>
  <si>
    <t>14-Apr-2016</t>
  </si>
  <si>
    <t>13-Apr-2016</t>
  </si>
  <si>
    <t>12-Apr-2016</t>
  </si>
  <si>
    <t>11-Apr-2016</t>
  </si>
  <si>
    <t>08-Apr-2016</t>
  </si>
  <si>
    <t>07-Apr-2016</t>
  </si>
  <si>
    <t>06-Apr-2016</t>
  </si>
  <si>
    <t>05-Apr-2016</t>
  </si>
  <si>
    <t>04-Apr-2016</t>
  </si>
  <si>
    <t>01-Apr-2016</t>
  </si>
  <si>
    <t>31-Mar-2016</t>
  </si>
  <si>
    <t>30-Mar-2016</t>
  </si>
  <si>
    <t>29-Mar-2016</t>
  </si>
  <si>
    <t>28-Mar-2016</t>
  </si>
  <si>
    <t>24-Mar-2016</t>
  </si>
  <si>
    <t>23-Mar-2016</t>
  </si>
  <si>
    <t>22-Mar-2016</t>
  </si>
  <si>
    <t>21-Mar-2016</t>
  </si>
  <si>
    <t>18-Mar-2016</t>
  </si>
  <si>
    <t>17-Mar-2016</t>
  </si>
  <si>
    <t>16-Mar-2016</t>
  </si>
  <si>
    <t>15-Mar-2016</t>
  </si>
  <si>
    <t>14-Mar-2016</t>
  </si>
  <si>
    <t>11-Mar-2016</t>
  </si>
  <si>
    <t>10-Mar-2016</t>
  </si>
  <si>
    <t>09-Mar-2016</t>
  </si>
  <si>
    <t>08-Mar-2016</t>
  </si>
  <si>
    <t>07-Mar-2016</t>
  </si>
  <si>
    <t>04-Mar-2016</t>
  </si>
  <si>
    <t>03-Mar-2016</t>
  </si>
  <si>
    <t>02-Mar-2016</t>
  </si>
  <si>
    <t>01-Mar-2016</t>
  </si>
  <si>
    <t>29-Feb-2016</t>
  </si>
  <si>
    <t>26-Feb-2016</t>
  </si>
  <si>
    <t>25-Feb-2016</t>
  </si>
  <si>
    <t>24-Feb-2016</t>
  </si>
  <si>
    <t>23-Feb-2016</t>
  </si>
  <si>
    <t>22-Feb-2016</t>
  </si>
  <si>
    <t>19-Feb-2016</t>
  </si>
  <si>
    <t>18-Feb-2016</t>
  </si>
  <si>
    <t>17-Feb-2016</t>
  </si>
  <si>
    <t>16-Feb-2016</t>
  </si>
  <si>
    <t>12-Feb-2016</t>
  </si>
  <si>
    <t>11-Feb-2016</t>
  </si>
  <si>
    <t>10-Feb-2016</t>
  </si>
  <si>
    <t>09-Feb-2016</t>
  </si>
  <si>
    <t>08-Feb-2016</t>
  </si>
  <si>
    <t>05-Feb-2016</t>
  </si>
  <si>
    <t>04-Feb-2016</t>
  </si>
  <si>
    <t>03-Feb-2016</t>
  </si>
  <si>
    <t>02-Feb-2016</t>
  </si>
  <si>
    <t>01-Feb-2016</t>
  </si>
  <si>
    <t>29-Jan-2016</t>
  </si>
  <si>
    <t>28-Jan-2016</t>
  </si>
  <si>
    <t>27-Jan-2016</t>
  </si>
  <si>
    <t>26-Jan-2016</t>
  </si>
  <si>
    <t>25-Jan-2016</t>
  </si>
  <si>
    <t>22-Jan-2016</t>
  </si>
  <si>
    <t>21-Jan-2016</t>
  </si>
  <si>
    <t>20-Jan-2016</t>
  </si>
  <si>
    <t>19-Jan-2016</t>
  </si>
  <si>
    <t>15-Jan-2016</t>
  </si>
  <si>
    <t>14-Jan-2016</t>
  </si>
  <si>
    <t>13-Jan-2016</t>
  </si>
  <si>
    <t>12-Jan-2016</t>
  </si>
  <si>
    <t>11-Jan-2016</t>
  </si>
  <si>
    <t>08-Jan-2016</t>
  </si>
  <si>
    <t>07-Jan-2016</t>
  </si>
  <si>
    <t>06-Jan-2016</t>
  </si>
  <si>
    <t>05-Jan-2016</t>
  </si>
  <si>
    <t>04-Jan-2016</t>
  </si>
  <si>
    <t>31-Dec-2015</t>
  </si>
  <si>
    <t>30-Dec-2015</t>
  </si>
  <si>
    <t>29-Dec-2015</t>
  </si>
  <si>
    <t>28-Dec-2015</t>
  </si>
  <si>
    <t>24-Dec-2015</t>
  </si>
  <si>
    <t>23-Dec-2015</t>
  </si>
  <si>
    <t>22-Dec-2015</t>
  </si>
  <si>
    <t>21-Dec-2015</t>
  </si>
  <si>
    <t>18-Dec-2015</t>
  </si>
  <si>
    <t>17-Dec-2015</t>
  </si>
  <si>
    <t>16-Dec-2015</t>
  </si>
  <si>
    <t>15-Dec-2015</t>
  </si>
  <si>
    <t>14-Dec-2015</t>
  </si>
  <si>
    <t>11-Dec-2015</t>
  </si>
  <si>
    <t>10-Dec-2015</t>
  </si>
  <si>
    <t>09-Dec-2015</t>
  </si>
  <si>
    <t>08-Dec-2015</t>
  </si>
  <si>
    <t>07-Dec-2015</t>
  </si>
  <si>
    <t>04-Dec-2015</t>
  </si>
  <si>
    <t>03-Dec-2015</t>
  </si>
  <si>
    <t>02-Dec-2015</t>
  </si>
  <si>
    <t>01-Dec-2015</t>
  </si>
  <si>
    <t>30-Nov-2015</t>
  </si>
  <si>
    <t>27-Nov-2015</t>
  </si>
  <si>
    <t>25-Nov-2015</t>
  </si>
  <si>
    <t>24-Nov-2015</t>
  </si>
  <si>
    <t>23-Nov-2015</t>
  </si>
  <si>
    <t>20-Nov-2015</t>
  </si>
  <si>
    <t>19-Nov-2015</t>
  </si>
  <si>
    <t>18-Nov-2015</t>
  </si>
  <si>
    <t>17-Nov-2015</t>
  </si>
  <si>
    <t>16-Nov-2015</t>
  </si>
  <si>
    <t>13-Nov-2015</t>
  </si>
  <si>
    <t>12-Nov-2015</t>
  </si>
  <si>
    <t>11-Nov-2015</t>
  </si>
  <si>
    <t>10-Nov-2015</t>
  </si>
  <si>
    <t>09-Nov-2015</t>
  </si>
  <si>
    <t>06-Nov-2015</t>
  </si>
  <si>
    <t>05-Nov-2015</t>
  </si>
  <si>
    <t>04-Nov-2015</t>
  </si>
  <si>
    <t>03-Nov-2015</t>
  </si>
  <si>
    <t>02-Nov-2015</t>
  </si>
  <si>
    <t>30-Oct-2015</t>
  </si>
  <si>
    <t>29-Oct-2015</t>
  </si>
  <si>
    <t>28-Oct-2015</t>
  </si>
  <si>
    <t>27-Oct-2015</t>
  </si>
  <si>
    <t>26-Oct-2015</t>
  </si>
  <si>
    <t>23-Oct-2015</t>
  </si>
  <si>
    <t>22-Oct-2015</t>
  </si>
  <si>
    <t>21-Oct-2015</t>
  </si>
  <si>
    <t>20-Oct-2015</t>
  </si>
  <si>
    <t>19-Oct-2015</t>
  </si>
  <si>
    <t>16-Oct-2015</t>
  </si>
  <si>
    <t>15-Oct-2015</t>
  </si>
  <si>
    <t>14-Oct-2015</t>
  </si>
  <si>
    <t>13-Oct-2015</t>
  </si>
  <si>
    <t>12-Oct-2015</t>
  </si>
  <si>
    <t>09-Oct-2015</t>
  </si>
  <si>
    <t>08-Oct-2015</t>
  </si>
  <si>
    <t>07-Oct-2015</t>
  </si>
  <si>
    <t>06-Oct-2015</t>
  </si>
  <si>
    <t>05-Oct-2015</t>
  </si>
  <si>
    <t>02-Oct-2015</t>
  </si>
  <si>
    <t>01-Oct-2015</t>
  </si>
  <si>
    <t>30-Sep-2015</t>
  </si>
  <si>
    <t>29-Sep-2015</t>
  </si>
  <si>
    <t>28-Sep-2015</t>
  </si>
  <si>
    <t>25-Sep-2015</t>
  </si>
  <si>
    <t>24-Sep-2015</t>
  </si>
  <si>
    <t>23-Sep-2015</t>
  </si>
  <si>
    <t>22-Sep-2015</t>
  </si>
  <si>
    <t>21-Sep-2015</t>
  </si>
  <si>
    <t>18-Sep-2015</t>
  </si>
  <si>
    <t>17-Sep-2015</t>
  </si>
  <si>
    <t>16-Sep-2015</t>
  </si>
  <si>
    <t>15-Sep-2015</t>
  </si>
  <si>
    <t>14-Sep-2015</t>
  </si>
  <si>
    <t>11-Sep-2015</t>
  </si>
  <si>
    <t>10-Sep-2015</t>
  </si>
  <si>
    <t>09-Sep-2015</t>
  </si>
  <si>
    <t>08-Sep-2015</t>
  </si>
  <si>
    <t>04-Sep-2015</t>
  </si>
  <si>
    <t>03-Sep-2015</t>
  </si>
  <si>
    <t>02-Sep-2015</t>
  </si>
  <si>
    <t>01-Sep-2015</t>
  </si>
  <si>
    <t>31-Aug-2015</t>
  </si>
  <si>
    <t>28-Aug-2015</t>
  </si>
  <si>
    <t>27-Aug-2015</t>
  </si>
  <si>
    <t>26-Aug-2015</t>
  </si>
  <si>
    <t>25-Aug-2015</t>
  </si>
  <si>
    <t>24-Aug-2015</t>
  </si>
  <si>
    <t>21-Aug-2015</t>
  </si>
  <si>
    <t>20-Aug-2015</t>
  </si>
  <si>
    <t>19-Aug-2015</t>
  </si>
  <si>
    <t>18-Aug-2015</t>
  </si>
  <si>
    <t>17-Aug-2015</t>
  </si>
  <si>
    <t>14-Aug-2015</t>
  </si>
  <si>
    <t>13-Aug-2015</t>
  </si>
  <si>
    <t>12-Aug-2015</t>
  </si>
  <si>
    <t>11-Aug-2015</t>
  </si>
  <si>
    <t>10-Aug-2015</t>
  </si>
  <si>
    <t>07-Aug-2015</t>
  </si>
  <si>
    <t>06-Aug-2015</t>
  </si>
  <si>
    <t>05-Aug-2015</t>
  </si>
  <si>
    <t>04-Aug-2015</t>
  </si>
  <si>
    <t>03-Aug-2015</t>
  </si>
  <si>
    <t>31-Jul-2015</t>
  </si>
  <si>
    <t>30-Jul-2015</t>
  </si>
  <si>
    <t>29-Jul-2015</t>
  </si>
  <si>
    <t>28-Jul-2015</t>
  </si>
  <si>
    <t>27-Jul-2015</t>
  </si>
  <si>
    <t>24-Jul-2015</t>
  </si>
  <si>
    <t>23-Jul-2015</t>
  </si>
  <si>
    <t>22-Jul-2015</t>
  </si>
  <si>
    <t>21-Jul-2015</t>
  </si>
  <si>
    <t>20-Jul-2015</t>
  </si>
  <si>
    <t>17-Jul-2015</t>
  </si>
  <si>
    <t>16-Jul-2015</t>
  </si>
  <si>
    <t>15-Jul-2015</t>
  </si>
  <si>
    <t>14-Jul-2015</t>
  </si>
  <si>
    <t>13-Jul-2015</t>
  </si>
  <si>
    <t>10-Jul-2015</t>
  </si>
  <si>
    <t>09-Jul-2015</t>
  </si>
  <si>
    <t>08-Jul-2015</t>
  </si>
  <si>
    <t>07-Jul-2015</t>
  </si>
  <si>
    <t>06-Jul-2015</t>
  </si>
  <si>
    <t>02-Jul-2015</t>
  </si>
  <si>
    <t>01-Jul-2015</t>
  </si>
  <si>
    <t>30-Jun-2015</t>
  </si>
  <si>
    <t>29-Jun-2015</t>
  </si>
  <si>
    <t>26-Jun-2015</t>
  </si>
  <si>
    <t>25-Jun-2015</t>
  </si>
  <si>
    <t>24-Jun-2015</t>
  </si>
  <si>
    <t>23-Jun-2015</t>
  </si>
  <si>
    <t>22-Jun-2015</t>
  </si>
  <si>
    <t>19-Jun-2015</t>
  </si>
  <si>
    <t>18-Jun-2015</t>
  </si>
  <si>
    <t>17-Jun-2015</t>
  </si>
  <si>
    <t>16-Jun-2015</t>
  </si>
  <si>
    <t>15-Jun-2015</t>
  </si>
  <si>
    <t>12-Jun-2015</t>
  </si>
  <si>
    <t>11-Jun-2015</t>
  </si>
  <si>
    <t>10-Jun-2015</t>
  </si>
  <si>
    <t>09-Jun-2015</t>
  </si>
  <si>
    <t>08-Jun-2015</t>
  </si>
  <si>
    <t>05-Jun-2015</t>
  </si>
  <si>
    <t>04-Jun-2015</t>
  </si>
  <si>
    <t>03-Jun-2015</t>
  </si>
  <si>
    <t>02-Jun-2015</t>
  </si>
  <si>
    <t>01-Jun-2015</t>
  </si>
  <si>
    <t>29-May-2015</t>
  </si>
  <si>
    <t>28-May-2015</t>
  </si>
  <si>
    <t>27-May-2015</t>
  </si>
  <si>
    <t>26-May-2015</t>
  </si>
  <si>
    <t>22-May-2015</t>
  </si>
  <si>
    <t>21-May-2015</t>
  </si>
  <si>
    <t>20-May-2015</t>
  </si>
  <si>
    <t>19-May-2015</t>
  </si>
  <si>
    <t>18-May-2015</t>
  </si>
  <si>
    <t>15-May-2015</t>
  </si>
  <si>
    <t>14-May-2015</t>
  </si>
  <si>
    <t>13-May-2015</t>
  </si>
  <si>
    <t>12-May-2015</t>
  </si>
  <si>
    <t>11-May-2015</t>
  </si>
  <si>
    <t>08-May-2015</t>
  </si>
  <si>
    <t>07-May-2015</t>
  </si>
  <si>
    <t>06-May-2015</t>
  </si>
  <si>
    <t>05-May-2015</t>
  </si>
  <si>
    <t>04-May-2015</t>
  </si>
  <si>
    <t>01-May-2015</t>
  </si>
  <si>
    <t>ANOVA</t>
  </si>
  <si>
    <t>SS</t>
  </si>
  <si>
    <t>df</t>
  </si>
  <si>
    <t>MS</t>
  </si>
  <si>
    <t>F</t>
  </si>
  <si>
    <t>P-value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</si>
  <si>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</si>
  <si>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</si>
  <si>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</si>
  <si>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</si>
  <si>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</si>
  <si>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</si>
  <si>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</si>
  <si>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</si>
  <si>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</si>
  <si>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</si>
  <si>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</si>
  <si>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</si>
  <si>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</si>
  <si>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</si>
  <si>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</si>
  <si>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</si>
  <si>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</si>
  <si>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</si>
  <si>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</si>
  <si>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</si>
  <si>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</si>
  <si>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</si>
  <si>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</si>
  <si>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Return</t>
  </si>
  <si>
    <t>Current debt</t>
  </si>
  <si>
    <t>Current cash</t>
  </si>
  <si>
    <t>Calculate the WACC for the below company.</t>
  </si>
  <si>
    <t>Corporate bond spread over risk free rate for company with comparable credit rating</t>
  </si>
  <si>
    <t>Debt %</t>
  </si>
  <si>
    <t>Equity %</t>
  </si>
  <si>
    <t xml:space="preserve">Calculate industry beta for the following group of companies. </t>
  </si>
  <si>
    <t>Marginal tax rate for all companies</t>
  </si>
  <si>
    <t>Calculate Beta for Univision, given the industry data below.</t>
  </si>
  <si>
    <t>Discovery Communications</t>
  </si>
  <si>
    <t>Scripps Networks</t>
  </si>
  <si>
    <t>Industry average beta</t>
  </si>
  <si>
    <t>Univision target equity</t>
  </si>
  <si>
    <t>Univision target debt</t>
  </si>
  <si>
    <t>End</t>
  </si>
  <si>
    <t>Calculate IBMs beta versus the S&amp;P500 for the last year, using the price history below.</t>
  </si>
  <si>
    <t>In the box that appear, tick "Analysis tool pak".</t>
  </si>
  <si>
    <t>Go to "data analysis" on the data ribbon.</t>
  </si>
  <si>
    <t>Whre it says "Manage" choose Excel Add-ins and click Go.</t>
  </si>
  <si>
    <t>Go to "Excel options" and go to the add-ins tab.</t>
  </si>
  <si>
    <t>In the box that appears click on regression and click ok.</t>
  </si>
  <si>
    <t>Where it says "input Y range" select the cells giving the IBM percentage returns</t>
  </si>
  <si>
    <t>Where it says "input X range" select the cells giving the SPX percentage returns</t>
  </si>
  <si>
    <t>Tick box to show graph or "line fit plots"</t>
  </si>
  <si>
    <t>Add trendline by right clicking on the orange predicted plots on the graph (they should be in a straight line), and click "add trendline". Or click on the graph, go to the design ribbon, add chart element, add trendline</t>
  </si>
  <si>
    <t>Once a trendline is added, on the right hand side of the screen "trendline options" appears. Click on "display equation on chart".</t>
  </si>
  <si>
    <t>You can now see the beta as 0.9103</t>
  </si>
  <si>
    <t>Long term debt percentage of financing</t>
  </si>
  <si>
    <t>Long term equity percentage of financing</t>
  </si>
  <si>
    <t>Percentage equity in target capital structure</t>
  </si>
  <si>
    <t>Percentage debt in target capital structure</t>
  </si>
  <si>
    <t>Percentage equity in existing capital structure</t>
  </si>
  <si>
    <t>Percentage debt in existing capital structure</t>
  </si>
  <si>
    <t>Weighted average cost of capital</t>
  </si>
  <si>
    <t>Average industry beta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</si>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</sst>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%_);\(0%\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i/>
      <sz val="11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91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2" fontId="30" fillId="0" borderId="0" xfId="57" applyFont="1" applyFill="1"/>
    <xf numFmtId="175" fontId="0" fillId="0" borderId="0" xfId="0" applyNumberFormat="1"/>
    <xf numFmtId="172" fontId="0" fillId="0" borderId="0" xfId="57" applyFont="1" applyFill="1"/>
    <xf numFmtId="174" fontId="0" fillId="0" borderId="0" xfId="0" quotePrefix="1"/>
    <xf numFmtId="172" fontId="30" fillId="0" borderId="0" xfId="58" applyNumberFormat="1" applyFill="1"/>
    <xf numFmtId="175" fontId="30" fillId="0" borderId="0" xfId="58" applyNumberFormat="1" applyFill="1"/>
    <xf numFmtId="176" fontId="30" fillId="0" borderId="0" xfId="58" applyNumberFormat="1" applyFill="1"/>
    <xf numFmtId="174" fontId="0" fillId="0" borderId="0" xfId="0" applyFill="1" applyBorder="1" applyAlignment="1"/>
    <xf numFmtId="174" fontId="0" fillId="0" borderId="13" xfId="0" applyFill="1" applyBorder="1" applyAlignment="1"/>
    <xf numFmtId="174" fontId="33" fillId="0" borderId="14" xfId="0" applyFont="1" applyFill="1" applyBorder="1" applyAlignment="1">
      <alignment horizontal="center"/>
    </xf>
    <xf numFmtId="174" fontId="33" fillId="0" borderId="14" xfId="0" applyFont="1" applyFill="1" applyBorder="1" applyAlignment="1">
      <alignment horizontal="centerContinuous"/>
    </xf>
    <xf numFmtId="172" fontId="0" fillId="0" borderId="0" xfId="57" applyNumberFormat="1" applyFont="1" applyFill="1"/>
    <xf numFmtId="170" fontId="3" fillId="0" borderId="0" xfId="54" applyFill="1">
      <alignment vertical="top"/>
    </xf>
    <xf numFmtId="174" fontId="0" fillId="0" borderId="0" xfId="0" applyNumberForma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Workout!$F$149:$F$401</c:f>
              <c:numCache>
                <c:formatCode>0.0%_);\(0.0%\)</c:formatCode>
                <c:ptCount val="253"/>
                <c:pt idx="0">
                  <c:v>0</c:v>
                </c:pt>
                <c:pt idx="1">
                  <c:v>7.8119135678536011E-3</c:v>
                </c:pt>
                <c:pt idx="2">
                  <c:v>-5.0651837634291264E-3</c:v>
                </c:pt>
                <c:pt idx="3">
                  <c:v>-9.2326036687424562E-3</c:v>
                </c:pt>
                <c:pt idx="4">
                  <c:v>1.6521734477854544E-3</c:v>
                </c:pt>
                <c:pt idx="5">
                  <c:v>1.8699515830857827E-3</c:v>
                </c:pt>
                <c:pt idx="6">
                  <c:v>-1.8099386314462951E-3</c:v>
                </c:pt>
                <c:pt idx="7">
                  <c:v>4.6111395874071093E-5</c:v>
                </c:pt>
                <c:pt idx="8">
                  <c:v>-5.1907401569772915E-3</c:v>
                </c:pt>
                <c:pt idx="9">
                  <c:v>7.6062597775572449E-4</c:v>
                </c:pt>
                <c:pt idx="10">
                  <c:v>3.0837405540178331E-3</c:v>
                </c:pt>
                <c:pt idx="11">
                  <c:v>6.5396985042167621E-3</c:v>
                </c:pt>
                <c:pt idx="12">
                  <c:v>-9.8432056020480996E-4</c:v>
                </c:pt>
                <c:pt idx="13">
                  <c:v>1.7405165067008177E-4</c:v>
                </c:pt>
                <c:pt idx="14">
                  <c:v>1.0041233154985063E-2</c:v>
                </c:pt>
                <c:pt idx="15">
                  <c:v>9.6633383213491353E-3</c:v>
                </c:pt>
                <c:pt idx="16">
                  <c:v>-2.7403279894853139E-3</c:v>
                </c:pt>
                <c:pt idx="17">
                  <c:v>2.7842487312179642E-3</c:v>
                </c:pt>
                <c:pt idx="18">
                  <c:v>-1.1977209389165688E-2</c:v>
                </c:pt>
                <c:pt idx="19">
                  <c:v>1.0511623667855741E-2</c:v>
                </c:pt>
                <c:pt idx="20">
                  <c:v>-1.0145835050523355E-2</c:v>
                </c:pt>
                <c:pt idx="21">
                  <c:v>-3.208093406202206E-3</c:v>
                </c:pt>
                <c:pt idx="22">
                  <c:v>6.3298708581600582E-3</c:v>
                </c:pt>
                <c:pt idx="23">
                  <c:v>-2.037067563453121E-3</c:v>
                </c:pt>
                <c:pt idx="24">
                  <c:v>4.3464138324640356E-3</c:v>
                </c:pt>
                <c:pt idx="25">
                  <c:v>8.8187179032026553E-3</c:v>
                </c:pt>
                <c:pt idx="26">
                  <c:v>5.4695394829229471E-4</c:v>
                </c:pt>
                <c:pt idx="27">
                  <c:v>-3.8142627983550614E-4</c:v>
                </c:pt>
                <c:pt idx="28">
                  <c:v>-6.38633955481549E-3</c:v>
                </c:pt>
                <c:pt idx="29">
                  <c:v>-8.7576953186074835E-4</c:v>
                </c:pt>
                <c:pt idx="30">
                  <c:v>9.8725505260910396E-4</c:v>
                </c:pt>
                <c:pt idx="31">
                  <c:v>4.4034414366345143E-3</c:v>
                </c:pt>
                <c:pt idx="32">
                  <c:v>6.5971018656283409E-3</c:v>
                </c:pt>
                <c:pt idx="33">
                  <c:v>5.6001349404761758E-3</c:v>
                </c:pt>
                <c:pt idx="34">
                  <c:v>-1.8380526154962995E-3</c:v>
                </c:pt>
                <c:pt idx="35">
                  <c:v>-1.2607336841805594E-3</c:v>
                </c:pt>
                <c:pt idx="36">
                  <c:v>1.6396162182830132E-2</c:v>
                </c:pt>
                <c:pt idx="37">
                  <c:v>1.5246506263277837E-4</c:v>
                </c:pt>
                <c:pt idx="38">
                  <c:v>5.0545520058982163E-3</c:v>
                </c:pt>
                <c:pt idx="39">
                  <c:v>-1.1239180874718535E-2</c:v>
                </c:pt>
                <c:pt idx="40">
                  <c:v>8.8581674394405674E-4</c:v>
                </c:pt>
                <c:pt idx="41">
                  <c:v>3.3034407961043399E-3</c:v>
                </c:pt>
                <c:pt idx="42">
                  <c:v>3.497363009283827E-3</c:v>
                </c:pt>
                <c:pt idx="43">
                  <c:v>4.097696443915444E-3</c:v>
                </c:pt>
                <c:pt idx="44">
                  <c:v>2.3869729604621526E-2</c:v>
                </c:pt>
                <c:pt idx="45">
                  <c:v>-8.1247530689796399E-3</c:v>
                </c:pt>
                <c:pt idx="46">
                  <c:v>-1.8685311905660695E-3</c:v>
                </c:pt>
                <c:pt idx="47">
                  <c:v>1.134988909966661E-2</c:v>
                </c:pt>
                <c:pt idx="48">
                  <c:v>4.4393764910897193E-3</c:v>
                </c:pt>
                <c:pt idx="49">
                  <c:v>-1.2455203325804409E-2</c:v>
                </c:pt>
                <c:pt idx="50">
                  <c:v>1.4452322969482623E-2</c:v>
                </c:pt>
                <c:pt idx="51">
                  <c:v>-2.6169326239666724E-5</c:v>
                </c:pt>
                <c:pt idx="52">
                  <c:v>-4.6663290746733477E-3</c:v>
                </c:pt>
                <c:pt idx="53">
                  <c:v>1.6484491795981882E-2</c:v>
                </c:pt>
                <c:pt idx="54">
                  <c:v>1.6517828978538152E-2</c:v>
                </c:pt>
                <c:pt idx="55">
                  <c:v>1.9516377942280672E-2</c:v>
                </c:pt>
                <c:pt idx="56">
                  <c:v>-1.2303663689734901E-2</c:v>
                </c:pt>
                <c:pt idx="57">
                  <c:v>-1.8722036149376731E-4</c:v>
                </c:pt>
                <c:pt idx="58">
                  <c:v>-6.6104375397479931E-4</c:v>
                </c:pt>
                <c:pt idx="59">
                  <c:v>-1.4158590591812348E-2</c:v>
                </c:pt>
                <c:pt idx="60">
                  <c:v>-1.8477599569955316E-2</c:v>
                </c:pt>
                <c:pt idx="61">
                  <c:v>1.5232066981076819E-3</c:v>
                </c:pt>
                <c:pt idx="62">
                  <c:v>4.9931358942898463E-3</c:v>
                </c:pt>
                <c:pt idx="63">
                  <c:v>-1.8741977508127672E-2</c:v>
                </c:pt>
                <c:pt idx="64">
                  <c:v>-4.4343055161477629E-4</c:v>
                </c:pt>
                <c:pt idx="65">
                  <c:v>2.47618260879785E-2</c:v>
                </c:pt>
                <c:pt idx="66">
                  <c:v>5.5288051998689802E-3</c:v>
                </c:pt>
                <c:pt idx="67">
                  <c:v>-1.0865754416072293E-2</c:v>
                </c:pt>
                <c:pt idx="68">
                  <c:v>1.4145966695302326E-2</c:v>
                </c:pt>
                <c:pt idx="69">
                  <c:v>-1.5641323793714745E-2</c:v>
                </c:pt>
                <c:pt idx="70">
                  <c:v>2.0287873950213253E-2</c:v>
                </c:pt>
                <c:pt idx="71">
                  <c:v>5.1942704194938294E-3</c:v>
                </c:pt>
                <c:pt idx="72">
                  <c:v>-1.1696376643686279E-2</c:v>
                </c:pt>
                <c:pt idx="73">
                  <c:v>5.3471941300986536E-4</c:v>
                </c:pt>
                <c:pt idx="74">
                  <c:v>-2.1598081027015992E-2</c:v>
                </c:pt>
                <c:pt idx="75">
                  <c:v>1.6694280301948083E-2</c:v>
                </c:pt>
                <c:pt idx="76">
                  <c:v>-2.4965463051751846E-2</c:v>
                </c:pt>
                <c:pt idx="77">
                  <c:v>7.7997125886481999E-3</c:v>
                </c:pt>
                <c:pt idx="78">
                  <c:v>8.532773065403898E-4</c:v>
                </c:pt>
                <c:pt idx="79">
                  <c:v>-1.0837825157482439E-2</c:v>
                </c:pt>
                <c:pt idx="80">
                  <c:v>-2.3699685433966167E-2</c:v>
                </c:pt>
                <c:pt idx="81">
                  <c:v>-1.3116449929857388E-2</c:v>
                </c:pt>
                <c:pt idx="82">
                  <c:v>2.0147747622565326E-3</c:v>
                </c:pt>
                <c:pt idx="83">
                  <c:v>-1.5302572199795805E-2</c:v>
                </c:pt>
                <c:pt idx="84">
                  <c:v>-9.4110565658742651E-3</c:v>
                </c:pt>
                <c:pt idx="85">
                  <c:v>-7.2204224964901309E-3</c:v>
                </c:pt>
                <c:pt idx="86">
                  <c:v>1.0630252645719596E-2</c:v>
                </c:pt>
                <c:pt idx="87">
                  <c:v>-2.1773807453998595E-3</c:v>
                </c:pt>
                <c:pt idx="88">
                  <c:v>-1.6004273877897601E-3</c:v>
                </c:pt>
                <c:pt idx="89">
                  <c:v>1.242026301584187E-2</c:v>
                </c:pt>
                <c:pt idx="90">
                  <c:v>8.8155566175174283E-3</c:v>
                </c:pt>
                <c:pt idx="91">
                  <c:v>7.7785443199278603E-3</c:v>
                </c:pt>
                <c:pt idx="92">
                  <c:v>-1.7796358072048712E-2</c:v>
                </c:pt>
                <c:pt idx="93">
                  <c:v>-1.5039685361085575E-2</c:v>
                </c:pt>
                <c:pt idx="94">
                  <c:v>1.4513546421937251E-2</c:v>
                </c:pt>
                <c:pt idx="95">
                  <c:v>1.0618261374257587E-2</c:v>
                </c:pt>
                <c:pt idx="96">
                  <c:v>4.7535183477835918E-3</c:v>
                </c:pt>
                <c:pt idx="97">
                  <c:v>-1.9422093679841046E-2</c:v>
                </c:pt>
                <c:pt idx="98">
                  <c:v>2.2509784780273545E-3</c:v>
                </c:pt>
                <c:pt idx="99">
                  <c:v>-7.7391465372818047E-3</c:v>
                </c:pt>
                <c:pt idx="100">
                  <c:v>-6.4889206635578844E-3</c:v>
                </c:pt>
                <c:pt idx="101">
                  <c:v>-6.9875768730336407E-3</c:v>
                </c:pt>
                <c:pt idx="102">
                  <c:v>2.0526676244180253E-2</c:v>
                </c:pt>
                <c:pt idx="103">
                  <c:v>-1.4373889808861784E-2</c:v>
                </c:pt>
                <c:pt idx="104">
                  <c:v>-1.0998806249592152E-2</c:v>
                </c:pt>
                <c:pt idx="105">
                  <c:v>1.0683411112163421E-2</c:v>
                </c:pt>
                <c:pt idx="106">
                  <c:v>-4.6408862023348263E-3</c:v>
                </c:pt>
                <c:pt idx="107">
                  <c:v>5.9084412989118817E-4</c:v>
                </c:pt>
                <c:pt idx="108">
                  <c:v>-1.2796547408000514E-4</c:v>
                </c:pt>
                <c:pt idx="109">
                  <c:v>1.2220620804226368E-3</c:v>
                </c:pt>
                <c:pt idx="110">
                  <c:v>-1.2331472957737288E-3</c:v>
                </c:pt>
                <c:pt idx="111">
                  <c:v>3.8095250994090168E-3</c:v>
                </c:pt>
                <c:pt idx="112">
                  <c:v>-1.1246578432980714E-3</c:v>
                </c:pt>
                <c:pt idx="113">
                  <c:v>1.6164923342124382E-2</c:v>
                </c:pt>
                <c:pt idx="114">
                  <c:v>-1.3389584427664358E-3</c:v>
                </c:pt>
                <c:pt idx="115">
                  <c:v>1.4901127928572233E-2</c:v>
                </c:pt>
                <c:pt idx="116">
                  <c:v>-1.1205532058470191E-2</c:v>
                </c:pt>
                <c:pt idx="117">
                  <c:v>-1.3994003564462454E-2</c:v>
                </c:pt>
                <c:pt idx="118">
                  <c:v>-3.2252313654389519E-3</c:v>
                </c:pt>
                <c:pt idx="119">
                  <c:v>1.5092954904691869E-3</c:v>
                </c:pt>
                <c:pt idx="120">
                  <c:v>-9.8244379095204781E-3</c:v>
                </c:pt>
                <c:pt idx="121">
                  <c:v>-3.4556189006462734E-4</c:v>
                </c:pt>
                <c:pt idx="122">
                  <c:v>-1.1342437214042489E-3</c:v>
                </c:pt>
                <c:pt idx="123">
                  <c:v>-3.5424616593732194E-3</c:v>
                </c:pt>
                <c:pt idx="124">
                  <c:v>2.7273487481944692E-3</c:v>
                </c:pt>
                <c:pt idx="125">
                  <c:v>1.1873466759968476E-2</c:v>
                </c:pt>
                <c:pt idx="126">
                  <c:v>-4.8088105895041089E-3</c:v>
                </c:pt>
                <c:pt idx="127">
                  <c:v>-4.527843544691601E-4</c:v>
                </c:pt>
                <c:pt idx="128">
                  <c:v>1.1840691392282165E-2</c:v>
                </c:pt>
                <c:pt idx="129">
                  <c:v>-2.553726885218599E-3</c:v>
                </c:pt>
                <c:pt idx="130">
                  <c:v>-1.9129967898500189E-3</c:v>
                </c:pt>
                <c:pt idx="131">
                  <c:v>1.1031597834390672E-2</c:v>
                </c:pt>
                <c:pt idx="132">
                  <c:v>1.6626435637312253E-2</c:v>
                </c:pt>
                <c:pt idx="133">
                  <c:v>-5.8234792877042141E-3</c:v>
                </c:pt>
                <c:pt idx="134">
                  <c:v>-1.4246408017455359E-3</c:v>
                </c:pt>
                <c:pt idx="135">
                  <c:v>2.7249294571252136E-4</c:v>
                </c:pt>
                <c:pt idx="136">
                  <c:v>4.5697848639052463E-3</c:v>
                </c:pt>
                <c:pt idx="137">
                  <c:v>1.4852464013757727E-2</c:v>
                </c:pt>
                <c:pt idx="138">
                  <c:v>-4.7152572584858721E-3</c:v>
                </c:pt>
                <c:pt idx="139">
                  <c:v>-6.8234139632284974E-3</c:v>
                </c:pt>
                <c:pt idx="140">
                  <c:v>1.2723152226206125E-3</c:v>
                </c:pt>
                <c:pt idx="141">
                  <c:v>7.2599884320379005E-4</c:v>
                </c:pt>
                <c:pt idx="142">
                  <c:v>8.8206145412133008E-3</c:v>
                </c:pt>
                <c:pt idx="143">
                  <c:v>8.0364224819149399E-3</c:v>
                </c:pt>
                <c:pt idx="144">
                  <c:v>-3.5928039812966883E-3</c:v>
                </c:pt>
                <c:pt idx="145">
                  <c:v>1.8292019635184564E-2</c:v>
                </c:pt>
                <c:pt idx="146">
                  <c:v>1.4315152649045038E-2</c:v>
                </c:pt>
                <c:pt idx="147">
                  <c:v>1.975754996059953E-3</c:v>
                </c:pt>
                <c:pt idx="148">
                  <c:v>1.9076297670218345E-2</c:v>
                </c:pt>
                <c:pt idx="149">
                  <c:v>1.2308690638489495E-3</c:v>
                </c:pt>
                <c:pt idx="150">
                  <c:v>-2.5666601949700718E-2</c:v>
                </c:pt>
                <c:pt idx="151">
                  <c:v>-4.6643802820811597E-4</c:v>
                </c:pt>
                <c:pt idx="152">
                  <c:v>-3.3620019528407541E-3</c:v>
                </c:pt>
                <c:pt idx="153">
                  <c:v>-2.0511400827392112E-3</c:v>
                </c:pt>
                <c:pt idx="154">
                  <c:v>-1.2316477313509822E-2</c:v>
                </c:pt>
                <c:pt idx="155">
                  <c:v>4.5645006375258923E-3</c:v>
                </c:pt>
                <c:pt idx="156">
                  <c:v>-1.6164895610700003E-2</c:v>
                </c:pt>
                <c:pt idx="157">
                  <c:v>-2.5592179020760275E-3</c:v>
                </c:pt>
                <c:pt idx="158">
                  <c:v>8.7074335629486743E-3</c:v>
                </c:pt>
                <c:pt idx="159">
                  <c:v>1.2831659869515288E-2</c:v>
                </c:pt>
                <c:pt idx="160">
                  <c:v>-4.089444675042353E-3</c:v>
                </c:pt>
                <c:pt idx="161">
                  <c:v>4.4864635000450015E-3</c:v>
                </c:pt>
                <c:pt idx="162">
                  <c:v>5.2774435234002048E-3</c:v>
                </c:pt>
                <c:pt idx="163">
                  <c:v>-1.3900932709933755E-2</c:v>
                </c:pt>
                <c:pt idx="164">
                  <c:v>2.5083019316449962E-2</c:v>
                </c:pt>
                <c:pt idx="165">
                  <c:v>-1.5326201267153783E-2</c:v>
                </c:pt>
                <c:pt idx="166">
                  <c:v>1.1623075809716887E-3</c:v>
                </c:pt>
                <c:pt idx="167">
                  <c:v>1.8292895766598427E-2</c:v>
                </c:pt>
                <c:pt idx="168">
                  <c:v>-2.9577348564782557E-2</c:v>
                </c:pt>
                <c:pt idx="169">
                  <c:v>-8.3900439492944345E-3</c:v>
                </c:pt>
                <c:pt idx="170">
                  <c:v>6.0820935157068767E-4</c:v>
                </c:pt>
                <c:pt idx="171">
                  <c:v>2.4298641919901831E-2</c:v>
                </c:pt>
                <c:pt idx="172">
                  <c:v>3.9033714901757666E-2</c:v>
                </c:pt>
                <c:pt idx="173">
                  <c:v>-1.3523571449230443E-2</c:v>
                </c:pt>
                <c:pt idx="174">
                  <c:v>-3.9411211470821161E-2</c:v>
                </c:pt>
                <c:pt idx="175">
                  <c:v>-3.1853412631355105E-2</c:v>
                </c:pt>
                <c:pt idx="176">
                  <c:v>-2.1098426483135646E-2</c:v>
                </c:pt>
                <c:pt idx="177">
                  <c:v>-8.2543537635413333E-3</c:v>
                </c:pt>
                <c:pt idx="178">
                  <c:v>-2.6240886530392027E-3</c:v>
                </c:pt>
                <c:pt idx="179">
                  <c:v>5.2079762374754868E-3</c:v>
                </c:pt>
                <c:pt idx="180">
                  <c:v>3.9149404830902679E-3</c:v>
                </c:pt>
                <c:pt idx="181">
                  <c:v>-1.2747238514443371E-3</c:v>
                </c:pt>
                <c:pt idx="182">
                  <c:v>9.4666950196176103E-4</c:v>
                </c:pt>
                <c:pt idx="183">
                  <c:v>-9.556678435872934E-3</c:v>
                </c:pt>
                <c:pt idx="184">
                  <c:v>1.2810209321421295E-2</c:v>
                </c:pt>
                <c:pt idx="185">
                  <c:v>-2.8749373114657084E-3</c:v>
                </c:pt>
                <c:pt idx="186">
                  <c:v>-7.7547276324210213E-3</c:v>
                </c:pt>
                <c:pt idx="187">
                  <c:v>3.1138539107129493E-3</c:v>
                </c:pt>
                <c:pt idx="188">
                  <c:v>-2.2476917492166848E-3</c:v>
                </c:pt>
                <c:pt idx="189">
                  <c:v>-2.7548266684700451E-3</c:v>
                </c:pt>
                <c:pt idx="190">
                  <c:v>-2.2737931788060495E-3</c:v>
                </c:pt>
                <c:pt idx="191">
                  <c:v>2.9114216038239604E-5</c:v>
                </c:pt>
                <c:pt idx="192">
                  <c:v>7.316468293330658E-3</c:v>
                </c:pt>
                <c:pt idx="193">
                  <c:v>1.2386824470116409E-2</c:v>
                </c:pt>
                <c:pt idx="194">
                  <c:v>-5.7737556931612977E-3</c:v>
                </c:pt>
                <c:pt idx="195">
                  <c:v>-1.0702753567451651E-2</c:v>
                </c:pt>
                <c:pt idx="196">
                  <c:v>-5.6775755463118749E-3</c:v>
                </c:pt>
                <c:pt idx="197">
                  <c:v>-2.3870752066346146E-3</c:v>
                </c:pt>
                <c:pt idx="198">
                  <c:v>-4.2633489939669644E-3</c:v>
                </c:pt>
                <c:pt idx="199">
                  <c:v>7.7099086141552142E-4</c:v>
                </c:pt>
                <c:pt idx="200">
                  <c:v>1.1097771089794151E-3</c:v>
                </c:pt>
                <c:pt idx="201">
                  <c:v>8.0114774087620688E-3</c:v>
                </c:pt>
                <c:pt idx="202">
                  <c:v>-7.3587190240842482E-4</c:v>
                </c:pt>
                <c:pt idx="203">
                  <c:v>4.4559814534623765E-3</c:v>
                </c:pt>
                <c:pt idx="204">
                  <c:v>1.1066472946480665E-2</c:v>
                </c:pt>
                <c:pt idx="205">
                  <c:v>1.2336983379184874E-2</c:v>
                </c:pt>
                <c:pt idx="206">
                  <c:v>2.2608886840504994E-3</c:v>
                </c:pt>
                <c:pt idx="207">
                  <c:v>-1.6651236590790042E-2</c:v>
                </c:pt>
                <c:pt idx="208">
                  <c:v>6.0830198520203105E-3</c:v>
                </c:pt>
                <c:pt idx="209">
                  <c:v>-3.8613001085036069E-3</c:v>
                </c:pt>
                <c:pt idx="210">
                  <c:v>-3.1223349125453215E-4</c:v>
                </c:pt>
                <c:pt idx="211">
                  <c:v>6.9373406059689557E-3</c:v>
                </c:pt>
                <c:pt idx="212">
                  <c:v>2.658743721172474E-3</c:v>
                </c:pt>
                <c:pt idx="213">
                  <c:v>-2.0864410294994085E-2</c:v>
                </c:pt>
                <c:pt idx="214">
                  <c:v>-3.9226783548373945E-4</c:v>
                </c:pt>
                <c:pt idx="215">
                  <c:v>-2.9716722763644121E-3</c:v>
                </c:pt>
                <c:pt idx="216">
                  <c:v>-7.3535577376869776E-3</c:v>
                </c:pt>
                <c:pt idx="217">
                  <c:v>6.3673272158926153E-4</c:v>
                </c:pt>
                <c:pt idx="218">
                  <c:v>6.0941151083935274E-3</c:v>
                </c:pt>
                <c:pt idx="219">
                  <c:v>-5.3021617547426292E-3</c:v>
                </c:pt>
                <c:pt idx="220">
                  <c:v>9.8987133819836703E-3</c:v>
                </c:pt>
                <c:pt idx="221">
                  <c:v>1.9803306805989962E-3</c:v>
                </c:pt>
                <c:pt idx="222">
                  <c:v>5.6932166284295871E-3</c:v>
                </c:pt>
                <c:pt idx="223">
                  <c:v>-4.6226751296247759E-3</c:v>
                </c:pt>
                <c:pt idx="224">
                  <c:v>-6.9945699989605314E-3</c:v>
                </c:pt>
                <c:pt idx="225">
                  <c:v>1.7356665802732429E-3</c:v>
                </c:pt>
                <c:pt idx="226">
                  <c:v>1.2042480549806056E-2</c:v>
                </c:pt>
                <c:pt idx="227">
                  <c:v>4.192272269931685E-4</c:v>
                </c:pt>
                <c:pt idx="228">
                  <c:v>-6.4747527715290909E-3</c:v>
                </c:pt>
                <c:pt idx="229">
                  <c:v>-1.4376715508958027E-3</c:v>
                </c:pt>
                <c:pt idx="230">
                  <c:v>-8.6200137701049062E-3</c:v>
                </c:pt>
                <c:pt idx="231">
                  <c:v>2.1189734818778394E-3</c:v>
                </c:pt>
                <c:pt idx="232">
                  <c:v>-1.0107166965120928E-3</c:v>
                </c:pt>
                <c:pt idx="233">
                  <c:v>2.0603581007168081E-3</c:v>
                </c:pt>
                <c:pt idx="234">
                  <c:v>-6.3184877007576024E-3</c:v>
                </c:pt>
                <c:pt idx="235">
                  <c:v>-1.2649573512242274E-3</c:v>
                </c:pt>
                <c:pt idx="236">
                  <c:v>9.1609647365784586E-3</c:v>
                </c:pt>
                <c:pt idx="237">
                  <c:v>-1.0282880933527805E-2</c:v>
                </c:pt>
                <c:pt idx="238">
                  <c:v>-2.2317668884211939E-3</c:v>
                </c:pt>
                <c:pt idx="239">
                  <c:v>2.3370107554681052E-3</c:v>
                </c:pt>
                <c:pt idx="240">
                  <c:v>-9.2878628691006604E-4</c:v>
                </c:pt>
                <c:pt idx="241">
                  <c:v>-6.4758754415994435E-4</c:v>
                </c:pt>
                <c:pt idx="242">
                  <c:v>3.0478498657680042E-3</c:v>
                </c:pt>
                <c:pt idx="243">
                  <c:v>7.7266935442055207E-4</c:v>
                </c:pt>
                <c:pt idx="244">
                  <c:v>1.0778090535360496E-2</c:v>
                </c:pt>
                <c:pt idx="245">
                  <c:v>-3.040765702722048E-4</c:v>
                </c:pt>
                <c:pt idx="246">
                  <c:v>-2.9504236158982566E-3</c:v>
                </c:pt>
                <c:pt idx="247">
                  <c:v>-5.0884145375604817E-3</c:v>
                </c:pt>
                <c:pt idx="248">
                  <c:v>1.3456808927603925E-2</c:v>
                </c:pt>
                <c:pt idx="249">
                  <c:v>3.7748715967764745E-3</c:v>
                </c:pt>
                <c:pt idx="250">
                  <c:v>-4.458133383451357E-3</c:v>
                </c:pt>
                <c:pt idx="251">
                  <c:v>-1.1835652113454831E-2</c:v>
                </c:pt>
                <c:pt idx="252">
                  <c:v>2.9389633341738719E-3</c:v>
                </c:pt>
              </c:numCache>
            </c:numRef>
          </c:xVal>
          <c:yVal>
            <c:numRef>
              <c:f>Workout!$E$149:$E$401</c:f>
              <c:numCache>
                <c:formatCode>0.0%_);\(0.0%\)</c:formatCode>
                <c:ptCount val="253"/>
                <c:pt idx="0">
                  <c:v>-1.2115371377435236E-2</c:v>
                </c:pt>
                <c:pt idx="1">
                  <c:v>-4.590927778539089E-3</c:v>
                </c:pt>
                <c:pt idx="2">
                  <c:v>-7.6834160603793666E-3</c:v>
                </c:pt>
                <c:pt idx="3">
                  <c:v>-2.2595866285638366E-2</c:v>
                </c:pt>
                <c:pt idx="4">
                  <c:v>9.3238529648509427E-3</c:v>
                </c:pt>
                <c:pt idx="5">
                  <c:v>1.8143941939385844E-3</c:v>
                </c:pt>
                <c:pt idx="6">
                  <c:v>2.087542087542138E-3</c:v>
                </c:pt>
                <c:pt idx="7">
                  <c:v>-5.3583389149364224E-3</c:v>
                </c:pt>
                <c:pt idx="8">
                  <c:v>2.183286564916842E-2</c:v>
                </c:pt>
                <c:pt idx="9">
                  <c:v>1.4652777777777848E-2</c:v>
                </c:pt>
                <c:pt idx="10">
                  <c:v>-5.5923424900019669E-2</c:v>
                </c:pt>
                <c:pt idx="11">
                  <c:v>5.3387819667809477E-3</c:v>
                </c:pt>
                <c:pt idx="12">
                  <c:v>3.7046837787775289E-3</c:v>
                </c:pt>
                <c:pt idx="13">
                  <c:v>-4.6287112345433368E-4</c:v>
                </c:pt>
                <c:pt idx="14">
                  <c:v>1.0693042839002853E-2</c:v>
                </c:pt>
                <c:pt idx="15">
                  <c:v>2.5460636515912682E-3</c:v>
                </c:pt>
                <c:pt idx="16">
                  <c:v>-6.6956812855700765E-4</c:v>
                </c:pt>
                <c:pt idx="17">
                  <c:v>7.4198988195615101E-3</c:v>
                </c:pt>
                <c:pt idx="18">
                  <c:v>-1.1798426876416523E-2</c:v>
                </c:pt>
                <c:pt idx="19">
                  <c:v>1.3333333333331865E-4</c:v>
                </c:pt>
                <c:pt idx="20">
                  <c:v>-1.3612152298283609E-2</c:v>
                </c:pt>
                <c:pt idx="21">
                  <c:v>-2.9504327301338451E-3</c:v>
                </c:pt>
                <c:pt idx="22">
                  <c:v>7.0650379663257379E-3</c:v>
                </c:pt>
                <c:pt idx="23">
                  <c:v>2.0483794892527385E-2</c:v>
                </c:pt>
                <c:pt idx="24">
                  <c:v>-6.1608518047279182E-3</c:v>
                </c:pt>
                <c:pt idx="25">
                  <c:v>6.2668463611861291E-3</c:v>
                </c:pt>
                <c:pt idx="26">
                  <c:v>3.0415680973303605E-3</c:v>
                </c:pt>
                <c:pt idx="27">
                  <c:v>1.7537826685006808E-2</c:v>
                </c:pt>
                <c:pt idx="28">
                  <c:v>-1.8230925050641389E-2</c:v>
                </c:pt>
                <c:pt idx="29">
                  <c:v>-3.5659019040570339E-3</c:v>
                </c:pt>
                <c:pt idx="30">
                  <c:v>1.0469780406553664E-2</c:v>
                </c:pt>
                <c:pt idx="31">
                  <c:v>3.4004352557137629E-4</c:v>
                </c:pt>
                <c:pt idx="32">
                  <c:v>1.5539747220111977E-2</c:v>
                </c:pt>
                <c:pt idx="33">
                  <c:v>1.2800783435926055E-2</c:v>
                </c:pt>
                <c:pt idx="34">
                  <c:v>1.2606807676145415E-3</c:v>
                </c:pt>
                <c:pt idx="35">
                  <c:v>2.9502669289125372E-3</c:v>
                </c:pt>
                <c:pt idx="36">
                  <c:v>1.5478992795491919E-2</c:v>
                </c:pt>
                <c:pt idx="37">
                  <c:v>-1.5668399686632473E-3</c:v>
                </c:pt>
                <c:pt idx="38">
                  <c:v>9.635435392248537E-3</c:v>
                </c:pt>
                <c:pt idx="39">
                  <c:v>-7.7060292543703612E-3</c:v>
                </c:pt>
                <c:pt idx="40">
                  <c:v>1.7053701015965039E-2</c:v>
                </c:pt>
                <c:pt idx="41">
                  <c:v>0</c:v>
                </c:pt>
                <c:pt idx="42">
                  <c:v>1.1005135730007387E-2</c:v>
                </c:pt>
                <c:pt idx="43">
                  <c:v>1.4363325146982353E-2</c:v>
                </c:pt>
                <c:pt idx="44">
                  <c:v>2.5490345722353647E-2</c:v>
                </c:pt>
                <c:pt idx="45">
                  <c:v>-7.5740362038930753E-3</c:v>
                </c:pt>
                <c:pt idx="46">
                  <c:v>-1.8364312267658001E-2</c:v>
                </c:pt>
                <c:pt idx="47">
                  <c:v>1.2801204819276935E-2</c:v>
                </c:pt>
                <c:pt idx="48">
                  <c:v>3.0211480362538623E-3</c:v>
                </c:pt>
                <c:pt idx="49">
                  <c:v>-1.024145922105113E-2</c:v>
                </c:pt>
                <c:pt idx="50">
                  <c:v>5.1848512173129357E-3</c:v>
                </c:pt>
                <c:pt idx="51">
                  <c:v>4.7565118912800131E-3</c:v>
                </c:pt>
                <c:pt idx="52">
                  <c:v>5.0356859635210194E-2</c:v>
                </c:pt>
                <c:pt idx="53">
                  <c:v>2.7374938895225576E-2</c:v>
                </c:pt>
                <c:pt idx="54">
                  <c:v>1.4044943820224587E-2</c:v>
                </c:pt>
                <c:pt idx="55">
                  <c:v>2.7068307170131645E-2</c:v>
                </c:pt>
                <c:pt idx="56">
                  <c:v>-1.9469173808137175E-2</c:v>
                </c:pt>
                <c:pt idx="57">
                  <c:v>-3.1272668654791613E-2</c:v>
                </c:pt>
                <c:pt idx="58">
                  <c:v>-2.2916994802331114E-2</c:v>
                </c:pt>
                <c:pt idx="59">
                  <c:v>-1.2366804075600757E-2</c:v>
                </c:pt>
                <c:pt idx="60">
                  <c:v>7.2072072072071336E-3</c:v>
                </c:pt>
                <c:pt idx="61">
                  <c:v>2.3492623476587537E-2</c:v>
                </c:pt>
                <c:pt idx="62">
                  <c:v>1.4478607450788994E-2</c:v>
                </c:pt>
                <c:pt idx="63">
                  <c:v>-1.5140591204037546E-2</c:v>
                </c:pt>
                <c:pt idx="64">
                  <c:v>3.2053850468782841E-4</c:v>
                </c:pt>
                <c:pt idx="65">
                  <c:v>2.1027655048273752E-2</c:v>
                </c:pt>
                <c:pt idx="66">
                  <c:v>1.0416666666666741E-2</c:v>
                </c:pt>
                <c:pt idx="67">
                  <c:v>-1.3296353699323027E-2</c:v>
                </c:pt>
                <c:pt idx="68">
                  <c:v>4.1775884665793406E-3</c:v>
                </c:pt>
                <c:pt idx="69">
                  <c:v>-3.4285714285714475E-3</c:v>
                </c:pt>
                <c:pt idx="70">
                  <c:v>-3.3357741436823574E-3</c:v>
                </c:pt>
                <c:pt idx="71">
                  <c:v>8.6164451009353993E-3</c:v>
                </c:pt>
                <c:pt idx="72">
                  <c:v>-4.878619935992512E-2</c:v>
                </c:pt>
                <c:pt idx="73">
                  <c:v>-1.4765823271552625E-2</c:v>
                </c:pt>
                <c:pt idx="74">
                  <c:v>-2.1668798435031222E-2</c:v>
                </c:pt>
                <c:pt idx="75">
                  <c:v>1.3265228329648604E-2</c:v>
                </c:pt>
                <c:pt idx="76">
                  <c:v>-1.30173062452974E-2</c:v>
                </c:pt>
                <c:pt idx="77">
                  <c:v>-2.4769196126996906E-3</c:v>
                </c:pt>
                <c:pt idx="78">
                  <c:v>1.2155283749905044E-2</c:v>
                </c:pt>
                <c:pt idx="79">
                  <c:v>-9.2578654222491563E-3</c:v>
                </c:pt>
                <c:pt idx="80">
                  <c:v>-1.7089590885551287E-2</c:v>
                </c:pt>
                <c:pt idx="81">
                  <c:v>-5.0055207949945002E-3</c:v>
                </c:pt>
                <c:pt idx="82">
                  <c:v>-7.3556454578882491E-4</c:v>
                </c:pt>
                <c:pt idx="83">
                  <c:v>-1.2134864118587552E-2</c:v>
                </c:pt>
                <c:pt idx="84">
                  <c:v>-1.2343906990096132E-2</c:v>
                </c:pt>
                <c:pt idx="85">
                  <c:v>-3.1478036915152385E-3</c:v>
                </c:pt>
                <c:pt idx="86">
                  <c:v>1.57692028195624E-2</c:v>
                </c:pt>
                <c:pt idx="87">
                  <c:v>-4.6292947558769226E-3</c:v>
                </c:pt>
                <c:pt idx="88">
                  <c:v>-2.0932582647610332E-3</c:v>
                </c:pt>
                <c:pt idx="89">
                  <c:v>4.4225331689986547E-3</c:v>
                </c:pt>
                <c:pt idx="90">
                  <c:v>1.7933579335793315E-2</c:v>
                </c:pt>
                <c:pt idx="91">
                  <c:v>4.4477390659747318E-3</c:v>
                </c:pt>
                <c:pt idx="92">
                  <c:v>-1.3528336380255856E-2</c:v>
                </c:pt>
                <c:pt idx="93">
                  <c:v>-1.8235336348625064E-2</c:v>
                </c:pt>
                <c:pt idx="94">
                  <c:v>1.0886131069018035E-2</c:v>
                </c:pt>
                <c:pt idx="95">
                  <c:v>1.3683513573162553E-2</c:v>
                </c:pt>
                <c:pt idx="96">
                  <c:v>1.0106264397711229E-2</c:v>
                </c:pt>
                <c:pt idx="97">
                  <c:v>-1.6157332943412817E-2</c:v>
                </c:pt>
                <c:pt idx="98">
                  <c:v>1.2444184173925343E-3</c:v>
                </c:pt>
                <c:pt idx="99">
                  <c:v>-1.0431003259688487E-2</c:v>
                </c:pt>
                <c:pt idx="100">
                  <c:v>-1.0748835542816249E-2</c:v>
                </c:pt>
                <c:pt idx="101">
                  <c:v>-6.2664672790714304E-3</c:v>
                </c:pt>
                <c:pt idx="102">
                  <c:v>1.0869565217391353E-2</c:v>
                </c:pt>
                <c:pt idx="103">
                  <c:v>-5.5833929849677943E-3</c:v>
                </c:pt>
                <c:pt idx="104">
                  <c:v>-1.1183465458663777E-2</c:v>
                </c:pt>
                <c:pt idx="105">
                  <c:v>1.3340984076890106E-2</c:v>
                </c:pt>
                <c:pt idx="106">
                  <c:v>6.9334103712261896E-3</c:v>
                </c:pt>
                <c:pt idx="107">
                  <c:v>3.3333333333334103E-3</c:v>
                </c:pt>
                <c:pt idx="108">
                  <c:v>-4.3290043290042934E-3</c:v>
                </c:pt>
                <c:pt idx="109">
                  <c:v>1.0111223458038054E-3</c:v>
                </c:pt>
                <c:pt idx="110">
                  <c:v>-2.8880866425984308E-4</c:v>
                </c:pt>
                <c:pt idx="111">
                  <c:v>1.2871142313880313E-2</c:v>
                </c:pt>
                <c:pt idx="112">
                  <c:v>6.7736710351937734E-3</c:v>
                </c:pt>
                <c:pt idx="113">
                  <c:v>1.494544911074569E-2</c:v>
                </c:pt>
                <c:pt idx="114">
                  <c:v>8.2267594046814274E-4</c:v>
                </c:pt>
                <c:pt idx="115">
                  <c:v>1.4876660341555992E-2</c:v>
                </c:pt>
                <c:pt idx="116">
                  <c:v>-9.6963319302464379E-3</c:v>
                </c:pt>
                <c:pt idx="117">
                  <c:v>-1.466449414901505E-2</c:v>
                </c:pt>
                <c:pt idx="118">
                  <c:v>-3.3217686572671878E-3</c:v>
                </c:pt>
                <c:pt idx="119">
                  <c:v>1.1824698839701941E-3</c:v>
                </c:pt>
                <c:pt idx="120">
                  <c:v>-2.1265822784810151E-2</c:v>
                </c:pt>
                <c:pt idx="121">
                  <c:v>-1.1723497033383268E-2</c:v>
                </c:pt>
                <c:pt idx="122">
                  <c:v>-1.2285532726117432E-2</c:v>
                </c:pt>
                <c:pt idx="123">
                  <c:v>-1.7620524386805503E-3</c:v>
                </c:pt>
                <c:pt idx="124">
                  <c:v>1.075728432001144E-2</c:v>
                </c:pt>
                <c:pt idx="125">
                  <c:v>2.0702455739576298E-3</c:v>
                </c:pt>
                <c:pt idx="126">
                  <c:v>-3.3440056919246119E-3</c:v>
                </c:pt>
                <c:pt idx="127">
                  <c:v>-1.9882127387630399E-3</c:v>
                </c:pt>
                <c:pt idx="128">
                  <c:v>2.1543594951400014E-2</c:v>
                </c:pt>
                <c:pt idx="129">
                  <c:v>-4.0373103160239343E-2</c:v>
                </c:pt>
                <c:pt idx="130">
                  <c:v>-7.0500414708322134E-3</c:v>
                </c:pt>
                <c:pt idx="131">
                  <c:v>4.0946630578111431E-3</c:v>
                </c:pt>
                <c:pt idx="132">
                  <c:v>2.2495032642634305E-2</c:v>
                </c:pt>
                <c:pt idx="133">
                  <c:v>1.9908987485779406E-3</c:v>
                </c:pt>
                <c:pt idx="134">
                  <c:v>-5.7498994772818723E-2</c:v>
                </c:pt>
                <c:pt idx="135">
                  <c:v>-7.7797725912626126E-3</c:v>
                </c:pt>
                <c:pt idx="136">
                  <c:v>1.9988007195681501E-3</c:v>
                </c:pt>
                <c:pt idx="137">
                  <c:v>5.332977801479899E-4</c:v>
                </c:pt>
                <c:pt idx="138">
                  <c:v>2.6066033952678591E-3</c:v>
                </c:pt>
                <c:pt idx="139">
                  <c:v>-1.0056900886595055E-2</c:v>
                </c:pt>
                <c:pt idx="140">
                  <c:v>-8.2026379683706185E-3</c:v>
                </c:pt>
                <c:pt idx="141">
                  <c:v>7.2235355923289113E-4</c:v>
                </c:pt>
                <c:pt idx="142">
                  <c:v>1.4591245252848273E-2</c:v>
                </c:pt>
                <c:pt idx="143">
                  <c:v>8.8049469014652715E-3</c:v>
                </c:pt>
                <c:pt idx="144">
                  <c:v>-1.7444981213096122E-3</c:v>
                </c:pt>
                <c:pt idx="145">
                  <c:v>3.0847973440309762E-2</c:v>
                </c:pt>
                <c:pt idx="146">
                  <c:v>6.8946305453025936E-3</c:v>
                </c:pt>
                <c:pt idx="147">
                  <c:v>-9.5192108712146561E-3</c:v>
                </c:pt>
                <c:pt idx="148">
                  <c:v>1.7547553870990384E-2</c:v>
                </c:pt>
                <c:pt idx="149">
                  <c:v>-3.5082795397145539E-4</c:v>
                </c:pt>
                <c:pt idx="150">
                  <c:v>-1.9942236281116577E-2</c:v>
                </c:pt>
                <c:pt idx="151">
                  <c:v>6.9939754864620785E-3</c:v>
                </c:pt>
                <c:pt idx="152">
                  <c:v>5.2206598914101843E-3</c:v>
                </c:pt>
                <c:pt idx="153">
                  <c:v>-5.33130236100543E-3</c:v>
                </c:pt>
                <c:pt idx="154">
                  <c:v>-1.3995084653194878E-2</c:v>
                </c:pt>
                <c:pt idx="155">
                  <c:v>1.3632274583073922E-2</c:v>
                </c:pt>
                <c:pt idx="156">
                  <c:v>-2.4503847711624061E-2</c:v>
                </c:pt>
                <c:pt idx="157">
                  <c:v>-1.8192844147969511E-3</c:v>
                </c:pt>
                <c:pt idx="158">
                  <c:v>5.9648884972547389E-3</c:v>
                </c:pt>
                <c:pt idx="159">
                  <c:v>1.2907655338139312E-2</c:v>
                </c:pt>
                <c:pt idx="160">
                  <c:v>-1.1671303521747944E-2</c:v>
                </c:pt>
                <c:pt idx="161">
                  <c:v>8.0027359781122964E-3</c:v>
                </c:pt>
                <c:pt idx="162">
                  <c:v>7.9283005860046885E-3</c:v>
                </c:pt>
                <c:pt idx="163">
                  <c:v>-1.4806764925626381E-2</c:v>
                </c:pt>
                <c:pt idx="164">
                  <c:v>2.4565066109951239E-2</c:v>
                </c:pt>
                <c:pt idx="165">
                  <c:v>-2.0983785256847076E-2</c:v>
                </c:pt>
                <c:pt idx="166">
                  <c:v>1.1926921751120201E-2</c:v>
                </c:pt>
                <c:pt idx="167">
                  <c:v>1.6610597140454209E-2</c:v>
                </c:pt>
                <c:pt idx="168">
                  <c:v>-3.5228886334437659E-2</c:v>
                </c:pt>
                <c:pt idx="169">
                  <c:v>-6.0819029598602192E-4</c:v>
                </c:pt>
                <c:pt idx="170">
                  <c:v>-3.7700282752121117E-3</c:v>
                </c:pt>
                <c:pt idx="171">
                  <c:v>1.2542603953646925E-2</c:v>
                </c:pt>
                <c:pt idx="172">
                  <c:v>4.072077185017009E-2</c:v>
                </c:pt>
                <c:pt idx="173">
                  <c:v>-1.7494946678748069E-2</c:v>
                </c:pt>
                <c:pt idx="174">
                  <c:v>-3.6143768894860595E-2</c:v>
                </c:pt>
                <c:pt idx="175">
                  <c:v>-2.4957421721472528E-2</c:v>
                </c:pt>
                <c:pt idx="176">
                  <c:v>-8.3149278939846916E-3</c:v>
                </c:pt>
                <c:pt idx="177">
                  <c:v>-1.3268380232036359E-2</c:v>
                </c:pt>
                <c:pt idx="178">
                  <c:v>-1.9192630030069324E-3</c:v>
                </c:pt>
                <c:pt idx="179">
                  <c:v>3.5955056179775013E-3</c:v>
                </c:pt>
                <c:pt idx="180">
                  <c:v>4.3851163990455966E-3</c:v>
                </c:pt>
                <c:pt idx="181">
                  <c:v>-6.9800204918033515E-3</c:v>
                </c:pt>
                <c:pt idx="182">
                  <c:v>4.1797955115427943E-3</c:v>
                </c:pt>
                <c:pt idx="183">
                  <c:v>-7.9106858054227569E-3</c:v>
                </c:pt>
                <c:pt idx="184">
                  <c:v>1.0507993811242899E-2</c:v>
                </c:pt>
                <c:pt idx="185">
                  <c:v>-7.6765609007164448E-3</c:v>
                </c:pt>
                <c:pt idx="186">
                  <c:v>-1.0006333122229316E-2</c:v>
                </c:pt>
                <c:pt idx="187">
                  <c:v>1.9035532994924331E-3</c:v>
                </c:pt>
                <c:pt idx="188">
                  <c:v>-6.9938882238045341E-3</c:v>
                </c:pt>
                <c:pt idx="189">
                  <c:v>-2.0248163466880631E-2</c:v>
                </c:pt>
                <c:pt idx="190">
                  <c:v>6.3991053677932008E-3</c:v>
                </c:pt>
                <c:pt idx="191">
                  <c:v>-8.0700229685271019E-4</c:v>
                </c:pt>
                <c:pt idx="192">
                  <c:v>6.4979693845672593E-3</c:v>
                </c:pt>
                <c:pt idx="193">
                  <c:v>6.1608097064187461E-3</c:v>
                </c:pt>
                <c:pt idx="194">
                  <c:v>-4.2566510172143968E-3</c:v>
                </c:pt>
                <c:pt idx="195">
                  <c:v>-1.2242626599888617E-2</c:v>
                </c:pt>
                <c:pt idx="196">
                  <c:v>8.606173994387234E-3</c:v>
                </c:pt>
                <c:pt idx="197">
                  <c:v>-1.6679953394247882E-2</c:v>
                </c:pt>
                <c:pt idx="198">
                  <c:v>-5.8596005080244762E-2</c:v>
                </c:pt>
                <c:pt idx="199">
                  <c:v>4.1157034374819101E-3</c:v>
                </c:pt>
                <c:pt idx="200">
                  <c:v>8.8304093567250774E-3</c:v>
                </c:pt>
                <c:pt idx="201">
                  <c:v>1.465614430665152E-2</c:v>
                </c:pt>
                <c:pt idx="202">
                  <c:v>-4.7446770654180348E-4</c:v>
                </c:pt>
                <c:pt idx="203">
                  <c:v>-4.5459912622504151E-3</c:v>
                </c:pt>
                <c:pt idx="204">
                  <c:v>1.4555256064689992E-2</c:v>
                </c:pt>
                <c:pt idx="205">
                  <c:v>1.8919743667988875E-2</c:v>
                </c:pt>
                <c:pt idx="206">
                  <c:v>4.2289776906103693E-3</c:v>
                </c:pt>
                <c:pt idx="207">
                  <c:v>-1.1151515151515135E-2</c:v>
                </c:pt>
                <c:pt idx="208">
                  <c:v>1.6390457111636891E-3</c:v>
                </c:pt>
                <c:pt idx="209">
                  <c:v>-2.1806287479557707E-3</c:v>
                </c:pt>
                <c:pt idx="210">
                  <c:v>3.6476381542951408E-3</c:v>
                </c:pt>
                <c:pt idx="211">
                  <c:v>1.1250461084470809E-2</c:v>
                </c:pt>
                <c:pt idx="212">
                  <c:v>-1.9021905872246281E-3</c:v>
                </c:pt>
                <c:pt idx="213">
                  <c:v>-1.5048954430073813E-2</c:v>
                </c:pt>
                <c:pt idx="214">
                  <c:v>-3.7331406551059931E-3</c:v>
                </c:pt>
                <c:pt idx="215">
                  <c:v>-5.3302988560818276E-3</c:v>
                </c:pt>
                <c:pt idx="216">
                  <c:v>-9.785316095362373E-3</c:v>
                </c:pt>
                <c:pt idx="217">
                  <c:v>5.3061467835211484E-3</c:v>
                </c:pt>
                <c:pt idx="218">
                  <c:v>4.431403078028584E-3</c:v>
                </c:pt>
                <c:pt idx="219">
                  <c:v>-7.4888558692421947E-3</c:v>
                </c:pt>
                <c:pt idx="220">
                  <c:v>6.460489322246854E-3</c:v>
                </c:pt>
                <c:pt idx="221">
                  <c:v>1.9779429393429471E-3</c:v>
                </c:pt>
                <c:pt idx="222">
                  <c:v>3.488511969204966E-3</c:v>
                </c:pt>
                <c:pt idx="223">
                  <c:v>-4.3715192526500024E-3</c:v>
                </c:pt>
                <c:pt idx="224">
                  <c:v>-1.0605521981277399E-2</c:v>
                </c:pt>
                <c:pt idx="225">
                  <c:v>-8.2879469571384146E-4</c:v>
                </c:pt>
                <c:pt idx="226">
                  <c:v>1.9555770159343178E-2</c:v>
                </c:pt>
                <c:pt idx="227">
                  <c:v>2.0563686948107396E-3</c:v>
                </c:pt>
                <c:pt idx="228">
                  <c:v>-1.2305854241338121E-2</c:v>
                </c:pt>
                <c:pt idx="229">
                  <c:v>-5.8201686661123464E-3</c:v>
                </c:pt>
                <c:pt idx="230">
                  <c:v>-9.0630885122410243E-3</c:v>
                </c:pt>
                <c:pt idx="231">
                  <c:v>1.5915119363394403E-3</c:v>
                </c:pt>
                <c:pt idx="232">
                  <c:v>-3.1143495122810672E-3</c:v>
                </c:pt>
                <c:pt idx="233">
                  <c:v>3.1240789861479712E-3</c:v>
                </c:pt>
                <c:pt idx="234">
                  <c:v>-1.1996971638227216E-2</c:v>
                </c:pt>
                <c:pt idx="235">
                  <c:v>-1.6860465116278478E-3</c:v>
                </c:pt>
                <c:pt idx="236">
                  <c:v>1.0991594662904891E-2</c:v>
                </c:pt>
                <c:pt idx="237">
                  <c:v>-1.2135640459876917E-2</c:v>
                </c:pt>
                <c:pt idx="238">
                  <c:v>-6.4612899503865284E-3</c:v>
                </c:pt>
                <c:pt idx="239">
                  <c:v>-2.4171270718231774E-3</c:v>
                </c:pt>
                <c:pt idx="240">
                  <c:v>1.6140189070785738E-3</c:v>
                </c:pt>
                <c:pt idx="241">
                  <c:v>2.4269039639430723E-3</c:v>
                </c:pt>
                <c:pt idx="242">
                  <c:v>-1.1543345261456617E-3</c:v>
                </c:pt>
                <c:pt idx="243">
                  <c:v>-4.5389255960931463E-3</c:v>
                </c:pt>
                <c:pt idx="244">
                  <c:v>1.0273972602739878E-2</c:v>
                </c:pt>
                <c:pt idx="245">
                  <c:v>1.0143652887716126E-2</c:v>
                </c:pt>
                <c:pt idx="246">
                  <c:v>-3.33099579242635E-3</c:v>
                </c:pt>
                <c:pt idx="247">
                  <c:v>-9.0340514246004533E-3</c:v>
                </c:pt>
                <c:pt idx="248">
                  <c:v>9.8836189250832707E-3</c:v>
                </c:pt>
                <c:pt idx="249">
                  <c:v>5.5277859453102263E-3</c:v>
                </c:pt>
                <c:pt idx="250">
                  <c:v>-1.7506355442569954E-2</c:v>
                </c:pt>
                <c:pt idx="251">
                  <c:v>-5.1158245674540748E-3</c:v>
                </c:pt>
                <c:pt idx="252">
                  <c:v>1.7274140611505118E-3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5B-4577-AE72-7283BF7886D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Workout!$F$149:$F$401</c:f>
              <c:numCache>
                <c:formatCode>0.0%_);\(0.0%\)</c:formatCode>
                <c:ptCount val="253"/>
                <c:pt idx="0">
                  <c:v>0</c:v>
                </c:pt>
                <c:pt idx="1">
                  <c:v>7.8119135678536011E-3</c:v>
                </c:pt>
                <c:pt idx="2">
                  <c:v>-5.0651837634291264E-3</c:v>
                </c:pt>
                <c:pt idx="3">
                  <c:v>-9.2326036687424562E-3</c:v>
                </c:pt>
                <c:pt idx="4">
                  <c:v>1.6521734477854544E-3</c:v>
                </c:pt>
                <c:pt idx="5">
                  <c:v>1.8699515830857827E-3</c:v>
                </c:pt>
                <c:pt idx="6">
                  <c:v>-1.8099386314462951E-3</c:v>
                </c:pt>
                <c:pt idx="7">
                  <c:v>4.6111395874071093E-5</c:v>
                </c:pt>
                <c:pt idx="8">
                  <c:v>-5.1907401569772915E-3</c:v>
                </c:pt>
                <c:pt idx="9">
                  <c:v>7.6062597775572449E-4</c:v>
                </c:pt>
                <c:pt idx="10">
                  <c:v>3.0837405540178331E-3</c:v>
                </c:pt>
                <c:pt idx="11">
                  <c:v>6.5396985042167621E-3</c:v>
                </c:pt>
                <c:pt idx="12">
                  <c:v>-9.8432056020480996E-4</c:v>
                </c:pt>
                <c:pt idx="13">
                  <c:v>1.7405165067008177E-4</c:v>
                </c:pt>
                <c:pt idx="14">
                  <c:v>1.0041233154985063E-2</c:v>
                </c:pt>
                <c:pt idx="15">
                  <c:v>9.6633383213491353E-3</c:v>
                </c:pt>
                <c:pt idx="16">
                  <c:v>-2.7403279894853139E-3</c:v>
                </c:pt>
                <c:pt idx="17">
                  <c:v>2.7842487312179642E-3</c:v>
                </c:pt>
                <c:pt idx="18">
                  <c:v>-1.1977209389165688E-2</c:v>
                </c:pt>
                <c:pt idx="19">
                  <c:v>1.0511623667855741E-2</c:v>
                </c:pt>
                <c:pt idx="20">
                  <c:v>-1.0145835050523355E-2</c:v>
                </c:pt>
                <c:pt idx="21">
                  <c:v>-3.208093406202206E-3</c:v>
                </c:pt>
                <c:pt idx="22">
                  <c:v>6.3298708581600582E-3</c:v>
                </c:pt>
                <c:pt idx="23">
                  <c:v>-2.037067563453121E-3</c:v>
                </c:pt>
                <c:pt idx="24">
                  <c:v>4.3464138324640356E-3</c:v>
                </c:pt>
                <c:pt idx="25">
                  <c:v>8.8187179032026553E-3</c:v>
                </c:pt>
                <c:pt idx="26">
                  <c:v>5.4695394829229471E-4</c:v>
                </c:pt>
                <c:pt idx="27">
                  <c:v>-3.8142627983550614E-4</c:v>
                </c:pt>
                <c:pt idx="28">
                  <c:v>-6.38633955481549E-3</c:v>
                </c:pt>
                <c:pt idx="29">
                  <c:v>-8.7576953186074835E-4</c:v>
                </c:pt>
                <c:pt idx="30">
                  <c:v>9.8725505260910396E-4</c:v>
                </c:pt>
                <c:pt idx="31">
                  <c:v>4.4034414366345143E-3</c:v>
                </c:pt>
                <c:pt idx="32">
                  <c:v>6.5971018656283409E-3</c:v>
                </c:pt>
                <c:pt idx="33">
                  <c:v>5.6001349404761758E-3</c:v>
                </c:pt>
                <c:pt idx="34">
                  <c:v>-1.8380526154962995E-3</c:v>
                </c:pt>
                <c:pt idx="35">
                  <c:v>-1.2607336841805594E-3</c:v>
                </c:pt>
                <c:pt idx="36">
                  <c:v>1.6396162182830132E-2</c:v>
                </c:pt>
                <c:pt idx="37">
                  <c:v>1.5246506263277837E-4</c:v>
                </c:pt>
                <c:pt idx="38">
                  <c:v>5.0545520058982163E-3</c:v>
                </c:pt>
                <c:pt idx="39">
                  <c:v>-1.1239180874718535E-2</c:v>
                </c:pt>
                <c:pt idx="40">
                  <c:v>8.8581674394405674E-4</c:v>
                </c:pt>
                <c:pt idx="41">
                  <c:v>3.3034407961043399E-3</c:v>
                </c:pt>
                <c:pt idx="42">
                  <c:v>3.497363009283827E-3</c:v>
                </c:pt>
                <c:pt idx="43">
                  <c:v>4.097696443915444E-3</c:v>
                </c:pt>
                <c:pt idx="44">
                  <c:v>2.3869729604621526E-2</c:v>
                </c:pt>
                <c:pt idx="45">
                  <c:v>-8.1247530689796399E-3</c:v>
                </c:pt>
                <c:pt idx="46">
                  <c:v>-1.8685311905660695E-3</c:v>
                </c:pt>
                <c:pt idx="47">
                  <c:v>1.134988909966661E-2</c:v>
                </c:pt>
                <c:pt idx="48">
                  <c:v>4.4393764910897193E-3</c:v>
                </c:pt>
                <c:pt idx="49">
                  <c:v>-1.2455203325804409E-2</c:v>
                </c:pt>
                <c:pt idx="50">
                  <c:v>1.4452322969482623E-2</c:v>
                </c:pt>
                <c:pt idx="51">
                  <c:v>-2.6169326239666724E-5</c:v>
                </c:pt>
                <c:pt idx="52">
                  <c:v>-4.6663290746733477E-3</c:v>
                </c:pt>
                <c:pt idx="53">
                  <c:v>1.6484491795981882E-2</c:v>
                </c:pt>
                <c:pt idx="54">
                  <c:v>1.6517828978538152E-2</c:v>
                </c:pt>
                <c:pt idx="55">
                  <c:v>1.9516377942280672E-2</c:v>
                </c:pt>
                <c:pt idx="56">
                  <c:v>-1.2303663689734901E-2</c:v>
                </c:pt>
                <c:pt idx="57">
                  <c:v>-1.8722036149376731E-4</c:v>
                </c:pt>
                <c:pt idx="58">
                  <c:v>-6.6104375397479931E-4</c:v>
                </c:pt>
                <c:pt idx="59">
                  <c:v>-1.4158590591812348E-2</c:v>
                </c:pt>
                <c:pt idx="60">
                  <c:v>-1.8477599569955316E-2</c:v>
                </c:pt>
                <c:pt idx="61">
                  <c:v>1.5232066981076819E-3</c:v>
                </c:pt>
                <c:pt idx="62">
                  <c:v>4.9931358942898463E-3</c:v>
                </c:pt>
                <c:pt idx="63">
                  <c:v>-1.8741977508127672E-2</c:v>
                </c:pt>
                <c:pt idx="64">
                  <c:v>-4.4343055161477629E-4</c:v>
                </c:pt>
                <c:pt idx="65">
                  <c:v>2.47618260879785E-2</c:v>
                </c:pt>
                <c:pt idx="66">
                  <c:v>5.5288051998689802E-3</c:v>
                </c:pt>
                <c:pt idx="67">
                  <c:v>-1.0865754416072293E-2</c:v>
                </c:pt>
                <c:pt idx="68">
                  <c:v>1.4145966695302326E-2</c:v>
                </c:pt>
                <c:pt idx="69">
                  <c:v>-1.5641323793714745E-2</c:v>
                </c:pt>
                <c:pt idx="70">
                  <c:v>2.0287873950213253E-2</c:v>
                </c:pt>
                <c:pt idx="71">
                  <c:v>5.1942704194938294E-3</c:v>
                </c:pt>
                <c:pt idx="72">
                  <c:v>-1.1696376643686279E-2</c:v>
                </c:pt>
                <c:pt idx="73">
                  <c:v>5.3471941300986536E-4</c:v>
                </c:pt>
                <c:pt idx="74">
                  <c:v>-2.1598081027015992E-2</c:v>
                </c:pt>
                <c:pt idx="75">
                  <c:v>1.6694280301948083E-2</c:v>
                </c:pt>
                <c:pt idx="76">
                  <c:v>-2.4965463051751846E-2</c:v>
                </c:pt>
                <c:pt idx="77">
                  <c:v>7.7997125886481999E-3</c:v>
                </c:pt>
                <c:pt idx="78">
                  <c:v>8.532773065403898E-4</c:v>
                </c:pt>
                <c:pt idx="79">
                  <c:v>-1.0837825157482439E-2</c:v>
                </c:pt>
                <c:pt idx="80">
                  <c:v>-2.3699685433966167E-2</c:v>
                </c:pt>
                <c:pt idx="81">
                  <c:v>-1.3116449929857388E-2</c:v>
                </c:pt>
                <c:pt idx="82">
                  <c:v>2.0147747622565326E-3</c:v>
                </c:pt>
                <c:pt idx="83">
                  <c:v>-1.5302572199795805E-2</c:v>
                </c:pt>
                <c:pt idx="84">
                  <c:v>-9.4110565658742651E-3</c:v>
                </c:pt>
                <c:pt idx="85">
                  <c:v>-7.2204224964901309E-3</c:v>
                </c:pt>
                <c:pt idx="86">
                  <c:v>1.0630252645719596E-2</c:v>
                </c:pt>
                <c:pt idx="87">
                  <c:v>-2.1773807453998595E-3</c:v>
                </c:pt>
                <c:pt idx="88">
                  <c:v>-1.6004273877897601E-3</c:v>
                </c:pt>
                <c:pt idx="89">
                  <c:v>1.242026301584187E-2</c:v>
                </c:pt>
                <c:pt idx="90">
                  <c:v>8.8155566175174283E-3</c:v>
                </c:pt>
                <c:pt idx="91">
                  <c:v>7.7785443199278603E-3</c:v>
                </c:pt>
                <c:pt idx="92">
                  <c:v>-1.7796358072048712E-2</c:v>
                </c:pt>
                <c:pt idx="93">
                  <c:v>-1.5039685361085575E-2</c:v>
                </c:pt>
                <c:pt idx="94">
                  <c:v>1.4513546421937251E-2</c:v>
                </c:pt>
                <c:pt idx="95">
                  <c:v>1.0618261374257587E-2</c:v>
                </c:pt>
                <c:pt idx="96">
                  <c:v>4.7535183477835918E-3</c:v>
                </c:pt>
                <c:pt idx="97">
                  <c:v>-1.9422093679841046E-2</c:v>
                </c:pt>
                <c:pt idx="98">
                  <c:v>2.2509784780273545E-3</c:v>
                </c:pt>
                <c:pt idx="99">
                  <c:v>-7.7391465372818047E-3</c:v>
                </c:pt>
                <c:pt idx="100">
                  <c:v>-6.4889206635578844E-3</c:v>
                </c:pt>
                <c:pt idx="101">
                  <c:v>-6.9875768730336407E-3</c:v>
                </c:pt>
                <c:pt idx="102">
                  <c:v>2.0526676244180253E-2</c:v>
                </c:pt>
                <c:pt idx="103">
                  <c:v>-1.4373889808861784E-2</c:v>
                </c:pt>
                <c:pt idx="104">
                  <c:v>-1.0998806249592152E-2</c:v>
                </c:pt>
                <c:pt idx="105">
                  <c:v>1.0683411112163421E-2</c:v>
                </c:pt>
                <c:pt idx="106">
                  <c:v>-4.6408862023348263E-3</c:v>
                </c:pt>
                <c:pt idx="107">
                  <c:v>5.9084412989118817E-4</c:v>
                </c:pt>
                <c:pt idx="108">
                  <c:v>-1.2796547408000514E-4</c:v>
                </c:pt>
                <c:pt idx="109">
                  <c:v>1.2220620804226368E-3</c:v>
                </c:pt>
                <c:pt idx="110">
                  <c:v>-1.2331472957737288E-3</c:v>
                </c:pt>
                <c:pt idx="111">
                  <c:v>3.8095250994090168E-3</c:v>
                </c:pt>
                <c:pt idx="112">
                  <c:v>-1.1246578432980714E-3</c:v>
                </c:pt>
                <c:pt idx="113">
                  <c:v>1.6164923342124382E-2</c:v>
                </c:pt>
                <c:pt idx="114">
                  <c:v>-1.3389584427664358E-3</c:v>
                </c:pt>
                <c:pt idx="115">
                  <c:v>1.4901127928572233E-2</c:v>
                </c:pt>
                <c:pt idx="116">
                  <c:v>-1.1205532058470191E-2</c:v>
                </c:pt>
                <c:pt idx="117">
                  <c:v>-1.3994003564462454E-2</c:v>
                </c:pt>
                <c:pt idx="118">
                  <c:v>-3.2252313654389519E-3</c:v>
                </c:pt>
                <c:pt idx="119">
                  <c:v>1.5092954904691869E-3</c:v>
                </c:pt>
                <c:pt idx="120">
                  <c:v>-9.8244379095204781E-3</c:v>
                </c:pt>
                <c:pt idx="121">
                  <c:v>-3.4556189006462734E-4</c:v>
                </c:pt>
                <c:pt idx="122">
                  <c:v>-1.1342437214042489E-3</c:v>
                </c:pt>
                <c:pt idx="123">
                  <c:v>-3.5424616593732194E-3</c:v>
                </c:pt>
                <c:pt idx="124">
                  <c:v>2.7273487481944692E-3</c:v>
                </c:pt>
                <c:pt idx="125">
                  <c:v>1.1873466759968476E-2</c:v>
                </c:pt>
                <c:pt idx="126">
                  <c:v>-4.8088105895041089E-3</c:v>
                </c:pt>
                <c:pt idx="127">
                  <c:v>-4.527843544691601E-4</c:v>
                </c:pt>
                <c:pt idx="128">
                  <c:v>1.1840691392282165E-2</c:v>
                </c:pt>
                <c:pt idx="129">
                  <c:v>-2.553726885218599E-3</c:v>
                </c:pt>
                <c:pt idx="130">
                  <c:v>-1.9129967898500189E-3</c:v>
                </c:pt>
                <c:pt idx="131">
                  <c:v>1.1031597834390672E-2</c:v>
                </c:pt>
                <c:pt idx="132">
                  <c:v>1.6626435637312253E-2</c:v>
                </c:pt>
                <c:pt idx="133">
                  <c:v>-5.8234792877042141E-3</c:v>
                </c:pt>
                <c:pt idx="134">
                  <c:v>-1.4246408017455359E-3</c:v>
                </c:pt>
                <c:pt idx="135">
                  <c:v>2.7249294571252136E-4</c:v>
                </c:pt>
                <c:pt idx="136">
                  <c:v>4.5697848639052463E-3</c:v>
                </c:pt>
                <c:pt idx="137">
                  <c:v>1.4852464013757727E-2</c:v>
                </c:pt>
                <c:pt idx="138">
                  <c:v>-4.7152572584858721E-3</c:v>
                </c:pt>
                <c:pt idx="139">
                  <c:v>-6.8234139632284974E-3</c:v>
                </c:pt>
                <c:pt idx="140">
                  <c:v>1.2723152226206125E-3</c:v>
                </c:pt>
                <c:pt idx="141">
                  <c:v>7.2599884320379005E-4</c:v>
                </c:pt>
                <c:pt idx="142">
                  <c:v>8.8206145412133008E-3</c:v>
                </c:pt>
                <c:pt idx="143">
                  <c:v>8.0364224819149399E-3</c:v>
                </c:pt>
                <c:pt idx="144">
                  <c:v>-3.5928039812966883E-3</c:v>
                </c:pt>
                <c:pt idx="145">
                  <c:v>1.8292019635184564E-2</c:v>
                </c:pt>
                <c:pt idx="146">
                  <c:v>1.4315152649045038E-2</c:v>
                </c:pt>
                <c:pt idx="147">
                  <c:v>1.975754996059953E-3</c:v>
                </c:pt>
                <c:pt idx="148">
                  <c:v>1.9076297670218345E-2</c:v>
                </c:pt>
                <c:pt idx="149">
                  <c:v>1.2308690638489495E-3</c:v>
                </c:pt>
                <c:pt idx="150">
                  <c:v>-2.5666601949700718E-2</c:v>
                </c:pt>
                <c:pt idx="151">
                  <c:v>-4.6643802820811597E-4</c:v>
                </c:pt>
                <c:pt idx="152">
                  <c:v>-3.3620019528407541E-3</c:v>
                </c:pt>
                <c:pt idx="153">
                  <c:v>-2.0511400827392112E-3</c:v>
                </c:pt>
                <c:pt idx="154">
                  <c:v>-1.2316477313509822E-2</c:v>
                </c:pt>
                <c:pt idx="155">
                  <c:v>4.5645006375258923E-3</c:v>
                </c:pt>
                <c:pt idx="156">
                  <c:v>-1.6164895610700003E-2</c:v>
                </c:pt>
                <c:pt idx="157">
                  <c:v>-2.5592179020760275E-3</c:v>
                </c:pt>
                <c:pt idx="158">
                  <c:v>8.7074335629486743E-3</c:v>
                </c:pt>
                <c:pt idx="159">
                  <c:v>1.2831659869515288E-2</c:v>
                </c:pt>
                <c:pt idx="160">
                  <c:v>-4.089444675042353E-3</c:v>
                </c:pt>
                <c:pt idx="161">
                  <c:v>4.4864635000450015E-3</c:v>
                </c:pt>
                <c:pt idx="162">
                  <c:v>5.2774435234002048E-3</c:v>
                </c:pt>
                <c:pt idx="163">
                  <c:v>-1.3900932709933755E-2</c:v>
                </c:pt>
                <c:pt idx="164">
                  <c:v>2.5083019316449962E-2</c:v>
                </c:pt>
                <c:pt idx="165">
                  <c:v>-1.5326201267153783E-2</c:v>
                </c:pt>
                <c:pt idx="166">
                  <c:v>1.1623075809716887E-3</c:v>
                </c:pt>
                <c:pt idx="167">
                  <c:v>1.8292895766598427E-2</c:v>
                </c:pt>
                <c:pt idx="168">
                  <c:v>-2.9577348564782557E-2</c:v>
                </c:pt>
                <c:pt idx="169">
                  <c:v>-8.3900439492944345E-3</c:v>
                </c:pt>
                <c:pt idx="170">
                  <c:v>6.0820935157068767E-4</c:v>
                </c:pt>
                <c:pt idx="171">
                  <c:v>2.4298641919901831E-2</c:v>
                </c:pt>
                <c:pt idx="172">
                  <c:v>3.9033714901757666E-2</c:v>
                </c:pt>
                <c:pt idx="173">
                  <c:v>-1.3523571449230443E-2</c:v>
                </c:pt>
                <c:pt idx="174">
                  <c:v>-3.9411211470821161E-2</c:v>
                </c:pt>
                <c:pt idx="175">
                  <c:v>-3.1853412631355105E-2</c:v>
                </c:pt>
                <c:pt idx="176">
                  <c:v>-2.1098426483135646E-2</c:v>
                </c:pt>
                <c:pt idx="177">
                  <c:v>-8.2543537635413333E-3</c:v>
                </c:pt>
                <c:pt idx="178">
                  <c:v>-2.6240886530392027E-3</c:v>
                </c:pt>
                <c:pt idx="179">
                  <c:v>5.2079762374754868E-3</c:v>
                </c:pt>
                <c:pt idx="180">
                  <c:v>3.9149404830902679E-3</c:v>
                </c:pt>
                <c:pt idx="181">
                  <c:v>-1.2747238514443371E-3</c:v>
                </c:pt>
                <c:pt idx="182">
                  <c:v>9.4666950196176103E-4</c:v>
                </c:pt>
                <c:pt idx="183">
                  <c:v>-9.556678435872934E-3</c:v>
                </c:pt>
                <c:pt idx="184">
                  <c:v>1.2810209321421295E-2</c:v>
                </c:pt>
                <c:pt idx="185">
                  <c:v>-2.8749373114657084E-3</c:v>
                </c:pt>
                <c:pt idx="186">
                  <c:v>-7.7547276324210213E-3</c:v>
                </c:pt>
                <c:pt idx="187">
                  <c:v>3.1138539107129493E-3</c:v>
                </c:pt>
                <c:pt idx="188">
                  <c:v>-2.2476917492166848E-3</c:v>
                </c:pt>
                <c:pt idx="189">
                  <c:v>-2.7548266684700451E-3</c:v>
                </c:pt>
                <c:pt idx="190">
                  <c:v>-2.2737931788060495E-3</c:v>
                </c:pt>
                <c:pt idx="191">
                  <c:v>2.9114216038239604E-5</c:v>
                </c:pt>
                <c:pt idx="192">
                  <c:v>7.316468293330658E-3</c:v>
                </c:pt>
                <c:pt idx="193">
                  <c:v>1.2386824470116409E-2</c:v>
                </c:pt>
                <c:pt idx="194">
                  <c:v>-5.7737556931612977E-3</c:v>
                </c:pt>
                <c:pt idx="195">
                  <c:v>-1.0702753567451651E-2</c:v>
                </c:pt>
                <c:pt idx="196">
                  <c:v>-5.6775755463118749E-3</c:v>
                </c:pt>
                <c:pt idx="197">
                  <c:v>-2.3870752066346146E-3</c:v>
                </c:pt>
                <c:pt idx="198">
                  <c:v>-4.2633489939669644E-3</c:v>
                </c:pt>
                <c:pt idx="199">
                  <c:v>7.7099086141552142E-4</c:v>
                </c:pt>
                <c:pt idx="200">
                  <c:v>1.1097771089794151E-3</c:v>
                </c:pt>
                <c:pt idx="201">
                  <c:v>8.0114774087620688E-3</c:v>
                </c:pt>
                <c:pt idx="202">
                  <c:v>-7.3587190240842482E-4</c:v>
                </c:pt>
                <c:pt idx="203">
                  <c:v>4.4559814534623765E-3</c:v>
                </c:pt>
                <c:pt idx="204">
                  <c:v>1.1066472946480665E-2</c:v>
                </c:pt>
                <c:pt idx="205">
                  <c:v>1.2336983379184874E-2</c:v>
                </c:pt>
                <c:pt idx="206">
                  <c:v>2.2608886840504994E-3</c:v>
                </c:pt>
                <c:pt idx="207">
                  <c:v>-1.6651236590790042E-2</c:v>
                </c:pt>
                <c:pt idx="208">
                  <c:v>6.0830198520203105E-3</c:v>
                </c:pt>
                <c:pt idx="209">
                  <c:v>-3.8613001085036069E-3</c:v>
                </c:pt>
                <c:pt idx="210">
                  <c:v>-3.1223349125453215E-4</c:v>
                </c:pt>
                <c:pt idx="211">
                  <c:v>6.9373406059689557E-3</c:v>
                </c:pt>
                <c:pt idx="212">
                  <c:v>2.658743721172474E-3</c:v>
                </c:pt>
                <c:pt idx="213">
                  <c:v>-2.0864410294994085E-2</c:v>
                </c:pt>
                <c:pt idx="214">
                  <c:v>-3.9226783548373945E-4</c:v>
                </c:pt>
                <c:pt idx="215">
                  <c:v>-2.9716722763644121E-3</c:v>
                </c:pt>
                <c:pt idx="216">
                  <c:v>-7.3535577376869776E-3</c:v>
                </c:pt>
                <c:pt idx="217">
                  <c:v>6.3673272158926153E-4</c:v>
                </c:pt>
                <c:pt idx="218">
                  <c:v>6.0941151083935274E-3</c:v>
                </c:pt>
                <c:pt idx="219">
                  <c:v>-5.3021617547426292E-3</c:v>
                </c:pt>
                <c:pt idx="220">
                  <c:v>9.8987133819836703E-3</c:v>
                </c:pt>
                <c:pt idx="221">
                  <c:v>1.9803306805989962E-3</c:v>
                </c:pt>
                <c:pt idx="222">
                  <c:v>5.6932166284295871E-3</c:v>
                </c:pt>
                <c:pt idx="223">
                  <c:v>-4.6226751296247759E-3</c:v>
                </c:pt>
                <c:pt idx="224">
                  <c:v>-6.9945699989605314E-3</c:v>
                </c:pt>
                <c:pt idx="225">
                  <c:v>1.7356665802732429E-3</c:v>
                </c:pt>
                <c:pt idx="226">
                  <c:v>1.2042480549806056E-2</c:v>
                </c:pt>
                <c:pt idx="227">
                  <c:v>4.192272269931685E-4</c:v>
                </c:pt>
                <c:pt idx="228">
                  <c:v>-6.4747527715290909E-3</c:v>
                </c:pt>
                <c:pt idx="229">
                  <c:v>-1.4376715508958027E-3</c:v>
                </c:pt>
                <c:pt idx="230">
                  <c:v>-8.6200137701049062E-3</c:v>
                </c:pt>
                <c:pt idx="231">
                  <c:v>2.1189734818778394E-3</c:v>
                </c:pt>
                <c:pt idx="232">
                  <c:v>-1.0107166965120928E-3</c:v>
                </c:pt>
                <c:pt idx="233">
                  <c:v>2.0603581007168081E-3</c:v>
                </c:pt>
                <c:pt idx="234">
                  <c:v>-6.3184877007576024E-3</c:v>
                </c:pt>
                <c:pt idx="235">
                  <c:v>-1.2649573512242274E-3</c:v>
                </c:pt>
                <c:pt idx="236">
                  <c:v>9.1609647365784586E-3</c:v>
                </c:pt>
                <c:pt idx="237">
                  <c:v>-1.0282880933527805E-2</c:v>
                </c:pt>
                <c:pt idx="238">
                  <c:v>-2.2317668884211939E-3</c:v>
                </c:pt>
                <c:pt idx="239">
                  <c:v>2.3370107554681052E-3</c:v>
                </c:pt>
                <c:pt idx="240">
                  <c:v>-9.2878628691006604E-4</c:v>
                </c:pt>
                <c:pt idx="241">
                  <c:v>-6.4758754415994435E-4</c:v>
                </c:pt>
                <c:pt idx="242">
                  <c:v>3.0478498657680042E-3</c:v>
                </c:pt>
                <c:pt idx="243">
                  <c:v>7.7266935442055207E-4</c:v>
                </c:pt>
                <c:pt idx="244">
                  <c:v>1.0778090535360496E-2</c:v>
                </c:pt>
                <c:pt idx="245">
                  <c:v>-3.040765702722048E-4</c:v>
                </c:pt>
                <c:pt idx="246">
                  <c:v>-2.9504236158982566E-3</c:v>
                </c:pt>
                <c:pt idx="247">
                  <c:v>-5.0884145375604817E-3</c:v>
                </c:pt>
                <c:pt idx="248">
                  <c:v>1.3456808927603925E-2</c:v>
                </c:pt>
                <c:pt idx="249">
                  <c:v>3.7748715967764745E-3</c:v>
                </c:pt>
                <c:pt idx="250">
                  <c:v>-4.458133383451357E-3</c:v>
                </c:pt>
                <c:pt idx="251">
                  <c:v>-1.1835652113454831E-2</c:v>
                </c:pt>
                <c:pt idx="252">
                  <c:v>2.9389633341738719E-3</c:v>
                </c:pt>
              </c:numCache>
            </c:numRef>
          </c:xVal>
          <c:yVal>
            <c:numRef>
              <c:f>'Workout 10 Output'!$B$25:$B$277</c:f>
              <c:numCache>
                <c:formatCode>#,##0.0_);\(#,##0.0\);0.0_);@_)</c:formatCode>
                <c:ptCount val="253"/>
                <c:pt idx="0">
                  <c:v>-6.5357870279924668E-4</c:v>
                </c:pt>
                <c:pt idx="1">
                  <c:v>6.4578703864400944E-3</c:v>
                </c:pt>
                <c:pt idx="2">
                  <c:v>-5.2645867673911627E-3</c:v>
                </c:pt>
                <c:pt idx="3">
                  <c:v>-9.0583300330711065E-3</c:v>
                </c:pt>
                <c:pt idx="4">
                  <c:v>8.5045065677641731E-4</c:v>
                </c:pt>
                <c:pt idx="5">
                  <c:v>1.0487014577467214E-3</c:v>
                </c:pt>
                <c:pt idx="6">
                  <c:v>-2.3012270440640318E-3</c:v>
                </c:pt>
                <c:pt idx="7">
                  <c:v>-6.116019398276722E-4</c:v>
                </c:pt>
                <c:pt idx="8">
                  <c:v>-5.3788849982651646E-3</c:v>
                </c:pt>
                <c:pt idx="9">
                  <c:v>3.8844846153170544E-5</c:v>
                </c:pt>
                <c:pt idx="10">
                  <c:v>2.1536546035910058E-3</c:v>
                </c:pt>
                <c:pt idx="11">
                  <c:v>5.2997299926642585E-3</c:v>
                </c:pt>
                <c:pt idx="12">
                  <c:v>-1.5496389946326287E-3</c:v>
                </c:pt>
                <c:pt idx="13">
                  <c:v>-4.951335994468752E-4</c:v>
                </c:pt>
                <c:pt idx="14">
                  <c:v>8.4872953934919098E-3</c:v>
                </c:pt>
                <c:pt idx="15">
                  <c:v>8.1432849475050056E-3</c:v>
                </c:pt>
                <c:pt idx="16">
                  <c:v>-3.1481919388231631E-3</c:v>
                </c:pt>
                <c:pt idx="17">
                  <c:v>1.8810170696519377E-3</c:v>
                </c:pt>
                <c:pt idx="18">
                  <c:v>-1.1556837432223971E-2</c:v>
                </c:pt>
                <c:pt idx="19">
                  <c:v>8.9155077841290131E-3</c:v>
                </c:pt>
                <c:pt idx="20">
                  <c:v>-9.8896754418266921E-3</c:v>
                </c:pt>
                <c:pt idx="21">
                  <c:v>-3.5740146156609705E-3</c:v>
                </c:pt>
                <c:pt idx="22">
                  <c:v>5.1087167909069364E-3</c:v>
                </c:pt>
                <c:pt idx="23">
                  <c:v>-2.5079901914837033E-3</c:v>
                </c:pt>
                <c:pt idx="24">
                  <c:v>3.3031087876418787E-3</c:v>
                </c:pt>
                <c:pt idx="25">
                  <c:v>7.3743984191007904E-3</c:v>
                </c:pt>
                <c:pt idx="26">
                  <c:v>-1.5566802782133397E-4</c:v>
                </c:pt>
                <c:pt idx="27">
                  <c:v>-1.0008039436813529E-3</c:v>
                </c:pt>
                <c:pt idx="28">
                  <c:v>-6.4672795606217585E-3</c:v>
                </c:pt>
                <c:pt idx="29">
                  <c:v>-1.4508213227589916E-3</c:v>
                </c:pt>
                <c:pt idx="30">
                  <c:v>2.4515295670284216E-4</c:v>
                </c:pt>
                <c:pt idx="31">
                  <c:v>3.3550229441692246E-3</c:v>
                </c:pt>
                <c:pt idx="32">
                  <c:v>5.3519862137148206E-3</c:v>
                </c:pt>
                <c:pt idx="33">
                  <c:v>4.4444135082191659E-3</c:v>
                </c:pt>
                <c:pt idx="34">
                  <c:v>-2.3268201544499453E-3</c:v>
                </c:pt>
                <c:pt idx="35">
                  <c:v>-1.8012672086005976E-3</c:v>
                </c:pt>
                <c:pt idx="36">
                  <c:v>1.4272402186431839E-2</c:v>
                </c:pt>
                <c:pt idx="37">
                  <c:v>-5.1478460051137425E-4</c:v>
                </c:pt>
                <c:pt idx="38">
                  <c:v>3.9477509133877438E-3</c:v>
                </c:pt>
                <c:pt idx="39">
                  <c:v>-1.0884985118279343E-2</c:v>
                </c:pt>
                <c:pt idx="40">
                  <c:v>1.5281023407742614E-4</c:v>
                </c:pt>
                <c:pt idx="41">
                  <c:v>2.3536551633669169E-3</c:v>
                </c:pt>
                <c:pt idx="42">
                  <c:v>2.5301891117164568E-3</c:v>
                </c:pt>
                <c:pt idx="43">
                  <c:v>3.0766929381949104E-3</c:v>
                </c:pt>
                <c:pt idx="44">
                  <c:v>2.1075843337364862E-2</c:v>
                </c:pt>
                <c:pt idx="45">
                  <c:v>-8.0498161689243463E-3</c:v>
                </c:pt>
                <c:pt idx="46">
                  <c:v>-2.3545658320023896E-3</c:v>
                </c:pt>
                <c:pt idx="47">
                  <c:v>9.6786091535710911E-3</c:v>
                </c:pt>
                <c:pt idx="48">
                  <c:v>3.3877358394230634E-3</c:v>
                </c:pt>
                <c:pt idx="49">
                  <c:v>-1.1991971476635234E-2</c:v>
                </c:pt>
                <c:pt idx="50">
                  <c:v>1.2502859617467395E-2</c:v>
                </c:pt>
                <c:pt idx="51">
                  <c:v>-6.7740152541967392E-4</c:v>
                </c:pt>
                <c:pt idx="52">
                  <c:v>-4.9014958565081765E-3</c:v>
                </c:pt>
                <c:pt idx="53">
                  <c:v>1.435281162024659E-2</c:v>
                </c:pt>
                <c:pt idx="54">
                  <c:v>1.438315958486094E-2</c:v>
                </c:pt>
                <c:pt idx="55">
                  <c:v>1.7112840105776548E-2</c:v>
                </c:pt>
                <c:pt idx="56">
                  <c:v>-1.185401982144222E-2</c:v>
                </c:pt>
                <c:pt idx="57">
                  <c:v>-8.2401172892881372E-4</c:v>
                </c:pt>
                <c:pt idx="58">
                  <c:v>-1.2553491859618095E-3</c:v>
                </c:pt>
                <c:pt idx="59">
                  <c:v>-1.3542622506790239E-2</c:v>
                </c:pt>
                <c:pt idx="60">
                  <c:v>-1.7474362431617704E-2</c:v>
                </c:pt>
                <c:pt idx="61">
                  <c:v>7.3304786339270273E-4</c:v>
                </c:pt>
                <c:pt idx="62">
                  <c:v>3.8918417501374947E-3</c:v>
                </c:pt>
                <c:pt idx="63">
                  <c:v>-1.7715034608965841E-2</c:v>
                </c:pt>
                <c:pt idx="64">
                  <c:v>-1.0572485290244536E-3</c:v>
                </c:pt>
                <c:pt idx="65">
                  <c:v>2.1887948933385387E-2</c:v>
                </c:pt>
                <c:pt idx="66">
                  <c:v>4.3794796332510518E-3</c:v>
                </c:pt>
                <c:pt idx="67">
                  <c:v>-1.0545042385148549E-2</c:v>
                </c:pt>
                <c:pt idx="68">
                  <c:v>1.2223973141307772E-2</c:v>
                </c:pt>
                <c:pt idx="69">
                  <c:v>-1.4892404680730869E-2</c:v>
                </c:pt>
                <c:pt idx="70">
                  <c:v>1.7815159010780946E-2</c:v>
                </c:pt>
                <c:pt idx="71">
                  <c:v>4.0749413100151727E-3</c:v>
                </c:pt>
                <c:pt idx="72">
                  <c:v>-1.1301185887346875E-2</c:v>
                </c:pt>
                <c:pt idx="73">
                  <c:v>-1.6680553901315379E-4</c:v>
                </c:pt>
                <c:pt idx="74">
                  <c:v>-2.0315042224481775E-2</c:v>
                </c:pt>
                <c:pt idx="75">
                  <c:v>1.4543789191455964E-2</c:v>
                </c:pt>
                <c:pt idx="76">
                  <c:v>-2.3380483953313956E-2</c:v>
                </c:pt>
                <c:pt idx="77">
                  <c:v>6.446763422479929E-3</c:v>
                </c:pt>
                <c:pt idx="78">
                  <c:v>1.2318848385211635E-4</c:v>
                </c:pt>
                <c:pt idx="79">
                  <c:v>-1.0519617436595704E-2</c:v>
                </c:pt>
                <c:pt idx="80">
                  <c:v>-2.2228203784185718E-2</c:v>
                </c:pt>
                <c:pt idx="81">
                  <c:v>-1.2593926621083561E-2</c:v>
                </c:pt>
                <c:pt idx="82">
                  <c:v>1.1805388951004415E-3</c:v>
                </c:pt>
                <c:pt idx="83">
                  <c:v>-1.4584027649529905E-2</c:v>
                </c:pt>
                <c:pt idx="84">
                  <c:v>-9.2207817399105624E-3</c:v>
                </c:pt>
                <c:pt idx="85">
                  <c:v>-7.226573467857338E-3</c:v>
                </c:pt>
                <c:pt idx="86">
                  <c:v>9.0234997542474292E-3</c:v>
                </c:pt>
                <c:pt idx="87">
                  <c:v>-2.635722025853905E-3</c:v>
                </c:pt>
                <c:pt idx="88">
                  <c:v>-2.1105018741110777E-3</c:v>
                </c:pt>
                <c:pt idx="89">
                  <c:v>1.0653006725332953E-2</c:v>
                </c:pt>
                <c:pt idx="90">
                  <c:v>7.3715205938391865E-3</c:v>
                </c:pt>
                <c:pt idx="91">
                  <c:v>6.4274932316355886E-3</c:v>
                </c:pt>
                <c:pt idx="92">
                  <c:v>-1.6854205259145164E-2</c:v>
                </c:pt>
                <c:pt idx="93">
                  <c:v>-1.4344712870445305E-2</c:v>
                </c:pt>
                <c:pt idx="94">
                  <c:v>1.2558593396575012E-2</c:v>
                </c:pt>
                <c:pt idx="95">
                  <c:v>9.0125836943375712E-3</c:v>
                </c:pt>
                <c:pt idx="96">
                  <c:v>3.6737097946228014E-3</c:v>
                </c:pt>
                <c:pt idx="97">
                  <c:v>-1.8334167358950545E-2</c:v>
                </c:pt>
                <c:pt idx="98">
                  <c:v>1.3955631250542409E-3</c:v>
                </c:pt>
                <c:pt idx="99">
                  <c:v>-7.6987855034121623E-3</c:v>
                </c:pt>
                <c:pt idx="100">
                  <c:v>-6.5606626128026212E-3</c:v>
                </c:pt>
                <c:pt idx="101">
                  <c:v>-7.014606222894848E-3</c:v>
                </c:pt>
                <c:pt idx="102">
                  <c:v>1.8032548814340497E-2</c:v>
                </c:pt>
                <c:pt idx="103">
                  <c:v>-1.3738616664649417E-2</c:v>
                </c:pt>
                <c:pt idx="104">
                  <c:v>-1.0666163968495304E-2</c:v>
                </c:pt>
                <c:pt idx="105">
                  <c:v>9.0718917038630689E-3</c:v>
                </c:pt>
                <c:pt idx="106">
                  <c:v>-4.8783343494397972E-3</c:v>
                </c:pt>
                <c:pt idx="107">
                  <c:v>-1.1571331131724968E-4</c:v>
                </c:pt>
                <c:pt idx="108">
                  <c:v>-7.7007000114708154E-4</c:v>
                </c:pt>
                <c:pt idx="109">
                  <c:v>4.5890573437858692E-4</c:v>
                </c:pt>
                <c:pt idx="110">
                  <c:v>-1.7761543863698901E-3</c:v>
                </c:pt>
                <c:pt idx="111">
                  <c:v>2.8143608184607472E-3</c:v>
                </c:pt>
                <c:pt idx="112">
                  <c:v>-1.6773927690915168E-3</c:v>
                </c:pt>
                <c:pt idx="113">
                  <c:v>1.406189765014247E-2</c:v>
                </c:pt>
                <c:pt idx="114">
                  <c:v>-1.8724778515972972E-3</c:v>
                </c:pt>
                <c:pt idx="115">
                  <c:v>1.2911421948558424E-2</c:v>
                </c:pt>
                <c:pt idx="116">
                  <c:v>-1.0854353462976862E-2</c:v>
                </c:pt>
                <c:pt idx="117">
                  <c:v>-1.3392793370102849E-2</c:v>
                </c:pt>
                <c:pt idx="118">
                  <c:v>-3.5896158794930617E-3</c:v>
                </c:pt>
                <c:pt idx="119">
                  <c:v>7.2038402065664232E-4</c:v>
                </c:pt>
                <c:pt idx="120">
                  <c:v>-9.5970967559750719E-3</c:v>
                </c:pt>
                <c:pt idx="121">
                  <c:v>-9.681553768792605E-4</c:v>
                </c:pt>
                <c:pt idx="122">
                  <c:v>-1.6861191180885483E-3</c:v>
                </c:pt>
                <c:pt idx="123">
                  <c:v>-3.878401343551623E-3</c:v>
                </c:pt>
                <c:pt idx="124">
                  <c:v>1.8292190909703395E-3</c:v>
                </c:pt>
                <c:pt idx="125">
                  <c:v>1.0155239603096508E-2</c:v>
                </c:pt>
                <c:pt idx="126">
                  <c:v>-5.0312015976272575E-3</c:v>
                </c:pt>
                <c:pt idx="127">
                  <c:v>-1.0657636120718981E-3</c:v>
                </c:pt>
                <c:pt idx="128">
                  <c:v>1.0125403077556666E-2</c:v>
                </c:pt>
                <c:pt idx="129">
                  <c:v>-2.9783226434882439E-3</c:v>
                </c:pt>
                <c:pt idx="130">
                  <c:v>-2.3950443706835601E-3</c:v>
                </c:pt>
                <c:pt idx="131">
                  <c:v>9.388857851422296E-3</c:v>
                </c:pt>
                <c:pt idx="132">
                  <c:v>1.4482027898996249E-2</c:v>
                </c:pt>
                <c:pt idx="133">
                  <c:v>-5.954888825733317E-3</c:v>
                </c:pt>
                <c:pt idx="134">
                  <c:v>-1.9504774004188822E-3</c:v>
                </c:pt>
                <c:pt idx="135">
                  <c:v>-4.0551915966942039E-4</c:v>
                </c:pt>
                <c:pt idx="136">
                  <c:v>3.5064509910991424E-3</c:v>
                </c:pt>
                <c:pt idx="137">
                  <c:v>1.2867121541279145E-2</c:v>
                </c:pt>
                <c:pt idx="138">
                  <c:v>-4.9460368367928971E-3</c:v>
                </c:pt>
                <c:pt idx="139">
                  <c:v>-6.8651631747504438E-3</c:v>
                </c:pt>
                <c:pt idx="140">
                  <c:v>5.0465286908650477E-4</c:v>
                </c:pt>
                <c:pt idx="141">
                  <c:v>7.322594616024857E-6</c:v>
                </c:pt>
                <c:pt idx="142">
                  <c:v>7.3761249928187738E-3</c:v>
                </c:pt>
                <c:pt idx="143">
                  <c:v>6.6622484429252095E-3</c:v>
                </c:pt>
                <c:pt idx="144">
                  <c:v>-3.9242296615793672E-3</c:v>
                </c:pt>
                <c:pt idx="145">
                  <c:v>1.5998265335808431E-2</c:v>
                </c:pt>
                <c:pt idx="146">
                  <c:v>1.2377988836208283E-2</c:v>
                </c:pt>
                <c:pt idx="147">
                  <c:v>1.1450178824355202E-3</c:v>
                </c:pt>
                <c:pt idx="148">
                  <c:v>1.6712220152321312E-2</c:v>
                </c:pt>
                <c:pt idx="149">
                  <c:v>4.669230292093597E-4</c:v>
                </c:pt>
                <c:pt idx="150">
                  <c:v>-2.4018754401897373E-2</c:v>
                </c:pt>
                <c:pt idx="151">
                  <c:v>-1.078193012990417E-3</c:v>
                </c:pt>
                <c:pt idx="152">
                  <c:v>-3.7141227702522893E-3</c:v>
                </c:pt>
                <c:pt idx="153">
                  <c:v>-2.5208008816675E-3</c:v>
                </c:pt>
                <c:pt idx="154">
                  <c:v>-1.1865684496471268E-2</c:v>
                </c:pt>
                <c:pt idx="155">
                  <c:v>3.5016405811341082E-3</c:v>
                </c:pt>
                <c:pt idx="156">
                  <c:v>-1.536902981088758E-2</c:v>
                </c:pt>
                <c:pt idx="157">
                  <c:v>-2.9833213018183166E-3</c:v>
                </c:pt>
                <c:pt idx="158">
                  <c:v>7.2730925209656136E-3</c:v>
                </c:pt>
                <c:pt idx="159">
                  <c:v>1.1027515193067525E-2</c:v>
                </c:pt>
                <c:pt idx="160">
                  <c:v>-4.3763384795456172E-3</c:v>
                </c:pt>
                <c:pt idx="161">
                  <c:v>3.4306007359738901E-3</c:v>
                </c:pt>
                <c:pt idx="162">
                  <c:v>4.1506565990908446E-3</c:v>
                </c:pt>
                <c:pt idx="163">
                  <c:v>-1.3308067823932387E-2</c:v>
                </c:pt>
                <c:pt idx="164">
                  <c:v>2.2180341990764133E-2</c:v>
                </c:pt>
                <c:pt idx="165">
                  <c:v>-1.4605537988588692E-2</c:v>
                </c:pt>
                <c:pt idx="166">
                  <c:v>4.0450919286447564E-4</c:v>
                </c:pt>
                <c:pt idx="167">
                  <c:v>1.5999062907861815E-2</c:v>
                </c:pt>
                <c:pt idx="168">
                  <c:v>-2.7578839291790867E-2</c:v>
                </c:pt>
                <c:pt idx="169">
                  <c:v>-8.2913194283768844E-3</c:v>
                </c:pt>
                <c:pt idx="170">
                  <c:v>-9.9905162798391046E-5</c:v>
                </c:pt>
                <c:pt idx="171">
                  <c:v>2.1466296722104723E-2</c:v>
                </c:pt>
                <c:pt idx="172">
                  <c:v>3.4880131940136373E-2</c:v>
                </c:pt>
                <c:pt idx="173">
                  <c:v>-1.2964543107429395E-2</c:v>
                </c:pt>
                <c:pt idx="174">
                  <c:v>-3.6530937238013726E-2</c:v>
                </c:pt>
                <c:pt idx="175">
                  <c:v>-2.9650817379193724E-2</c:v>
                </c:pt>
                <c:pt idx="176">
                  <c:v>-1.9860189796821279E-2</c:v>
                </c:pt>
                <c:pt idx="177">
                  <c:v>-8.1677960637734359E-3</c:v>
                </c:pt>
                <c:pt idx="178">
                  <c:v>-3.0423753400956625E-3</c:v>
                </c:pt>
                <c:pt idx="179">
                  <c:v>4.0874181796011367E-3</c:v>
                </c:pt>
                <c:pt idx="180">
                  <c:v>2.9103240069625657E-3</c:v>
                </c:pt>
                <c:pt idx="181">
                  <c:v>-1.8140029309536591E-3</c:v>
                </c:pt>
                <c:pt idx="182">
                  <c:v>2.0820655750367317E-4</c:v>
                </c:pt>
                <c:pt idx="183">
                  <c:v>-9.3533462525335429E-3</c:v>
                </c:pt>
                <c:pt idx="184">
                  <c:v>1.1007988033763761E-2</c:v>
                </c:pt>
                <c:pt idx="185">
                  <c:v>-3.2707313565837233E-3</c:v>
                </c:pt>
                <c:pt idx="186">
                  <c:v>-7.7129695012092062E-3</c:v>
                </c:pt>
                <c:pt idx="187">
                  <c:v>2.1810678105067434E-3</c:v>
                </c:pt>
                <c:pt idx="188">
                  <c:v>-2.6997285102720436E-3</c:v>
                </c:pt>
                <c:pt idx="189">
                  <c:v>-3.1613905765916902E-3</c:v>
                </c:pt>
                <c:pt idx="190">
                  <c:v>-2.7234895242757009E-3</c:v>
                </c:pt>
                <c:pt idx="191">
                  <c:v>-6.2707504741050125E-4</c:v>
                </c:pt>
                <c:pt idx="192">
                  <c:v>6.0068497990166999E-3</c:v>
                </c:pt>
                <c:pt idx="193">
                  <c:v>1.0622566486397981E-2</c:v>
                </c:pt>
                <c:pt idx="194">
                  <c:v>-5.9096237561630342E-3</c:v>
                </c:pt>
                <c:pt idx="195">
                  <c:v>-1.0396657200596768E-2</c:v>
                </c:pt>
                <c:pt idx="196">
                  <c:v>-5.8220677160488879E-3</c:v>
                </c:pt>
                <c:pt idx="197">
                  <c:v>-2.8266139849640161E-3</c:v>
                </c:pt>
                <c:pt idx="198">
                  <c:v>-4.5346494618279031E-3</c:v>
                </c:pt>
                <c:pt idx="199">
                  <c:v>4.8280350248588642E-5</c:v>
                </c:pt>
                <c:pt idx="200">
                  <c:v>3.5668892783440455E-4</c:v>
                </c:pt>
                <c:pt idx="201">
                  <c:v>6.6395400992891535E-3</c:v>
                </c:pt>
                <c:pt idx="202">
                  <c:v>-1.323467779876819E-3</c:v>
                </c:pt>
                <c:pt idx="203">
                  <c:v>3.4028518981859008E-3</c:v>
                </c:pt>
                <c:pt idx="204">
                  <c:v>9.4206058452979708E-3</c:v>
                </c:pt>
                <c:pt idx="205">
                  <c:v>1.0577194455891869E-2</c:v>
                </c:pt>
                <c:pt idx="206">
                  <c:v>1.404584720721592E-3</c:v>
                </c:pt>
                <c:pt idx="207">
                  <c:v>-1.5811762451217005E-2</c:v>
                </c:pt>
                <c:pt idx="208">
                  <c:v>4.8839999724805058E-3</c:v>
                </c:pt>
                <c:pt idx="209">
                  <c:v>-4.1686507656667439E-3</c:v>
                </c:pt>
                <c:pt idx="210">
                  <c:v>-9.3781540840608406E-4</c:v>
                </c:pt>
                <c:pt idx="211">
                  <c:v>5.6617170445929224E-3</c:v>
                </c:pt>
                <c:pt idx="212">
                  <c:v>1.7667656149180104E-3</c:v>
                </c:pt>
                <c:pt idx="213">
                  <c:v>-1.9647156947242041E-2</c:v>
                </c:pt>
                <c:pt idx="214">
                  <c:v>-1.0106733784070304E-3</c:v>
                </c:pt>
                <c:pt idx="215">
                  <c:v>-3.3587924663299107E-3</c:v>
                </c:pt>
                <c:pt idx="216">
                  <c:v>-7.3477709800329766E-3</c:v>
                </c:pt>
                <c:pt idx="217">
                  <c:v>-7.3939374521453318E-5</c:v>
                </c:pt>
                <c:pt idx="218">
                  <c:v>4.8941003595553041E-3</c:v>
                </c:pt>
                <c:pt idx="219">
                  <c:v>-5.4803158465544415E-3</c:v>
                </c:pt>
                <c:pt idx="220">
                  <c:v>8.3575548246663609E-3</c:v>
                </c:pt>
                <c:pt idx="221">
                  <c:v>1.1491832828032006E-3</c:v>
                </c:pt>
                <c:pt idx="222">
                  <c:v>4.5291489164224876E-3</c:v>
                </c:pt>
                <c:pt idx="223">
                  <c:v>-4.8617561941244475E-3</c:v>
                </c:pt>
                <c:pt idx="224">
                  <c:v>-7.0209723019063171E-3</c:v>
                </c:pt>
                <c:pt idx="225">
                  <c:v>9.2645727869186743E-4</c:v>
                </c:pt>
                <c:pt idx="226">
                  <c:v>1.0309098571372265E-2</c:v>
                </c:pt>
                <c:pt idx="227">
                  <c:v>-2.719419814390477E-4</c:v>
                </c:pt>
                <c:pt idx="228">
                  <c:v>-6.5477651015860084E-3</c:v>
                </c:pt>
                <c:pt idx="229">
                  <c:v>-1.9623397320194394E-3</c:v>
                </c:pt>
                <c:pt idx="230">
                  <c:v>-8.5006687329422827E-3</c:v>
                </c:pt>
                <c:pt idx="231">
                  <c:v>1.2753945131656636E-3</c:v>
                </c:pt>
                <c:pt idx="232">
                  <c:v>-1.573668290127438E-3</c:v>
                </c:pt>
                <c:pt idx="233">
                  <c:v>1.2220349495513975E-3</c:v>
                </c:pt>
                <c:pt idx="234">
                  <c:v>-6.4055117233880266E-3</c:v>
                </c:pt>
                <c:pt idx="235">
                  <c:v>-1.8051121555383803E-3</c:v>
                </c:pt>
                <c:pt idx="236">
                  <c:v>7.6859572849746908E-3</c:v>
                </c:pt>
                <c:pt idx="237">
                  <c:v>-1.0014432943482431E-2</c:v>
                </c:pt>
                <c:pt idx="238">
                  <c:v>-2.6852315709732805E-3</c:v>
                </c:pt>
                <c:pt idx="239">
                  <c:v>1.4738812164843431E-3</c:v>
                </c:pt>
                <c:pt idx="240">
                  <c:v>-1.4990842677000847E-3</c:v>
                </c:pt>
                <c:pt idx="241">
                  <c:v>-1.243099543130859E-3</c:v>
                </c:pt>
                <c:pt idx="242">
                  <c:v>2.1209820963942133E-3</c:v>
                </c:pt>
                <c:pt idx="243">
                  <c:v>4.980833919114927E-5</c:v>
                </c:pt>
                <c:pt idx="244">
                  <c:v>9.158081584487868E-3</c:v>
                </c:pt>
                <c:pt idx="245">
                  <c:v>-9.3038988740064526E-4</c:v>
                </c:pt>
                <c:pt idx="246">
                  <c:v>-3.3394490921608193E-3</c:v>
                </c:pt>
                <c:pt idx="247">
                  <c:v>-5.2857345266570325E-3</c:v>
                </c:pt>
                <c:pt idx="248">
                  <c:v>1.1596609520746417E-2</c:v>
                </c:pt>
                <c:pt idx="249">
                  <c:v>2.7828145631681586E-3</c:v>
                </c:pt>
                <c:pt idx="250">
                  <c:v>-4.7119682784232354E-3</c:v>
                </c:pt>
                <c:pt idx="251">
                  <c:v>-1.1427973057229897E-2</c:v>
                </c:pt>
                <c:pt idx="252">
                  <c:v>2.0218590045666266E-3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5B-4577-AE72-7283BF78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80272"/>
        <c:axId val="640272728"/>
      </c:scatterChart>
      <c:valAx>
        <c:axId val="64028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%_);\(0.0%\)" sourceLinked="1"/>
        <c:majorTickMark val="out"/>
        <c:minorTickMark val="none"/>
        <c:tickLblPos val="nextTo"/>
        <c:crossAx val="640272728"/>
        <c:crosses val="autoZero"/>
        <c:crossBetween val="midCat"/>
      </c:valAx>
      <c:valAx>
        <c:axId val="640272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%_);\(0.0%\)" sourceLinked="1"/>
        <c:majorTickMark val="out"/>
        <c:minorTickMark val="none"/>
        <c:tickLblPos val="nextTo"/>
        <c:crossAx val="640280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21</xdr:col>
      <xdr:colOff>411480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activeCell="A7" sqref="A7:N7"/>
    </sheetView>
  </sheetViews>
  <sheetFormatPr defaultColWidth="9.109375" defaultRowHeight="14.4" x14ac:dyDescent="0.3"/>
  <cols>
    <col min="1" max="1" width="9.88671875" style="32" customWidth="1"/>
    <col min="2" max="13" width="9.218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s="22" customFormat="1" ht="75" customHeight="1" x14ac:dyDescent="0.3">
      <c r="A2" s="82" t="s">
        <v>27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81"/>
      <c r="D4" s="8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83" t="s">
        <v>13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s="23" customFormat="1" ht="15" customHeight="1" x14ac:dyDescent="0.3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</row>
    <row r="7" spans="1:14" s="23" customFormat="1" ht="15" customHeight="1" x14ac:dyDescent="0.3">
      <c r="A7" s="83" t="str">
        <f ca="1">"© "&amp;YEAR(TODAY())&amp;" Financial Edge Training"</f>
        <v>© 2016 Financial Edge Training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84"/>
      <c r="H9" s="84"/>
      <c r="I9" s="84"/>
      <c r="J9" s="84"/>
      <c r="K9" s="28"/>
    </row>
    <row r="10" spans="1:14" s="23" customFormat="1" ht="15" customHeight="1" x14ac:dyDescent="0.3">
      <c r="B10" s="24"/>
      <c r="C10" s="24"/>
      <c r="F10" s="28"/>
      <c r="G10" s="84"/>
      <c r="H10" s="84"/>
      <c r="I10" s="84"/>
      <c r="J10" s="84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80"/>
      <c r="H12" s="80"/>
      <c r="I12" s="80"/>
      <c r="J12" s="80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80"/>
      <c r="H13" s="80"/>
      <c r="I13" s="80"/>
      <c r="J13" s="80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80"/>
      <c r="H14" s="80"/>
      <c r="I14" s="80"/>
      <c r="J14" s="80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80"/>
      <c r="H16" s="80"/>
      <c r="I16" s="80"/>
      <c r="J16" s="80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218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WACC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86" t="s">
        <v>0</v>
      </c>
      <c r="C4" s="86"/>
      <c r="D4" s="86"/>
      <c r="E4" s="86"/>
      <c r="F4" s="86"/>
      <c r="G4" s="86"/>
      <c r="H4" s="86"/>
      <c r="I4" s="86"/>
      <c r="K4" s="1"/>
      <c r="L4" s="86" t="s">
        <v>2</v>
      </c>
      <c r="M4" s="86"/>
      <c r="N4" s="86"/>
      <c r="O4" s="86"/>
      <c r="P4" s="86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33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8" t="s">
        <v>9</v>
      </c>
      <c r="O5" s="88"/>
      <c r="P5" s="88"/>
      <c r="Q5" s="88"/>
      <c r="R5" s="45"/>
    </row>
    <row r="6" spans="1:18" s="2" customFormat="1" ht="15" customHeight="1" x14ac:dyDescent="0.3">
      <c r="A6" s="3"/>
      <c r="B6" s="8" t="s">
        <v>1</v>
      </c>
      <c r="C6" s="18" t="s">
        <v>34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9">
        <v>42369</v>
      </c>
      <c r="O6" s="89"/>
      <c r="P6" s="89"/>
      <c r="Q6" s="89"/>
      <c r="R6" s="45"/>
    </row>
    <row r="7" spans="1:18" s="2" customFormat="1" ht="15" customHeight="1" x14ac:dyDescent="0.3">
      <c r="A7" s="18"/>
      <c r="B7" s="8" t="s">
        <v>1</v>
      </c>
      <c r="C7" s="18" t="s">
        <v>36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8" t="s">
        <v>10</v>
      </c>
      <c r="O7" s="88"/>
      <c r="P7" s="88"/>
      <c r="Q7" s="88"/>
      <c r="R7" s="45"/>
    </row>
    <row r="8" spans="1:18" s="2" customFormat="1" ht="15" customHeight="1" x14ac:dyDescent="0.3">
      <c r="A8" s="18"/>
      <c r="B8" s="8" t="s">
        <v>1</v>
      </c>
      <c r="C8" s="18" t="s">
        <v>35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8" t="s">
        <v>11</v>
      </c>
      <c r="O8" s="88"/>
      <c r="P8" s="88"/>
      <c r="Q8" s="88"/>
      <c r="R8" s="45"/>
    </row>
    <row r="9" spans="1:18" s="2" customFormat="1" ht="15" customHeight="1" x14ac:dyDescent="0.3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88" t="s">
        <v>12</v>
      </c>
      <c r="O9" s="88"/>
      <c r="P9" s="88"/>
      <c r="Q9" s="88"/>
      <c r="R9" s="45"/>
    </row>
    <row r="10" spans="1:18" s="2" customFormat="1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0">
        <v>0</v>
      </c>
      <c r="O10" s="90"/>
      <c r="P10" s="90"/>
      <c r="Q10" s="90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87" t="s">
        <v>19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N13" s="1"/>
      <c r="O13" s="86" t="s">
        <v>14</v>
      </c>
      <c r="P13" s="86"/>
      <c r="Q13" s="86"/>
      <c r="R13" s="62"/>
    </row>
    <row r="14" spans="1:18" s="2" customFormat="1" ht="15" customHeight="1" x14ac:dyDescent="0.3">
      <c r="A14" s="60"/>
      <c r="B14" s="85" t="s">
        <v>409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N15" s="3"/>
      <c r="O15" s="27"/>
      <c r="P15" s="56" t="s">
        <v>15</v>
      </c>
      <c r="Q15" s="22"/>
      <c r="R15" s="60"/>
    </row>
    <row r="16" spans="1:18" s="2" customFormat="1" ht="15" customHeight="1" x14ac:dyDescent="0.3">
      <c r="A16" s="60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N16" s="18"/>
      <c r="O16" s="27"/>
      <c r="P16" s="38" t="s">
        <v>16</v>
      </c>
      <c r="Q16" s="22"/>
      <c r="R16" s="60"/>
    </row>
    <row r="17" spans="1:18" s="2" customFormat="1" ht="15" customHeight="1" x14ac:dyDescent="0.3">
      <c r="A17" s="60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N17" s="18"/>
      <c r="O17" s="27"/>
      <c r="P17" t="s">
        <v>17</v>
      </c>
      <c r="Q17" s="22"/>
      <c r="R17" s="60"/>
    </row>
    <row r="18" spans="1:18" s="2" customFormat="1" ht="15" customHeight="1" x14ac:dyDescent="0.3">
      <c r="A18" s="44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4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1.77734375" style="16" customWidth="1"/>
    <col min="3" max="10" width="11" customWidth="1"/>
    <col min="11" max="12" width="9.21875" customWidth="1"/>
  </cols>
  <sheetData>
    <row r="1" spans="1:10" s="50" customFormat="1" ht="45" customHeight="1" x14ac:dyDescent="0.55000000000000004">
      <c r="A1" s="5" t="s">
        <v>20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 t="s">
        <v>27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21</v>
      </c>
    </row>
    <row r="4" spans="1:10" ht="15" customHeight="1" x14ac:dyDescent="0.3">
      <c r="B4" s="16" t="s">
        <v>37</v>
      </c>
    </row>
    <row r="6" spans="1:10" ht="15" customHeight="1" x14ac:dyDescent="0.3">
      <c r="B6" s="16" t="s">
        <v>39</v>
      </c>
      <c r="C6" s="65">
        <v>0.1</v>
      </c>
      <c r="E6" s="67"/>
    </row>
    <row r="7" spans="1:10" ht="15" customHeight="1" x14ac:dyDescent="0.3">
      <c r="B7" s="16" t="s">
        <v>40</v>
      </c>
      <c r="C7" s="65">
        <v>0.05</v>
      </c>
    </row>
    <row r="8" spans="1:10" ht="15" customHeight="1" x14ac:dyDescent="0.3">
      <c r="B8" s="16" t="s">
        <v>24</v>
      </c>
      <c r="C8" s="65">
        <v>0.25</v>
      </c>
    </row>
    <row r="9" spans="1:10" ht="15" customHeight="1" x14ac:dyDescent="0.3">
      <c r="B9" s="16" t="s">
        <v>22</v>
      </c>
      <c r="C9" s="64">
        <v>250</v>
      </c>
    </row>
    <row r="10" spans="1:10" ht="15" customHeight="1" x14ac:dyDescent="0.3">
      <c r="B10" s="16" t="s">
        <v>38</v>
      </c>
      <c r="C10" s="64">
        <v>500</v>
      </c>
    </row>
    <row r="12" spans="1:10" ht="15" customHeight="1" x14ac:dyDescent="0.3">
      <c r="B12" s="16" t="s">
        <v>41</v>
      </c>
      <c r="C12" s="67">
        <f>C10/(C10+C9)</f>
        <v>0.66666666666666663</v>
      </c>
    </row>
    <row r="13" spans="1:10" ht="15" customHeight="1" x14ac:dyDescent="0.3">
      <c r="B13" s="16" t="s">
        <v>42</v>
      </c>
      <c r="C13" s="67">
        <f>C9/(C9+C10)</f>
        <v>0.33333333333333331</v>
      </c>
    </row>
    <row r="15" spans="1:10" ht="15" customHeight="1" x14ac:dyDescent="0.3">
      <c r="B15" s="16" t="s">
        <v>27</v>
      </c>
      <c r="C15" s="67">
        <f>C6*C13+C7*C12*(1-C8)</f>
        <v>5.8333333333333334E-2</v>
      </c>
    </row>
    <row r="17" spans="1:9" ht="15" customHeight="1" x14ac:dyDescent="0.3">
      <c r="A17" s="15" t="s">
        <v>23</v>
      </c>
    </row>
    <row r="18" spans="1:9" ht="15" customHeight="1" x14ac:dyDescent="0.3">
      <c r="B18" s="16" t="s">
        <v>37</v>
      </c>
    </row>
    <row r="20" spans="1:9" ht="15" customHeight="1" x14ac:dyDescent="0.3">
      <c r="B20" s="16" t="s">
        <v>39</v>
      </c>
      <c r="C20" s="65">
        <v>0.08</v>
      </c>
    </row>
    <row r="21" spans="1:9" ht="15" customHeight="1" x14ac:dyDescent="0.3">
      <c r="B21" s="16" t="s">
        <v>40</v>
      </c>
      <c r="C21" s="65">
        <v>0.04</v>
      </c>
    </row>
    <row r="22" spans="1:9" ht="15" customHeight="1" x14ac:dyDescent="0.3">
      <c r="B22" s="16" t="s">
        <v>24</v>
      </c>
      <c r="C22" s="65">
        <v>0.32</v>
      </c>
    </row>
    <row r="23" spans="1:9" ht="15" customHeight="1" x14ac:dyDescent="0.3">
      <c r="B23" s="16" t="s">
        <v>43</v>
      </c>
      <c r="C23" s="65">
        <v>0.4</v>
      </c>
      <c r="H23" s="67"/>
      <c r="I23" s="67"/>
    </row>
    <row r="24" spans="1:9" ht="15" customHeight="1" x14ac:dyDescent="0.3">
      <c r="C24" s="64"/>
      <c r="H24" s="67"/>
    </row>
    <row r="26" spans="1:9" ht="15" customHeight="1" x14ac:dyDescent="0.3">
      <c r="B26" s="16" t="s">
        <v>41</v>
      </c>
      <c r="C26" s="67">
        <f>1-C27</f>
        <v>0.71428571428571419</v>
      </c>
    </row>
    <row r="27" spans="1:9" ht="15" customHeight="1" x14ac:dyDescent="0.3">
      <c r="B27" s="16" t="s">
        <v>42</v>
      </c>
      <c r="C27" s="67">
        <f>C23/(1+C23)</f>
        <v>0.28571428571428575</v>
      </c>
    </row>
    <row r="29" spans="1:9" ht="15" customHeight="1" x14ac:dyDescent="0.3">
      <c r="B29" s="16" t="s">
        <v>27</v>
      </c>
      <c r="C29" s="67">
        <f>C20*C27+C21*C26*(1-C22)</f>
        <v>4.2285714285714288E-2</v>
      </c>
    </row>
    <row r="30" spans="1:9" ht="15" customHeight="1" x14ac:dyDescent="0.3">
      <c r="C30" s="67"/>
    </row>
    <row r="31" spans="1:9" ht="15" customHeight="1" x14ac:dyDescent="0.3">
      <c r="A31" s="15" t="s">
        <v>25</v>
      </c>
      <c r="C31" s="67"/>
    </row>
    <row r="32" spans="1:9" ht="15" customHeight="1" x14ac:dyDescent="0.3">
      <c r="B32" s="16" t="s">
        <v>40</v>
      </c>
      <c r="C32" s="69">
        <v>0.06</v>
      </c>
    </row>
    <row r="33" spans="1:5" ht="15" customHeight="1" x14ac:dyDescent="0.3">
      <c r="B33" s="16" t="s">
        <v>24</v>
      </c>
      <c r="C33" s="69">
        <v>0.35</v>
      </c>
    </row>
    <row r="34" spans="1:5" ht="15" customHeight="1" x14ac:dyDescent="0.3">
      <c r="B34" s="16" t="s">
        <v>39</v>
      </c>
      <c r="C34" s="69">
        <v>0.09</v>
      </c>
      <c r="E34" s="67"/>
    </row>
    <row r="35" spans="1:5" ht="15" customHeight="1" x14ac:dyDescent="0.3">
      <c r="B35" s="16" t="s">
        <v>374</v>
      </c>
      <c r="C35" s="64">
        <v>80</v>
      </c>
    </row>
    <row r="36" spans="1:5" ht="15" customHeight="1" x14ac:dyDescent="0.3">
      <c r="B36" s="16" t="s">
        <v>375</v>
      </c>
      <c r="C36" s="64">
        <v>10</v>
      </c>
    </row>
    <row r="37" spans="1:5" ht="15" customHeight="1" x14ac:dyDescent="0.3">
      <c r="B37" s="16" t="s">
        <v>86</v>
      </c>
      <c r="C37" s="64">
        <v>150</v>
      </c>
    </row>
    <row r="38" spans="1:5" ht="15" customHeight="1" x14ac:dyDescent="0.3">
      <c r="B38" s="16" t="s">
        <v>401</v>
      </c>
      <c r="C38" s="69">
        <v>0.25</v>
      </c>
    </row>
    <row r="39" spans="1:5" ht="15" customHeight="1" x14ac:dyDescent="0.3">
      <c r="B39" s="16" t="s">
        <v>402</v>
      </c>
      <c r="C39" s="69">
        <v>0.75</v>
      </c>
    </row>
    <row r="40" spans="1:5" ht="15" customHeight="1" x14ac:dyDescent="0.3">
      <c r="C40" s="67"/>
    </row>
    <row r="41" spans="1:5" ht="15" customHeight="1" x14ac:dyDescent="0.3">
      <c r="B41" s="16" t="s">
        <v>27</v>
      </c>
      <c r="C41" s="76">
        <f>C39*C34+C38*C32*(1-C33)</f>
        <v>7.7249999999999999E-2</v>
      </c>
    </row>
    <row r="43" spans="1:5" ht="15" customHeight="1" x14ac:dyDescent="0.3">
      <c r="A43" s="15" t="s">
        <v>26</v>
      </c>
    </row>
    <row r="44" spans="1:5" ht="15" customHeight="1" x14ac:dyDescent="0.3">
      <c r="B44" s="16" t="s">
        <v>44</v>
      </c>
    </row>
    <row r="46" spans="1:5" ht="15" customHeight="1" x14ac:dyDescent="0.3">
      <c r="B46" s="16" t="s">
        <v>45</v>
      </c>
      <c r="C46" s="64">
        <v>1.5</v>
      </c>
      <c r="E46" s="67"/>
    </row>
    <row r="47" spans="1:5" ht="15" customHeight="1" x14ac:dyDescent="0.3">
      <c r="B47" s="16" t="s">
        <v>46</v>
      </c>
      <c r="C47" s="65">
        <v>1.4999999999999999E-2</v>
      </c>
    </row>
    <row r="48" spans="1:5" ht="15" customHeight="1" x14ac:dyDescent="0.3">
      <c r="B48" s="16" t="s">
        <v>47</v>
      </c>
      <c r="C48" s="65">
        <v>7.0000000000000007E-2</v>
      </c>
    </row>
    <row r="49" spans="1:8" ht="15" customHeight="1" x14ac:dyDescent="0.3">
      <c r="B49" s="16" t="s">
        <v>24</v>
      </c>
      <c r="C49" s="65">
        <v>0.28000000000000003</v>
      </c>
    </row>
    <row r="50" spans="1:8" ht="15" customHeight="1" x14ac:dyDescent="0.3">
      <c r="B50" s="16" t="s">
        <v>85</v>
      </c>
      <c r="C50" s="65">
        <v>1.5</v>
      </c>
    </row>
    <row r="52" spans="1:8" ht="15" customHeight="1" x14ac:dyDescent="0.3">
      <c r="B52" s="16" t="s">
        <v>39</v>
      </c>
      <c r="C52" s="67">
        <f>C47+C46*C48</f>
        <v>0.12000000000000001</v>
      </c>
    </row>
    <row r="54" spans="1:8" ht="15" customHeight="1" x14ac:dyDescent="0.3">
      <c r="A54" s="15" t="s">
        <v>28</v>
      </c>
    </row>
    <row r="55" spans="1:8" ht="15" customHeight="1" x14ac:dyDescent="0.3">
      <c r="B55" s="16" t="s">
        <v>376</v>
      </c>
    </row>
    <row r="57" spans="1:8" ht="15" customHeight="1" x14ac:dyDescent="0.3">
      <c r="B57" s="16" t="s">
        <v>48</v>
      </c>
      <c r="C57" s="69">
        <v>0.02</v>
      </c>
    </row>
    <row r="58" spans="1:8" ht="15" customHeight="1" x14ac:dyDescent="0.3">
      <c r="B58" s="16" t="s">
        <v>49</v>
      </c>
      <c r="C58" s="69">
        <v>0.06</v>
      </c>
    </row>
    <row r="59" spans="1:8" ht="15" customHeight="1" x14ac:dyDescent="0.3">
      <c r="B59" s="16" t="s">
        <v>45</v>
      </c>
      <c r="C59" s="64">
        <v>1.1000000000000001</v>
      </c>
    </row>
    <row r="60" spans="1:8" ht="15" customHeight="1" x14ac:dyDescent="0.3">
      <c r="B60" s="16" t="s">
        <v>40</v>
      </c>
      <c r="C60" s="69">
        <v>0.05</v>
      </c>
    </row>
    <row r="61" spans="1:8" ht="15" customHeight="1" x14ac:dyDescent="0.3">
      <c r="B61" s="16" t="s">
        <v>24</v>
      </c>
      <c r="C61" s="69">
        <v>0.25</v>
      </c>
      <c r="H61" s="67"/>
    </row>
    <row r="62" spans="1:8" ht="15" customHeight="1" x14ac:dyDescent="0.3">
      <c r="C62" s="69"/>
    </row>
    <row r="63" spans="1:8" ht="15" customHeight="1" x14ac:dyDescent="0.3">
      <c r="B63" s="16" t="s">
        <v>403</v>
      </c>
      <c r="C63" s="69">
        <v>0.7</v>
      </c>
    </row>
    <row r="64" spans="1:8" ht="15" customHeight="1" x14ac:dyDescent="0.3">
      <c r="B64" s="16" t="s">
        <v>404</v>
      </c>
      <c r="C64" s="69">
        <v>0.3</v>
      </c>
    </row>
    <row r="66" spans="1:3" ht="15" customHeight="1" x14ac:dyDescent="0.3">
      <c r="B66" s="16" t="s">
        <v>39</v>
      </c>
      <c r="C66" s="67">
        <f>C59*C58+C57</f>
        <v>8.6000000000000007E-2</v>
      </c>
    </row>
    <row r="67" spans="1:3" ht="15" customHeight="1" x14ac:dyDescent="0.3">
      <c r="B67" s="16" t="s">
        <v>50</v>
      </c>
      <c r="C67" s="76">
        <f>C60*(1-C61)</f>
        <v>3.7500000000000006E-2</v>
      </c>
    </row>
    <row r="68" spans="1:3" ht="15" customHeight="1" x14ac:dyDescent="0.3">
      <c r="C68" s="67"/>
    </row>
    <row r="69" spans="1:3" ht="15" customHeight="1" x14ac:dyDescent="0.3">
      <c r="B69" s="16" t="s">
        <v>51</v>
      </c>
      <c r="C69" s="67">
        <f>C63*C66+C64*C67</f>
        <v>7.145E-2</v>
      </c>
    </row>
    <row r="71" spans="1:3" ht="15" customHeight="1" x14ac:dyDescent="0.3">
      <c r="A71" s="15" t="s">
        <v>29</v>
      </c>
    </row>
    <row r="72" spans="1:3" ht="15" customHeight="1" x14ac:dyDescent="0.3">
      <c r="B72" s="16" t="s">
        <v>58</v>
      </c>
    </row>
    <row r="74" spans="1:3" ht="15" customHeight="1" x14ac:dyDescent="0.3">
      <c r="B74" s="16" t="s">
        <v>48</v>
      </c>
      <c r="C74" s="69">
        <v>0.02</v>
      </c>
    </row>
    <row r="75" spans="1:3" ht="15" customHeight="1" x14ac:dyDescent="0.3">
      <c r="B75" s="16" t="s">
        <v>49</v>
      </c>
      <c r="C75" s="69">
        <v>7.0000000000000007E-2</v>
      </c>
    </row>
    <row r="76" spans="1:3" ht="15" customHeight="1" x14ac:dyDescent="0.3">
      <c r="B76" s="16" t="s">
        <v>45</v>
      </c>
      <c r="C76" s="64">
        <v>1.7</v>
      </c>
    </row>
    <row r="77" spans="1:3" ht="15" customHeight="1" x14ac:dyDescent="0.3">
      <c r="B77" s="16" t="s">
        <v>52</v>
      </c>
      <c r="C77" s="69">
        <v>7.0000000000000007E-2</v>
      </c>
    </row>
    <row r="78" spans="1:3" ht="15" customHeight="1" x14ac:dyDescent="0.3">
      <c r="B78" s="16" t="s">
        <v>53</v>
      </c>
      <c r="C78" s="69">
        <v>0.05</v>
      </c>
    </row>
    <row r="79" spans="1:3" ht="15" customHeight="1" x14ac:dyDescent="0.3">
      <c r="B79" s="16" t="s">
        <v>24</v>
      </c>
      <c r="C79" s="69">
        <v>0.25</v>
      </c>
    </row>
    <row r="81" spans="1:7" ht="15" customHeight="1" x14ac:dyDescent="0.3">
      <c r="B81" s="16" t="s">
        <v>405</v>
      </c>
      <c r="C81" s="65">
        <v>0.4</v>
      </c>
    </row>
    <row r="82" spans="1:7" ht="15" customHeight="1" x14ac:dyDescent="0.3">
      <c r="B82" s="16" t="s">
        <v>406</v>
      </c>
      <c r="C82" s="65">
        <f>1-C81</f>
        <v>0.6</v>
      </c>
    </row>
    <row r="83" spans="1:7" ht="15" customHeight="1" x14ac:dyDescent="0.3">
      <c r="B83" s="16" t="s">
        <v>403</v>
      </c>
      <c r="C83" s="65">
        <v>0.6</v>
      </c>
    </row>
    <row r="84" spans="1:7" ht="15" customHeight="1" x14ac:dyDescent="0.3">
      <c r="B84" s="16" t="s">
        <v>404</v>
      </c>
      <c r="C84" s="65">
        <f>1-C83</f>
        <v>0.4</v>
      </c>
    </row>
    <row r="86" spans="1:7" ht="15" customHeight="1" x14ac:dyDescent="0.3">
      <c r="B86" s="16" t="s">
        <v>54</v>
      </c>
      <c r="C86" s="78">
        <f>C76/(1+(1-C79)*(C82/C81))</f>
        <v>0.79999999999999993</v>
      </c>
      <c r="E86" s="66"/>
      <c r="G86" s="68"/>
    </row>
    <row r="87" spans="1:7" ht="15" customHeight="1" x14ac:dyDescent="0.3">
      <c r="B87" s="16" t="s">
        <v>55</v>
      </c>
      <c r="C87" s="78">
        <f>C86*(1+(1-C79)*(C84/C83))</f>
        <v>1.2</v>
      </c>
      <c r="G87" s="68"/>
    </row>
    <row r="88" spans="1:7" ht="15" customHeight="1" x14ac:dyDescent="0.3">
      <c r="B88" s="16" t="s">
        <v>56</v>
      </c>
      <c r="C88" s="67">
        <f>C78*(1-C79)</f>
        <v>3.7500000000000006E-2</v>
      </c>
      <c r="E88" s="67"/>
    </row>
    <row r="89" spans="1:7" ht="15" customHeight="1" x14ac:dyDescent="0.3">
      <c r="B89" s="16" t="s">
        <v>57</v>
      </c>
      <c r="C89" s="67">
        <f>C87*C75+C74</f>
        <v>0.10400000000000001</v>
      </c>
      <c r="E89" s="67"/>
    </row>
    <row r="90" spans="1:7" ht="15" customHeight="1" x14ac:dyDescent="0.3">
      <c r="B90" s="16" t="s">
        <v>407</v>
      </c>
      <c r="C90" s="67">
        <f>C88*C84+C89*C83</f>
        <v>7.740000000000001E-2</v>
      </c>
      <c r="E90" s="67"/>
    </row>
    <row r="91" spans="1:7" ht="15" customHeight="1" x14ac:dyDescent="0.3">
      <c r="C91" s="67"/>
    </row>
    <row r="92" spans="1:7" ht="15" customHeight="1" x14ac:dyDescent="0.3">
      <c r="A92" s="15" t="s">
        <v>30</v>
      </c>
      <c r="C92" s="67"/>
    </row>
    <row r="93" spans="1:7" ht="15" customHeight="1" x14ac:dyDescent="0.3">
      <c r="B93" s="16" t="s">
        <v>37</v>
      </c>
      <c r="C93" s="67"/>
    </row>
    <row r="94" spans="1:7" ht="15" customHeight="1" x14ac:dyDescent="0.3">
      <c r="C94" s="67"/>
    </row>
    <row r="95" spans="1:7" ht="15" customHeight="1" x14ac:dyDescent="0.3">
      <c r="B95" s="16" t="s">
        <v>77</v>
      </c>
      <c r="C95" s="67"/>
      <c r="F95" s="64">
        <v>1</v>
      </c>
    </row>
    <row r="96" spans="1:7" ht="15" customHeight="1" x14ac:dyDescent="0.3">
      <c r="B96" s="16" t="s">
        <v>76</v>
      </c>
      <c r="C96" s="67"/>
      <c r="F96" s="65">
        <v>3.5000000000000003E-2</v>
      </c>
    </row>
    <row r="97" spans="2:9" ht="15" customHeight="1" x14ac:dyDescent="0.3">
      <c r="B97" s="16" t="s">
        <v>47</v>
      </c>
      <c r="C97" s="67"/>
      <c r="F97" s="65">
        <v>0.04</v>
      </c>
    </row>
    <row r="98" spans="2:9" ht="15" customHeight="1" x14ac:dyDescent="0.3">
      <c r="B98" s="16" t="s">
        <v>377</v>
      </c>
      <c r="C98" s="67"/>
      <c r="F98" s="65">
        <v>0.02</v>
      </c>
    </row>
    <row r="99" spans="2:9" ht="15" customHeight="1" x14ac:dyDescent="0.3">
      <c r="B99" s="16" t="s">
        <v>78</v>
      </c>
      <c r="C99" s="67"/>
      <c r="F99" s="64">
        <v>1250</v>
      </c>
    </row>
    <row r="100" spans="2:9" ht="15" customHeight="1" x14ac:dyDescent="0.3">
      <c r="B100" s="16" t="s">
        <v>79</v>
      </c>
      <c r="C100" s="67"/>
      <c r="F100" s="64">
        <v>1.55</v>
      </c>
    </row>
    <row r="101" spans="2:9" ht="15" customHeight="1" x14ac:dyDescent="0.3">
      <c r="B101" s="16" t="s">
        <v>80</v>
      </c>
      <c r="C101" s="67"/>
      <c r="F101" s="64">
        <v>800</v>
      </c>
    </row>
    <row r="102" spans="2:9" ht="15" customHeight="1" x14ac:dyDescent="0.3">
      <c r="B102" s="16" t="s">
        <v>81</v>
      </c>
      <c r="C102" s="67"/>
      <c r="F102" s="64">
        <v>825</v>
      </c>
    </row>
    <row r="103" spans="2:9" ht="15" customHeight="1" x14ac:dyDescent="0.3">
      <c r="B103" s="16" t="s">
        <v>24</v>
      </c>
      <c r="C103" s="67"/>
      <c r="F103" s="65">
        <v>0.35</v>
      </c>
    </row>
    <row r="104" spans="2:9" ht="15" customHeight="1" x14ac:dyDescent="0.3">
      <c r="C104" s="67"/>
    </row>
    <row r="105" spans="2:9" ht="15" customHeight="1" x14ac:dyDescent="0.3">
      <c r="B105" s="16" t="s">
        <v>82</v>
      </c>
      <c r="C105" s="67"/>
      <c r="F105">
        <f>F99*F100</f>
        <v>1937.5</v>
      </c>
      <c r="I105" s="68" t="s">
        <v>59</v>
      </c>
    </row>
    <row r="106" spans="2:9" ht="15" customHeight="1" x14ac:dyDescent="0.3">
      <c r="B106" s="16" t="s">
        <v>83</v>
      </c>
      <c r="C106" s="67"/>
      <c r="F106">
        <f>F95*(1+(1-F103)*(F102/F105))</f>
        <v>1.2767741935483872</v>
      </c>
      <c r="I106" s="68" t="s">
        <v>72</v>
      </c>
    </row>
    <row r="107" spans="2:9" ht="15" customHeight="1" x14ac:dyDescent="0.3">
      <c r="B107" s="16" t="s">
        <v>39</v>
      </c>
      <c r="C107" s="67"/>
      <c r="F107" s="67">
        <f>F96+F106*F97</f>
        <v>8.6070967741935483E-2</v>
      </c>
    </row>
    <row r="108" spans="2:9" ht="15" customHeight="1" x14ac:dyDescent="0.3">
      <c r="C108" s="67"/>
      <c r="F108" s="67"/>
    </row>
    <row r="109" spans="2:9" ht="15" customHeight="1" x14ac:dyDescent="0.3">
      <c r="B109" s="16" t="s">
        <v>40</v>
      </c>
      <c r="C109" s="67"/>
      <c r="F109" s="67">
        <f>F96+F98</f>
        <v>5.5000000000000007E-2</v>
      </c>
    </row>
    <row r="110" spans="2:9" ht="15" customHeight="1" x14ac:dyDescent="0.3">
      <c r="B110" s="16" t="s">
        <v>84</v>
      </c>
      <c r="C110" s="67"/>
      <c r="F110">
        <f>F105+F102</f>
        <v>2762.5</v>
      </c>
    </row>
    <row r="111" spans="2:9" ht="15" customHeight="1" x14ac:dyDescent="0.3">
      <c r="B111" s="16" t="s">
        <v>27</v>
      </c>
      <c r="C111" s="67"/>
      <c r="F111" s="67">
        <f>F105/F110*F107+F102/F110*F109*(1-F103)</f>
        <v>7.1042986425339363E-2</v>
      </c>
    </row>
    <row r="113" spans="1:10" ht="15" customHeight="1" x14ac:dyDescent="0.3">
      <c r="A113" s="15" t="s">
        <v>31</v>
      </c>
    </row>
    <row r="114" spans="1:10" ht="15" customHeight="1" x14ac:dyDescent="0.3">
      <c r="B114" s="16" t="s">
        <v>380</v>
      </c>
    </row>
    <row r="116" spans="1:10" ht="15" customHeight="1" x14ac:dyDescent="0.3">
      <c r="B116" s="16" t="s">
        <v>3</v>
      </c>
      <c r="C116" t="s">
        <v>45</v>
      </c>
      <c r="D116" t="s">
        <v>378</v>
      </c>
      <c r="E116" t="s">
        <v>379</v>
      </c>
      <c r="F116" t="s">
        <v>24</v>
      </c>
      <c r="G116" t="s">
        <v>54</v>
      </c>
    </row>
    <row r="117" spans="1:10" ht="15" customHeight="1" x14ac:dyDescent="0.3">
      <c r="B117" s="16" t="s">
        <v>60</v>
      </c>
      <c r="C117" s="70">
        <v>1.1000000000000001</v>
      </c>
      <c r="D117" s="71">
        <v>0.25</v>
      </c>
      <c r="E117" s="71">
        <f>1-D117</f>
        <v>0.75</v>
      </c>
      <c r="F117" s="69">
        <v>0.3</v>
      </c>
      <c r="G117" s="66">
        <f>C117/(1+(1-F117)*(D117/E117))</f>
        <v>0.89189189189189189</v>
      </c>
      <c r="H117" s="66"/>
      <c r="I117" s="68" t="s">
        <v>59</v>
      </c>
    </row>
    <row r="118" spans="1:10" ht="15" customHeight="1" x14ac:dyDescent="0.3">
      <c r="B118" s="16" t="s">
        <v>61</v>
      </c>
      <c r="C118" s="70">
        <v>1.1499999999999999</v>
      </c>
      <c r="D118" s="71">
        <v>0.28999999999999998</v>
      </c>
      <c r="E118" s="71">
        <f>1-D118</f>
        <v>0.71</v>
      </c>
      <c r="F118" s="69">
        <v>0.32</v>
      </c>
      <c r="G118" s="66">
        <f>C118/(1+(1-F118)*(D118/E118))</f>
        <v>0.90002204585537915</v>
      </c>
      <c r="I118" s="68" t="s">
        <v>72</v>
      </c>
    </row>
    <row r="119" spans="1:10" ht="15" customHeight="1" x14ac:dyDescent="0.3">
      <c r="B119" s="16" t="s">
        <v>62</v>
      </c>
      <c r="C119" s="70">
        <v>1.02</v>
      </c>
      <c r="D119" s="71">
        <v>0.32</v>
      </c>
      <c r="E119" s="71">
        <f>1-D119</f>
        <v>0.67999999999999994</v>
      </c>
      <c r="F119" s="69">
        <v>0.35</v>
      </c>
      <c r="G119" s="66">
        <f>C119/(1+(1-F119)*(D119/E119))</f>
        <v>0.7810810810810811</v>
      </c>
    </row>
    <row r="120" spans="1:10" ht="15" customHeight="1" x14ac:dyDescent="0.3">
      <c r="B120" s="16" t="s">
        <v>63</v>
      </c>
      <c r="C120" s="70">
        <v>1.32</v>
      </c>
      <c r="D120" s="71">
        <v>0.41</v>
      </c>
      <c r="E120" s="71">
        <f>1-D120</f>
        <v>0.59000000000000008</v>
      </c>
      <c r="F120" s="69">
        <v>0.37</v>
      </c>
      <c r="G120" s="66">
        <f>C120/(1+(1-F120)*(D120/E120))</f>
        <v>0.91807143699163041</v>
      </c>
    </row>
    <row r="121" spans="1:10" ht="15" customHeight="1" x14ac:dyDescent="0.3">
      <c r="B121" s="16" t="s">
        <v>64</v>
      </c>
      <c r="C121" s="70">
        <v>1.4</v>
      </c>
      <c r="D121" s="71">
        <v>0.5</v>
      </c>
      <c r="E121" s="71">
        <f>1-D121</f>
        <v>0.5</v>
      </c>
      <c r="F121" s="69">
        <v>0.28000000000000003</v>
      </c>
      <c r="G121" s="66">
        <f>C121/(1+(1-F121)*(D121/E121))</f>
        <v>0.81395348837209303</v>
      </c>
    </row>
    <row r="123" spans="1:10" ht="15" customHeight="1" x14ac:dyDescent="0.3">
      <c r="B123" s="16" t="s">
        <v>408</v>
      </c>
      <c r="G123" s="66">
        <f>AVERAGE(G117:G121)</f>
        <v>0.86100398883841511</v>
      </c>
    </row>
    <row r="125" spans="1:10" ht="15" customHeight="1" x14ac:dyDescent="0.3">
      <c r="A125" s="15" t="s">
        <v>32</v>
      </c>
      <c r="J125" s="32"/>
    </row>
    <row r="126" spans="1:10" ht="15" customHeight="1" x14ac:dyDescent="0.3">
      <c r="B126" s="16" t="s">
        <v>382</v>
      </c>
    </row>
    <row r="127" spans="1:10" ht="15" customHeight="1" x14ac:dyDescent="0.3">
      <c r="B127" s="16" t="s">
        <v>381</v>
      </c>
      <c r="C127" s="69">
        <v>0.35</v>
      </c>
    </row>
    <row r="129" spans="1:9" ht="15" customHeight="1" x14ac:dyDescent="0.3">
      <c r="B129"/>
      <c r="D129" t="s">
        <v>45</v>
      </c>
      <c r="E129" t="s">
        <v>70</v>
      </c>
      <c r="F129" t="s">
        <v>71</v>
      </c>
      <c r="G129" t="s">
        <v>54</v>
      </c>
      <c r="I129" s="68" t="s">
        <v>59</v>
      </c>
    </row>
    <row r="130" spans="1:9" ht="15" customHeight="1" x14ac:dyDescent="0.3">
      <c r="B130" s="16" t="s">
        <v>65</v>
      </c>
      <c r="D130" s="64">
        <v>1.37</v>
      </c>
      <c r="E130" s="64">
        <v>160921.73932124954</v>
      </c>
      <c r="F130" s="64">
        <v>17336</v>
      </c>
      <c r="G130">
        <f>D130/(1+(1-$C$127)*(F130/E130))</f>
        <v>1.2803449938489315</v>
      </c>
      <c r="I130" s="68" t="s">
        <v>72</v>
      </c>
    </row>
    <row r="131" spans="1:9" ht="15" customHeight="1" x14ac:dyDescent="0.3">
      <c r="B131" s="16" t="s">
        <v>66</v>
      </c>
      <c r="D131" s="64">
        <v>1.24</v>
      </c>
      <c r="E131" s="64">
        <v>59301.059488384984</v>
      </c>
      <c r="F131" s="64">
        <v>23792</v>
      </c>
      <c r="G131">
        <f t="shared" ref="G131:G136" si="0">D131/(1+(1-$C$127)*(F131/E131))</f>
        <v>0.98351459167029187</v>
      </c>
    </row>
    <row r="132" spans="1:9" ht="15" customHeight="1" x14ac:dyDescent="0.3">
      <c r="B132" s="16" t="s">
        <v>67</v>
      </c>
      <c r="D132" s="64">
        <v>1.3</v>
      </c>
      <c r="E132" s="64">
        <v>57203.435223044362</v>
      </c>
      <c r="F132" s="64">
        <v>19039</v>
      </c>
      <c r="G132">
        <f t="shared" si="0"/>
        <v>1.0687807433195642</v>
      </c>
    </row>
    <row r="133" spans="1:9" ht="15" customHeight="1" x14ac:dyDescent="0.3">
      <c r="B133" s="16" t="s">
        <v>68</v>
      </c>
      <c r="D133" s="64">
        <v>1.84</v>
      </c>
      <c r="E133" s="64">
        <v>24810.632366888429</v>
      </c>
      <c r="F133" s="64">
        <v>8448</v>
      </c>
      <c r="G133">
        <f t="shared" si="0"/>
        <v>1.5065611545313451</v>
      </c>
    </row>
    <row r="134" spans="1:9" ht="15" customHeight="1" x14ac:dyDescent="0.3">
      <c r="B134" s="16" t="s">
        <v>69</v>
      </c>
      <c r="D134" s="64">
        <v>1.28</v>
      </c>
      <c r="E134" s="64">
        <v>15395.483735607297</v>
      </c>
      <c r="F134" s="64">
        <v>12285</v>
      </c>
      <c r="G134">
        <f t="shared" si="0"/>
        <v>0.8428400667155318</v>
      </c>
    </row>
    <row r="135" spans="1:9" ht="15" customHeight="1" x14ac:dyDescent="0.3">
      <c r="B135" s="16" t="s">
        <v>383</v>
      </c>
      <c r="D135" s="64">
        <v>1.46</v>
      </c>
      <c r="E135" s="64">
        <v>11467.50665906788</v>
      </c>
      <c r="F135" s="64">
        <v>7735</v>
      </c>
      <c r="G135">
        <f t="shared" si="0"/>
        <v>1.0149923743705604</v>
      </c>
    </row>
    <row r="136" spans="1:9" ht="15" customHeight="1" x14ac:dyDescent="0.3">
      <c r="B136" s="16" t="s">
        <v>384</v>
      </c>
      <c r="D136" s="64">
        <v>1.23</v>
      </c>
      <c r="E136" s="64">
        <v>6096.8044458923396</v>
      </c>
      <c r="F136" s="64">
        <v>4010.2719999999999</v>
      </c>
      <c r="G136">
        <f t="shared" si="0"/>
        <v>0.86161723758373221</v>
      </c>
    </row>
    <row r="138" spans="1:9" ht="15" customHeight="1" x14ac:dyDescent="0.3">
      <c r="B138" s="77" t="s">
        <v>385</v>
      </c>
      <c r="G138">
        <f>AVERAGE(G130:G136)</f>
        <v>1.079807308862851</v>
      </c>
    </row>
    <row r="139" spans="1:9" ht="15" customHeight="1" x14ac:dyDescent="0.3">
      <c r="B139" s="16" t="s">
        <v>386</v>
      </c>
      <c r="C139" s="65">
        <v>0.8</v>
      </c>
    </row>
    <row r="140" spans="1:9" ht="15" customHeight="1" x14ac:dyDescent="0.3">
      <c r="B140" s="16" t="s">
        <v>387</v>
      </c>
      <c r="C140" s="65">
        <f>1-C139</f>
        <v>0.19999999999999996</v>
      </c>
    </row>
    <row r="141" spans="1:9" ht="15" customHeight="1" x14ac:dyDescent="0.3">
      <c r="B141" s="16" t="s">
        <v>73</v>
      </c>
      <c r="C141">
        <f>G138</f>
        <v>1.079807308862851</v>
      </c>
    </row>
    <row r="142" spans="1:9" ht="15" customHeight="1" x14ac:dyDescent="0.3">
      <c r="B142" s="16" t="s">
        <v>74</v>
      </c>
      <c r="C142">
        <f>C141*(1+(1-C127)*(C140/C139))</f>
        <v>1.2552759965530644</v>
      </c>
    </row>
    <row r="144" spans="1:9" ht="15" customHeight="1" x14ac:dyDescent="0.3">
      <c r="A144" s="15" t="s">
        <v>75</v>
      </c>
    </row>
    <row r="145" spans="2:10" ht="15" customHeight="1" x14ac:dyDescent="0.3">
      <c r="B145" s="16" t="s">
        <v>389</v>
      </c>
      <c r="J145" t="s">
        <v>393</v>
      </c>
    </row>
    <row r="146" spans="2:10" ht="15" customHeight="1" x14ac:dyDescent="0.3">
      <c r="J146" t="s">
        <v>392</v>
      </c>
    </row>
    <row r="147" spans="2:10" ht="15" customHeight="1" x14ac:dyDescent="0.3">
      <c r="B147" s="16" t="s">
        <v>4</v>
      </c>
      <c r="C147" t="s">
        <v>89</v>
      </c>
      <c r="D147" t="s">
        <v>89</v>
      </c>
      <c r="E147" t="s">
        <v>373</v>
      </c>
      <c r="F147" t="s">
        <v>373</v>
      </c>
      <c r="J147" t="s">
        <v>390</v>
      </c>
    </row>
    <row r="148" spans="2:10" ht="15" customHeight="1" x14ac:dyDescent="0.3">
      <c r="C148" t="s">
        <v>87</v>
      </c>
      <c r="D148" t="s">
        <v>88</v>
      </c>
      <c r="E148" t="s">
        <v>87</v>
      </c>
      <c r="F148" t="s">
        <v>88</v>
      </c>
      <c r="J148" t="s">
        <v>391</v>
      </c>
    </row>
    <row r="149" spans="2:10" ht="15" customHeight="1" x14ac:dyDescent="0.3">
      <c r="B149" s="16" t="s">
        <v>90</v>
      </c>
      <c r="C149">
        <v>143.51</v>
      </c>
      <c r="D149">
        <v>2081.4302172006201</v>
      </c>
      <c r="E149" s="67">
        <f>C149/C150-1</f>
        <v>-1.2115371377435236E-2</v>
      </c>
      <c r="F149" s="67">
        <f>D149/D150-1</f>
        <v>0</v>
      </c>
      <c r="J149" t="s">
        <v>394</v>
      </c>
    </row>
    <row r="150" spans="2:10" ht="15" customHeight="1" x14ac:dyDescent="0.3">
      <c r="B150" s="16" t="s">
        <v>91</v>
      </c>
      <c r="C150">
        <v>145.27000000000001</v>
      </c>
      <c r="D150">
        <v>2081.4302172006201</v>
      </c>
      <c r="E150" s="67">
        <f t="shared" ref="E150:F213" si="1">C150/C151-1</f>
        <v>-4.590927778539089E-3</v>
      </c>
      <c r="F150" s="67">
        <f t="shared" si="1"/>
        <v>7.8119135678536011E-3</v>
      </c>
      <c r="J150" t="s">
        <v>395</v>
      </c>
    </row>
    <row r="151" spans="2:10" ht="15" customHeight="1" x14ac:dyDescent="0.3">
      <c r="B151" s="16" t="s">
        <v>92</v>
      </c>
      <c r="C151">
        <v>145.94</v>
      </c>
      <c r="D151">
        <v>2065.2963010051599</v>
      </c>
      <c r="E151" s="67">
        <f t="shared" si="1"/>
        <v>-7.6834160603793666E-3</v>
      </c>
      <c r="F151" s="67">
        <f t="shared" si="1"/>
        <v>-5.0651837634291264E-3</v>
      </c>
      <c r="J151" t="s">
        <v>396</v>
      </c>
    </row>
    <row r="152" spans="2:10" ht="15" customHeight="1" x14ac:dyDescent="0.3">
      <c r="B152" s="16" t="s">
        <v>93</v>
      </c>
      <c r="C152">
        <v>147.07</v>
      </c>
      <c r="D152">
        <v>2075.8106634737401</v>
      </c>
      <c r="E152" s="67">
        <f t="shared" si="1"/>
        <v>-2.2595866285638366E-2</v>
      </c>
      <c r="F152" s="67">
        <f t="shared" si="1"/>
        <v>-9.2326036687424562E-3</v>
      </c>
      <c r="J152" t="s">
        <v>397</v>
      </c>
    </row>
    <row r="153" spans="2:10" ht="15" customHeight="1" x14ac:dyDescent="0.3">
      <c r="B153" s="16" t="s">
        <v>94</v>
      </c>
      <c r="C153">
        <v>150.47</v>
      </c>
      <c r="D153">
        <v>2095.15439361481</v>
      </c>
      <c r="E153" s="67">
        <f t="shared" si="1"/>
        <v>9.3238529648509427E-3</v>
      </c>
      <c r="F153" s="67">
        <f t="shared" si="1"/>
        <v>1.6521734477854544E-3</v>
      </c>
      <c r="J153" t="s">
        <v>398</v>
      </c>
    </row>
    <row r="154" spans="2:10" ht="15" customHeight="1" x14ac:dyDescent="0.3">
      <c r="B154" s="16" t="s">
        <v>95</v>
      </c>
      <c r="C154">
        <v>149.08000000000001</v>
      </c>
      <c r="D154">
        <v>2091.69854481829</v>
      </c>
      <c r="E154" s="67">
        <f t="shared" si="1"/>
        <v>1.8143941939385844E-3</v>
      </c>
      <c r="F154" s="67">
        <f t="shared" si="1"/>
        <v>1.8699515830857827E-3</v>
      </c>
      <c r="J154" t="s">
        <v>399</v>
      </c>
    </row>
    <row r="155" spans="2:10" ht="15" customHeight="1" x14ac:dyDescent="0.3">
      <c r="B155" s="16" t="s">
        <v>96</v>
      </c>
      <c r="C155">
        <v>148.81</v>
      </c>
      <c r="D155">
        <v>2087.7944702435002</v>
      </c>
      <c r="E155" s="67">
        <f t="shared" si="1"/>
        <v>2.087542087542138E-3</v>
      </c>
      <c r="F155" s="67">
        <f t="shared" si="1"/>
        <v>-1.8099386314462951E-3</v>
      </c>
      <c r="J155" t="s">
        <v>400</v>
      </c>
    </row>
    <row r="156" spans="2:10" ht="15" customHeight="1" x14ac:dyDescent="0.3">
      <c r="B156" s="16" t="s">
        <v>97</v>
      </c>
      <c r="C156">
        <v>148.5</v>
      </c>
      <c r="D156">
        <v>2091.5801018706402</v>
      </c>
      <c r="E156" s="67">
        <f t="shared" si="1"/>
        <v>-5.3583389149364224E-3</v>
      </c>
      <c r="F156" s="67">
        <f t="shared" si="1"/>
        <v>4.6111395874071093E-5</v>
      </c>
    </row>
    <row r="157" spans="2:10" ht="15" customHeight="1" x14ac:dyDescent="0.3">
      <c r="B157" s="16" t="s">
        <v>98</v>
      </c>
      <c r="C157">
        <v>149.30000000000001</v>
      </c>
      <c r="D157">
        <v>2091.4836606396002</v>
      </c>
      <c r="E157" s="67">
        <f t="shared" si="1"/>
        <v>2.183286564916842E-2</v>
      </c>
      <c r="F157" s="67">
        <f t="shared" si="1"/>
        <v>-5.1907401569772915E-3</v>
      </c>
    </row>
    <row r="158" spans="2:10" ht="15" customHeight="1" x14ac:dyDescent="0.3">
      <c r="B158" s="16" t="s">
        <v>99</v>
      </c>
      <c r="C158">
        <v>146.11000000000001</v>
      </c>
      <c r="D158">
        <v>2102.3966553845999</v>
      </c>
      <c r="E158" s="67">
        <f t="shared" si="1"/>
        <v>1.4652777777777848E-2</v>
      </c>
      <c r="F158" s="67">
        <f t="shared" si="1"/>
        <v>7.6062597775572449E-4</v>
      </c>
    </row>
    <row r="159" spans="2:10" ht="15" customHeight="1" x14ac:dyDescent="0.3">
      <c r="B159" s="16" t="s">
        <v>100</v>
      </c>
      <c r="C159">
        <v>144</v>
      </c>
      <c r="D159">
        <v>2100.7987332940202</v>
      </c>
      <c r="E159" s="67">
        <f t="shared" si="1"/>
        <v>-5.5923424900019669E-2</v>
      </c>
      <c r="F159" s="67">
        <f t="shared" si="1"/>
        <v>3.0837405540178331E-3</v>
      </c>
    </row>
    <row r="160" spans="2:10" ht="15" customHeight="1" x14ac:dyDescent="0.3">
      <c r="B160" s="16" t="s">
        <v>101</v>
      </c>
      <c r="C160">
        <v>152.53</v>
      </c>
      <c r="D160">
        <v>2094.34033108115</v>
      </c>
      <c r="E160" s="67">
        <f t="shared" si="1"/>
        <v>5.3387819667809477E-3</v>
      </c>
      <c r="F160" s="67">
        <f t="shared" si="1"/>
        <v>6.5396985042167621E-3</v>
      </c>
    </row>
    <row r="161" spans="2:6" ht="15" customHeight="1" x14ac:dyDescent="0.3">
      <c r="B161" s="16" t="s">
        <v>102</v>
      </c>
      <c r="C161">
        <v>151.72</v>
      </c>
      <c r="D161">
        <v>2080.7329648234199</v>
      </c>
      <c r="E161" s="67">
        <f t="shared" si="1"/>
        <v>3.7046837787775289E-3</v>
      </c>
      <c r="F161" s="67">
        <f t="shared" si="1"/>
        <v>-9.8432056020480996E-4</v>
      </c>
    </row>
    <row r="162" spans="2:6" ht="15" customHeight="1" x14ac:dyDescent="0.3">
      <c r="B162" s="16" t="s">
        <v>103</v>
      </c>
      <c r="C162">
        <v>151.16</v>
      </c>
      <c r="D162">
        <v>2082.78309104238</v>
      </c>
      <c r="E162" s="67">
        <f t="shared" si="1"/>
        <v>-4.6287112345433368E-4</v>
      </c>
      <c r="F162" s="67">
        <f t="shared" si="1"/>
        <v>1.7405165067008177E-4</v>
      </c>
    </row>
    <row r="163" spans="2:6" ht="15" customHeight="1" x14ac:dyDescent="0.3">
      <c r="B163" s="16" t="s">
        <v>104</v>
      </c>
      <c r="C163">
        <v>151.22999999999999</v>
      </c>
      <c r="D163">
        <v>2082.4206422921998</v>
      </c>
      <c r="E163" s="67">
        <f t="shared" si="1"/>
        <v>1.0693042839002853E-2</v>
      </c>
      <c r="F163" s="67">
        <f t="shared" si="1"/>
        <v>1.0041233154985063E-2</v>
      </c>
    </row>
    <row r="164" spans="2:6" ht="15" customHeight="1" x14ac:dyDescent="0.3">
      <c r="B164" s="16" t="s">
        <v>105</v>
      </c>
      <c r="C164">
        <v>149.63</v>
      </c>
      <c r="D164">
        <v>2061.7184466692602</v>
      </c>
      <c r="E164" s="67">
        <f t="shared" si="1"/>
        <v>2.5460636515912682E-3</v>
      </c>
      <c r="F164" s="67">
        <f t="shared" si="1"/>
        <v>9.6633383213491353E-3</v>
      </c>
    </row>
    <row r="165" spans="2:6" ht="15" customHeight="1" x14ac:dyDescent="0.3">
      <c r="B165" s="16" t="s">
        <v>106</v>
      </c>
      <c r="C165">
        <v>149.25</v>
      </c>
      <c r="D165">
        <v>2041.98604467212</v>
      </c>
      <c r="E165" s="67">
        <f t="shared" si="1"/>
        <v>-6.6956812855700765E-4</v>
      </c>
      <c r="F165" s="67">
        <f t="shared" si="1"/>
        <v>-2.7403279894853139E-3</v>
      </c>
    </row>
    <row r="166" spans="2:6" ht="15" customHeight="1" x14ac:dyDescent="0.3">
      <c r="B166" s="16" t="s">
        <v>107</v>
      </c>
      <c r="C166">
        <v>149.35</v>
      </c>
      <c r="D166">
        <v>2047.59713240524</v>
      </c>
      <c r="E166" s="67">
        <f t="shared" si="1"/>
        <v>7.4198988195615101E-3</v>
      </c>
      <c r="F166" s="67">
        <f t="shared" si="1"/>
        <v>2.7842487312179642E-3</v>
      </c>
    </row>
    <row r="167" spans="2:6" ht="15" customHeight="1" x14ac:dyDescent="0.3">
      <c r="B167" s="16" t="s">
        <v>108</v>
      </c>
      <c r="C167">
        <v>148.25</v>
      </c>
      <c r="D167">
        <v>2041.91194167238</v>
      </c>
      <c r="E167" s="67">
        <f t="shared" si="1"/>
        <v>-1.1798426876416523E-2</v>
      </c>
      <c r="F167" s="67">
        <f t="shared" si="1"/>
        <v>-1.1977209389165688E-2</v>
      </c>
    </row>
    <row r="168" spans="2:6" ht="15" customHeight="1" x14ac:dyDescent="0.3">
      <c r="B168" s="16" t="s">
        <v>109</v>
      </c>
      <c r="C168">
        <v>150.02000000000001</v>
      </c>
      <c r="D168">
        <v>2066.6648189461198</v>
      </c>
      <c r="E168" s="67">
        <f t="shared" si="1"/>
        <v>1.3333333333331865E-4</v>
      </c>
      <c r="F168" s="67">
        <f t="shared" si="1"/>
        <v>1.0511623667855741E-2</v>
      </c>
    </row>
    <row r="169" spans="2:6" ht="15" customHeight="1" x14ac:dyDescent="0.3">
      <c r="B169" s="16" t="s">
        <v>110</v>
      </c>
      <c r="C169">
        <v>150</v>
      </c>
      <c r="D169">
        <v>2045.1667952563901</v>
      </c>
      <c r="E169" s="67">
        <f t="shared" si="1"/>
        <v>-1.3612152298283609E-2</v>
      </c>
      <c r="F169" s="67">
        <f t="shared" si="1"/>
        <v>-1.0145835050523355E-2</v>
      </c>
    </row>
    <row r="170" spans="2:6" ht="15" customHeight="1" x14ac:dyDescent="0.3">
      <c r="B170" s="16" t="s">
        <v>111</v>
      </c>
      <c r="C170">
        <v>152.07</v>
      </c>
      <c r="D170">
        <v>2066.1294033760801</v>
      </c>
      <c r="E170" s="67">
        <f t="shared" si="1"/>
        <v>-2.9504327301338451E-3</v>
      </c>
      <c r="F170" s="67">
        <f t="shared" si="1"/>
        <v>-3.208093406202206E-3</v>
      </c>
    </row>
    <row r="171" spans="2:6" ht="15" customHeight="1" x14ac:dyDescent="0.3">
      <c r="B171" s="16" t="s">
        <v>112</v>
      </c>
      <c r="C171">
        <v>152.52000000000001</v>
      </c>
      <c r="D171">
        <v>2072.77907225028</v>
      </c>
      <c r="E171" s="67">
        <f t="shared" si="1"/>
        <v>7.0650379663257379E-3</v>
      </c>
      <c r="F171" s="67">
        <f t="shared" si="1"/>
        <v>6.3298708581600582E-3</v>
      </c>
    </row>
    <row r="172" spans="2:6" ht="15" customHeight="1" x14ac:dyDescent="0.3">
      <c r="B172" s="16" t="s">
        <v>113</v>
      </c>
      <c r="C172">
        <v>151.44999999999999</v>
      </c>
      <c r="D172">
        <v>2059.7411766011601</v>
      </c>
      <c r="E172" s="67">
        <f t="shared" si="1"/>
        <v>2.0483794892527385E-2</v>
      </c>
      <c r="F172" s="67">
        <f t="shared" si="1"/>
        <v>-2.037067563453121E-3</v>
      </c>
    </row>
    <row r="173" spans="2:6" ht="15" customHeight="1" x14ac:dyDescent="0.3">
      <c r="B173" s="16" t="s">
        <v>114</v>
      </c>
      <c r="C173">
        <v>148.41</v>
      </c>
      <c r="D173">
        <v>2063.9455731810199</v>
      </c>
      <c r="E173" s="67">
        <f t="shared" si="1"/>
        <v>-6.1608518047279182E-3</v>
      </c>
      <c r="F173" s="67">
        <f t="shared" si="1"/>
        <v>4.3464138324640356E-3</v>
      </c>
    </row>
    <row r="174" spans="2:6" ht="15" customHeight="1" x14ac:dyDescent="0.3">
      <c r="B174" s="16" t="s">
        <v>115</v>
      </c>
      <c r="C174">
        <v>149.33000000000001</v>
      </c>
      <c r="D174">
        <v>2055.01363349848</v>
      </c>
      <c r="E174" s="67">
        <f t="shared" si="1"/>
        <v>6.2668463611861291E-3</v>
      </c>
      <c r="F174" s="67">
        <f t="shared" si="1"/>
        <v>8.8187179032026553E-3</v>
      </c>
    </row>
    <row r="175" spans="2:6" ht="15" customHeight="1" x14ac:dyDescent="0.3">
      <c r="B175" s="16" t="s">
        <v>116</v>
      </c>
      <c r="C175">
        <v>148.4</v>
      </c>
      <c r="D175">
        <v>2037.04946887758</v>
      </c>
      <c r="E175" s="67">
        <f t="shared" si="1"/>
        <v>3.0415680973303605E-3</v>
      </c>
      <c r="F175" s="67">
        <f t="shared" si="1"/>
        <v>5.4695394829229471E-4</v>
      </c>
    </row>
    <row r="176" spans="2:6" ht="15" customHeight="1" x14ac:dyDescent="0.3">
      <c r="B176" s="16" t="s">
        <v>117</v>
      </c>
      <c r="C176">
        <v>147.94999999999999</v>
      </c>
      <c r="D176">
        <v>2035.93590569549</v>
      </c>
      <c r="E176" s="67">
        <f t="shared" si="1"/>
        <v>1.7537826685006808E-2</v>
      </c>
      <c r="F176" s="67">
        <f t="shared" si="1"/>
        <v>-3.8142627983550614E-4</v>
      </c>
    </row>
    <row r="177" spans="2:6" ht="15" customHeight="1" x14ac:dyDescent="0.3">
      <c r="B177" s="16" t="s">
        <v>118</v>
      </c>
      <c r="C177">
        <v>145.4</v>
      </c>
      <c r="D177">
        <v>2036.7127614671899</v>
      </c>
      <c r="E177" s="67">
        <f t="shared" si="1"/>
        <v>-1.8230925050641389E-2</v>
      </c>
      <c r="F177" s="67">
        <f t="shared" si="1"/>
        <v>-6.38633955481549E-3</v>
      </c>
    </row>
    <row r="178" spans="2:6" ht="15" customHeight="1" x14ac:dyDescent="0.3">
      <c r="B178" s="16" t="s">
        <v>119</v>
      </c>
      <c r="C178">
        <v>148.1</v>
      </c>
      <c r="D178">
        <v>2049.8035026558</v>
      </c>
      <c r="E178" s="67">
        <f t="shared" si="1"/>
        <v>-3.5659019040570339E-3</v>
      </c>
      <c r="F178" s="67">
        <f t="shared" si="1"/>
        <v>-8.7576953186074835E-4</v>
      </c>
    </row>
    <row r="179" spans="2:6" ht="15" customHeight="1" x14ac:dyDescent="0.3">
      <c r="B179" s="16" t="s">
        <v>120</v>
      </c>
      <c r="C179">
        <v>148.63</v>
      </c>
      <c r="D179">
        <v>2051.6002316302202</v>
      </c>
      <c r="E179" s="67">
        <f t="shared" si="1"/>
        <v>1.0469780406553664E-2</v>
      </c>
      <c r="F179" s="67">
        <f t="shared" si="1"/>
        <v>9.8725505260910396E-4</v>
      </c>
    </row>
    <row r="180" spans="2:6" ht="15" customHeight="1" x14ac:dyDescent="0.3">
      <c r="B180" s="16" t="s">
        <v>121</v>
      </c>
      <c r="C180">
        <v>147.09</v>
      </c>
      <c r="D180">
        <v>2049.5767766018098</v>
      </c>
      <c r="E180" s="67">
        <f t="shared" si="1"/>
        <v>3.4004352557137629E-4</v>
      </c>
      <c r="F180" s="67">
        <f t="shared" si="1"/>
        <v>4.4034414366345143E-3</v>
      </c>
    </row>
    <row r="181" spans="2:6" ht="15" customHeight="1" x14ac:dyDescent="0.3">
      <c r="B181" s="16" t="s">
        <v>122</v>
      </c>
      <c r="C181">
        <v>147.04</v>
      </c>
      <c r="D181">
        <v>2040.5911529636201</v>
      </c>
      <c r="E181" s="67">
        <f t="shared" si="1"/>
        <v>1.5539747220111977E-2</v>
      </c>
      <c r="F181" s="67">
        <f t="shared" si="1"/>
        <v>6.5971018656283409E-3</v>
      </c>
    </row>
    <row r="182" spans="2:6" ht="15" customHeight="1" x14ac:dyDescent="0.3">
      <c r="B182" s="16" t="s">
        <v>123</v>
      </c>
      <c r="C182">
        <v>144.79</v>
      </c>
      <c r="D182">
        <v>2027.21739331614</v>
      </c>
      <c r="E182" s="67">
        <f t="shared" si="1"/>
        <v>1.2800783435926055E-2</v>
      </c>
      <c r="F182" s="67">
        <f t="shared" si="1"/>
        <v>5.6001349404761758E-3</v>
      </c>
    </row>
    <row r="183" spans="2:6" ht="15" customHeight="1" x14ac:dyDescent="0.3">
      <c r="B183" s="16" t="s">
        <v>124</v>
      </c>
      <c r="C183">
        <v>142.96</v>
      </c>
      <c r="D183">
        <v>2015.92792490639</v>
      </c>
      <c r="E183" s="67">
        <f t="shared" si="1"/>
        <v>1.2606807676145415E-3</v>
      </c>
      <c r="F183" s="67">
        <f t="shared" si="1"/>
        <v>-1.8380526154962995E-3</v>
      </c>
    </row>
    <row r="184" spans="2:6" ht="15" customHeight="1" x14ac:dyDescent="0.3">
      <c r="B184" s="16" t="s">
        <v>125</v>
      </c>
      <c r="C184">
        <v>142.78</v>
      </c>
      <c r="D184">
        <v>2019.6401297292</v>
      </c>
      <c r="E184" s="67">
        <f t="shared" si="1"/>
        <v>2.9502669289125372E-3</v>
      </c>
      <c r="F184" s="67">
        <f t="shared" si="1"/>
        <v>-1.2607336841805594E-3</v>
      </c>
    </row>
    <row r="185" spans="2:6" ht="15" customHeight="1" x14ac:dyDescent="0.3">
      <c r="B185" s="16" t="s">
        <v>126</v>
      </c>
      <c r="C185">
        <v>142.36000000000001</v>
      </c>
      <c r="D185">
        <v>2022.1895722387201</v>
      </c>
      <c r="E185" s="67">
        <f t="shared" si="1"/>
        <v>1.5478992795491919E-2</v>
      </c>
      <c r="F185" s="67">
        <f t="shared" si="1"/>
        <v>1.6396162182830132E-2</v>
      </c>
    </row>
    <row r="186" spans="2:6" ht="15" customHeight="1" x14ac:dyDescent="0.3">
      <c r="B186" s="16" t="s">
        <v>127</v>
      </c>
      <c r="C186">
        <v>140.19</v>
      </c>
      <c r="D186">
        <v>1989.56828791623</v>
      </c>
      <c r="E186" s="67">
        <f t="shared" si="1"/>
        <v>-1.5668399686632473E-3</v>
      </c>
      <c r="F186" s="67">
        <f t="shared" si="1"/>
        <v>1.5246506263277837E-4</v>
      </c>
    </row>
    <row r="187" spans="2:6" ht="15" customHeight="1" x14ac:dyDescent="0.3">
      <c r="B187" s="16" t="s">
        <v>128</v>
      </c>
      <c r="C187">
        <v>140.41</v>
      </c>
      <c r="D187">
        <v>1989.2649945042499</v>
      </c>
      <c r="E187" s="67">
        <f t="shared" si="1"/>
        <v>9.635435392248537E-3</v>
      </c>
      <c r="F187" s="67">
        <f t="shared" si="1"/>
        <v>5.0545520058982163E-3</v>
      </c>
    </row>
    <row r="188" spans="2:6" ht="15" customHeight="1" x14ac:dyDescent="0.3">
      <c r="B188" s="16" t="s">
        <v>129</v>
      </c>
      <c r="C188">
        <v>139.07</v>
      </c>
      <c r="D188">
        <v>1979.2607182705201</v>
      </c>
      <c r="E188" s="67">
        <f t="shared" si="1"/>
        <v>-7.7060292543703612E-3</v>
      </c>
      <c r="F188" s="67">
        <f t="shared" si="1"/>
        <v>-1.1239180874718535E-2</v>
      </c>
    </row>
    <row r="189" spans="2:6" ht="15" customHeight="1" x14ac:dyDescent="0.3">
      <c r="B189" s="16" t="s">
        <v>130</v>
      </c>
      <c r="C189">
        <v>140.15</v>
      </c>
      <c r="D189">
        <v>2001.7588480311099</v>
      </c>
      <c r="E189" s="67">
        <f t="shared" si="1"/>
        <v>1.7053701015965039E-2</v>
      </c>
      <c r="F189" s="67">
        <f t="shared" si="1"/>
        <v>8.8581674394405674E-4</v>
      </c>
    </row>
    <row r="190" spans="2:6" ht="15" customHeight="1" x14ac:dyDescent="0.3">
      <c r="B190" s="16" t="s">
        <v>131</v>
      </c>
      <c r="C190">
        <v>137.80000000000001</v>
      </c>
      <c r="D190">
        <v>1999.98722585877</v>
      </c>
      <c r="E190" s="67">
        <f t="shared" si="1"/>
        <v>0</v>
      </c>
      <c r="F190" s="67">
        <f t="shared" si="1"/>
        <v>3.3034407961043399E-3</v>
      </c>
    </row>
    <row r="191" spans="2:6" ht="15" customHeight="1" x14ac:dyDescent="0.3">
      <c r="B191" s="16" t="s">
        <v>132</v>
      </c>
      <c r="C191">
        <v>137.80000000000001</v>
      </c>
      <c r="D191">
        <v>1993.4021399067601</v>
      </c>
      <c r="E191" s="67">
        <f t="shared" si="1"/>
        <v>1.1005135730007387E-2</v>
      </c>
      <c r="F191" s="67">
        <f t="shared" si="1"/>
        <v>3.497363009283827E-3</v>
      </c>
    </row>
    <row r="192" spans="2:6" ht="15" customHeight="1" x14ac:dyDescent="0.3">
      <c r="B192" s="16" t="s">
        <v>133</v>
      </c>
      <c r="C192">
        <v>136.30000000000001</v>
      </c>
      <c r="D192">
        <v>1986.45478641713</v>
      </c>
      <c r="E192" s="67">
        <f t="shared" si="1"/>
        <v>1.4363325146982353E-2</v>
      </c>
      <c r="F192" s="67">
        <f t="shared" si="1"/>
        <v>4.097696443915444E-3</v>
      </c>
    </row>
    <row r="193" spans="2:6" ht="15" customHeight="1" x14ac:dyDescent="0.3">
      <c r="B193" s="16" t="s">
        <v>134</v>
      </c>
      <c r="C193">
        <v>134.37</v>
      </c>
      <c r="D193">
        <v>1978.3481163758299</v>
      </c>
      <c r="E193" s="67">
        <f t="shared" si="1"/>
        <v>2.5490345722353647E-2</v>
      </c>
      <c r="F193" s="67">
        <f t="shared" si="1"/>
        <v>2.3869729604621526E-2</v>
      </c>
    </row>
    <row r="194" spans="2:6" ht="15" customHeight="1" x14ac:dyDescent="0.3">
      <c r="B194" s="16" t="s">
        <v>135</v>
      </c>
      <c r="C194">
        <v>131.03</v>
      </c>
      <c r="D194">
        <v>1932.2263947971101</v>
      </c>
      <c r="E194" s="67">
        <f t="shared" si="1"/>
        <v>-7.5740362038930753E-3</v>
      </c>
      <c r="F194" s="67">
        <f t="shared" si="1"/>
        <v>-8.1247530689796399E-3</v>
      </c>
    </row>
    <row r="195" spans="2:6" ht="15" customHeight="1" x14ac:dyDescent="0.3">
      <c r="B195" s="16" t="s">
        <v>136</v>
      </c>
      <c r="C195">
        <v>132.03</v>
      </c>
      <c r="D195">
        <v>1948.0538513040301</v>
      </c>
      <c r="E195" s="67">
        <f t="shared" si="1"/>
        <v>-1.8364312267658001E-2</v>
      </c>
      <c r="F195" s="67">
        <f t="shared" si="1"/>
        <v>-1.8685311905660695E-3</v>
      </c>
    </row>
    <row r="196" spans="2:6" ht="15" customHeight="1" x14ac:dyDescent="0.3">
      <c r="B196" s="16" t="s">
        <v>137</v>
      </c>
      <c r="C196">
        <v>134.5</v>
      </c>
      <c r="D196">
        <v>1951.7006648709901</v>
      </c>
      <c r="E196" s="67">
        <f t="shared" si="1"/>
        <v>1.2801204819276935E-2</v>
      </c>
      <c r="F196" s="67">
        <f t="shared" si="1"/>
        <v>1.134988909966661E-2</v>
      </c>
    </row>
    <row r="197" spans="2:6" ht="15" customHeight="1" x14ac:dyDescent="0.3">
      <c r="B197" s="16" t="s">
        <v>138</v>
      </c>
      <c r="C197">
        <v>132.80000000000001</v>
      </c>
      <c r="D197">
        <v>1929.79767527186</v>
      </c>
      <c r="E197" s="67">
        <f t="shared" si="1"/>
        <v>3.0211480362538623E-3</v>
      </c>
      <c r="F197" s="67">
        <f t="shared" si="1"/>
        <v>4.4393764910897193E-3</v>
      </c>
    </row>
    <row r="198" spans="2:6" ht="15" customHeight="1" x14ac:dyDescent="0.3">
      <c r="B198" s="16" t="s">
        <v>139</v>
      </c>
      <c r="C198">
        <v>132.4</v>
      </c>
      <c r="D198">
        <v>1921.2684413203899</v>
      </c>
      <c r="E198" s="67">
        <f t="shared" si="1"/>
        <v>-1.024145922105113E-2</v>
      </c>
      <c r="F198" s="67">
        <f t="shared" si="1"/>
        <v>-1.2455203325804409E-2</v>
      </c>
    </row>
    <row r="199" spans="2:6" ht="15" customHeight="1" x14ac:dyDescent="0.3">
      <c r="B199" s="16" t="s">
        <v>140</v>
      </c>
      <c r="C199">
        <v>133.77000000000001</v>
      </c>
      <c r="D199">
        <v>1945.50003988755</v>
      </c>
      <c r="E199" s="67">
        <f t="shared" si="1"/>
        <v>5.1848512173129357E-3</v>
      </c>
      <c r="F199" s="67">
        <f t="shared" si="1"/>
        <v>1.4452322969482623E-2</v>
      </c>
    </row>
    <row r="200" spans="2:6" ht="15" customHeight="1" x14ac:dyDescent="0.3">
      <c r="B200" s="16" t="s">
        <v>141</v>
      </c>
      <c r="C200">
        <v>133.08000000000001</v>
      </c>
      <c r="D200">
        <v>1917.7836117450299</v>
      </c>
      <c r="E200" s="67">
        <f t="shared" si="1"/>
        <v>4.7565118912800131E-3</v>
      </c>
      <c r="F200" s="67">
        <f t="shared" si="1"/>
        <v>-2.6169326239666724E-5</v>
      </c>
    </row>
    <row r="201" spans="2:6" ht="15" customHeight="1" x14ac:dyDescent="0.3">
      <c r="B201" s="16" t="s">
        <v>142</v>
      </c>
      <c r="C201">
        <v>132.44999999999999</v>
      </c>
      <c r="D201">
        <v>1917.8338001634199</v>
      </c>
      <c r="E201" s="67">
        <f t="shared" si="1"/>
        <v>5.0356859635210194E-2</v>
      </c>
      <c r="F201" s="67">
        <f t="shared" si="1"/>
        <v>-4.6663290746733477E-3</v>
      </c>
    </row>
    <row r="202" spans="2:6" ht="15" customHeight="1" x14ac:dyDescent="0.3">
      <c r="B202" s="16" t="s">
        <v>143</v>
      </c>
      <c r="C202">
        <v>126.1</v>
      </c>
      <c r="D202">
        <v>1926.8249996812399</v>
      </c>
      <c r="E202" s="67">
        <f t="shared" si="1"/>
        <v>2.7374938895225576E-2</v>
      </c>
      <c r="F202" s="67">
        <f t="shared" si="1"/>
        <v>1.6484491795981882E-2</v>
      </c>
    </row>
    <row r="203" spans="2:6" ht="15" customHeight="1" x14ac:dyDescent="0.3">
      <c r="B203" s="16" t="s">
        <v>144</v>
      </c>
      <c r="C203">
        <v>122.74</v>
      </c>
      <c r="D203">
        <v>1895.5773700755799</v>
      </c>
      <c r="E203" s="67">
        <f t="shared" si="1"/>
        <v>1.4044943820224587E-2</v>
      </c>
      <c r="F203" s="67">
        <f t="shared" si="1"/>
        <v>1.6517828978538152E-2</v>
      </c>
    </row>
    <row r="204" spans="2:6" ht="15" customHeight="1" x14ac:dyDescent="0.3">
      <c r="B204" s="16" t="s">
        <v>145</v>
      </c>
      <c r="C204">
        <v>121.04</v>
      </c>
      <c r="D204">
        <v>1864.77533008976</v>
      </c>
      <c r="E204" s="67">
        <f t="shared" si="1"/>
        <v>2.7068307170131645E-2</v>
      </c>
      <c r="F204" s="67">
        <f t="shared" si="1"/>
        <v>1.9516377942280672E-2</v>
      </c>
    </row>
    <row r="205" spans="2:6" ht="15" customHeight="1" x14ac:dyDescent="0.3">
      <c r="B205" s="16" t="s">
        <v>146</v>
      </c>
      <c r="C205">
        <v>117.85</v>
      </c>
      <c r="D205">
        <v>1829.07834580695</v>
      </c>
      <c r="E205" s="67">
        <f t="shared" si="1"/>
        <v>-1.9469173808137175E-2</v>
      </c>
      <c r="F205" s="67">
        <f t="shared" si="1"/>
        <v>-1.2303663689734901E-2</v>
      </c>
    </row>
    <row r="206" spans="2:6" ht="15" customHeight="1" x14ac:dyDescent="0.3">
      <c r="B206" s="16" t="s">
        <v>147</v>
      </c>
      <c r="C206">
        <v>120.19</v>
      </c>
      <c r="D206">
        <v>1851.86304592344</v>
      </c>
      <c r="E206" s="67">
        <f t="shared" si="1"/>
        <v>-3.1272668654791613E-2</v>
      </c>
      <c r="F206" s="67">
        <f t="shared" si="1"/>
        <v>-1.8722036149376731E-4</v>
      </c>
    </row>
    <row r="207" spans="2:6" ht="15" customHeight="1" x14ac:dyDescent="0.3">
      <c r="B207" s="16" t="s">
        <v>148</v>
      </c>
      <c r="C207">
        <v>124.07</v>
      </c>
      <c r="D207">
        <v>1852.209817315</v>
      </c>
      <c r="E207" s="67">
        <f t="shared" si="1"/>
        <v>-2.2916994802331114E-2</v>
      </c>
      <c r="F207" s="67">
        <f t="shared" si="1"/>
        <v>-6.6104375397479931E-4</v>
      </c>
    </row>
    <row r="208" spans="2:6" ht="15" customHeight="1" x14ac:dyDescent="0.3">
      <c r="B208" s="16" t="s">
        <v>149</v>
      </c>
      <c r="C208">
        <v>126.98</v>
      </c>
      <c r="D208">
        <v>1853.4350189576801</v>
      </c>
      <c r="E208" s="67">
        <f t="shared" si="1"/>
        <v>-1.2366804075600757E-2</v>
      </c>
      <c r="F208" s="67">
        <f t="shared" si="1"/>
        <v>-1.4158590591812348E-2</v>
      </c>
    </row>
    <row r="209" spans="2:6" ht="15" customHeight="1" x14ac:dyDescent="0.3">
      <c r="B209" s="16" t="s">
        <v>150</v>
      </c>
      <c r="C209">
        <v>128.57</v>
      </c>
      <c r="D209">
        <v>1880.05393288391</v>
      </c>
      <c r="E209" s="67">
        <f t="shared" si="1"/>
        <v>7.2072072072071336E-3</v>
      </c>
      <c r="F209" s="67">
        <f t="shared" si="1"/>
        <v>-1.8477599569955316E-2</v>
      </c>
    </row>
    <row r="210" spans="2:6" ht="15" customHeight="1" x14ac:dyDescent="0.3">
      <c r="B210" s="16" t="s">
        <v>151</v>
      </c>
      <c r="C210">
        <v>127.65</v>
      </c>
      <c r="D210">
        <v>1915.44679169847</v>
      </c>
      <c r="E210" s="67">
        <f t="shared" si="1"/>
        <v>2.3492623476587537E-2</v>
      </c>
      <c r="F210" s="67">
        <f t="shared" si="1"/>
        <v>1.5232066981076819E-3</v>
      </c>
    </row>
    <row r="211" spans="2:6" ht="15" customHeight="1" x14ac:dyDescent="0.3">
      <c r="B211" s="16" t="s">
        <v>152</v>
      </c>
      <c r="C211">
        <v>124.72</v>
      </c>
      <c r="D211">
        <v>1912.5336076968699</v>
      </c>
      <c r="E211" s="67">
        <f t="shared" si="1"/>
        <v>1.4478607450788994E-2</v>
      </c>
      <c r="F211" s="67">
        <f t="shared" si="1"/>
        <v>4.9931358942898463E-3</v>
      </c>
    </row>
    <row r="212" spans="2:6" ht="15" customHeight="1" x14ac:dyDescent="0.3">
      <c r="B212" s="16" t="s">
        <v>153</v>
      </c>
      <c r="C212">
        <v>122.94</v>
      </c>
      <c r="D212">
        <v>1903.03151274263</v>
      </c>
      <c r="E212" s="67">
        <f t="shared" si="1"/>
        <v>-1.5140591204037546E-2</v>
      </c>
      <c r="F212" s="67">
        <f t="shared" si="1"/>
        <v>-1.8741977508127672E-2</v>
      </c>
    </row>
    <row r="213" spans="2:6" ht="15" customHeight="1" x14ac:dyDescent="0.3">
      <c r="B213" s="16" t="s">
        <v>154</v>
      </c>
      <c r="C213">
        <v>124.83</v>
      </c>
      <c r="D213">
        <v>1939.3793162678501</v>
      </c>
      <c r="E213" s="67">
        <f t="shared" si="1"/>
        <v>3.2053850468782841E-4</v>
      </c>
      <c r="F213" s="67">
        <f t="shared" si="1"/>
        <v>-4.4343055161477629E-4</v>
      </c>
    </row>
    <row r="214" spans="2:6" ht="15" customHeight="1" x14ac:dyDescent="0.3">
      <c r="B214" s="16" t="s">
        <v>155</v>
      </c>
      <c r="C214">
        <v>124.79</v>
      </c>
      <c r="D214">
        <v>1940.23967781845</v>
      </c>
      <c r="E214" s="67">
        <f t="shared" ref="E214:F277" si="2">C214/C215-1</f>
        <v>2.1027655048273752E-2</v>
      </c>
      <c r="F214" s="67">
        <f t="shared" si="2"/>
        <v>2.47618260879785E-2</v>
      </c>
    </row>
    <row r="215" spans="2:6" ht="15" customHeight="1" x14ac:dyDescent="0.3">
      <c r="B215" s="16" t="s">
        <v>156</v>
      </c>
      <c r="C215">
        <v>122.22</v>
      </c>
      <c r="D215">
        <v>1893.3567082853799</v>
      </c>
      <c r="E215" s="67">
        <f t="shared" si="2"/>
        <v>1.0416666666666741E-2</v>
      </c>
      <c r="F215" s="67">
        <f t="shared" si="2"/>
        <v>5.5288051998689802E-3</v>
      </c>
    </row>
    <row r="216" spans="2:6" ht="15" customHeight="1" x14ac:dyDescent="0.3">
      <c r="B216" s="16" t="s">
        <v>157</v>
      </c>
      <c r="C216">
        <v>120.96</v>
      </c>
      <c r="D216">
        <v>1882.9462651833601</v>
      </c>
      <c r="E216" s="67">
        <f t="shared" si="2"/>
        <v>-1.3296353699323027E-2</v>
      </c>
      <c r="F216" s="67">
        <f t="shared" si="2"/>
        <v>-1.0865754416072293E-2</v>
      </c>
    </row>
    <row r="217" spans="2:6" ht="15" customHeight="1" x14ac:dyDescent="0.3">
      <c r="B217" s="16" t="s">
        <v>158</v>
      </c>
      <c r="C217">
        <v>122.59</v>
      </c>
      <c r="D217">
        <v>1903.6306483067699</v>
      </c>
      <c r="E217" s="67">
        <f t="shared" si="2"/>
        <v>4.1775884665793406E-3</v>
      </c>
      <c r="F217" s="67">
        <f t="shared" si="2"/>
        <v>1.4145966695302326E-2</v>
      </c>
    </row>
    <row r="218" spans="2:6" ht="15" customHeight="1" x14ac:dyDescent="0.3">
      <c r="B218" s="16" t="s">
        <v>159</v>
      </c>
      <c r="C218">
        <v>122.08</v>
      </c>
      <c r="D218">
        <v>1877.07757149589</v>
      </c>
      <c r="E218" s="67">
        <f t="shared" si="2"/>
        <v>-3.4285714285714475E-3</v>
      </c>
      <c r="F218" s="67">
        <f t="shared" si="2"/>
        <v>-1.5641323793714745E-2</v>
      </c>
    </row>
    <row r="219" spans="2:6" ht="15" customHeight="1" x14ac:dyDescent="0.3">
      <c r="B219" s="16" t="s">
        <v>160</v>
      </c>
      <c r="C219">
        <v>122.5</v>
      </c>
      <c r="D219">
        <v>1906.9040755856799</v>
      </c>
      <c r="E219" s="67">
        <f t="shared" si="2"/>
        <v>-3.3357741436823574E-3</v>
      </c>
      <c r="F219" s="67">
        <f t="shared" si="2"/>
        <v>2.0287873950213253E-2</v>
      </c>
    </row>
    <row r="220" spans="2:6" ht="15" customHeight="1" x14ac:dyDescent="0.3">
      <c r="B220" s="16" t="s">
        <v>161</v>
      </c>
      <c r="C220">
        <v>122.91</v>
      </c>
      <c r="D220">
        <v>1868.9863167762501</v>
      </c>
      <c r="E220" s="67">
        <f t="shared" si="2"/>
        <v>8.6164451009353993E-3</v>
      </c>
      <c r="F220" s="67">
        <f t="shared" si="2"/>
        <v>5.1942704194938294E-3</v>
      </c>
    </row>
    <row r="221" spans="2:6" ht="15" customHeight="1" x14ac:dyDescent="0.3">
      <c r="B221" s="16" t="s">
        <v>162</v>
      </c>
      <c r="C221">
        <v>121.86</v>
      </c>
      <c r="D221">
        <v>1859.3284619462399</v>
      </c>
      <c r="E221" s="67">
        <f t="shared" si="2"/>
        <v>-4.878619935992512E-2</v>
      </c>
      <c r="F221" s="67">
        <f t="shared" si="2"/>
        <v>-1.1696376643686279E-2</v>
      </c>
    </row>
    <row r="222" spans="2:6" ht="15" customHeight="1" x14ac:dyDescent="0.3">
      <c r="B222" s="16" t="s">
        <v>163</v>
      </c>
      <c r="C222">
        <v>128.11000000000001</v>
      </c>
      <c r="D222">
        <v>1881.3332441622499</v>
      </c>
      <c r="E222" s="67">
        <f t="shared" si="2"/>
        <v>-1.4765823271552625E-2</v>
      </c>
      <c r="F222" s="67">
        <f t="shared" si="2"/>
        <v>5.3471941300986536E-4</v>
      </c>
    </row>
    <row r="223" spans="2:6" ht="15" customHeight="1" x14ac:dyDescent="0.3">
      <c r="B223" s="16" t="s">
        <v>164</v>
      </c>
      <c r="C223">
        <v>130.03</v>
      </c>
      <c r="D223">
        <v>1880.3277963866999</v>
      </c>
      <c r="E223" s="67">
        <f t="shared" si="2"/>
        <v>-2.1668798435031222E-2</v>
      </c>
      <c r="F223" s="67">
        <f t="shared" si="2"/>
        <v>-2.1598081027015992E-2</v>
      </c>
    </row>
    <row r="224" spans="2:6" ht="15" customHeight="1" x14ac:dyDescent="0.3">
      <c r="B224" s="16" t="s">
        <v>165</v>
      </c>
      <c r="C224">
        <v>132.91</v>
      </c>
      <c r="D224">
        <v>1921.8357608706001</v>
      </c>
      <c r="E224" s="67">
        <f t="shared" si="2"/>
        <v>1.3265228329648604E-2</v>
      </c>
      <c r="F224" s="67">
        <f t="shared" si="2"/>
        <v>1.6694280301948083E-2</v>
      </c>
    </row>
    <row r="225" spans="2:6" ht="15" customHeight="1" x14ac:dyDescent="0.3">
      <c r="B225" s="16" t="s">
        <v>166</v>
      </c>
      <c r="C225">
        <v>131.16999999999999</v>
      </c>
      <c r="D225">
        <v>1890.2789148177701</v>
      </c>
      <c r="E225" s="67">
        <f t="shared" si="2"/>
        <v>-1.30173062452974E-2</v>
      </c>
      <c r="F225" s="67">
        <f t="shared" si="2"/>
        <v>-2.4965463051751846E-2</v>
      </c>
    </row>
    <row r="226" spans="2:6" ht="15" customHeight="1" x14ac:dyDescent="0.3">
      <c r="B226" s="16" t="s">
        <v>167</v>
      </c>
      <c r="C226">
        <v>132.9</v>
      </c>
      <c r="D226">
        <v>1938.67893206546</v>
      </c>
      <c r="E226" s="67">
        <f t="shared" si="2"/>
        <v>-2.4769196126996906E-3</v>
      </c>
      <c r="F226" s="67">
        <f t="shared" si="2"/>
        <v>7.7997125886481999E-3</v>
      </c>
    </row>
    <row r="227" spans="2:6" ht="15" customHeight="1" x14ac:dyDescent="0.3">
      <c r="B227" s="16" t="s">
        <v>168</v>
      </c>
      <c r="C227">
        <v>133.22999999999999</v>
      </c>
      <c r="D227">
        <v>1923.67482134495</v>
      </c>
      <c r="E227" s="67">
        <f t="shared" si="2"/>
        <v>1.2155283749905044E-2</v>
      </c>
      <c r="F227" s="67">
        <f t="shared" si="2"/>
        <v>8.532773065403898E-4</v>
      </c>
    </row>
    <row r="228" spans="2:6" ht="15" customHeight="1" x14ac:dyDescent="0.3">
      <c r="B228" s="16" t="s">
        <v>169</v>
      </c>
      <c r="C228">
        <v>131.63</v>
      </c>
      <c r="D228">
        <v>1922.0347926739801</v>
      </c>
      <c r="E228" s="67">
        <f t="shared" si="2"/>
        <v>-9.2578654222491563E-3</v>
      </c>
      <c r="F228" s="67">
        <f t="shared" si="2"/>
        <v>-1.0837825157482439E-2</v>
      </c>
    </row>
    <row r="229" spans="2:6" ht="15" customHeight="1" x14ac:dyDescent="0.3">
      <c r="B229" s="16" t="s">
        <v>170</v>
      </c>
      <c r="C229">
        <v>132.86000000000001</v>
      </c>
      <c r="D229">
        <v>1943.09370248613</v>
      </c>
      <c r="E229" s="67">
        <f t="shared" si="2"/>
        <v>-1.7089590885551287E-2</v>
      </c>
      <c r="F229" s="67">
        <f t="shared" si="2"/>
        <v>-2.3699685433966167E-2</v>
      </c>
    </row>
    <row r="230" spans="2:6" ht="15" customHeight="1" x14ac:dyDescent="0.3">
      <c r="B230" s="16" t="s">
        <v>171</v>
      </c>
      <c r="C230">
        <v>135.16999999999999</v>
      </c>
      <c r="D230">
        <v>1990.2622927555201</v>
      </c>
      <c r="E230" s="67">
        <f t="shared" si="2"/>
        <v>-5.0055207949945002E-3</v>
      </c>
      <c r="F230" s="67">
        <f t="shared" si="2"/>
        <v>-1.3116449929857388E-2</v>
      </c>
    </row>
    <row r="231" spans="2:6" ht="15" customHeight="1" x14ac:dyDescent="0.3">
      <c r="B231" s="16" t="s">
        <v>172</v>
      </c>
      <c r="C231">
        <v>135.85</v>
      </c>
      <c r="D231">
        <v>2016.7144265542399</v>
      </c>
      <c r="E231" s="67">
        <f t="shared" si="2"/>
        <v>-7.3556454578882491E-4</v>
      </c>
      <c r="F231" s="67">
        <f t="shared" si="2"/>
        <v>2.0147747622565326E-3</v>
      </c>
    </row>
    <row r="232" spans="2:6" ht="15" customHeight="1" x14ac:dyDescent="0.3">
      <c r="B232" s="16" t="s">
        <v>173</v>
      </c>
      <c r="C232">
        <v>135.94999999999999</v>
      </c>
      <c r="D232">
        <v>2012.6593712480301</v>
      </c>
      <c r="E232" s="67">
        <f t="shared" si="2"/>
        <v>-1.2134864118587552E-2</v>
      </c>
      <c r="F232" s="67">
        <f t="shared" si="2"/>
        <v>-1.5302572199795805E-2</v>
      </c>
    </row>
    <row r="233" spans="2:6" ht="15" customHeight="1" x14ac:dyDescent="0.3">
      <c r="B233" s="16" t="s">
        <v>174</v>
      </c>
      <c r="C233">
        <v>137.62</v>
      </c>
      <c r="D233">
        <v>2043.93686266072</v>
      </c>
      <c r="E233" s="67">
        <f t="shared" si="2"/>
        <v>-1.2343906990096132E-2</v>
      </c>
      <c r="F233" s="67">
        <f t="shared" si="2"/>
        <v>-9.4110565658742651E-3</v>
      </c>
    </row>
    <row r="234" spans="2:6" ht="15" customHeight="1" x14ac:dyDescent="0.3">
      <c r="B234" s="16" t="s">
        <v>175</v>
      </c>
      <c r="C234">
        <v>139.34</v>
      </c>
      <c r="D234">
        <v>2063.3552153074702</v>
      </c>
      <c r="E234" s="67">
        <f t="shared" si="2"/>
        <v>-3.1478036915152385E-3</v>
      </c>
      <c r="F234" s="67">
        <f t="shared" si="2"/>
        <v>-7.2204224964901309E-3</v>
      </c>
    </row>
    <row r="235" spans="2:6" ht="15" customHeight="1" x14ac:dyDescent="0.3">
      <c r="B235" s="16" t="s">
        <v>176</v>
      </c>
      <c r="C235">
        <v>139.78</v>
      </c>
      <c r="D235">
        <v>2078.3618660811699</v>
      </c>
      <c r="E235" s="67">
        <f t="shared" si="2"/>
        <v>1.57692028195624E-2</v>
      </c>
      <c r="F235" s="67">
        <f t="shared" si="2"/>
        <v>1.0630252645719596E-2</v>
      </c>
    </row>
    <row r="236" spans="2:6" ht="15" customHeight="1" x14ac:dyDescent="0.3">
      <c r="B236" s="16" t="s">
        <v>177</v>
      </c>
      <c r="C236">
        <v>137.61000000000001</v>
      </c>
      <c r="D236">
        <v>2056.5007436104802</v>
      </c>
      <c r="E236" s="67">
        <f t="shared" si="2"/>
        <v>-4.6292947558769226E-3</v>
      </c>
      <c r="F236" s="67">
        <f t="shared" si="2"/>
        <v>-2.1773807453998595E-3</v>
      </c>
    </row>
    <row r="237" spans="2:6" ht="15" customHeight="1" x14ac:dyDescent="0.3">
      <c r="B237" s="16" t="s">
        <v>178</v>
      </c>
      <c r="C237">
        <v>138.25</v>
      </c>
      <c r="D237">
        <v>2060.9882998510702</v>
      </c>
      <c r="E237" s="67">
        <f t="shared" si="2"/>
        <v>-2.0932582647610332E-3</v>
      </c>
      <c r="F237" s="67">
        <f t="shared" si="2"/>
        <v>-1.6004273877897601E-3</v>
      </c>
    </row>
    <row r="238" spans="2:6" ht="15" customHeight="1" x14ac:dyDescent="0.3">
      <c r="B238" s="16" t="s">
        <v>179</v>
      </c>
      <c r="C238">
        <v>138.54</v>
      </c>
      <c r="D238">
        <v>2064.2920493832999</v>
      </c>
      <c r="E238" s="67">
        <f t="shared" si="2"/>
        <v>4.4225331689986547E-3</v>
      </c>
      <c r="F238" s="67">
        <f t="shared" si="2"/>
        <v>1.242026301584187E-2</v>
      </c>
    </row>
    <row r="239" spans="2:6" ht="15" customHeight="1" x14ac:dyDescent="0.3">
      <c r="B239" s="16" t="s">
        <v>180</v>
      </c>
      <c r="C239">
        <v>137.93</v>
      </c>
      <c r="D239">
        <v>2038.96753630167</v>
      </c>
      <c r="E239" s="67">
        <f t="shared" si="2"/>
        <v>1.7933579335793315E-2</v>
      </c>
      <c r="F239" s="67">
        <f t="shared" si="2"/>
        <v>8.8155566175174283E-3</v>
      </c>
    </row>
    <row r="240" spans="2:6" ht="15" customHeight="1" x14ac:dyDescent="0.3">
      <c r="B240" s="16" t="s">
        <v>181</v>
      </c>
      <c r="C240">
        <v>135.5</v>
      </c>
      <c r="D240">
        <v>2021.14997427099</v>
      </c>
      <c r="E240" s="67">
        <f t="shared" si="2"/>
        <v>4.4477390659747318E-3</v>
      </c>
      <c r="F240" s="67">
        <f t="shared" si="2"/>
        <v>7.7785443199278603E-3</v>
      </c>
    </row>
    <row r="241" spans="2:6" ht="15" customHeight="1" x14ac:dyDescent="0.3">
      <c r="B241" s="16" t="s">
        <v>182</v>
      </c>
      <c r="C241">
        <v>134.9</v>
      </c>
      <c r="D241">
        <v>2005.54971691217</v>
      </c>
      <c r="E241" s="67">
        <f t="shared" si="2"/>
        <v>-1.3528336380255856E-2</v>
      </c>
      <c r="F241" s="67">
        <f t="shared" si="2"/>
        <v>-1.7796358072048712E-2</v>
      </c>
    </row>
    <row r="242" spans="2:6" ht="15" customHeight="1" x14ac:dyDescent="0.3">
      <c r="B242" s="16" t="s">
        <v>183</v>
      </c>
      <c r="C242">
        <v>136.75</v>
      </c>
      <c r="D242">
        <v>2041.8878848540101</v>
      </c>
      <c r="E242" s="67">
        <f t="shared" si="2"/>
        <v>-1.8235336348625064E-2</v>
      </c>
      <c r="F242" s="67">
        <f t="shared" si="2"/>
        <v>-1.5039685361085575E-2</v>
      </c>
    </row>
    <row r="243" spans="2:6" ht="15" customHeight="1" x14ac:dyDescent="0.3">
      <c r="B243" s="16" t="s">
        <v>184</v>
      </c>
      <c r="C243">
        <v>139.29</v>
      </c>
      <c r="D243">
        <v>2073.06614744429</v>
      </c>
      <c r="E243" s="67">
        <f t="shared" si="2"/>
        <v>1.0886131069018035E-2</v>
      </c>
      <c r="F243" s="67">
        <f t="shared" si="2"/>
        <v>1.4513546421937251E-2</v>
      </c>
    </row>
    <row r="244" spans="2:6" ht="15" customHeight="1" x14ac:dyDescent="0.3">
      <c r="B244" s="16" t="s">
        <v>185</v>
      </c>
      <c r="C244">
        <v>137.79</v>
      </c>
      <c r="D244">
        <v>2043.40903554786</v>
      </c>
      <c r="E244" s="67">
        <f t="shared" si="2"/>
        <v>1.3683513573162553E-2</v>
      </c>
      <c r="F244" s="67">
        <f t="shared" si="2"/>
        <v>1.0618261374257587E-2</v>
      </c>
    </row>
    <row r="245" spans="2:6" ht="15" customHeight="1" x14ac:dyDescent="0.3">
      <c r="B245" s="16" t="s">
        <v>186</v>
      </c>
      <c r="C245">
        <v>135.93</v>
      </c>
      <c r="D245">
        <v>2021.9395528923001</v>
      </c>
      <c r="E245" s="67">
        <f t="shared" si="2"/>
        <v>1.0106264397711229E-2</v>
      </c>
      <c r="F245" s="67">
        <f t="shared" si="2"/>
        <v>4.7535183477835918E-3</v>
      </c>
    </row>
    <row r="246" spans="2:6" ht="15" customHeight="1" x14ac:dyDescent="0.3">
      <c r="B246" s="16" t="s">
        <v>187</v>
      </c>
      <c r="C246">
        <v>134.57</v>
      </c>
      <c r="D246">
        <v>2012.3736975981701</v>
      </c>
      <c r="E246" s="67">
        <f t="shared" si="2"/>
        <v>-1.6157332943412817E-2</v>
      </c>
      <c r="F246" s="67">
        <f t="shared" si="2"/>
        <v>-1.9422093679841046E-2</v>
      </c>
    </row>
    <row r="247" spans="2:6" ht="15" customHeight="1" x14ac:dyDescent="0.3">
      <c r="B247" s="16" t="s">
        <v>188</v>
      </c>
      <c r="C247">
        <v>136.78</v>
      </c>
      <c r="D247">
        <v>2052.2323464843898</v>
      </c>
      <c r="E247" s="67">
        <f t="shared" si="2"/>
        <v>1.2444184173925343E-3</v>
      </c>
      <c r="F247" s="67">
        <f t="shared" si="2"/>
        <v>2.2509784780273545E-3</v>
      </c>
    </row>
    <row r="248" spans="2:6" ht="15" customHeight="1" x14ac:dyDescent="0.3">
      <c r="B248" s="16" t="s">
        <v>189</v>
      </c>
      <c r="C248">
        <v>136.61000000000001</v>
      </c>
      <c r="D248">
        <v>2047.6231907509</v>
      </c>
      <c r="E248" s="67">
        <f t="shared" si="2"/>
        <v>-1.0431003259688487E-2</v>
      </c>
      <c r="F248" s="67">
        <f t="shared" si="2"/>
        <v>-7.7391465372818047E-3</v>
      </c>
    </row>
    <row r="249" spans="2:6" ht="15" customHeight="1" x14ac:dyDescent="0.3">
      <c r="B249" s="16" t="s">
        <v>190</v>
      </c>
      <c r="C249">
        <v>138.05000000000001</v>
      </c>
      <c r="D249">
        <v>2063.5936443579899</v>
      </c>
      <c r="E249" s="67">
        <f t="shared" si="2"/>
        <v>-1.0748835542816249E-2</v>
      </c>
      <c r="F249" s="67">
        <f t="shared" si="2"/>
        <v>-6.4889206635578844E-3</v>
      </c>
    </row>
    <row r="250" spans="2:6" ht="15" customHeight="1" x14ac:dyDescent="0.3">
      <c r="B250" s="16" t="s">
        <v>191</v>
      </c>
      <c r="C250">
        <v>139.55000000000001</v>
      </c>
      <c r="D250">
        <v>2077.07159716452</v>
      </c>
      <c r="E250" s="67">
        <f t="shared" si="2"/>
        <v>-6.2664672790714304E-3</v>
      </c>
      <c r="F250" s="67">
        <f t="shared" si="2"/>
        <v>-6.9875768730336407E-3</v>
      </c>
    </row>
    <row r="251" spans="2:6" ht="15" customHeight="1" x14ac:dyDescent="0.3">
      <c r="B251" s="16" t="s">
        <v>192</v>
      </c>
      <c r="C251">
        <v>140.43</v>
      </c>
      <c r="D251">
        <v>2091.6874238329101</v>
      </c>
      <c r="E251" s="67">
        <f t="shared" si="2"/>
        <v>1.0869565217391353E-2</v>
      </c>
      <c r="F251" s="67">
        <f t="shared" si="2"/>
        <v>2.0526676244180253E-2</v>
      </c>
    </row>
    <row r="252" spans="2:6" ht="15" customHeight="1" x14ac:dyDescent="0.3">
      <c r="B252" s="16" t="s">
        <v>193</v>
      </c>
      <c r="C252">
        <v>138.91999999999999</v>
      </c>
      <c r="D252">
        <v>2049.6156274237701</v>
      </c>
      <c r="E252" s="67">
        <f t="shared" si="2"/>
        <v>-5.5833929849677943E-3</v>
      </c>
      <c r="F252" s="67">
        <f t="shared" si="2"/>
        <v>-1.4373889808861784E-2</v>
      </c>
    </row>
    <row r="253" spans="2:6" ht="15" customHeight="1" x14ac:dyDescent="0.3">
      <c r="B253" s="16" t="s">
        <v>194</v>
      </c>
      <c r="C253">
        <v>139.69999999999999</v>
      </c>
      <c r="D253">
        <v>2079.5062206969101</v>
      </c>
      <c r="E253" s="67">
        <f t="shared" si="2"/>
        <v>-1.1183465458663777E-2</v>
      </c>
      <c r="F253" s="67">
        <f t="shared" si="2"/>
        <v>-1.0998806249592152E-2</v>
      </c>
    </row>
    <row r="254" spans="2:6" ht="15" customHeight="1" x14ac:dyDescent="0.3">
      <c r="B254" s="16" t="s">
        <v>195</v>
      </c>
      <c r="C254">
        <v>141.28</v>
      </c>
      <c r="D254">
        <v>2102.6326700488398</v>
      </c>
      <c r="E254" s="67">
        <f t="shared" si="2"/>
        <v>1.3340984076890106E-2</v>
      </c>
      <c r="F254" s="67">
        <f t="shared" si="2"/>
        <v>1.0683411112163421E-2</v>
      </c>
    </row>
    <row r="255" spans="2:6" ht="15" customHeight="1" x14ac:dyDescent="0.3">
      <c r="B255" s="16" t="s">
        <v>196</v>
      </c>
      <c r="C255">
        <v>139.41999999999999</v>
      </c>
      <c r="D255">
        <v>2080.40682861816</v>
      </c>
      <c r="E255" s="67">
        <f t="shared" si="2"/>
        <v>6.9334103712261896E-3</v>
      </c>
      <c r="F255" s="67">
        <f t="shared" si="2"/>
        <v>-4.6408862023348263E-3</v>
      </c>
    </row>
    <row r="256" spans="2:6" ht="15" customHeight="1" x14ac:dyDescent="0.3">
      <c r="B256" s="16" t="s">
        <v>197</v>
      </c>
      <c r="C256">
        <v>138.46</v>
      </c>
      <c r="D256">
        <v>2090.1067763177798</v>
      </c>
      <c r="E256" s="67">
        <f t="shared" si="2"/>
        <v>3.3333333333334103E-3</v>
      </c>
      <c r="F256" s="67">
        <f t="shared" si="2"/>
        <v>5.9084412989118817E-4</v>
      </c>
    </row>
    <row r="257" spans="2:6" ht="15" customHeight="1" x14ac:dyDescent="0.3">
      <c r="B257" s="16" t="s">
        <v>198</v>
      </c>
      <c r="C257">
        <v>138</v>
      </c>
      <c r="D257">
        <v>2088.8725782168499</v>
      </c>
      <c r="E257" s="67">
        <f t="shared" si="2"/>
        <v>-4.3290043290042934E-3</v>
      </c>
      <c r="F257" s="67">
        <f t="shared" si="2"/>
        <v>-1.2796547408000514E-4</v>
      </c>
    </row>
    <row r="258" spans="2:6" ht="15" customHeight="1" x14ac:dyDescent="0.3">
      <c r="B258" s="16" t="s">
        <v>199</v>
      </c>
      <c r="C258">
        <v>138.6</v>
      </c>
      <c r="D258">
        <v>2089.1399159966199</v>
      </c>
      <c r="E258" s="67">
        <f t="shared" si="2"/>
        <v>1.0111223458038054E-3</v>
      </c>
      <c r="F258" s="67">
        <f t="shared" si="2"/>
        <v>1.2220620804226368E-3</v>
      </c>
    </row>
    <row r="259" spans="2:6" ht="15" customHeight="1" x14ac:dyDescent="0.3">
      <c r="B259" s="16" t="s">
        <v>200</v>
      </c>
      <c r="C259">
        <v>138.46</v>
      </c>
      <c r="D259">
        <v>2086.5899735126</v>
      </c>
      <c r="E259" s="67">
        <f t="shared" si="2"/>
        <v>-2.8880866425984308E-4</v>
      </c>
      <c r="F259" s="67">
        <f t="shared" si="2"/>
        <v>-1.2331472957737288E-3</v>
      </c>
    </row>
    <row r="260" spans="2:6" ht="15" customHeight="1" x14ac:dyDescent="0.3">
      <c r="B260" s="16" t="s">
        <v>201</v>
      </c>
      <c r="C260">
        <v>138.5</v>
      </c>
      <c r="D260">
        <v>2089.16622319115</v>
      </c>
      <c r="E260" s="67">
        <f t="shared" si="2"/>
        <v>1.2871142313880313E-2</v>
      </c>
      <c r="F260" s="67">
        <f t="shared" si="2"/>
        <v>3.8095250994090168E-3</v>
      </c>
    </row>
    <row r="261" spans="2:6" ht="15" customHeight="1" x14ac:dyDescent="0.3">
      <c r="B261" s="16" t="s">
        <v>202</v>
      </c>
      <c r="C261">
        <v>136.74</v>
      </c>
      <c r="D261">
        <v>2081.23769595059</v>
      </c>
      <c r="E261" s="67">
        <f t="shared" si="2"/>
        <v>6.7736710351937734E-3</v>
      </c>
      <c r="F261" s="67">
        <f t="shared" si="2"/>
        <v>-1.1246578432980714E-3</v>
      </c>
    </row>
    <row r="262" spans="2:6" ht="15" customHeight="1" x14ac:dyDescent="0.3">
      <c r="B262" s="16" t="s">
        <v>203</v>
      </c>
      <c r="C262">
        <v>135.82</v>
      </c>
      <c r="D262">
        <v>2083.5810116775201</v>
      </c>
      <c r="E262" s="67">
        <f t="shared" si="2"/>
        <v>1.494544911074569E-2</v>
      </c>
      <c r="F262" s="67">
        <f t="shared" si="2"/>
        <v>1.6164923342124382E-2</v>
      </c>
    </row>
    <row r="263" spans="2:6" ht="15" customHeight="1" x14ac:dyDescent="0.3">
      <c r="B263" s="16" t="s">
        <v>204</v>
      </c>
      <c r="C263">
        <v>133.82</v>
      </c>
      <c r="D263">
        <v>2050.4358729729702</v>
      </c>
      <c r="E263" s="67">
        <f t="shared" si="2"/>
        <v>8.2267594046814274E-4</v>
      </c>
      <c r="F263" s="67">
        <f t="shared" si="2"/>
        <v>-1.3389584427664358E-3</v>
      </c>
    </row>
    <row r="264" spans="2:6" ht="15" customHeight="1" x14ac:dyDescent="0.3">
      <c r="B264" s="16" t="s">
        <v>205</v>
      </c>
      <c r="C264">
        <v>133.71</v>
      </c>
      <c r="D264">
        <v>2053.1850023664501</v>
      </c>
      <c r="E264" s="67">
        <f t="shared" si="2"/>
        <v>1.4876660341555992E-2</v>
      </c>
      <c r="F264" s="67">
        <f t="shared" si="2"/>
        <v>1.4901127928572233E-2</v>
      </c>
    </row>
    <row r="265" spans="2:6" ht="15" customHeight="1" x14ac:dyDescent="0.3">
      <c r="B265" s="16" t="s">
        <v>206</v>
      </c>
      <c r="C265">
        <v>131.75</v>
      </c>
      <c r="D265">
        <v>2023.0394329712001</v>
      </c>
      <c r="E265" s="67">
        <f t="shared" si="2"/>
        <v>-9.6963319302464379E-3</v>
      </c>
      <c r="F265" s="67">
        <f t="shared" si="2"/>
        <v>-1.1205532058470191E-2</v>
      </c>
    </row>
    <row r="266" spans="2:6" ht="15" customHeight="1" x14ac:dyDescent="0.3">
      <c r="B266" s="16" t="s">
        <v>207</v>
      </c>
      <c r="C266">
        <v>133.04</v>
      </c>
      <c r="D266">
        <v>2045.9655657082701</v>
      </c>
      <c r="E266" s="67">
        <f t="shared" si="2"/>
        <v>-1.466449414901505E-2</v>
      </c>
      <c r="F266" s="67">
        <f t="shared" si="2"/>
        <v>-1.3994003564462454E-2</v>
      </c>
    </row>
    <row r="267" spans="2:6" ht="15" customHeight="1" x14ac:dyDescent="0.3">
      <c r="B267" s="16" t="s">
        <v>208</v>
      </c>
      <c r="C267">
        <v>135.02000000000001</v>
      </c>
      <c r="D267">
        <v>2075.0031674295501</v>
      </c>
      <c r="E267" s="67">
        <f t="shared" si="2"/>
        <v>-3.3217686572671878E-3</v>
      </c>
      <c r="F267" s="67">
        <f t="shared" si="2"/>
        <v>-3.2252313654389519E-3</v>
      </c>
    </row>
    <row r="268" spans="2:6" ht="15" customHeight="1" x14ac:dyDescent="0.3">
      <c r="B268" s="16" t="s">
        <v>209</v>
      </c>
      <c r="C268">
        <v>135.47</v>
      </c>
      <c r="D268">
        <v>2081.7171869950198</v>
      </c>
      <c r="E268" s="67">
        <f t="shared" si="2"/>
        <v>1.1824698839701941E-3</v>
      </c>
      <c r="F268" s="67">
        <f t="shared" si="2"/>
        <v>1.5092954904691869E-3</v>
      </c>
    </row>
    <row r="269" spans="2:6" ht="15" customHeight="1" x14ac:dyDescent="0.3">
      <c r="B269" s="16" t="s">
        <v>210</v>
      </c>
      <c r="C269">
        <v>135.31</v>
      </c>
      <c r="D269">
        <v>2078.5799955811099</v>
      </c>
      <c r="E269" s="67">
        <f t="shared" si="2"/>
        <v>-2.1265822784810151E-2</v>
      </c>
      <c r="F269" s="67">
        <f t="shared" si="2"/>
        <v>-9.8244379095204781E-3</v>
      </c>
    </row>
    <row r="270" spans="2:6" ht="15" customHeight="1" x14ac:dyDescent="0.3">
      <c r="B270" s="16" t="s">
        <v>211</v>
      </c>
      <c r="C270">
        <v>138.25</v>
      </c>
      <c r="D270">
        <v>2099.2034899273499</v>
      </c>
      <c r="E270" s="67">
        <f t="shared" si="2"/>
        <v>-1.1723497033383268E-2</v>
      </c>
      <c r="F270" s="67">
        <f t="shared" si="2"/>
        <v>-3.4556189006462734E-4</v>
      </c>
    </row>
    <row r="271" spans="2:6" ht="15" customHeight="1" x14ac:dyDescent="0.3">
      <c r="B271" s="16" t="s">
        <v>212</v>
      </c>
      <c r="C271">
        <v>139.88999999999999</v>
      </c>
      <c r="D271">
        <v>2099.9291454118402</v>
      </c>
      <c r="E271" s="67">
        <f t="shared" si="2"/>
        <v>-1.2285532726117432E-2</v>
      </c>
      <c r="F271" s="67">
        <f t="shared" si="2"/>
        <v>-1.1342437214042489E-3</v>
      </c>
    </row>
    <row r="272" spans="2:6" ht="15" customHeight="1" x14ac:dyDescent="0.3">
      <c r="B272" s="16" t="s">
        <v>213</v>
      </c>
      <c r="C272">
        <v>141.63</v>
      </c>
      <c r="D272">
        <v>2102.31368150551</v>
      </c>
      <c r="E272" s="67">
        <f t="shared" si="2"/>
        <v>-1.7620524386805503E-3</v>
      </c>
      <c r="F272" s="67">
        <f t="shared" si="2"/>
        <v>-3.5424616593732194E-3</v>
      </c>
    </row>
    <row r="273" spans="2:6" ht="15" customHeight="1" x14ac:dyDescent="0.3">
      <c r="B273" s="16" t="s">
        <v>214</v>
      </c>
      <c r="C273">
        <v>141.88</v>
      </c>
      <c r="D273">
        <v>2109.7875229148599</v>
      </c>
      <c r="E273" s="67">
        <f t="shared" si="2"/>
        <v>1.075728432001144E-2</v>
      </c>
      <c r="F273" s="67">
        <f t="shared" si="2"/>
        <v>2.7273487481944692E-3</v>
      </c>
    </row>
    <row r="274" spans="2:6" ht="15" customHeight="1" x14ac:dyDescent="0.3">
      <c r="B274" s="16" t="s">
        <v>215</v>
      </c>
      <c r="C274">
        <v>140.37</v>
      </c>
      <c r="D274">
        <v>2104.0490473793502</v>
      </c>
      <c r="E274" s="67">
        <f t="shared" si="2"/>
        <v>2.0702455739576298E-3</v>
      </c>
      <c r="F274" s="67">
        <f t="shared" si="2"/>
        <v>1.1873466759968476E-2</v>
      </c>
    </row>
    <row r="275" spans="2:6" ht="15" customHeight="1" x14ac:dyDescent="0.3">
      <c r="B275" s="16" t="s">
        <v>216</v>
      </c>
      <c r="C275">
        <v>140.08000000000001</v>
      </c>
      <c r="D275">
        <v>2079.3598374671701</v>
      </c>
      <c r="E275" s="67">
        <f t="shared" si="2"/>
        <v>-3.3440056919246119E-3</v>
      </c>
      <c r="F275" s="67">
        <f t="shared" si="2"/>
        <v>-4.8088105895041089E-3</v>
      </c>
    </row>
    <row r="276" spans="2:6" ht="15" customHeight="1" x14ac:dyDescent="0.3">
      <c r="B276" s="16" t="s">
        <v>217</v>
      </c>
      <c r="C276">
        <v>140.55000000000001</v>
      </c>
      <c r="D276">
        <v>2089.40740190725</v>
      </c>
      <c r="E276" s="67">
        <f t="shared" si="2"/>
        <v>-1.9882127387630399E-3</v>
      </c>
      <c r="F276" s="67">
        <f t="shared" si="2"/>
        <v>-4.527843544691601E-4</v>
      </c>
    </row>
    <row r="277" spans="2:6" ht="15" customHeight="1" x14ac:dyDescent="0.3">
      <c r="B277" s="16" t="s">
        <v>218</v>
      </c>
      <c r="C277">
        <v>140.83000000000001</v>
      </c>
      <c r="D277">
        <v>2090.3538814400699</v>
      </c>
      <c r="E277" s="67">
        <f t="shared" si="2"/>
        <v>2.1543594951400014E-2</v>
      </c>
      <c r="F277" s="67">
        <f t="shared" si="2"/>
        <v>1.1840691392282165E-2</v>
      </c>
    </row>
    <row r="278" spans="2:6" ht="15" customHeight="1" x14ac:dyDescent="0.3">
      <c r="B278" s="16" t="s">
        <v>219</v>
      </c>
      <c r="C278">
        <v>137.86000000000001</v>
      </c>
      <c r="D278">
        <v>2065.89228840339</v>
      </c>
      <c r="E278" s="67">
        <f t="shared" ref="E278:F341" si="3">C278/C279-1</f>
        <v>-4.0373103160239343E-2</v>
      </c>
      <c r="F278" s="67">
        <f t="shared" si="3"/>
        <v>-2.553726885218599E-3</v>
      </c>
    </row>
    <row r="279" spans="2:6" ht="15" customHeight="1" x14ac:dyDescent="0.3">
      <c r="B279" s="16" t="s">
        <v>220</v>
      </c>
      <c r="C279">
        <v>143.66</v>
      </c>
      <c r="D279">
        <v>2071.1815203360402</v>
      </c>
      <c r="E279" s="67">
        <f t="shared" si="3"/>
        <v>-7.0500414708322134E-3</v>
      </c>
      <c r="F279" s="67">
        <f t="shared" si="3"/>
        <v>-1.9129967898500189E-3</v>
      </c>
    </row>
    <row r="280" spans="2:6" ht="15" customHeight="1" x14ac:dyDescent="0.3">
      <c r="B280" s="16" t="s">
        <v>221</v>
      </c>
      <c r="C280">
        <v>144.68</v>
      </c>
      <c r="D280">
        <v>2075.1512780694402</v>
      </c>
      <c r="E280" s="67">
        <f t="shared" si="3"/>
        <v>4.0946630578111431E-3</v>
      </c>
      <c r="F280" s="67">
        <f t="shared" si="3"/>
        <v>1.1031597834390672E-2</v>
      </c>
    </row>
    <row r="281" spans="2:6" ht="15" customHeight="1" x14ac:dyDescent="0.3">
      <c r="B281" s="16" t="s">
        <v>222</v>
      </c>
      <c r="C281">
        <v>144.09</v>
      </c>
      <c r="D281">
        <v>2052.50882614784</v>
      </c>
      <c r="E281" s="67">
        <f t="shared" si="3"/>
        <v>2.2495032642634305E-2</v>
      </c>
      <c r="F281" s="67">
        <f t="shared" si="3"/>
        <v>1.6626435637312253E-2</v>
      </c>
    </row>
    <row r="282" spans="2:6" ht="15" customHeight="1" x14ac:dyDescent="0.3">
      <c r="B282" s="16" t="s">
        <v>223</v>
      </c>
      <c r="C282">
        <v>140.91999999999999</v>
      </c>
      <c r="D282">
        <v>2018.94103300702</v>
      </c>
      <c r="E282" s="67">
        <f t="shared" si="3"/>
        <v>1.9908987485779406E-3</v>
      </c>
      <c r="F282" s="67">
        <f t="shared" si="3"/>
        <v>-5.8234792877042141E-3</v>
      </c>
    </row>
    <row r="283" spans="2:6" ht="15" customHeight="1" x14ac:dyDescent="0.3">
      <c r="B283" s="16" t="s">
        <v>224</v>
      </c>
      <c r="C283">
        <v>140.63999999999999</v>
      </c>
      <c r="D283">
        <v>2030.7671635219399</v>
      </c>
      <c r="E283" s="67">
        <f t="shared" si="3"/>
        <v>-5.7498994772818723E-2</v>
      </c>
      <c r="F283" s="67">
        <f t="shared" si="3"/>
        <v>-1.4246408017455359E-3</v>
      </c>
    </row>
    <row r="284" spans="2:6" ht="15" customHeight="1" x14ac:dyDescent="0.3">
      <c r="B284" s="16" t="s">
        <v>225</v>
      </c>
      <c r="C284">
        <v>149.22</v>
      </c>
      <c r="D284">
        <v>2033.66440481009</v>
      </c>
      <c r="E284" s="67">
        <f t="shared" si="3"/>
        <v>-7.7797725912626126E-3</v>
      </c>
      <c r="F284" s="67">
        <f t="shared" si="3"/>
        <v>2.7249294571252136E-4</v>
      </c>
    </row>
    <row r="285" spans="2:6" ht="15" customHeight="1" x14ac:dyDescent="0.3">
      <c r="B285" s="16" t="s">
        <v>226</v>
      </c>
      <c r="C285">
        <v>150.38999999999999</v>
      </c>
      <c r="D285">
        <v>2033.11039656917</v>
      </c>
      <c r="E285" s="67">
        <f t="shared" si="3"/>
        <v>1.9988007195681501E-3</v>
      </c>
      <c r="F285" s="67">
        <f t="shared" si="3"/>
        <v>4.5697848639052463E-3</v>
      </c>
    </row>
    <row r="286" spans="2:6" ht="15" customHeight="1" x14ac:dyDescent="0.3">
      <c r="B286" s="16" t="s">
        <v>227</v>
      </c>
      <c r="C286">
        <v>150.09</v>
      </c>
      <c r="D286">
        <v>2023.8617836237299</v>
      </c>
      <c r="E286" s="67">
        <f t="shared" si="3"/>
        <v>5.332977801479899E-4</v>
      </c>
      <c r="F286" s="67">
        <f t="shared" si="3"/>
        <v>1.4852464013757727E-2</v>
      </c>
    </row>
    <row r="287" spans="2:6" ht="15" customHeight="1" x14ac:dyDescent="0.3">
      <c r="B287" s="16" t="s">
        <v>228</v>
      </c>
      <c r="C287">
        <v>150.01</v>
      </c>
      <c r="D287">
        <v>1994.2423705799799</v>
      </c>
      <c r="E287" s="67">
        <f t="shared" si="3"/>
        <v>2.6066033952678591E-3</v>
      </c>
      <c r="F287" s="67">
        <f t="shared" si="3"/>
        <v>-4.7152572584858721E-3</v>
      </c>
    </row>
    <row r="288" spans="2:6" ht="15" customHeight="1" x14ac:dyDescent="0.3">
      <c r="B288" s="16" t="s">
        <v>229</v>
      </c>
      <c r="C288">
        <v>149.62</v>
      </c>
      <c r="D288">
        <v>2003.69028574359</v>
      </c>
      <c r="E288" s="67">
        <f t="shared" si="3"/>
        <v>-1.0056900886595055E-2</v>
      </c>
      <c r="F288" s="67">
        <f t="shared" si="3"/>
        <v>-6.8234139632284974E-3</v>
      </c>
    </row>
    <row r="289" spans="2:6" ht="15" customHeight="1" x14ac:dyDescent="0.3">
      <c r="B289" s="16" t="s">
        <v>230</v>
      </c>
      <c r="C289">
        <v>151.13999999999999</v>
      </c>
      <c r="D289">
        <v>2017.4562247175299</v>
      </c>
      <c r="E289" s="67">
        <f t="shared" si="3"/>
        <v>-8.2026379683706185E-3</v>
      </c>
      <c r="F289" s="67">
        <f t="shared" si="3"/>
        <v>1.2723152226206125E-3</v>
      </c>
    </row>
    <row r="290" spans="2:6" ht="15" customHeight="1" x14ac:dyDescent="0.3">
      <c r="B290" s="16" t="s">
        <v>231</v>
      </c>
      <c r="C290">
        <v>152.38999999999999</v>
      </c>
      <c r="D290">
        <v>2014.8926461319099</v>
      </c>
      <c r="E290" s="67">
        <f t="shared" si="3"/>
        <v>7.2235355923289113E-4</v>
      </c>
      <c r="F290" s="67">
        <f t="shared" si="3"/>
        <v>7.2599884320379005E-4</v>
      </c>
    </row>
    <row r="291" spans="2:6" ht="15" customHeight="1" x14ac:dyDescent="0.3">
      <c r="B291" s="16" t="s">
        <v>232</v>
      </c>
      <c r="C291">
        <v>152.28</v>
      </c>
      <c r="D291">
        <v>2013.4308976293601</v>
      </c>
      <c r="E291" s="67">
        <f t="shared" si="3"/>
        <v>1.4591245252848273E-2</v>
      </c>
      <c r="F291" s="67">
        <f t="shared" si="3"/>
        <v>8.8206145412133008E-3</v>
      </c>
    </row>
    <row r="292" spans="2:6" ht="15" customHeight="1" x14ac:dyDescent="0.3">
      <c r="B292" s="16" t="s">
        <v>233</v>
      </c>
      <c r="C292">
        <v>150.09</v>
      </c>
      <c r="D292">
        <v>1995.82648154451</v>
      </c>
      <c r="E292" s="67">
        <f t="shared" si="3"/>
        <v>8.8049469014652715E-3</v>
      </c>
      <c r="F292" s="67">
        <f t="shared" si="3"/>
        <v>8.0364224819149399E-3</v>
      </c>
    </row>
    <row r="293" spans="2:6" ht="15" customHeight="1" x14ac:dyDescent="0.3">
      <c r="B293" s="16" t="s">
        <v>234</v>
      </c>
      <c r="C293">
        <v>148.78</v>
      </c>
      <c r="D293">
        <v>1979.9150477425501</v>
      </c>
      <c r="E293" s="67">
        <f t="shared" si="3"/>
        <v>-1.7444981213096122E-3</v>
      </c>
      <c r="F293" s="67">
        <f t="shared" si="3"/>
        <v>-3.5928039812966883E-3</v>
      </c>
    </row>
    <row r="294" spans="2:6" ht="15" customHeight="1" x14ac:dyDescent="0.3">
      <c r="B294" s="16" t="s">
        <v>235</v>
      </c>
      <c r="C294">
        <v>149.04</v>
      </c>
      <c r="D294">
        <v>1987.0541437813799</v>
      </c>
      <c r="E294" s="67">
        <f t="shared" si="3"/>
        <v>3.0847973440309762E-2</v>
      </c>
      <c r="F294" s="67">
        <f t="shared" si="3"/>
        <v>1.8292019635184564E-2</v>
      </c>
    </row>
    <row r="295" spans="2:6" ht="15" customHeight="1" x14ac:dyDescent="0.3">
      <c r="B295" s="16" t="s">
        <v>236</v>
      </c>
      <c r="C295">
        <v>144.58000000000001</v>
      </c>
      <c r="D295">
        <v>1951.35983142956</v>
      </c>
      <c r="E295" s="67">
        <f t="shared" si="3"/>
        <v>6.8946305453025936E-3</v>
      </c>
      <c r="F295" s="67">
        <f t="shared" si="3"/>
        <v>1.4315152649045038E-2</v>
      </c>
    </row>
    <row r="296" spans="2:6" ht="15" customHeight="1" x14ac:dyDescent="0.3">
      <c r="B296" s="16" t="s">
        <v>237</v>
      </c>
      <c r="C296">
        <v>143.59</v>
      </c>
      <c r="D296">
        <v>1923.82005369167</v>
      </c>
      <c r="E296" s="67">
        <f t="shared" si="3"/>
        <v>-9.5192108712146561E-3</v>
      </c>
      <c r="F296" s="67">
        <f t="shared" si="3"/>
        <v>1.975754996059953E-3</v>
      </c>
    </row>
    <row r="297" spans="2:6" ht="15" customHeight="1" x14ac:dyDescent="0.3">
      <c r="B297" s="16" t="s">
        <v>238</v>
      </c>
      <c r="C297">
        <v>144.97</v>
      </c>
      <c r="D297">
        <v>1920.0265516397001</v>
      </c>
      <c r="E297" s="67">
        <f t="shared" si="3"/>
        <v>1.7547553870990384E-2</v>
      </c>
      <c r="F297" s="67">
        <f t="shared" si="3"/>
        <v>1.9076297670218345E-2</v>
      </c>
    </row>
    <row r="298" spans="2:6" ht="15" customHeight="1" x14ac:dyDescent="0.3">
      <c r="B298" s="16" t="s">
        <v>239</v>
      </c>
      <c r="C298">
        <v>142.47</v>
      </c>
      <c r="D298">
        <v>1884.0851818742201</v>
      </c>
      <c r="E298" s="67">
        <f t="shared" si="3"/>
        <v>-3.5082795397145539E-4</v>
      </c>
      <c r="F298" s="67">
        <f t="shared" si="3"/>
        <v>1.2308690638489495E-3</v>
      </c>
    </row>
    <row r="299" spans="2:6" ht="15" customHeight="1" x14ac:dyDescent="0.3">
      <c r="B299" s="16" t="s">
        <v>240</v>
      </c>
      <c r="C299">
        <v>142.52000000000001</v>
      </c>
      <c r="D299">
        <v>1881.7689706629201</v>
      </c>
      <c r="E299" s="67">
        <f t="shared" si="3"/>
        <v>-1.9942236281116577E-2</v>
      </c>
      <c r="F299" s="67">
        <f t="shared" si="3"/>
        <v>-2.5666601949700718E-2</v>
      </c>
    </row>
    <row r="300" spans="2:6" ht="15" customHeight="1" x14ac:dyDescent="0.3">
      <c r="B300" s="16" t="s">
        <v>241</v>
      </c>
      <c r="C300">
        <v>145.41999999999999</v>
      </c>
      <c r="D300">
        <v>1931.3399031876099</v>
      </c>
      <c r="E300" s="67">
        <f t="shared" si="3"/>
        <v>6.9939754864620785E-3</v>
      </c>
      <c r="F300" s="67">
        <f t="shared" si="3"/>
        <v>-4.6643802820811597E-4</v>
      </c>
    </row>
    <row r="301" spans="2:6" ht="15" customHeight="1" x14ac:dyDescent="0.3">
      <c r="B301" s="16" t="s">
        <v>242</v>
      </c>
      <c r="C301">
        <v>144.41</v>
      </c>
      <c r="D301">
        <v>1932.24117395081</v>
      </c>
      <c r="E301" s="67">
        <f t="shared" si="3"/>
        <v>5.2206598914101843E-3</v>
      </c>
      <c r="F301" s="67">
        <f t="shared" si="3"/>
        <v>-3.3620019528407541E-3</v>
      </c>
    </row>
    <row r="302" spans="2:6" ht="15" customHeight="1" x14ac:dyDescent="0.3">
      <c r="B302" s="16" t="s">
        <v>243</v>
      </c>
      <c r="C302">
        <v>143.66</v>
      </c>
      <c r="D302">
        <v>1938.7592864579699</v>
      </c>
      <c r="E302" s="67">
        <f t="shared" si="3"/>
        <v>-5.33130236100543E-3</v>
      </c>
      <c r="F302" s="67">
        <f t="shared" si="3"/>
        <v>-2.0511400827392112E-3</v>
      </c>
    </row>
    <row r="303" spans="2:6" ht="15" customHeight="1" x14ac:dyDescent="0.3">
      <c r="B303" s="16" t="s">
        <v>244</v>
      </c>
      <c r="C303">
        <v>144.43</v>
      </c>
      <c r="D303">
        <v>1942.7441268069699</v>
      </c>
      <c r="E303" s="67">
        <f t="shared" si="3"/>
        <v>-1.3995084653194878E-2</v>
      </c>
      <c r="F303" s="67">
        <f t="shared" si="3"/>
        <v>-1.2316477313509822E-2</v>
      </c>
    </row>
    <row r="304" spans="2:6" ht="15" customHeight="1" x14ac:dyDescent="0.3">
      <c r="B304" s="16" t="s">
        <v>245</v>
      </c>
      <c r="C304">
        <v>146.47999999999999</v>
      </c>
      <c r="D304">
        <v>1966.97027153265</v>
      </c>
      <c r="E304" s="67">
        <f t="shared" si="3"/>
        <v>1.3632274583073922E-2</v>
      </c>
      <c r="F304" s="67">
        <f t="shared" si="3"/>
        <v>4.5645006375258923E-3</v>
      </c>
    </row>
    <row r="305" spans="2:6" ht="15" customHeight="1" x14ac:dyDescent="0.3">
      <c r="B305" s="16" t="s">
        <v>246</v>
      </c>
      <c r="C305">
        <v>144.51</v>
      </c>
      <c r="D305">
        <v>1958.0328294343999</v>
      </c>
      <c r="E305" s="67">
        <f t="shared" si="3"/>
        <v>-2.4503847711624061E-2</v>
      </c>
      <c r="F305" s="67">
        <f t="shared" si="3"/>
        <v>-1.6164895610700003E-2</v>
      </c>
    </row>
    <row r="306" spans="2:6" ht="15" customHeight="1" x14ac:dyDescent="0.3">
      <c r="B306" s="16" t="s">
        <v>247</v>
      </c>
      <c r="C306">
        <v>148.13999999999999</v>
      </c>
      <c r="D306">
        <v>1990.2042737637601</v>
      </c>
      <c r="E306" s="67">
        <f t="shared" si="3"/>
        <v>-1.8192844147969511E-3</v>
      </c>
      <c r="F306" s="67">
        <f t="shared" si="3"/>
        <v>-2.5592179020760275E-3</v>
      </c>
    </row>
    <row r="307" spans="2:6" ht="15" customHeight="1" x14ac:dyDescent="0.3">
      <c r="B307" s="16" t="s">
        <v>248</v>
      </c>
      <c r="C307">
        <v>148.41</v>
      </c>
      <c r="D307">
        <v>1995.3107086495399</v>
      </c>
      <c r="E307" s="67">
        <f t="shared" si="3"/>
        <v>5.9648884972547389E-3</v>
      </c>
      <c r="F307" s="67">
        <f t="shared" si="3"/>
        <v>8.7074335629486743E-3</v>
      </c>
    </row>
    <row r="308" spans="2:6" ht="15" customHeight="1" x14ac:dyDescent="0.3">
      <c r="B308" s="16" t="s">
        <v>249</v>
      </c>
      <c r="C308">
        <v>147.53</v>
      </c>
      <c r="D308">
        <v>1978.08665055805</v>
      </c>
      <c r="E308" s="67">
        <f t="shared" si="3"/>
        <v>1.2907655338139312E-2</v>
      </c>
      <c r="F308" s="67">
        <f t="shared" si="3"/>
        <v>1.2831659869515288E-2</v>
      </c>
    </row>
    <row r="309" spans="2:6" ht="15" customHeight="1" x14ac:dyDescent="0.3">
      <c r="B309" s="16" t="s">
        <v>250</v>
      </c>
      <c r="C309">
        <v>145.65</v>
      </c>
      <c r="D309">
        <v>1953.0260841301999</v>
      </c>
      <c r="E309" s="67">
        <f t="shared" si="3"/>
        <v>-1.1671303521747944E-2</v>
      </c>
      <c r="F309" s="67">
        <f t="shared" si="3"/>
        <v>-4.089444675042353E-3</v>
      </c>
    </row>
    <row r="310" spans="2:6" ht="15" customHeight="1" x14ac:dyDescent="0.3">
      <c r="B310" s="16" t="s">
        <v>251</v>
      </c>
      <c r="C310">
        <v>147.37</v>
      </c>
      <c r="D310">
        <v>1961.0456719107101</v>
      </c>
      <c r="E310" s="67">
        <f t="shared" si="3"/>
        <v>8.0027359781122964E-3</v>
      </c>
      <c r="F310" s="67">
        <f t="shared" si="3"/>
        <v>4.4864635000450015E-3</v>
      </c>
    </row>
    <row r="311" spans="2:6" ht="15" customHeight="1" x14ac:dyDescent="0.3">
      <c r="B311" s="16" t="s">
        <v>252</v>
      </c>
      <c r="C311">
        <v>146.19999999999999</v>
      </c>
      <c r="D311">
        <v>1952.28680840319</v>
      </c>
      <c r="E311" s="67">
        <f t="shared" si="3"/>
        <v>7.9283005860046885E-3</v>
      </c>
      <c r="F311" s="67">
        <f t="shared" si="3"/>
        <v>5.2774435234002048E-3</v>
      </c>
    </row>
    <row r="312" spans="2:6" ht="15" customHeight="1" x14ac:dyDescent="0.3">
      <c r="B312" s="16" t="s">
        <v>253</v>
      </c>
      <c r="C312">
        <v>145.05000000000001</v>
      </c>
      <c r="D312">
        <v>1942.0378135220201</v>
      </c>
      <c r="E312" s="67">
        <f t="shared" si="3"/>
        <v>-1.4806764925626381E-2</v>
      </c>
      <c r="F312" s="67">
        <f t="shared" si="3"/>
        <v>-1.3900932709933755E-2</v>
      </c>
    </row>
    <row r="313" spans="2:6" ht="15" customHeight="1" x14ac:dyDescent="0.3">
      <c r="B313" s="16" t="s">
        <v>254</v>
      </c>
      <c r="C313">
        <v>147.22999999999999</v>
      </c>
      <c r="D313">
        <v>1969.4145121331501</v>
      </c>
      <c r="E313" s="67">
        <f t="shared" si="3"/>
        <v>2.4565066109951239E-2</v>
      </c>
      <c r="F313" s="67">
        <f t="shared" si="3"/>
        <v>2.5083019316449962E-2</v>
      </c>
    </row>
    <row r="314" spans="2:6" ht="15" customHeight="1" x14ac:dyDescent="0.3">
      <c r="B314" s="16" t="s">
        <v>255</v>
      </c>
      <c r="C314">
        <v>143.69999999999999</v>
      </c>
      <c r="D314">
        <v>1921.2244033136001</v>
      </c>
      <c r="E314" s="67">
        <f t="shared" si="3"/>
        <v>-2.0983785256847076E-2</v>
      </c>
      <c r="F314" s="67">
        <f t="shared" si="3"/>
        <v>-1.5326201267153783E-2</v>
      </c>
    </row>
    <row r="315" spans="2:6" ht="15" customHeight="1" x14ac:dyDescent="0.3">
      <c r="B315" s="16" t="s">
        <v>256</v>
      </c>
      <c r="C315">
        <v>146.78</v>
      </c>
      <c r="D315">
        <v>1951.12778037354</v>
      </c>
      <c r="E315" s="67">
        <f t="shared" si="3"/>
        <v>1.1926921751120201E-2</v>
      </c>
      <c r="F315" s="67">
        <f t="shared" si="3"/>
        <v>1.1623075809716887E-3</v>
      </c>
    </row>
    <row r="316" spans="2:6" ht="15" customHeight="1" x14ac:dyDescent="0.3">
      <c r="B316" s="16" t="s">
        <v>257</v>
      </c>
      <c r="C316">
        <v>145.05000000000001</v>
      </c>
      <c r="D316">
        <v>1948.8626025962701</v>
      </c>
      <c r="E316" s="67">
        <f t="shared" si="3"/>
        <v>1.6610597140454209E-2</v>
      </c>
      <c r="F316" s="67">
        <f t="shared" si="3"/>
        <v>1.8292895766598427E-2</v>
      </c>
    </row>
    <row r="317" spans="2:6" ht="15" customHeight="1" x14ac:dyDescent="0.3">
      <c r="B317" s="16" t="s">
        <v>258</v>
      </c>
      <c r="C317">
        <v>142.68</v>
      </c>
      <c r="D317">
        <v>1913.85269473879</v>
      </c>
      <c r="E317" s="67">
        <f t="shared" si="3"/>
        <v>-3.5228886334437659E-2</v>
      </c>
      <c r="F317" s="67">
        <f t="shared" si="3"/>
        <v>-2.9577348564782557E-2</v>
      </c>
    </row>
    <row r="318" spans="2:6" ht="15" customHeight="1" x14ac:dyDescent="0.3">
      <c r="B318" s="16" t="s">
        <v>259</v>
      </c>
      <c r="C318">
        <v>147.88999999999999</v>
      </c>
      <c r="D318">
        <v>1972.18468871092</v>
      </c>
      <c r="E318" s="67">
        <f t="shared" si="3"/>
        <v>-6.0819029598602192E-4</v>
      </c>
      <c r="F318" s="67">
        <f t="shared" si="3"/>
        <v>-8.3900439492944345E-3</v>
      </c>
    </row>
    <row r="319" spans="2:6" ht="15" customHeight="1" x14ac:dyDescent="0.3">
      <c r="B319" s="16" t="s">
        <v>260</v>
      </c>
      <c r="C319">
        <v>147.97999999999999</v>
      </c>
      <c r="D319">
        <v>1988.87140722705</v>
      </c>
      <c r="E319" s="67">
        <f t="shared" si="3"/>
        <v>-3.7700282752121117E-3</v>
      </c>
      <c r="F319" s="67">
        <f t="shared" si="3"/>
        <v>6.0820935157068767E-4</v>
      </c>
    </row>
    <row r="320" spans="2:6" ht="15" customHeight="1" x14ac:dyDescent="0.3">
      <c r="B320" s="16" t="s">
        <v>261</v>
      </c>
      <c r="C320">
        <v>148.54</v>
      </c>
      <c r="D320">
        <v>1987.66249231146</v>
      </c>
      <c r="E320" s="67">
        <f t="shared" si="3"/>
        <v>1.2542603953646925E-2</v>
      </c>
      <c r="F320" s="67">
        <f t="shared" si="3"/>
        <v>2.4298641919901831E-2</v>
      </c>
    </row>
    <row r="321" spans="2:6" ht="15" customHeight="1" x14ac:dyDescent="0.3">
      <c r="B321" s="16" t="s">
        <v>262</v>
      </c>
      <c r="C321">
        <v>146.69999999999999</v>
      </c>
      <c r="D321">
        <v>1940.5107172512401</v>
      </c>
      <c r="E321" s="67">
        <f t="shared" si="3"/>
        <v>4.072077185017009E-2</v>
      </c>
      <c r="F321" s="67">
        <f t="shared" si="3"/>
        <v>3.9033714901757666E-2</v>
      </c>
    </row>
    <row r="322" spans="2:6" ht="15" customHeight="1" x14ac:dyDescent="0.3">
      <c r="B322" s="16" t="s">
        <v>263</v>
      </c>
      <c r="C322">
        <v>140.96</v>
      </c>
      <c r="D322">
        <v>1867.6109248627399</v>
      </c>
      <c r="E322" s="67">
        <f t="shared" si="3"/>
        <v>-1.7494946678748069E-2</v>
      </c>
      <c r="F322" s="67">
        <f t="shared" si="3"/>
        <v>-1.3523571449230443E-2</v>
      </c>
    </row>
    <row r="323" spans="2:6" ht="15" customHeight="1" x14ac:dyDescent="0.3">
      <c r="B323" s="16" t="s">
        <v>264</v>
      </c>
      <c r="C323">
        <v>143.47</v>
      </c>
      <c r="D323">
        <v>1893.21393883323</v>
      </c>
      <c r="E323" s="67">
        <f t="shared" si="3"/>
        <v>-3.6143768894860595E-2</v>
      </c>
      <c r="F323" s="67">
        <f t="shared" si="3"/>
        <v>-3.9411211470821161E-2</v>
      </c>
    </row>
    <row r="324" spans="2:6" ht="15" customHeight="1" x14ac:dyDescent="0.3">
      <c r="B324" s="16" t="s">
        <v>265</v>
      </c>
      <c r="C324">
        <v>148.85</v>
      </c>
      <c r="D324">
        <v>1970.8890645414001</v>
      </c>
      <c r="E324" s="67">
        <f t="shared" si="3"/>
        <v>-2.4957421721472528E-2</v>
      </c>
      <c r="F324" s="67">
        <f t="shared" si="3"/>
        <v>-3.1853412631355105E-2</v>
      </c>
    </row>
    <row r="325" spans="2:6" ht="15" customHeight="1" x14ac:dyDescent="0.3">
      <c r="B325" s="16" t="s">
        <v>266</v>
      </c>
      <c r="C325">
        <v>152.66</v>
      </c>
      <c r="D325">
        <v>2035.7341442458001</v>
      </c>
      <c r="E325" s="67">
        <f t="shared" si="3"/>
        <v>-8.3149278939846916E-3</v>
      </c>
      <c r="F325" s="67">
        <f t="shared" si="3"/>
        <v>-2.1098426483135646E-2</v>
      </c>
    </row>
    <row r="326" spans="2:6" ht="15" customHeight="1" x14ac:dyDescent="0.3">
      <c r="B326" s="16" t="s">
        <v>267</v>
      </c>
      <c r="C326">
        <v>153.94</v>
      </c>
      <c r="D326">
        <v>2079.6106568018799</v>
      </c>
      <c r="E326" s="67">
        <f t="shared" si="3"/>
        <v>-1.3268380232036359E-2</v>
      </c>
      <c r="F326" s="67">
        <f t="shared" si="3"/>
        <v>-8.2543537635413333E-3</v>
      </c>
    </row>
    <row r="327" spans="2:6" ht="15" customHeight="1" x14ac:dyDescent="0.3">
      <c r="B327" s="16" t="s">
        <v>268</v>
      </c>
      <c r="C327">
        <v>156.01</v>
      </c>
      <c r="D327">
        <v>2096.9193711046</v>
      </c>
      <c r="E327" s="67">
        <f t="shared" si="3"/>
        <v>-1.9192630030069324E-3</v>
      </c>
      <c r="F327" s="67">
        <f t="shared" si="3"/>
        <v>-2.6240886530392027E-3</v>
      </c>
    </row>
    <row r="328" spans="2:6" ht="15" customHeight="1" x14ac:dyDescent="0.3">
      <c r="B328" s="16" t="s">
        <v>269</v>
      </c>
      <c r="C328">
        <v>156.31</v>
      </c>
      <c r="D328">
        <v>2102.4363504756202</v>
      </c>
      <c r="E328" s="67">
        <f t="shared" si="3"/>
        <v>3.5955056179775013E-3</v>
      </c>
      <c r="F328" s="67">
        <f t="shared" si="3"/>
        <v>5.2079762374754868E-3</v>
      </c>
    </row>
    <row r="329" spans="2:6" ht="15" customHeight="1" x14ac:dyDescent="0.3">
      <c r="B329" s="16" t="s">
        <v>270</v>
      </c>
      <c r="C329">
        <v>155.75</v>
      </c>
      <c r="D329">
        <v>2091.5436408942001</v>
      </c>
      <c r="E329" s="67">
        <f t="shared" si="3"/>
        <v>4.3851163990455966E-3</v>
      </c>
      <c r="F329" s="67">
        <f t="shared" si="3"/>
        <v>3.9149404830902679E-3</v>
      </c>
    </row>
    <row r="330" spans="2:6" ht="15" customHeight="1" x14ac:dyDescent="0.3">
      <c r="B330" s="16" t="s">
        <v>271</v>
      </c>
      <c r="C330">
        <v>155.07</v>
      </c>
      <c r="D330">
        <v>2083.3873035973902</v>
      </c>
      <c r="E330" s="67">
        <f t="shared" si="3"/>
        <v>-6.9800204918033515E-3</v>
      </c>
      <c r="F330" s="67">
        <f t="shared" si="3"/>
        <v>-1.2747238514443371E-3</v>
      </c>
    </row>
    <row r="331" spans="2:6" ht="15" customHeight="1" x14ac:dyDescent="0.3">
      <c r="B331" s="16" t="s">
        <v>272</v>
      </c>
      <c r="C331">
        <v>156.16</v>
      </c>
      <c r="D331">
        <v>2086.0464367455302</v>
      </c>
      <c r="E331" s="67">
        <f t="shared" si="3"/>
        <v>4.1797955115427943E-3</v>
      </c>
      <c r="F331" s="67">
        <f t="shared" si="3"/>
        <v>9.4666950196176103E-4</v>
      </c>
    </row>
    <row r="332" spans="2:6" ht="15" customHeight="1" x14ac:dyDescent="0.3">
      <c r="B332" s="16" t="s">
        <v>273</v>
      </c>
      <c r="C332">
        <v>155.51</v>
      </c>
      <c r="D332">
        <v>2084.0735079157398</v>
      </c>
      <c r="E332" s="67">
        <f t="shared" si="3"/>
        <v>-7.9106858054227569E-3</v>
      </c>
      <c r="F332" s="67">
        <f t="shared" si="3"/>
        <v>-9.556678435872934E-3</v>
      </c>
    </row>
    <row r="333" spans="2:6" ht="15" customHeight="1" x14ac:dyDescent="0.3">
      <c r="B333" s="16" t="s">
        <v>274</v>
      </c>
      <c r="C333">
        <v>156.75</v>
      </c>
      <c r="D333">
        <v>2104.1825034718099</v>
      </c>
      <c r="E333" s="67">
        <f t="shared" si="3"/>
        <v>1.0507993811242899E-2</v>
      </c>
      <c r="F333" s="67">
        <f t="shared" si="3"/>
        <v>1.2810209321421295E-2</v>
      </c>
    </row>
    <row r="334" spans="2:6" ht="15" customHeight="1" x14ac:dyDescent="0.3">
      <c r="B334" s="16" t="s">
        <v>275</v>
      </c>
      <c r="C334">
        <v>155.12</v>
      </c>
      <c r="D334">
        <v>2077.5684171683101</v>
      </c>
      <c r="E334" s="67">
        <f t="shared" si="3"/>
        <v>-7.6765609007164448E-3</v>
      </c>
      <c r="F334" s="67">
        <f t="shared" si="3"/>
        <v>-2.8749373114657084E-3</v>
      </c>
    </row>
    <row r="335" spans="2:6" ht="15" customHeight="1" x14ac:dyDescent="0.3">
      <c r="B335" s="16" t="s">
        <v>276</v>
      </c>
      <c r="C335">
        <v>156.32</v>
      </c>
      <c r="D335">
        <v>2083.5585172902902</v>
      </c>
      <c r="E335" s="67">
        <f t="shared" si="3"/>
        <v>-1.0006333122229316E-2</v>
      </c>
      <c r="F335" s="67">
        <f t="shared" si="3"/>
        <v>-7.7547276324210213E-3</v>
      </c>
    </row>
    <row r="336" spans="2:6" ht="15" customHeight="1" x14ac:dyDescent="0.3">
      <c r="B336" s="16" t="s">
        <v>277</v>
      </c>
      <c r="C336">
        <v>157.9</v>
      </c>
      <c r="D336">
        <v>2099.8422217913399</v>
      </c>
      <c r="E336" s="67">
        <f t="shared" si="3"/>
        <v>1.9035532994924331E-3</v>
      </c>
      <c r="F336" s="67">
        <f t="shared" si="3"/>
        <v>3.1138539107129493E-3</v>
      </c>
    </row>
    <row r="337" spans="2:6" ht="15" customHeight="1" x14ac:dyDescent="0.3">
      <c r="B337" s="16" t="s">
        <v>278</v>
      </c>
      <c r="C337">
        <v>157.6</v>
      </c>
      <c r="D337">
        <v>2093.3239169262301</v>
      </c>
      <c r="E337" s="67">
        <f t="shared" si="3"/>
        <v>-6.9938882238045341E-3</v>
      </c>
      <c r="F337" s="67">
        <f t="shared" si="3"/>
        <v>-2.2476917492166848E-3</v>
      </c>
    </row>
    <row r="338" spans="2:6" ht="15" customHeight="1" x14ac:dyDescent="0.3">
      <c r="B338" s="16" t="s">
        <v>279</v>
      </c>
      <c r="C338">
        <v>158.71</v>
      </c>
      <c r="D338">
        <v>2098.0396633671098</v>
      </c>
      <c r="E338" s="67">
        <f t="shared" si="3"/>
        <v>-2.0248163466880631E-2</v>
      </c>
      <c r="F338" s="67">
        <f t="shared" si="3"/>
        <v>-2.7548266684700451E-3</v>
      </c>
    </row>
    <row r="339" spans="2:6" ht="15" customHeight="1" x14ac:dyDescent="0.3">
      <c r="B339" s="16" t="s">
        <v>280</v>
      </c>
      <c r="C339">
        <v>161.99</v>
      </c>
      <c r="D339">
        <v>2103.8353651370599</v>
      </c>
      <c r="E339" s="67">
        <f t="shared" si="3"/>
        <v>6.3991053677932008E-3</v>
      </c>
      <c r="F339" s="67">
        <f t="shared" si="3"/>
        <v>-2.2737931788060495E-3</v>
      </c>
    </row>
    <row r="340" spans="2:6" ht="15" customHeight="1" x14ac:dyDescent="0.3">
      <c r="B340" s="16" t="s">
        <v>281</v>
      </c>
      <c r="C340">
        <v>160.96</v>
      </c>
      <c r="D340">
        <v>2108.6299535420499</v>
      </c>
      <c r="E340" s="67">
        <f t="shared" si="3"/>
        <v>-8.0700229685271019E-4</v>
      </c>
      <c r="F340" s="67">
        <f t="shared" si="3"/>
        <v>2.9114216038239604E-5</v>
      </c>
    </row>
    <row r="341" spans="2:6" ht="15" customHeight="1" x14ac:dyDescent="0.3">
      <c r="B341" s="16" t="s">
        <v>282</v>
      </c>
      <c r="C341">
        <v>161.09</v>
      </c>
      <c r="D341">
        <v>2108.5685642213398</v>
      </c>
      <c r="E341" s="67">
        <f t="shared" si="3"/>
        <v>6.4979693845672593E-3</v>
      </c>
      <c r="F341" s="67">
        <f t="shared" si="3"/>
        <v>7.316468293330658E-3</v>
      </c>
    </row>
    <row r="342" spans="2:6" ht="15" customHeight="1" x14ac:dyDescent="0.3">
      <c r="B342" s="16" t="s">
        <v>283</v>
      </c>
      <c r="C342">
        <v>160.05000000000001</v>
      </c>
      <c r="D342">
        <v>2093.25334251095</v>
      </c>
      <c r="E342" s="67">
        <f t="shared" ref="E342:F401" si="4">C342/C343-1</f>
        <v>6.1608097064187461E-3</v>
      </c>
      <c r="F342" s="67">
        <f t="shared" si="4"/>
        <v>1.2386824470116409E-2</v>
      </c>
    </row>
    <row r="343" spans="2:6" ht="15" customHeight="1" x14ac:dyDescent="0.3">
      <c r="B343" s="16" t="s">
        <v>284</v>
      </c>
      <c r="C343">
        <v>159.07</v>
      </c>
      <c r="D343">
        <v>2067.6418261434401</v>
      </c>
      <c r="E343" s="67">
        <f t="shared" si="4"/>
        <v>-4.2566510172143968E-3</v>
      </c>
      <c r="F343" s="67">
        <f t="shared" si="4"/>
        <v>-5.7737556931612977E-3</v>
      </c>
    </row>
    <row r="344" spans="2:6" ht="15" customHeight="1" x14ac:dyDescent="0.3">
      <c r="B344" s="16" t="s">
        <v>285</v>
      </c>
      <c r="C344">
        <v>159.75</v>
      </c>
      <c r="D344">
        <v>2079.6492126246098</v>
      </c>
      <c r="E344" s="67">
        <f t="shared" si="4"/>
        <v>-1.2242626599888617E-2</v>
      </c>
      <c r="F344" s="67">
        <f t="shared" si="4"/>
        <v>-1.0702753567451651E-2</v>
      </c>
    </row>
    <row r="345" spans="2:6" ht="15" customHeight="1" x14ac:dyDescent="0.3">
      <c r="B345" s="16" t="s">
        <v>286</v>
      </c>
      <c r="C345">
        <v>161.72999999999999</v>
      </c>
      <c r="D345">
        <v>2102.1479844646501</v>
      </c>
      <c r="E345" s="67">
        <f t="shared" si="4"/>
        <v>8.606173994387234E-3</v>
      </c>
      <c r="F345" s="67">
        <f t="shared" si="4"/>
        <v>-5.6775755463118749E-3</v>
      </c>
    </row>
    <row r="346" spans="2:6" ht="15" customHeight="1" x14ac:dyDescent="0.3">
      <c r="B346" s="16" t="s">
        <v>287</v>
      </c>
      <c r="C346">
        <v>160.35</v>
      </c>
      <c r="D346">
        <v>2114.1512378337802</v>
      </c>
      <c r="E346" s="67">
        <f t="shared" si="4"/>
        <v>-1.6679953394247882E-2</v>
      </c>
      <c r="F346" s="67">
        <f t="shared" si="4"/>
        <v>-2.3870752066346146E-3</v>
      </c>
    </row>
    <row r="347" spans="2:6" ht="15" customHeight="1" x14ac:dyDescent="0.3">
      <c r="B347" s="16" t="s">
        <v>288</v>
      </c>
      <c r="C347">
        <v>163.07</v>
      </c>
      <c r="D347">
        <v>2119.2099513663402</v>
      </c>
      <c r="E347" s="67">
        <f t="shared" si="4"/>
        <v>-5.8596005080244762E-2</v>
      </c>
      <c r="F347" s="67">
        <f t="shared" si="4"/>
        <v>-4.2633489939669644E-3</v>
      </c>
    </row>
    <row r="348" spans="2:6" ht="15" customHeight="1" x14ac:dyDescent="0.3">
      <c r="B348" s="16" t="s">
        <v>289</v>
      </c>
      <c r="C348">
        <v>173.22</v>
      </c>
      <c r="D348">
        <v>2128.28356697046</v>
      </c>
      <c r="E348" s="67">
        <f t="shared" si="4"/>
        <v>4.1157034374819101E-3</v>
      </c>
      <c r="F348" s="67">
        <f t="shared" si="4"/>
        <v>7.7099086141552142E-4</v>
      </c>
    </row>
    <row r="349" spans="2:6" ht="15" customHeight="1" x14ac:dyDescent="0.3">
      <c r="B349" s="16" t="s">
        <v>290</v>
      </c>
      <c r="C349">
        <v>172.51</v>
      </c>
      <c r="D349">
        <v>2126.6439439242099</v>
      </c>
      <c r="E349" s="67">
        <f t="shared" si="4"/>
        <v>8.8304093567250774E-3</v>
      </c>
      <c r="F349" s="67">
        <f t="shared" si="4"/>
        <v>1.1097771089794151E-3</v>
      </c>
    </row>
    <row r="350" spans="2:6" ht="15" customHeight="1" x14ac:dyDescent="0.3">
      <c r="B350" s="16" t="s">
        <v>291</v>
      </c>
      <c r="C350">
        <v>171</v>
      </c>
      <c r="D350">
        <v>2124.2864594386101</v>
      </c>
      <c r="E350" s="67">
        <f t="shared" si="4"/>
        <v>1.465614430665152E-2</v>
      </c>
      <c r="F350" s="67">
        <f t="shared" si="4"/>
        <v>8.0114774087620688E-3</v>
      </c>
    </row>
    <row r="351" spans="2:6" ht="15" customHeight="1" x14ac:dyDescent="0.3">
      <c r="B351" s="16" t="s">
        <v>292</v>
      </c>
      <c r="C351">
        <v>168.53</v>
      </c>
      <c r="D351">
        <v>2107.4030475321501</v>
      </c>
      <c r="E351" s="67">
        <f t="shared" si="4"/>
        <v>-4.7446770654180348E-4</v>
      </c>
      <c r="F351" s="67">
        <f t="shared" si="4"/>
        <v>-7.3587190240842482E-4</v>
      </c>
    </row>
    <row r="352" spans="2:6" ht="15" customHeight="1" x14ac:dyDescent="0.3">
      <c r="B352" s="16" t="s">
        <v>293</v>
      </c>
      <c r="C352">
        <v>168.61</v>
      </c>
      <c r="D352">
        <v>2108.9549682367201</v>
      </c>
      <c r="E352" s="67">
        <f t="shared" si="4"/>
        <v>-4.5459912622504151E-3</v>
      </c>
      <c r="F352" s="67">
        <f t="shared" si="4"/>
        <v>4.4559814534623765E-3</v>
      </c>
    </row>
    <row r="353" spans="2:6" ht="15" customHeight="1" x14ac:dyDescent="0.3">
      <c r="B353" s="16" t="s">
        <v>294</v>
      </c>
      <c r="C353">
        <v>169.38</v>
      </c>
      <c r="D353">
        <v>2099.5991931722401</v>
      </c>
      <c r="E353" s="67">
        <f t="shared" si="4"/>
        <v>1.4555256064689992E-2</v>
      </c>
      <c r="F353" s="67">
        <f t="shared" si="4"/>
        <v>1.1066472946480665E-2</v>
      </c>
    </row>
    <row r="354" spans="2:6" ht="15" customHeight="1" x14ac:dyDescent="0.3">
      <c r="B354" s="16" t="s">
        <v>295</v>
      </c>
      <c r="C354">
        <v>166.95</v>
      </c>
      <c r="D354">
        <v>2076.6183523557302</v>
      </c>
      <c r="E354" s="67">
        <f t="shared" si="4"/>
        <v>1.8919743667988875E-2</v>
      </c>
      <c r="F354" s="67">
        <f t="shared" si="4"/>
        <v>1.2336983379184874E-2</v>
      </c>
    </row>
    <row r="355" spans="2:6" ht="15" customHeight="1" x14ac:dyDescent="0.3">
      <c r="B355" s="16" t="s">
        <v>296</v>
      </c>
      <c r="C355">
        <v>163.85</v>
      </c>
      <c r="D355">
        <v>2051.3113582237902</v>
      </c>
      <c r="E355" s="67">
        <f t="shared" si="4"/>
        <v>4.2289776906103693E-3</v>
      </c>
      <c r="F355" s="67">
        <f t="shared" si="4"/>
        <v>2.2608886840504994E-3</v>
      </c>
    </row>
    <row r="356" spans="2:6" ht="15" customHeight="1" x14ac:dyDescent="0.3">
      <c r="B356" s="16" t="s">
        <v>297</v>
      </c>
      <c r="C356">
        <v>163.16</v>
      </c>
      <c r="D356">
        <v>2046.6840334527301</v>
      </c>
      <c r="E356" s="67">
        <f t="shared" si="4"/>
        <v>-1.1151515151515135E-2</v>
      </c>
      <c r="F356" s="67">
        <f t="shared" si="4"/>
        <v>-1.6651236590790042E-2</v>
      </c>
    </row>
    <row r="357" spans="2:6" ht="15" customHeight="1" x14ac:dyDescent="0.3">
      <c r="B357" s="16" t="s">
        <v>298</v>
      </c>
      <c r="C357">
        <v>165</v>
      </c>
      <c r="D357">
        <v>2081.34093376698</v>
      </c>
      <c r="E357" s="67">
        <f t="shared" si="4"/>
        <v>1.6390457111636891E-3</v>
      </c>
      <c r="F357" s="67">
        <f t="shared" si="4"/>
        <v>6.0830198520203105E-3</v>
      </c>
    </row>
    <row r="358" spans="2:6" ht="15" customHeight="1" x14ac:dyDescent="0.3">
      <c r="B358" s="16" t="s">
        <v>299</v>
      </c>
      <c r="C358">
        <v>164.73</v>
      </c>
      <c r="D358">
        <v>2068.7566460202402</v>
      </c>
      <c r="E358" s="67">
        <f t="shared" si="4"/>
        <v>-2.1806287479557707E-3</v>
      </c>
      <c r="F358" s="67">
        <f t="shared" si="4"/>
        <v>-3.8613001085036069E-3</v>
      </c>
    </row>
    <row r="359" spans="2:6" ht="15" customHeight="1" x14ac:dyDescent="0.3">
      <c r="B359" s="16" t="s">
        <v>300</v>
      </c>
      <c r="C359">
        <v>165.09</v>
      </c>
      <c r="D359">
        <v>2076.7757002569801</v>
      </c>
      <c r="E359" s="67">
        <f t="shared" si="4"/>
        <v>3.6476381542951408E-3</v>
      </c>
      <c r="F359" s="67">
        <f t="shared" si="4"/>
        <v>-3.1223349125453215E-4</v>
      </c>
    </row>
    <row r="360" spans="2:6" ht="15" customHeight="1" x14ac:dyDescent="0.3">
      <c r="B360" s="16" t="s">
        <v>301</v>
      </c>
      <c r="C360">
        <v>164.49</v>
      </c>
      <c r="D360">
        <v>2077.4243417120101</v>
      </c>
      <c r="E360" s="67">
        <f t="shared" si="4"/>
        <v>1.1250461084470809E-2</v>
      </c>
      <c r="F360" s="67">
        <f t="shared" si="4"/>
        <v>6.9373406059689557E-3</v>
      </c>
    </row>
    <row r="361" spans="2:6" ht="15" customHeight="1" x14ac:dyDescent="0.3">
      <c r="B361" s="16" t="s">
        <v>302</v>
      </c>
      <c r="C361">
        <v>162.66</v>
      </c>
      <c r="D361">
        <v>2063.1118322236698</v>
      </c>
      <c r="E361" s="67">
        <f t="shared" si="4"/>
        <v>-1.9021905872246281E-3</v>
      </c>
      <c r="F361" s="67">
        <f t="shared" si="4"/>
        <v>2.658743721172474E-3</v>
      </c>
    </row>
    <row r="362" spans="2:6" ht="15" customHeight="1" x14ac:dyDescent="0.3">
      <c r="B362" s="16" t="s">
        <v>303</v>
      </c>
      <c r="C362">
        <v>162.97</v>
      </c>
      <c r="D362">
        <v>2057.6410918901802</v>
      </c>
      <c r="E362" s="67">
        <f t="shared" si="4"/>
        <v>-1.5048954430073813E-2</v>
      </c>
      <c r="F362" s="67">
        <f t="shared" si="4"/>
        <v>-2.0864410294994085E-2</v>
      </c>
    </row>
    <row r="363" spans="2:6" ht="15" customHeight="1" x14ac:dyDescent="0.3">
      <c r="B363" s="16" t="s">
        <v>304</v>
      </c>
      <c r="C363">
        <v>165.46</v>
      </c>
      <c r="D363">
        <v>2101.4873869614999</v>
      </c>
      <c r="E363" s="67">
        <f t="shared" si="4"/>
        <v>-3.7331406551059931E-3</v>
      </c>
      <c r="F363" s="67">
        <f t="shared" si="4"/>
        <v>-3.9226783548373945E-4</v>
      </c>
    </row>
    <row r="364" spans="2:6" ht="15" customHeight="1" x14ac:dyDescent="0.3">
      <c r="B364" s="16" t="s">
        <v>305</v>
      </c>
      <c r="C364">
        <v>166.08</v>
      </c>
      <c r="D364">
        <v>2102.3120563613602</v>
      </c>
      <c r="E364" s="67">
        <f t="shared" si="4"/>
        <v>-5.3302988560818276E-3</v>
      </c>
      <c r="F364" s="67">
        <f t="shared" si="4"/>
        <v>-2.9716722763644121E-3</v>
      </c>
    </row>
    <row r="365" spans="2:6" ht="15" customHeight="1" x14ac:dyDescent="0.3">
      <c r="B365" s="16" t="s">
        <v>306</v>
      </c>
      <c r="C365">
        <v>166.97</v>
      </c>
      <c r="D365">
        <v>2108.5780593228001</v>
      </c>
      <c r="E365" s="67">
        <f t="shared" si="4"/>
        <v>-9.785316095362373E-3</v>
      </c>
      <c r="F365" s="67">
        <f t="shared" si="4"/>
        <v>-7.3535577376869776E-3</v>
      </c>
    </row>
    <row r="366" spans="2:6" ht="15" customHeight="1" x14ac:dyDescent="0.3">
      <c r="B366" s="16" t="s">
        <v>307</v>
      </c>
      <c r="C366">
        <v>168.62</v>
      </c>
      <c r="D366">
        <v>2124.19847545839</v>
      </c>
      <c r="E366" s="67">
        <f t="shared" si="4"/>
        <v>5.3061467835211484E-3</v>
      </c>
      <c r="F366" s="67">
        <f t="shared" si="4"/>
        <v>6.3673272158926153E-4</v>
      </c>
    </row>
    <row r="367" spans="2:6" ht="15" customHeight="1" x14ac:dyDescent="0.3">
      <c r="B367" s="16" t="s">
        <v>308</v>
      </c>
      <c r="C367">
        <v>167.73</v>
      </c>
      <c r="D367">
        <v>2122.8467894446298</v>
      </c>
      <c r="E367" s="67">
        <f t="shared" si="4"/>
        <v>4.431403078028584E-3</v>
      </c>
      <c r="F367" s="67">
        <f t="shared" si="4"/>
        <v>6.0941151083935274E-3</v>
      </c>
    </row>
    <row r="368" spans="2:6" ht="15" customHeight="1" x14ac:dyDescent="0.3">
      <c r="B368" s="16" t="s">
        <v>309</v>
      </c>
      <c r="C368">
        <v>166.99</v>
      </c>
      <c r="D368">
        <v>2109.9882780011299</v>
      </c>
      <c r="E368" s="67">
        <f t="shared" si="4"/>
        <v>-7.4888558692421947E-3</v>
      </c>
      <c r="F368" s="67">
        <f t="shared" si="4"/>
        <v>-5.3021617547426292E-3</v>
      </c>
    </row>
    <row r="369" spans="2:6" ht="15" customHeight="1" x14ac:dyDescent="0.3">
      <c r="B369" s="16" t="s">
        <v>310</v>
      </c>
      <c r="C369">
        <v>168.25</v>
      </c>
      <c r="D369">
        <v>2121.2354112715798</v>
      </c>
      <c r="E369" s="67">
        <f t="shared" si="4"/>
        <v>6.460489322246854E-3</v>
      </c>
      <c r="F369" s="67">
        <f t="shared" si="4"/>
        <v>9.8987133819836703E-3</v>
      </c>
    </row>
    <row r="370" spans="2:6" ht="15" customHeight="1" x14ac:dyDescent="0.3">
      <c r="B370" s="16" t="s">
        <v>311</v>
      </c>
      <c r="C370">
        <v>167.17</v>
      </c>
      <c r="D370">
        <v>2100.4437209033699</v>
      </c>
      <c r="E370" s="67">
        <f t="shared" si="4"/>
        <v>1.9779429393429471E-3</v>
      </c>
      <c r="F370" s="67">
        <f t="shared" si="4"/>
        <v>1.9803306805989962E-3</v>
      </c>
    </row>
    <row r="371" spans="2:6" ht="15" customHeight="1" x14ac:dyDescent="0.3">
      <c r="B371" s="16" t="s">
        <v>312</v>
      </c>
      <c r="C371">
        <v>166.84</v>
      </c>
      <c r="D371">
        <v>2096.2923688099099</v>
      </c>
      <c r="E371" s="67">
        <f t="shared" si="4"/>
        <v>3.488511969204966E-3</v>
      </c>
      <c r="F371" s="67">
        <f t="shared" si="4"/>
        <v>5.6932166284295871E-3</v>
      </c>
    </row>
    <row r="372" spans="2:6" ht="15" customHeight="1" x14ac:dyDescent="0.3">
      <c r="B372" s="16" t="s">
        <v>313</v>
      </c>
      <c r="C372">
        <v>166.26</v>
      </c>
      <c r="D372">
        <v>2084.4252841216298</v>
      </c>
      <c r="E372" s="67">
        <f t="shared" si="4"/>
        <v>-4.3715192526500024E-3</v>
      </c>
      <c r="F372" s="67">
        <f t="shared" si="4"/>
        <v>-4.6226751296247759E-3</v>
      </c>
    </row>
    <row r="373" spans="2:6" ht="15" customHeight="1" x14ac:dyDescent="0.3">
      <c r="B373" s="16" t="s">
        <v>314</v>
      </c>
      <c r="C373">
        <v>166.99</v>
      </c>
      <c r="D373">
        <v>2094.1056542483302</v>
      </c>
      <c r="E373" s="67">
        <f t="shared" si="4"/>
        <v>-1.0605521981277399E-2</v>
      </c>
      <c r="F373" s="67">
        <f t="shared" si="4"/>
        <v>-6.9945699989605314E-3</v>
      </c>
    </row>
    <row r="374" spans="2:6" ht="15" customHeight="1" x14ac:dyDescent="0.3">
      <c r="B374" s="16" t="s">
        <v>315</v>
      </c>
      <c r="C374">
        <v>168.78</v>
      </c>
      <c r="D374">
        <v>2108.8561965327199</v>
      </c>
      <c r="E374" s="67">
        <f t="shared" si="4"/>
        <v>-8.2879469571384146E-4</v>
      </c>
      <c r="F374" s="67">
        <f t="shared" si="4"/>
        <v>1.7356665802732429E-3</v>
      </c>
    </row>
    <row r="375" spans="2:6" ht="15" customHeight="1" x14ac:dyDescent="0.3">
      <c r="B375" s="16" t="s">
        <v>316</v>
      </c>
      <c r="C375">
        <v>168.92</v>
      </c>
      <c r="D375">
        <v>2105.2022673126298</v>
      </c>
      <c r="E375" s="67">
        <f t="shared" si="4"/>
        <v>1.9555770159343178E-2</v>
      </c>
      <c r="F375" s="67">
        <f t="shared" si="4"/>
        <v>1.2042480549806056E-2</v>
      </c>
    </row>
    <row r="376" spans="2:6" ht="15" customHeight="1" x14ac:dyDescent="0.3">
      <c r="B376" s="16" t="s">
        <v>317</v>
      </c>
      <c r="C376">
        <v>165.68</v>
      </c>
      <c r="D376">
        <v>2080.1520763920398</v>
      </c>
      <c r="E376" s="67">
        <f t="shared" si="4"/>
        <v>2.0563686948107396E-3</v>
      </c>
      <c r="F376" s="67">
        <f t="shared" si="4"/>
        <v>4.192272269931685E-4</v>
      </c>
    </row>
    <row r="377" spans="2:6" ht="15" customHeight="1" x14ac:dyDescent="0.3">
      <c r="B377" s="16" t="s">
        <v>318</v>
      </c>
      <c r="C377">
        <v>165.34</v>
      </c>
      <c r="D377">
        <v>2079.2803854419099</v>
      </c>
      <c r="E377" s="67">
        <f t="shared" si="4"/>
        <v>-1.2305854241338121E-2</v>
      </c>
      <c r="F377" s="67">
        <f t="shared" si="4"/>
        <v>-6.4747527715290909E-3</v>
      </c>
    </row>
    <row r="378" spans="2:6" ht="15" customHeight="1" x14ac:dyDescent="0.3">
      <c r="B378" s="16" t="s">
        <v>319</v>
      </c>
      <c r="C378">
        <v>167.4</v>
      </c>
      <c r="D378">
        <v>2092.8309484255701</v>
      </c>
      <c r="E378" s="67">
        <f t="shared" si="4"/>
        <v>-5.8201686661123464E-3</v>
      </c>
      <c r="F378" s="67">
        <f t="shared" si="4"/>
        <v>-1.4376715508958027E-3</v>
      </c>
    </row>
    <row r="379" spans="2:6" ht="15" customHeight="1" x14ac:dyDescent="0.3">
      <c r="B379" s="16" t="s">
        <v>320</v>
      </c>
      <c r="C379">
        <v>168.38</v>
      </c>
      <c r="D379">
        <v>2095.8440838400202</v>
      </c>
      <c r="E379" s="67">
        <f t="shared" si="4"/>
        <v>-9.0630885122410243E-3</v>
      </c>
      <c r="F379" s="67">
        <f t="shared" si="4"/>
        <v>-8.6200137701049062E-3</v>
      </c>
    </row>
    <row r="380" spans="2:6" ht="15" customHeight="1" x14ac:dyDescent="0.3">
      <c r="B380" s="16" t="s">
        <v>321</v>
      </c>
      <c r="C380">
        <v>169.92</v>
      </c>
      <c r="D380">
        <v>2114.0673737123502</v>
      </c>
      <c r="E380" s="67">
        <f t="shared" si="4"/>
        <v>1.5915119363394403E-3</v>
      </c>
      <c r="F380" s="67">
        <f t="shared" si="4"/>
        <v>2.1189734818778394E-3</v>
      </c>
    </row>
    <row r="381" spans="2:6" ht="15" customHeight="1" x14ac:dyDescent="0.3">
      <c r="B381" s="16" t="s">
        <v>322</v>
      </c>
      <c r="C381">
        <v>169.65</v>
      </c>
      <c r="D381">
        <v>2109.59719320251</v>
      </c>
      <c r="E381" s="67">
        <f t="shared" si="4"/>
        <v>-3.1143495122810672E-3</v>
      </c>
      <c r="F381" s="67">
        <f t="shared" si="4"/>
        <v>-1.0107166965120928E-3</v>
      </c>
    </row>
    <row r="382" spans="2:6" ht="15" customHeight="1" x14ac:dyDescent="0.3">
      <c r="B382" s="16" t="s">
        <v>323</v>
      </c>
      <c r="C382">
        <v>170.18</v>
      </c>
      <c r="D382">
        <v>2111.7315555442501</v>
      </c>
      <c r="E382" s="67">
        <f t="shared" si="4"/>
        <v>3.1240789861479712E-3</v>
      </c>
      <c r="F382" s="67">
        <f t="shared" si="4"/>
        <v>2.0603581007168081E-3</v>
      </c>
    </row>
    <row r="383" spans="2:6" ht="15" customHeight="1" x14ac:dyDescent="0.3">
      <c r="B383" s="16" t="s">
        <v>324</v>
      </c>
      <c r="C383">
        <v>169.65</v>
      </c>
      <c r="D383">
        <v>2107.3895783551202</v>
      </c>
      <c r="E383" s="67">
        <f t="shared" si="4"/>
        <v>-1.1996971638227216E-2</v>
      </c>
      <c r="F383" s="67">
        <f t="shared" si="4"/>
        <v>-6.3184877007576024E-3</v>
      </c>
    </row>
    <row r="384" spans="2:6" ht="15" customHeight="1" x14ac:dyDescent="0.3">
      <c r="B384" s="16" t="s">
        <v>325</v>
      </c>
      <c r="C384">
        <v>171.71</v>
      </c>
      <c r="D384">
        <v>2120.7897623846402</v>
      </c>
      <c r="E384" s="67">
        <f t="shared" si="4"/>
        <v>-1.6860465116278478E-3</v>
      </c>
      <c r="F384" s="67">
        <f t="shared" si="4"/>
        <v>-1.2649573512242274E-3</v>
      </c>
    </row>
    <row r="385" spans="2:6" ht="15" customHeight="1" x14ac:dyDescent="0.3">
      <c r="B385" s="16" t="s">
        <v>326</v>
      </c>
      <c r="C385">
        <v>172</v>
      </c>
      <c r="D385">
        <v>2123.4758687950198</v>
      </c>
      <c r="E385" s="67">
        <f t="shared" si="4"/>
        <v>1.0991594662904891E-2</v>
      </c>
      <c r="F385" s="67">
        <f t="shared" si="4"/>
        <v>9.1609647365784586E-3</v>
      </c>
    </row>
    <row r="386" spans="2:6" ht="15" customHeight="1" x14ac:dyDescent="0.3">
      <c r="B386" s="16" t="s">
        <v>327</v>
      </c>
      <c r="C386">
        <v>170.13</v>
      </c>
      <c r="D386">
        <v>2104.1993725444099</v>
      </c>
      <c r="E386" s="67">
        <f t="shared" si="4"/>
        <v>-1.2135640459876917E-2</v>
      </c>
      <c r="F386" s="67">
        <f t="shared" si="4"/>
        <v>-1.0282880933527805E-2</v>
      </c>
    </row>
    <row r="387" spans="2:6" ht="15" customHeight="1" x14ac:dyDescent="0.3">
      <c r="B387" s="16" t="s">
        <v>328</v>
      </c>
      <c r="C387">
        <v>172.22</v>
      </c>
      <c r="D387">
        <v>2126.06140886918</v>
      </c>
      <c r="E387" s="67">
        <f t="shared" si="4"/>
        <v>-6.4612899503865284E-3</v>
      </c>
      <c r="F387" s="67">
        <f t="shared" si="4"/>
        <v>-2.2317668884211939E-3</v>
      </c>
    </row>
    <row r="388" spans="2:6" ht="15" customHeight="1" x14ac:dyDescent="0.3">
      <c r="B388" s="16" t="s">
        <v>329</v>
      </c>
      <c r="C388">
        <v>173.34</v>
      </c>
      <c r="D388">
        <v>2130.8168954617599</v>
      </c>
      <c r="E388" s="67">
        <f t="shared" si="4"/>
        <v>-2.4171270718231774E-3</v>
      </c>
      <c r="F388" s="67">
        <f t="shared" si="4"/>
        <v>2.3370107554681052E-3</v>
      </c>
    </row>
    <row r="389" spans="2:6" ht="15" customHeight="1" x14ac:dyDescent="0.3">
      <c r="B389" s="16" t="s">
        <v>330</v>
      </c>
      <c r="C389">
        <v>173.76</v>
      </c>
      <c r="D389">
        <v>2125.8487640357098</v>
      </c>
      <c r="E389" s="67">
        <f t="shared" si="4"/>
        <v>1.6140189070785738E-3</v>
      </c>
      <c r="F389" s="67">
        <f t="shared" si="4"/>
        <v>-9.2878628691006604E-4</v>
      </c>
    </row>
    <row r="390" spans="2:6" ht="15" customHeight="1" x14ac:dyDescent="0.3">
      <c r="B390" s="16" t="s">
        <v>331</v>
      </c>
      <c r="C390">
        <v>173.48</v>
      </c>
      <c r="D390">
        <v>2127.82505877124</v>
      </c>
      <c r="E390" s="67">
        <f t="shared" si="4"/>
        <v>2.4269039639430723E-3</v>
      </c>
      <c r="F390" s="67">
        <f t="shared" si="4"/>
        <v>-6.4758754415994435E-4</v>
      </c>
    </row>
    <row r="391" spans="2:6" ht="15" customHeight="1" x14ac:dyDescent="0.3">
      <c r="B391" s="16" t="s">
        <v>332</v>
      </c>
      <c r="C391">
        <v>173.06</v>
      </c>
      <c r="D391">
        <v>2129.2039046988998</v>
      </c>
      <c r="E391" s="67">
        <f t="shared" si="4"/>
        <v>-1.1543345261456617E-3</v>
      </c>
      <c r="F391" s="67">
        <f t="shared" si="4"/>
        <v>3.0478498657680042E-3</v>
      </c>
    </row>
    <row r="392" spans="2:6" ht="15" customHeight="1" x14ac:dyDescent="0.3">
      <c r="B392" s="16" t="s">
        <v>333</v>
      </c>
      <c r="C392">
        <v>173.26</v>
      </c>
      <c r="D392">
        <v>2122.7341297664302</v>
      </c>
      <c r="E392" s="67">
        <f t="shared" si="4"/>
        <v>-4.5389255960931463E-3</v>
      </c>
      <c r="F392" s="67">
        <f t="shared" si="4"/>
        <v>7.7266935442055207E-4</v>
      </c>
    </row>
    <row r="393" spans="2:6" ht="15" customHeight="1" x14ac:dyDescent="0.3">
      <c r="B393" s="16" t="s">
        <v>334</v>
      </c>
      <c r="C393">
        <v>174.05</v>
      </c>
      <c r="D393">
        <v>2121.0952244886598</v>
      </c>
      <c r="E393" s="67">
        <f t="shared" si="4"/>
        <v>1.0273972602739878E-2</v>
      </c>
      <c r="F393" s="67">
        <f t="shared" si="4"/>
        <v>1.0778090535360496E-2</v>
      </c>
    </row>
    <row r="394" spans="2:6" ht="15" customHeight="1" x14ac:dyDescent="0.3">
      <c r="B394" s="16" t="s">
        <v>335</v>
      </c>
      <c r="C394">
        <v>172.28</v>
      </c>
      <c r="D394">
        <v>2098.4776424716702</v>
      </c>
      <c r="E394" s="67">
        <f t="shared" si="4"/>
        <v>1.0143652887716126E-2</v>
      </c>
      <c r="F394" s="67">
        <f t="shared" si="4"/>
        <v>-3.040765702722048E-4</v>
      </c>
    </row>
    <row r="395" spans="2:6" ht="15" customHeight="1" x14ac:dyDescent="0.3">
      <c r="B395" s="16" t="s">
        <v>336</v>
      </c>
      <c r="C395">
        <v>170.55</v>
      </c>
      <c r="D395">
        <v>2099.11593444562</v>
      </c>
      <c r="E395" s="67">
        <f t="shared" si="4"/>
        <v>-3.33099579242635E-3</v>
      </c>
      <c r="F395" s="67">
        <f t="shared" si="4"/>
        <v>-2.9504236158982566E-3</v>
      </c>
    </row>
    <row r="396" spans="2:6" ht="15" customHeight="1" x14ac:dyDescent="0.3">
      <c r="B396" s="16" t="s">
        <v>337</v>
      </c>
      <c r="C396">
        <v>171.12</v>
      </c>
      <c r="D396">
        <v>2105.3275425463498</v>
      </c>
      <c r="E396" s="67">
        <f t="shared" si="4"/>
        <v>-9.0340514246004533E-3</v>
      </c>
      <c r="F396" s="67">
        <f t="shared" si="4"/>
        <v>-5.0884145375604817E-3</v>
      </c>
    </row>
    <row r="397" spans="2:6" ht="15" customHeight="1" x14ac:dyDescent="0.3">
      <c r="B397" s="16" t="s">
        <v>338</v>
      </c>
      <c r="C397">
        <v>172.68</v>
      </c>
      <c r="D397">
        <v>2116.09511167546</v>
      </c>
      <c r="E397" s="67">
        <f t="shared" si="4"/>
        <v>9.8836189250832707E-3</v>
      </c>
      <c r="F397" s="67">
        <f t="shared" si="4"/>
        <v>1.3456808927603925E-2</v>
      </c>
    </row>
    <row r="398" spans="2:6" ht="15" customHeight="1" x14ac:dyDescent="0.3">
      <c r="B398" s="16" t="s">
        <v>339</v>
      </c>
      <c r="C398">
        <v>170.99</v>
      </c>
      <c r="D398">
        <v>2087.9973305568101</v>
      </c>
      <c r="E398" s="67">
        <f t="shared" si="4"/>
        <v>5.5277859453102263E-3</v>
      </c>
      <c r="F398" s="67">
        <f t="shared" si="4"/>
        <v>3.7748715967764745E-3</v>
      </c>
    </row>
    <row r="399" spans="2:6" ht="15" customHeight="1" x14ac:dyDescent="0.3">
      <c r="B399" s="16" t="s">
        <v>340</v>
      </c>
      <c r="C399">
        <v>170.05</v>
      </c>
      <c r="D399">
        <v>2080.1450500900501</v>
      </c>
      <c r="E399" s="67">
        <f t="shared" si="4"/>
        <v>-1.7506355442569954E-2</v>
      </c>
      <c r="F399" s="67">
        <f t="shared" si="4"/>
        <v>-4.458133383451357E-3</v>
      </c>
    </row>
    <row r="400" spans="2:6" ht="15" customHeight="1" x14ac:dyDescent="0.3">
      <c r="B400" s="16" t="s">
        <v>341</v>
      </c>
      <c r="C400">
        <v>173.08</v>
      </c>
      <c r="D400">
        <v>2089.4601421029502</v>
      </c>
      <c r="E400" s="67">
        <f t="shared" si="4"/>
        <v>-5.1158245674540748E-3</v>
      </c>
      <c r="F400" s="67">
        <f t="shared" si="4"/>
        <v>-1.1835652113454831E-2</v>
      </c>
    </row>
    <row r="401" spans="1:6" ht="15" customHeight="1" x14ac:dyDescent="0.3">
      <c r="B401" s="16" t="s">
        <v>342</v>
      </c>
      <c r="C401">
        <v>173.97</v>
      </c>
      <c r="D401">
        <v>2114.48646834084</v>
      </c>
      <c r="E401" s="67">
        <f t="shared" si="4"/>
        <v>1.7274140611505118E-3</v>
      </c>
      <c r="F401" s="67">
        <f t="shared" si="4"/>
        <v>2.9389633341738719E-3</v>
      </c>
    </row>
    <row r="402" spans="1:6" ht="15" customHeight="1" x14ac:dyDescent="0.3">
      <c r="B402" s="16" t="s">
        <v>343</v>
      </c>
      <c r="C402">
        <v>173.67</v>
      </c>
      <c r="D402">
        <v>2108.2902805086301</v>
      </c>
      <c r="E402" s="67"/>
      <c r="F402" s="67"/>
    </row>
    <row r="404" spans="1:6" ht="15" customHeight="1" x14ac:dyDescent="0.3">
      <c r="A404" s="15" t="s">
        <v>388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workbookViewId="0"/>
  </sheetViews>
  <sheetFormatPr defaultRowHeight="14.4" x14ac:dyDescent="0.3"/>
  <sheetData>
    <row r="1" spans="1:9" x14ac:dyDescent="0.3">
      <c r="A1" t="s">
        <v>351</v>
      </c>
    </row>
    <row r="2" spans="1:9" ht="15" thickBot="1" x14ac:dyDescent="0.35"/>
    <row r="3" spans="1:9" x14ac:dyDescent="0.3">
      <c r="A3" s="75" t="s">
        <v>352</v>
      </c>
      <c r="B3" s="75"/>
    </row>
    <row r="4" spans="1:9" x14ac:dyDescent="0.3">
      <c r="A4" s="72" t="s">
        <v>353</v>
      </c>
      <c r="B4" s="72">
        <v>0.66226252866919666</v>
      </c>
    </row>
    <row r="5" spans="1:9" x14ac:dyDescent="0.3">
      <c r="A5" s="72" t="s">
        <v>354</v>
      </c>
      <c r="B5" s="72">
        <v>0.4385916568793185</v>
      </c>
    </row>
    <row r="6" spans="1:9" x14ac:dyDescent="0.3">
      <c r="A6" s="72" t="s">
        <v>355</v>
      </c>
      <c r="B6" s="72">
        <v>0.43635497025333969</v>
      </c>
    </row>
    <row r="7" spans="1:9" x14ac:dyDescent="0.3">
      <c r="A7" s="72" t="s">
        <v>356</v>
      </c>
      <c r="B7" s="72">
        <v>1.0782985175786299E-2</v>
      </c>
    </row>
    <row r="8" spans="1:9" ht="15" thickBot="1" x14ac:dyDescent="0.35">
      <c r="A8" s="73" t="s">
        <v>357</v>
      </c>
      <c r="B8" s="73">
        <v>253</v>
      </c>
    </row>
    <row r="10" spans="1:9" ht="15" thickBot="1" x14ac:dyDescent="0.35">
      <c r="A10" t="s">
        <v>344</v>
      </c>
    </row>
    <row r="11" spans="1:9" x14ac:dyDescent="0.3">
      <c r="A11" s="74"/>
      <c r="B11" s="74" t="s">
        <v>346</v>
      </c>
      <c r="C11" s="74" t="s">
        <v>345</v>
      </c>
      <c r="D11" s="74" t="s">
        <v>347</v>
      </c>
      <c r="E11" s="74" t="s">
        <v>348</v>
      </c>
      <c r="F11" s="74" t="s">
        <v>361</v>
      </c>
    </row>
    <row r="12" spans="1:9" x14ac:dyDescent="0.3">
      <c r="A12" s="72" t="s">
        <v>358</v>
      </c>
      <c r="B12" s="72">
        <v>1</v>
      </c>
      <c r="C12" s="72">
        <v>2.2799915708109152E-2</v>
      </c>
      <c r="D12" s="72">
        <v>2.2799915708109152E-2</v>
      </c>
      <c r="E12" s="72">
        <v>196.08990002673426</v>
      </c>
      <c r="F12" s="72">
        <v>2.5880180570660854E-33</v>
      </c>
    </row>
    <row r="13" spans="1:9" x14ac:dyDescent="0.3">
      <c r="A13" s="72" t="s">
        <v>359</v>
      </c>
      <c r="B13" s="72">
        <v>251</v>
      </c>
      <c r="C13" s="72">
        <v>2.9184465094607995E-2</v>
      </c>
      <c r="D13" s="72">
        <v>1.1627276930122707E-4</v>
      </c>
      <c r="E13" s="72"/>
      <c r="F13" s="72"/>
    </row>
    <row r="14" spans="1:9" ht="15" thickBot="1" x14ac:dyDescent="0.35">
      <c r="A14" s="73" t="s">
        <v>350</v>
      </c>
      <c r="B14" s="73">
        <v>252</v>
      </c>
      <c r="C14" s="73">
        <v>5.1984380802717146E-2</v>
      </c>
      <c r="D14" s="73"/>
      <c r="E14" s="73"/>
      <c r="F14" s="73"/>
    </row>
    <row r="15" spans="1:9" ht="15" thickBot="1" x14ac:dyDescent="0.35"/>
    <row r="16" spans="1:9" x14ac:dyDescent="0.3">
      <c r="A16" s="74"/>
      <c r="B16" s="74" t="s">
        <v>362</v>
      </c>
      <c r="C16" s="74" t="s">
        <v>356</v>
      </c>
      <c r="D16" s="74" t="s">
        <v>363</v>
      </c>
      <c r="E16" s="74" t="s">
        <v>349</v>
      </c>
      <c r="F16" s="74" t="s">
        <v>364</v>
      </c>
      <c r="G16" s="74" t="s">
        <v>365</v>
      </c>
      <c r="H16" s="74" t="s">
        <v>366</v>
      </c>
      <c r="I16" s="74" t="s">
        <v>367</v>
      </c>
    </row>
    <row r="17" spans="1:9" x14ac:dyDescent="0.3">
      <c r="A17" s="72" t="s">
        <v>360</v>
      </c>
      <c r="B17" s="72">
        <v>-6.5357870279924668E-4</v>
      </c>
      <c r="C17" s="72">
        <v>6.7792051383337346E-4</v>
      </c>
      <c r="D17" s="72">
        <v>-0.96409341429058781</v>
      </c>
      <c r="E17" s="72">
        <v>0.33592701191504559</v>
      </c>
      <c r="F17" s="72">
        <v>-1.9887161920137029E-3</v>
      </c>
      <c r="G17" s="72">
        <v>6.8155878641520951E-4</v>
      </c>
      <c r="H17" s="72">
        <v>-1.9887161920137029E-3</v>
      </c>
      <c r="I17" s="72">
        <v>6.8155878641520951E-4</v>
      </c>
    </row>
    <row r="18" spans="1:9" ht="15" thickBot="1" x14ac:dyDescent="0.35">
      <c r="A18" s="73" t="s">
        <v>368</v>
      </c>
      <c r="B18" s="73">
        <v>0.91033381609639097</v>
      </c>
      <c r="C18" s="73">
        <v>6.5008936774358247E-2</v>
      </c>
      <c r="D18" s="73">
        <v>14.003210347157344</v>
      </c>
      <c r="E18" s="73">
        <v>2.588018057065937E-33</v>
      </c>
      <c r="F18" s="73">
        <v>0.78230130070513726</v>
      </c>
      <c r="G18" s="73">
        <v>1.0383663314876446</v>
      </c>
      <c r="H18" s="73">
        <v>0.78230130070513726</v>
      </c>
      <c r="I18" s="73">
        <v>1.0383663314876446</v>
      </c>
    </row>
    <row r="22" spans="1:9" x14ac:dyDescent="0.3">
      <c r="A22" t="s">
        <v>369</v>
      </c>
    </row>
    <row r="23" spans="1:9" ht="15" thickBot="1" x14ac:dyDescent="0.35"/>
    <row r="24" spans="1:9" x14ac:dyDescent="0.3">
      <c r="A24" s="74" t="s">
        <v>370</v>
      </c>
      <c r="B24" s="74" t="s">
        <v>371</v>
      </c>
      <c r="C24" s="74" t="s">
        <v>372</v>
      </c>
    </row>
    <row r="25" spans="1:9" x14ac:dyDescent="0.3">
      <c r="A25" s="72">
        <v>1</v>
      </c>
      <c r="B25" s="72">
        <v>-6.5357870279924668E-4</v>
      </c>
      <c r="C25" s="72">
        <v>-1.146179267463599E-2</v>
      </c>
    </row>
    <row r="26" spans="1:9" x14ac:dyDescent="0.3">
      <c r="A26" s="72">
        <v>2</v>
      </c>
      <c r="B26" s="72">
        <v>6.4578703864400944E-3</v>
      </c>
      <c r="C26" s="72">
        <v>-1.1048798164979183E-2</v>
      </c>
    </row>
    <row r="27" spans="1:9" x14ac:dyDescent="0.3">
      <c r="A27" s="72">
        <v>3</v>
      </c>
      <c r="B27" s="72">
        <v>-5.2645867673911627E-3</v>
      </c>
      <c r="C27" s="72">
        <v>-2.418829292988204E-3</v>
      </c>
    </row>
    <row r="28" spans="1:9" x14ac:dyDescent="0.3">
      <c r="A28" s="72">
        <v>4</v>
      </c>
      <c r="B28" s="72">
        <v>-9.0583300330711065E-3</v>
      </c>
      <c r="C28" s="72">
        <v>-1.353753625256726E-2</v>
      </c>
    </row>
    <row r="29" spans="1:9" x14ac:dyDescent="0.3">
      <c r="A29" s="72">
        <v>5</v>
      </c>
      <c r="B29" s="72">
        <v>8.5045065677641731E-4</v>
      </c>
      <c r="C29" s="72">
        <v>8.4734023080745256E-3</v>
      </c>
    </row>
    <row r="30" spans="1:9" x14ac:dyDescent="0.3">
      <c r="A30" s="72">
        <v>6</v>
      </c>
      <c r="B30" s="72">
        <v>1.0487014577467214E-3</v>
      </c>
      <c r="C30" s="72">
        <v>7.6569273619186301E-4</v>
      </c>
    </row>
    <row r="31" spans="1:9" x14ac:dyDescent="0.3">
      <c r="A31" s="72">
        <v>7</v>
      </c>
      <c r="B31" s="72">
        <v>-2.3012270440640318E-3</v>
      </c>
      <c r="C31" s="72">
        <v>4.3887691316061694E-3</v>
      </c>
    </row>
    <row r="32" spans="1:9" x14ac:dyDescent="0.3">
      <c r="A32" s="72">
        <v>8</v>
      </c>
      <c r="B32" s="72">
        <v>-6.116019398276722E-4</v>
      </c>
      <c r="C32" s="72">
        <v>-4.7467369751087504E-3</v>
      </c>
    </row>
    <row r="33" spans="1:3" x14ac:dyDescent="0.3">
      <c r="A33" s="72">
        <v>9</v>
      </c>
      <c r="B33" s="72">
        <v>-5.3788849982651646E-3</v>
      </c>
      <c r="C33" s="72">
        <v>2.7211750647433586E-2</v>
      </c>
    </row>
    <row r="34" spans="1:3" x14ac:dyDescent="0.3">
      <c r="A34" s="72">
        <v>10</v>
      </c>
      <c r="B34" s="72">
        <v>3.8844846153170544E-5</v>
      </c>
      <c r="C34" s="72">
        <v>1.4613932931624678E-2</v>
      </c>
    </row>
    <row r="35" spans="1:3" x14ac:dyDescent="0.3">
      <c r="A35" s="72">
        <v>11</v>
      </c>
      <c r="B35" s="72">
        <v>2.1536546035910058E-3</v>
      </c>
      <c r="C35" s="72">
        <v>-5.8077079503610678E-2</v>
      </c>
    </row>
    <row r="36" spans="1:3" x14ac:dyDescent="0.3">
      <c r="A36" s="72">
        <v>12</v>
      </c>
      <c r="B36" s="72">
        <v>5.2997299926642585E-3</v>
      </c>
      <c r="C36" s="72">
        <v>3.9051974116689238E-5</v>
      </c>
    </row>
    <row r="37" spans="1:3" x14ac:dyDescent="0.3">
      <c r="A37" s="72">
        <v>13</v>
      </c>
      <c r="B37" s="72">
        <v>-1.5496389946326287E-3</v>
      </c>
      <c r="C37" s="72">
        <v>5.2543227734101576E-3</v>
      </c>
    </row>
    <row r="38" spans="1:3" x14ac:dyDescent="0.3">
      <c r="A38" s="72">
        <v>14</v>
      </c>
      <c r="B38" s="72">
        <v>-4.951335994468752E-4</v>
      </c>
      <c r="C38" s="72">
        <v>3.2262475992541522E-5</v>
      </c>
    </row>
    <row r="39" spans="1:3" x14ac:dyDescent="0.3">
      <c r="A39" s="72">
        <v>15</v>
      </c>
      <c r="B39" s="72">
        <v>8.4872953934919098E-3</v>
      </c>
      <c r="C39" s="72">
        <v>2.2057474455109433E-3</v>
      </c>
    </row>
    <row r="40" spans="1:3" x14ac:dyDescent="0.3">
      <c r="A40" s="72">
        <v>16</v>
      </c>
      <c r="B40" s="72">
        <v>8.1432849475050056E-3</v>
      </c>
      <c r="C40" s="72">
        <v>-5.5972212959137374E-3</v>
      </c>
    </row>
    <row r="41" spans="1:3" x14ac:dyDescent="0.3">
      <c r="A41" s="72">
        <v>17</v>
      </c>
      <c r="B41" s="72">
        <v>-3.1481919388231631E-3</v>
      </c>
      <c r="C41" s="72">
        <v>2.4786238102661555E-3</v>
      </c>
    </row>
    <row r="42" spans="1:3" x14ac:dyDescent="0.3">
      <c r="A42" s="72">
        <v>18</v>
      </c>
      <c r="B42" s="72">
        <v>1.8810170696519377E-3</v>
      </c>
      <c r="C42" s="72">
        <v>5.5388817499095726E-3</v>
      </c>
    </row>
    <row r="43" spans="1:3" x14ac:dyDescent="0.3">
      <c r="A43" s="72">
        <v>19</v>
      </c>
      <c r="B43" s="72">
        <v>-1.1556837432223971E-2</v>
      </c>
      <c r="C43" s="72">
        <v>-2.4158944419255292E-4</v>
      </c>
    </row>
    <row r="44" spans="1:3" x14ac:dyDescent="0.3">
      <c r="A44" s="72">
        <v>20</v>
      </c>
      <c r="B44" s="72">
        <v>8.9155077841290131E-3</v>
      </c>
      <c r="C44" s="72">
        <v>-8.7821744507956944E-3</v>
      </c>
    </row>
    <row r="45" spans="1:3" x14ac:dyDescent="0.3">
      <c r="A45" s="72">
        <v>21</v>
      </c>
      <c r="B45" s="72">
        <v>-9.8896754418266921E-3</v>
      </c>
      <c r="C45" s="72">
        <v>-3.7224768564569164E-3</v>
      </c>
    </row>
    <row r="46" spans="1:3" x14ac:dyDescent="0.3">
      <c r="A46" s="72">
        <v>22</v>
      </c>
      <c r="B46" s="72">
        <v>-3.5740146156609705E-3</v>
      </c>
      <c r="C46" s="72">
        <v>6.2358188552712537E-4</v>
      </c>
    </row>
    <row r="47" spans="1:3" x14ac:dyDescent="0.3">
      <c r="A47" s="72">
        <v>23</v>
      </c>
      <c r="B47" s="72">
        <v>5.1087167909069364E-3</v>
      </c>
      <c r="C47" s="72">
        <v>1.9563211754188015E-3</v>
      </c>
    </row>
    <row r="48" spans="1:3" x14ac:dyDescent="0.3">
      <c r="A48" s="72">
        <v>24</v>
      </c>
      <c r="B48" s="72">
        <v>-2.5079901914837033E-3</v>
      </c>
      <c r="C48" s="72">
        <v>2.2991785084011087E-2</v>
      </c>
    </row>
    <row r="49" spans="1:3" x14ac:dyDescent="0.3">
      <c r="A49" s="72">
        <v>25</v>
      </c>
      <c r="B49" s="72">
        <v>3.3031087876418787E-3</v>
      </c>
      <c r="C49" s="72">
        <v>-9.463960592369796E-3</v>
      </c>
    </row>
    <row r="50" spans="1:3" x14ac:dyDescent="0.3">
      <c r="A50" s="72">
        <v>26</v>
      </c>
      <c r="B50" s="72">
        <v>7.3743984191007904E-3</v>
      </c>
      <c r="C50" s="72">
        <v>-1.1075520579146613E-3</v>
      </c>
    </row>
    <row r="51" spans="1:3" x14ac:dyDescent="0.3">
      <c r="A51" s="72">
        <v>27</v>
      </c>
      <c r="B51" s="72">
        <v>-1.5566802782133397E-4</v>
      </c>
      <c r="C51" s="72">
        <v>3.1972361251516946E-3</v>
      </c>
    </row>
    <row r="52" spans="1:3" x14ac:dyDescent="0.3">
      <c r="A52" s="72">
        <v>28</v>
      </c>
      <c r="B52" s="72">
        <v>-1.0008039436813529E-3</v>
      </c>
      <c r="C52" s="72">
        <v>1.8538630628688161E-2</v>
      </c>
    </row>
    <row r="53" spans="1:3" x14ac:dyDescent="0.3">
      <c r="A53" s="72">
        <v>29</v>
      </c>
      <c r="B53" s="72">
        <v>-6.4672795606217585E-3</v>
      </c>
      <c r="C53" s="72">
        <v>-1.176364549001963E-2</v>
      </c>
    </row>
    <row r="54" spans="1:3" x14ac:dyDescent="0.3">
      <c r="A54" s="72">
        <v>30</v>
      </c>
      <c r="B54" s="72">
        <v>-1.4508213227589916E-3</v>
      </c>
      <c r="C54" s="72">
        <v>-2.1150805812980423E-3</v>
      </c>
    </row>
    <row r="55" spans="1:3" x14ac:dyDescent="0.3">
      <c r="A55" s="72">
        <v>31</v>
      </c>
      <c r="B55" s="72">
        <v>2.4515295670284216E-4</v>
      </c>
      <c r="C55" s="72">
        <v>1.0224627449850822E-2</v>
      </c>
    </row>
    <row r="56" spans="1:3" x14ac:dyDescent="0.3">
      <c r="A56" s="72">
        <v>32</v>
      </c>
      <c r="B56" s="72">
        <v>3.3550229441692246E-3</v>
      </c>
      <c r="C56" s="72">
        <v>-3.0149794185978483E-3</v>
      </c>
    </row>
    <row r="57" spans="1:3" x14ac:dyDescent="0.3">
      <c r="A57" s="72">
        <v>33</v>
      </c>
      <c r="B57" s="72">
        <v>5.3519862137148206E-3</v>
      </c>
      <c r="C57" s="72">
        <v>1.0187761006397157E-2</v>
      </c>
    </row>
    <row r="58" spans="1:3" x14ac:dyDescent="0.3">
      <c r="A58" s="72">
        <v>34</v>
      </c>
      <c r="B58" s="72">
        <v>4.4444135082191659E-3</v>
      </c>
      <c r="C58" s="72">
        <v>8.3563699277068894E-3</v>
      </c>
    </row>
    <row r="59" spans="1:3" x14ac:dyDescent="0.3">
      <c r="A59" s="72">
        <v>35</v>
      </c>
      <c r="B59" s="72">
        <v>-2.3268201544499453E-3</v>
      </c>
      <c r="C59" s="72">
        <v>3.5875009220644868E-3</v>
      </c>
    </row>
    <row r="60" spans="1:3" x14ac:dyDescent="0.3">
      <c r="A60" s="72">
        <v>36</v>
      </c>
      <c r="B60" s="72">
        <v>-1.8012672086005976E-3</v>
      </c>
      <c r="C60" s="72">
        <v>4.7515341375131345E-3</v>
      </c>
    </row>
    <row r="61" spans="1:3" x14ac:dyDescent="0.3">
      <c r="A61" s="72">
        <v>37</v>
      </c>
      <c r="B61" s="72">
        <v>1.4272402186431839E-2</v>
      </c>
      <c r="C61" s="72">
        <v>1.2065906090600806E-3</v>
      </c>
    </row>
    <row r="62" spans="1:3" x14ac:dyDescent="0.3">
      <c r="A62" s="72">
        <v>38</v>
      </c>
      <c r="B62" s="72">
        <v>-5.1478460051137425E-4</v>
      </c>
      <c r="C62" s="72">
        <v>-1.052055368151873E-3</v>
      </c>
    </row>
    <row r="63" spans="1:3" x14ac:dyDescent="0.3">
      <c r="A63" s="72">
        <v>39</v>
      </c>
      <c r="B63" s="72">
        <v>3.9477509133877438E-3</v>
      </c>
      <c r="C63" s="72">
        <v>5.6876844788607932E-3</v>
      </c>
    </row>
    <row r="64" spans="1:3" x14ac:dyDescent="0.3">
      <c r="A64" s="72">
        <v>40</v>
      </c>
      <c r="B64" s="72">
        <v>-1.0884985118279343E-2</v>
      </c>
      <c r="C64" s="72">
        <v>3.1789558639089815E-3</v>
      </c>
    </row>
    <row r="65" spans="1:3" x14ac:dyDescent="0.3">
      <c r="A65" s="72">
        <v>41</v>
      </c>
      <c r="B65" s="72">
        <v>1.5281023407742614E-4</v>
      </c>
      <c r="C65" s="72">
        <v>1.6900890781887612E-2</v>
      </c>
    </row>
    <row r="66" spans="1:3" x14ac:dyDescent="0.3">
      <c r="A66" s="72">
        <v>42</v>
      </c>
      <c r="B66" s="72">
        <v>2.3536551633669169E-3</v>
      </c>
      <c r="C66" s="72">
        <v>-2.3536551633669169E-3</v>
      </c>
    </row>
    <row r="67" spans="1:3" x14ac:dyDescent="0.3">
      <c r="A67" s="72">
        <v>43</v>
      </c>
      <c r="B67" s="72">
        <v>2.5301891117164568E-3</v>
      </c>
      <c r="C67" s="72">
        <v>8.4749466182909294E-3</v>
      </c>
    </row>
    <row r="68" spans="1:3" x14ac:dyDescent="0.3">
      <c r="A68" s="72">
        <v>44</v>
      </c>
      <c r="B68" s="72">
        <v>3.0766929381949104E-3</v>
      </c>
      <c r="C68" s="72">
        <v>1.1286632208787443E-2</v>
      </c>
    </row>
    <row r="69" spans="1:3" x14ac:dyDescent="0.3">
      <c r="A69" s="72">
        <v>45</v>
      </c>
      <c r="B69" s="72">
        <v>2.1075843337364862E-2</v>
      </c>
      <c r="C69" s="72">
        <v>4.4145023849887846E-3</v>
      </c>
    </row>
    <row r="70" spans="1:3" x14ac:dyDescent="0.3">
      <c r="A70" s="72">
        <v>46</v>
      </c>
      <c r="B70" s="72">
        <v>-8.0498161689243463E-3</v>
      </c>
      <c r="C70" s="72">
        <v>4.75779965031271E-4</v>
      </c>
    </row>
    <row r="71" spans="1:3" x14ac:dyDescent="0.3">
      <c r="A71" s="72">
        <v>47</v>
      </c>
      <c r="B71" s="72">
        <v>-2.3545658320023896E-3</v>
      </c>
      <c r="C71" s="72">
        <v>-1.6009746435655611E-2</v>
      </c>
    </row>
    <row r="72" spans="1:3" x14ac:dyDescent="0.3">
      <c r="A72" s="72">
        <v>48</v>
      </c>
      <c r="B72" s="72">
        <v>9.6786091535710911E-3</v>
      </c>
      <c r="C72" s="72">
        <v>3.1225956657058435E-3</v>
      </c>
    </row>
    <row r="73" spans="1:3" x14ac:dyDescent="0.3">
      <c r="A73" s="72">
        <v>49</v>
      </c>
      <c r="B73" s="72">
        <v>3.3877358394230634E-3</v>
      </c>
      <c r="C73" s="72">
        <v>-3.665878031692011E-4</v>
      </c>
    </row>
    <row r="74" spans="1:3" x14ac:dyDescent="0.3">
      <c r="A74" s="72">
        <v>50</v>
      </c>
      <c r="B74" s="72">
        <v>-1.1991971476635234E-2</v>
      </c>
      <c r="C74" s="72">
        <v>1.7505122555841034E-3</v>
      </c>
    </row>
    <row r="75" spans="1:3" x14ac:dyDescent="0.3">
      <c r="A75" s="72">
        <v>51</v>
      </c>
      <c r="B75" s="72">
        <v>1.2502859617467395E-2</v>
      </c>
      <c r="C75" s="72">
        <v>-7.318008400154459E-3</v>
      </c>
    </row>
    <row r="76" spans="1:3" x14ac:dyDescent="0.3">
      <c r="A76" s="72">
        <v>52</v>
      </c>
      <c r="B76" s="72">
        <v>-6.7740152541967392E-4</v>
      </c>
      <c r="C76" s="72">
        <v>5.4339134166996872E-3</v>
      </c>
    </row>
    <row r="77" spans="1:3" x14ac:dyDescent="0.3">
      <c r="A77" s="72">
        <v>53</v>
      </c>
      <c r="B77" s="72">
        <v>-4.9014958565081765E-3</v>
      </c>
      <c r="C77" s="72">
        <v>5.5258355491718369E-2</v>
      </c>
    </row>
    <row r="78" spans="1:3" x14ac:dyDescent="0.3">
      <c r="A78" s="72">
        <v>54</v>
      </c>
      <c r="B78" s="72">
        <v>1.435281162024659E-2</v>
      </c>
      <c r="C78" s="72">
        <v>1.3022127274978985E-2</v>
      </c>
    </row>
    <row r="79" spans="1:3" x14ac:dyDescent="0.3">
      <c r="A79" s="72">
        <v>55</v>
      </c>
      <c r="B79" s="72">
        <v>1.438315958486094E-2</v>
      </c>
      <c r="C79" s="72">
        <v>-3.3821576463635358E-4</v>
      </c>
    </row>
    <row r="80" spans="1:3" x14ac:dyDescent="0.3">
      <c r="A80" s="72">
        <v>56</v>
      </c>
      <c r="B80" s="72">
        <v>1.7112840105776548E-2</v>
      </c>
      <c r="C80" s="72">
        <v>9.9554670643550967E-3</v>
      </c>
    </row>
    <row r="81" spans="1:3" x14ac:dyDescent="0.3">
      <c r="A81" s="72">
        <v>57</v>
      </c>
      <c r="B81" s="72">
        <v>-1.185401982144222E-2</v>
      </c>
      <c r="C81" s="72">
        <v>-7.6151539866949544E-3</v>
      </c>
    </row>
    <row r="82" spans="1:3" x14ac:dyDescent="0.3">
      <c r="A82" s="72">
        <v>58</v>
      </c>
      <c r="B82" s="72">
        <v>-8.2401172892881372E-4</v>
      </c>
      <c r="C82" s="72">
        <v>-3.0448656925862801E-2</v>
      </c>
    </row>
    <row r="83" spans="1:3" x14ac:dyDescent="0.3">
      <c r="A83" s="72">
        <v>59</v>
      </c>
      <c r="B83" s="72">
        <v>-1.2553491859618095E-3</v>
      </c>
      <c r="C83" s="72">
        <v>-2.1661645616369303E-2</v>
      </c>
    </row>
    <row r="84" spans="1:3" x14ac:dyDescent="0.3">
      <c r="A84" s="72">
        <v>60</v>
      </c>
      <c r="B84" s="72">
        <v>-1.3542622506790239E-2</v>
      </c>
      <c r="C84" s="72">
        <v>1.175818431189482E-3</v>
      </c>
    </row>
    <row r="85" spans="1:3" x14ac:dyDescent="0.3">
      <c r="A85" s="72">
        <v>61</v>
      </c>
      <c r="B85" s="72">
        <v>-1.7474362431617704E-2</v>
      </c>
      <c r="C85" s="72">
        <v>2.4681569638824837E-2</v>
      </c>
    </row>
    <row r="86" spans="1:3" x14ac:dyDescent="0.3">
      <c r="A86" s="72">
        <v>62</v>
      </c>
      <c r="B86" s="72">
        <v>7.3304786339270273E-4</v>
      </c>
      <c r="C86" s="72">
        <v>2.2759575613194836E-2</v>
      </c>
    </row>
    <row r="87" spans="1:3" x14ac:dyDescent="0.3">
      <c r="A87" s="72">
        <v>63</v>
      </c>
      <c r="B87" s="72">
        <v>3.8918417501374947E-3</v>
      </c>
      <c r="C87" s="72">
        <v>1.05867657006515E-2</v>
      </c>
    </row>
    <row r="88" spans="1:3" x14ac:dyDescent="0.3">
      <c r="A88" s="72">
        <v>64</v>
      </c>
      <c r="B88" s="72">
        <v>-1.7715034608965841E-2</v>
      </c>
      <c r="C88" s="72">
        <v>2.5744434049282949E-3</v>
      </c>
    </row>
    <row r="89" spans="1:3" x14ac:dyDescent="0.3">
      <c r="A89" s="72">
        <v>65</v>
      </c>
      <c r="B89" s="72">
        <v>-1.0572485290244536E-3</v>
      </c>
      <c r="C89" s="72">
        <v>1.377787033712282E-3</v>
      </c>
    </row>
    <row r="90" spans="1:3" x14ac:dyDescent="0.3">
      <c r="A90" s="72">
        <v>66</v>
      </c>
      <c r="B90" s="72">
        <v>2.1887948933385387E-2</v>
      </c>
      <c r="C90" s="72">
        <v>-8.6029388511163485E-4</v>
      </c>
    </row>
    <row r="91" spans="1:3" x14ac:dyDescent="0.3">
      <c r="A91" s="72">
        <v>67</v>
      </c>
      <c r="B91" s="72">
        <v>4.3794796332510518E-3</v>
      </c>
      <c r="C91" s="72">
        <v>6.0371870334156889E-3</v>
      </c>
    </row>
    <row r="92" spans="1:3" x14ac:dyDescent="0.3">
      <c r="A92" s="72">
        <v>68</v>
      </c>
      <c r="B92" s="72">
        <v>-1.0545042385148549E-2</v>
      </c>
      <c r="C92" s="72">
        <v>-2.7513113141744774E-3</v>
      </c>
    </row>
    <row r="93" spans="1:3" x14ac:dyDescent="0.3">
      <c r="A93" s="72">
        <v>69</v>
      </c>
      <c r="B93" s="72">
        <v>1.2223973141307772E-2</v>
      </c>
      <c r="C93" s="72">
        <v>-8.0463846747284313E-3</v>
      </c>
    </row>
    <row r="94" spans="1:3" x14ac:dyDescent="0.3">
      <c r="A94" s="72">
        <v>70</v>
      </c>
      <c r="B94" s="72">
        <v>-1.4892404680730869E-2</v>
      </c>
      <c r="C94" s="72">
        <v>1.1463833252159421E-2</v>
      </c>
    </row>
    <row r="95" spans="1:3" x14ac:dyDescent="0.3">
      <c r="A95" s="72">
        <v>71</v>
      </c>
      <c r="B95" s="72">
        <v>1.7815159010780946E-2</v>
      </c>
      <c r="C95" s="72">
        <v>-2.1150933154463303E-2</v>
      </c>
    </row>
    <row r="96" spans="1:3" x14ac:dyDescent="0.3">
      <c r="A96" s="72">
        <v>72</v>
      </c>
      <c r="B96" s="72">
        <v>4.0749413100151727E-3</v>
      </c>
      <c r="C96" s="72">
        <v>4.5415037909202266E-3</v>
      </c>
    </row>
    <row r="97" spans="1:3" x14ac:dyDescent="0.3">
      <c r="A97" s="72">
        <v>73</v>
      </c>
      <c r="B97" s="72">
        <v>-1.1301185887346875E-2</v>
      </c>
      <c r="C97" s="72">
        <v>-3.7485013472578245E-2</v>
      </c>
    </row>
    <row r="98" spans="1:3" x14ac:dyDescent="0.3">
      <c r="A98" s="72">
        <v>74</v>
      </c>
      <c r="B98" s="72">
        <v>-1.6680553901315379E-4</v>
      </c>
      <c r="C98" s="72">
        <v>-1.4599017732539471E-2</v>
      </c>
    </row>
    <row r="99" spans="1:3" x14ac:dyDescent="0.3">
      <c r="A99" s="72">
        <v>75</v>
      </c>
      <c r="B99" s="72">
        <v>-2.0315042224481775E-2</v>
      </c>
      <c r="C99" s="72">
        <v>-1.353756210549447E-3</v>
      </c>
    </row>
    <row r="100" spans="1:3" x14ac:dyDescent="0.3">
      <c r="A100" s="72">
        <v>76</v>
      </c>
      <c r="B100" s="72">
        <v>1.4543789191455964E-2</v>
      </c>
      <c r="C100" s="72">
        <v>-1.2785608618073596E-3</v>
      </c>
    </row>
    <row r="101" spans="1:3" x14ac:dyDescent="0.3">
      <c r="A101" s="72">
        <v>77</v>
      </c>
      <c r="B101" s="72">
        <v>-2.3380483953313956E-2</v>
      </c>
      <c r="C101" s="72">
        <v>1.0363177708016556E-2</v>
      </c>
    </row>
    <row r="102" spans="1:3" x14ac:dyDescent="0.3">
      <c r="A102" s="72">
        <v>78</v>
      </c>
      <c r="B102" s="72">
        <v>6.446763422479929E-3</v>
      </c>
      <c r="C102" s="72">
        <v>-8.9236830351796196E-3</v>
      </c>
    </row>
    <row r="103" spans="1:3" x14ac:dyDescent="0.3">
      <c r="A103" s="72">
        <v>79</v>
      </c>
      <c r="B103" s="72">
        <v>1.2318848385211635E-4</v>
      </c>
      <c r="C103" s="72">
        <v>1.2032095266052928E-2</v>
      </c>
    </row>
    <row r="104" spans="1:3" x14ac:dyDescent="0.3">
      <c r="A104" s="72">
        <v>80</v>
      </c>
      <c r="B104" s="72">
        <v>-1.0519617436595704E-2</v>
      </c>
      <c r="C104" s="72">
        <v>1.2617520143465479E-3</v>
      </c>
    </row>
    <row r="105" spans="1:3" x14ac:dyDescent="0.3">
      <c r="A105" s="72">
        <v>81</v>
      </c>
      <c r="B105" s="72">
        <v>-2.2228203784185718E-2</v>
      </c>
      <c r="C105" s="72">
        <v>5.1386128986344315E-3</v>
      </c>
    </row>
    <row r="106" spans="1:3" x14ac:dyDescent="0.3">
      <c r="A106" s="72">
        <v>82</v>
      </c>
      <c r="B106" s="72">
        <v>-1.2593926621083561E-2</v>
      </c>
      <c r="C106" s="72">
        <v>7.5884058260890612E-3</v>
      </c>
    </row>
    <row r="107" spans="1:3" x14ac:dyDescent="0.3">
      <c r="A107" s="72">
        <v>83</v>
      </c>
      <c r="B107" s="72">
        <v>1.1805388951004415E-3</v>
      </c>
      <c r="C107" s="72">
        <v>-1.9161034408892664E-3</v>
      </c>
    </row>
    <row r="108" spans="1:3" x14ac:dyDescent="0.3">
      <c r="A108" s="72">
        <v>84</v>
      </c>
      <c r="B108" s="72">
        <v>-1.4584027649529905E-2</v>
      </c>
      <c r="C108" s="72">
        <v>2.4491635309423533E-3</v>
      </c>
    </row>
    <row r="109" spans="1:3" x14ac:dyDescent="0.3">
      <c r="A109" s="72">
        <v>85</v>
      </c>
      <c r="B109" s="72">
        <v>-9.2207817399105624E-3</v>
      </c>
      <c r="C109" s="72">
        <v>-3.1231252501855693E-3</v>
      </c>
    </row>
    <row r="110" spans="1:3" x14ac:dyDescent="0.3">
      <c r="A110" s="72">
        <v>86</v>
      </c>
      <c r="B110" s="72">
        <v>-7.226573467857338E-3</v>
      </c>
      <c r="C110" s="72">
        <v>4.0787697763420994E-3</v>
      </c>
    </row>
    <row r="111" spans="1:3" x14ac:dyDescent="0.3">
      <c r="A111" s="72">
        <v>87</v>
      </c>
      <c r="B111" s="72">
        <v>9.0234997542474292E-3</v>
      </c>
      <c r="C111" s="72">
        <v>6.7457030653149709E-3</v>
      </c>
    </row>
    <row r="112" spans="1:3" x14ac:dyDescent="0.3">
      <c r="A112" s="72">
        <v>88</v>
      </c>
      <c r="B112" s="72">
        <v>-2.635722025853905E-3</v>
      </c>
      <c r="C112" s="72">
        <v>-1.9935727300230176E-3</v>
      </c>
    </row>
    <row r="113" spans="1:3" x14ac:dyDescent="0.3">
      <c r="A113" s="72">
        <v>89</v>
      </c>
      <c r="B113" s="72">
        <v>-2.1105018741110777E-3</v>
      </c>
      <c r="C113" s="72">
        <v>1.72436093500445E-5</v>
      </c>
    </row>
    <row r="114" spans="1:3" x14ac:dyDescent="0.3">
      <c r="A114" s="72">
        <v>90</v>
      </c>
      <c r="B114" s="72">
        <v>1.0653006725332953E-2</v>
      </c>
      <c r="C114" s="72">
        <v>-6.2304735563342983E-3</v>
      </c>
    </row>
    <row r="115" spans="1:3" x14ac:dyDescent="0.3">
      <c r="A115" s="72">
        <v>91</v>
      </c>
      <c r="B115" s="72">
        <v>7.3715205938391865E-3</v>
      </c>
      <c r="C115" s="72">
        <v>1.0562058741954129E-2</v>
      </c>
    </row>
    <row r="116" spans="1:3" x14ac:dyDescent="0.3">
      <c r="A116" s="72">
        <v>92</v>
      </c>
      <c r="B116" s="72">
        <v>6.4274932316355886E-3</v>
      </c>
      <c r="C116" s="72">
        <v>-1.9797541656608568E-3</v>
      </c>
    </row>
    <row r="117" spans="1:3" x14ac:dyDescent="0.3">
      <c r="A117" s="72">
        <v>93</v>
      </c>
      <c r="B117" s="72">
        <v>-1.6854205259145164E-2</v>
      </c>
      <c r="C117" s="72">
        <v>3.3258688788893077E-3</v>
      </c>
    </row>
    <row r="118" spans="1:3" x14ac:dyDescent="0.3">
      <c r="A118" s="72">
        <v>94</v>
      </c>
      <c r="B118" s="72">
        <v>-1.4344712870445305E-2</v>
      </c>
      <c r="C118" s="72">
        <v>-3.890623478179759E-3</v>
      </c>
    </row>
    <row r="119" spans="1:3" x14ac:dyDescent="0.3">
      <c r="A119" s="72">
        <v>95</v>
      </c>
      <c r="B119" s="72">
        <v>1.2558593396575012E-2</v>
      </c>
      <c r="C119" s="72">
        <v>-1.6724623275569776E-3</v>
      </c>
    </row>
    <row r="120" spans="1:3" x14ac:dyDescent="0.3">
      <c r="A120" s="72">
        <v>96</v>
      </c>
      <c r="B120" s="72">
        <v>9.0125836943375712E-3</v>
      </c>
      <c r="C120" s="72">
        <v>4.6709298788249823E-3</v>
      </c>
    </row>
    <row r="121" spans="1:3" x14ac:dyDescent="0.3">
      <c r="A121" s="72">
        <v>97</v>
      </c>
      <c r="B121" s="72">
        <v>3.6737097946228014E-3</v>
      </c>
      <c r="C121" s="72">
        <v>6.4325546030884273E-3</v>
      </c>
    </row>
    <row r="122" spans="1:3" x14ac:dyDescent="0.3">
      <c r="A122" s="72">
        <v>98</v>
      </c>
      <c r="B122" s="72">
        <v>-1.8334167358950545E-2</v>
      </c>
      <c r="C122" s="72">
        <v>2.1768344155377282E-3</v>
      </c>
    </row>
    <row r="123" spans="1:3" x14ac:dyDescent="0.3">
      <c r="A123" s="72">
        <v>99</v>
      </c>
      <c r="B123" s="72">
        <v>1.3955631250542409E-3</v>
      </c>
      <c r="C123" s="72">
        <v>-1.5114470766170655E-4</v>
      </c>
    </row>
    <row r="124" spans="1:3" x14ac:dyDescent="0.3">
      <c r="A124" s="72">
        <v>100</v>
      </c>
      <c r="B124" s="72">
        <v>-7.6987855034121623E-3</v>
      </c>
      <c r="C124" s="72">
        <v>-2.7322177562763249E-3</v>
      </c>
    </row>
    <row r="125" spans="1:3" x14ac:dyDescent="0.3">
      <c r="A125" s="72">
        <v>101</v>
      </c>
      <c r="B125" s="72">
        <v>-6.5606626128026212E-3</v>
      </c>
      <c r="C125" s="72">
        <v>-4.1881729300136273E-3</v>
      </c>
    </row>
    <row r="126" spans="1:3" x14ac:dyDescent="0.3">
      <c r="A126" s="72">
        <v>102</v>
      </c>
      <c r="B126" s="72">
        <v>-7.014606222894848E-3</v>
      </c>
      <c r="C126" s="72">
        <v>7.4813894382341761E-4</v>
      </c>
    </row>
    <row r="127" spans="1:3" x14ac:dyDescent="0.3">
      <c r="A127" s="72">
        <v>103</v>
      </c>
      <c r="B127" s="72">
        <v>1.8032548814340497E-2</v>
      </c>
      <c r="C127" s="72">
        <v>-7.1629835969491441E-3</v>
      </c>
    </row>
    <row r="128" spans="1:3" x14ac:dyDescent="0.3">
      <c r="A128" s="72">
        <v>104</v>
      </c>
      <c r="B128" s="72">
        <v>-1.3738616664649417E-2</v>
      </c>
      <c r="C128" s="72">
        <v>8.1552236796816231E-3</v>
      </c>
    </row>
    <row r="129" spans="1:3" x14ac:dyDescent="0.3">
      <c r="A129" s="72">
        <v>105</v>
      </c>
      <c r="B129" s="72">
        <v>-1.0666163968495304E-2</v>
      </c>
      <c r="C129" s="72">
        <v>-5.1730149016847304E-4</v>
      </c>
    </row>
    <row r="130" spans="1:3" x14ac:dyDescent="0.3">
      <c r="A130" s="72">
        <v>106</v>
      </c>
      <c r="B130" s="72">
        <v>9.0718917038630689E-3</v>
      </c>
      <c r="C130" s="72">
        <v>4.2690923730270367E-3</v>
      </c>
    </row>
    <row r="131" spans="1:3" x14ac:dyDescent="0.3">
      <c r="A131" s="72">
        <v>107</v>
      </c>
      <c r="B131" s="72">
        <v>-4.8783343494397972E-3</v>
      </c>
      <c r="C131" s="72">
        <v>1.1811744720665988E-2</v>
      </c>
    </row>
    <row r="132" spans="1:3" x14ac:dyDescent="0.3">
      <c r="A132" s="72">
        <v>108</v>
      </c>
      <c r="B132" s="72">
        <v>-1.1571331131724968E-4</v>
      </c>
      <c r="C132" s="72">
        <v>3.44904664465066E-3</v>
      </c>
    </row>
    <row r="133" spans="1:3" x14ac:dyDescent="0.3">
      <c r="A133" s="72">
        <v>109</v>
      </c>
      <c r="B133" s="72">
        <v>-7.7007000114708154E-4</v>
      </c>
      <c r="C133" s="72">
        <v>-3.558934327857212E-3</v>
      </c>
    </row>
    <row r="134" spans="1:3" x14ac:dyDescent="0.3">
      <c r="A134" s="72">
        <v>110</v>
      </c>
      <c r="B134" s="72">
        <v>4.5890573437858692E-4</v>
      </c>
      <c r="C134" s="72">
        <v>5.5221661142521852E-4</v>
      </c>
    </row>
    <row r="135" spans="1:3" x14ac:dyDescent="0.3">
      <c r="A135" s="72">
        <v>111</v>
      </c>
      <c r="B135" s="72">
        <v>-1.7761543863698901E-3</v>
      </c>
      <c r="C135" s="72">
        <v>1.487345722110047E-3</v>
      </c>
    </row>
    <row r="136" spans="1:3" x14ac:dyDescent="0.3">
      <c r="A136" s="72">
        <v>112</v>
      </c>
      <c r="B136" s="72">
        <v>2.8143608184607472E-3</v>
      </c>
      <c r="C136" s="72">
        <v>1.0056781495419565E-2</v>
      </c>
    </row>
    <row r="137" spans="1:3" x14ac:dyDescent="0.3">
      <c r="A137" s="72">
        <v>113</v>
      </c>
      <c r="B137" s="72">
        <v>-1.6773927690915168E-3</v>
      </c>
      <c r="C137" s="72">
        <v>8.4510638042852894E-3</v>
      </c>
    </row>
    <row r="138" spans="1:3" x14ac:dyDescent="0.3">
      <c r="A138" s="72">
        <v>114</v>
      </c>
      <c r="B138" s="72">
        <v>1.406189765014247E-2</v>
      </c>
      <c r="C138" s="72">
        <v>8.8355146060322028E-4</v>
      </c>
    </row>
    <row r="139" spans="1:3" x14ac:dyDescent="0.3">
      <c r="A139" s="72">
        <v>115</v>
      </c>
      <c r="B139" s="72">
        <v>-1.8724778515972972E-3</v>
      </c>
      <c r="C139" s="72">
        <v>2.6951537920654398E-3</v>
      </c>
    </row>
    <row r="140" spans="1:3" x14ac:dyDescent="0.3">
      <c r="A140" s="72">
        <v>116</v>
      </c>
      <c r="B140" s="72">
        <v>1.2911421948558424E-2</v>
      </c>
      <c r="C140" s="72">
        <v>1.9652383929975679E-3</v>
      </c>
    </row>
    <row r="141" spans="1:3" x14ac:dyDescent="0.3">
      <c r="A141" s="72">
        <v>117</v>
      </c>
      <c r="B141" s="72">
        <v>-1.0854353462976862E-2</v>
      </c>
      <c r="C141" s="72">
        <v>1.1580215327304244E-3</v>
      </c>
    </row>
    <row r="142" spans="1:3" x14ac:dyDescent="0.3">
      <c r="A142" s="72">
        <v>118</v>
      </c>
      <c r="B142" s="72">
        <v>-1.3392793370102849E-2</v>
      </c>
      <c r="C142" s="72">
        <v>-1.271700778912201E-3</v>
      </c>
    </row>
    <row r="143" spans="1:3" x14ac:dyDescent="0.3">
      <c r="A143" s="72">
        <v>119</v>
      </c>
      <c r="B143" s="72">
        <v>-3.5896158794930617E-3</v>
      </c>
      <c r="C143" s="72">
        <v>2.6784722222587386E-4</v>
      </c>
    </row>
    <row r="144" spans="1:3" x14ac:dyDescent="0.3">
      <c r="A144" s="72">
        <v>120</v>
      </c>
      <c r="B144" s="72">
        <v>7.2038402065664232E-4</v>
      </c>
      <c r="C144" s="72">
        <v>4.6208586331355182E-4</v>
      </c>
    </row>
    <row r="145" spans="1:3" x14ac:dyDescent="0.3">
      <c r="A145" s="72">
        <v>121</v>
      </c>
      <c r="B145" s="72">
        <v>-9.5970967559750719E-3</v>
      </c>
      <c r="C145" s="72">
        <v>-1.1668726028835079E-2</v>
      </c>
    </row>
    <row r="146" spans="1:3" x14ac:dyDescent="0.3">
      <c r="A146" s="72">
        <v>122</v>
      </c>
      <c r="B146" s="72">
        <v>-9.681553768792605E-4</v>
      </c>
      <c r="C146" s="72">
        <v>-1.0755341656504007E-2</v>
      </c>
    </row>
    <row r="147" spans="1:3" x14ac:dyDescent="0.3">
      <c r="A147" s="72">
        <v>123</v>
      </c>
      <c r="B147" s="72">
        <v>-1.6861191180885483E-3</v>
      </c>
      <c r="C147" s="72">
        <v>-1.0599413608028883E-2</v>
      </c>
    </row>
    <row r="148" spans="1:3" x14ac:dyDescent="0.3">
      <c r="A148" s="72">
        <v>124</v>
      </c>
      <c r="B148" s="72">
        <v>-3.878401343551623E-3</v>
      </c>
      <c r="C148" s="72">
        <v>2.1163489048710727E-3</v>
      </c>
    </row>
    <row r="149" spans="1:3" x14ac:dyDescent="0.3">
      <c r="A149" s="72">
        <v>125</v>
      </c>
      <c r="B149" s="72">
        <v>1.8292190909703395E-3</v>
      </c>
      <c r="C149" s="72">
        <v>8.928065229041101E-3</v>
      </c>
    </row>
    <row r="150" spans="1:3" x14ac:dyDescent="0.3">
      <c r="A150" s="72">
        <v>126</v>
      </c>
      <c r="B150" s="72">
        <v>1.0155239603096508E-2</v>
      </c>
      <c r="C150" s="72">
        <v>-8.0849940291388787E-3</v>
      </c>
    </row>
    <row r="151" spans="1:3" x14ac:dyDescent="0.3">
      <c r="A151" s="72">
        <v>127</v>
      </c>
      <c r="B151" s="72">
        <v>-5.0312015976272575E-3</v>
      </c>
      <c r="C151" s="72">
        <v>1.6871959057026455E-3</v>
      </c>
    </row>
    <row r="152" spans="1:3" x14ac:dyDescent="0.3">
      <c r="A152" s="72">
        <v>128</v>
      </c>
      <c r="B152" s="72">
        <v>-1.0657636120718981E-3</v>
      </c>
      <c r="C152" s="72">
        <v>-9.2244912669114183E-4</v>
      </c>
    </row>
    <row r="153" spans="1:3" x14ac:dyDescent="0.3">
      <c r="A153" s="72">
        <v>129</v>
      </c>
      <c r="B153" s="72">
        <v>1.0125403077556666E-2</v>
      </c>
      <c r="C153" s="72">
        <v>1.1418191873843348E-2</v>
      </c>
    </row>
    <row r="154" spans="1:3" x14ac:dyDescent="0.3">
      <c r="A154" s="72">
        <v>130</v>
      </c>
      <c r="B154" s="72">
        <v>-2.9783226434882439E-3</v>
      </c>
      <c r="C154" s="72">
        <v>-3.7394780516751103E-2</v>
      </c>
    </row>
    <row r="155" spans="1:3" x14ac:dyDescent="0.3">
      <c r="A155" s="72">
        <v>131</v>
      </c>
      <c r="B155" s="72">
        <v>-2.3950443706835601E-3</v>
      </c>
      <c r="C155" s="72">
        <v>-4.6549971001486534E-3</v>
      </c>
    </row>
    <row r="156" spans="1:3" x14ac:dyDescent="0.3">
      <c r="A156" s="72">
        <v>132</v>
      </c>
      <c r="B156" s="72">
        <v>9.388857851422296E-3</v>
      </c>
      <c r="C156" s="72">
        <v>-5.2941947936111528E-3</v>
      </c>
    </row>
    <row r="157" spans="1:3" x14ac:dyDescent="0.3">
      <c r="A157" s="72">
        <v>133</v>
      </c>
      <c r="B157" s="72">
        <v>1.4482027898996249E-2</v>
      </c>
      <c r="C157" s="72">
        <v>8.0130047436380563E-3</v>
      </c>
    </row>
    <row r="158" spans="1:3" x14ac:dyDescent="0.3">
      <c r="A158" s="72">
        <v>134</v>
      </c>
      <c r="B158" s="72">
        <v>-5.954888825733317E-3</v>
      </c>
      <c r="C158" s="72">
        <v>7.9457875743112576E-3</v>
      </c>
    </row>
    <row r="159" spans="1:3" x14ac:dyDescent="0.3">
      <c r="A159" s="72">
        <v>135</v>
      </c>
      <c r="B159" s="72">
        <v>-1.9504774004188822E-3</v>
      </c>
      <c r="C159" s="72">
        <v>-5.5548517372399839E-2</v>
      </c>
    </row>
    <row r="160" spans="1:3" x14ac:dyDescent="0.3">
      <c r="A160" s="72">
        <v>136</v>
      </c>
      <c r="B160" s="72">
        <v>-4.0551915966942039E-4</v>
      </c>
      <c r="C160" s="72">
        <v>-7.3742534315931925E-3</v>
      </c>
    </row>
    <row r="161" spans="1:3" x14ac:dyDescent="0.3">
      <c r="A161" s="72">
        <v>137</v>
      </c>
      <c r="B161" s="72">
        <v>3.5064509910991424E-3</v>
      </c>
      <c r="C161" s="72">
        <v>-1.5076502715309923E-3</v>
      </c>
    </row>
    <row r="162" spans="1:3" x14ac:dyDescent="0.3">
      <c r="A162" s="72">
        <v>138</v>
      </c>
      <c r="B162" s="72">
        <v>1.2867121541279145E-2</v>
      </c>
      <c r="C162" s="72">
        <v>-1.2333823761131155E-2</v>
      </c>
    </row>
    <row r="163" spans="1:3" x14ac:dyDescent="0.3">
      <c r="A163" s="72">
        <v>139</v>
      </c>
      <c r="B163" s="72">
        <v>-4.9460368367928971E-3</v>
      </c>
      <c r="C163" s="72">
        <v>7.5526402320607562E-3</v>
      </c>
    </row>
    <row r="164" spans="1:3" x14ac:dyDescent="0.3">
      <c r="A164" s="72">
        <v>140</v>
      </c>
      <c r="B164" s="72">
        <v>-6.8651631747504438E-3</v>
      </c>
      <c r="C164" s="72">
        <v>-3.1917377118446111E-3</v>
      </c>
    </row>
    <row r="165" spans="1:3" x14ac:dyDescent="0.3">
      <c r="A165" s="72">
        <v>141</v>
      </c>
      <c r="B165" s="72">
        <v>5.0465286908650477E-4</v>
      </c>
      <c r="C165" s="72">
        <v>-8.707290837457124E-3</v>
      </c>
    </row>
    <row r="166" spans="1:3" x14ac:dyDescent="0.3">
      <c r="A166" s="72">
        <v>142</v>
      </c>
      <c r="B166" s="72">
        <v>7.322594616024857E-6</v>
      </c>
      <c r="C166" s="72">
        <v>7.1503096461686627E-4</v>
      </c>
    </row>
    <row r="167" spans="1:3" x14ac:dyDescent="0.3">
      <c r="A167" s="72">
        <v>143</v>
      </c>
      <c r="B167" s="72">
        <v>7.3761249928187738E-3</v>
      </c>
      <c r="C167" s="72">
        <v>7.215120260029499E-3</v>
      </c>
    </row>
    <row r="168" spans="1:3" x14ac:dyDescent="0.3">
      <c r="A168" s="72">
        <v>144</v>
      </c>
      <c r="B168" s="72">
        <v>6.6622484429252095E-3</v>
      </c>
      <c r="C168" s="72">
        <v>2.142698458540062E-3</v>
      </c>
    </row>
    <row r="169" spans="1:3" x14ac:dyDescent="0.3">
      <c r="A169" s="72">
        <v>145</v>
      </c>
      <c r="B169" s="72">
        <v>-3.9242296615793672E-3</v>
      </c>
      <c r="C169" s="72">
        <v>2.179731540269755E-3</v>
      </c>
    </row>
    <row r="170" spans="1:3" x14ac:dyDescent="0.3">
      <c r="A170" s="72">
        <v>146</v>
      </c>
      <c r="B170" s="72">
        <v>1.5998265335808431E-2</v>
      </c>
      <c r="C170" s="72">
        <v>1.4849708104501331E-2</v>
      </c>
    </row>
    <row r="171" spans="1:3" x14ac:dyDescent="0.3">
      <c r="A171" s="72">
        <v>147</v>
      </c>
      <c r="B171" s="72">
        <v>1.2377988836208283E-2</v>
      </c>
      <c r="C171" s="72">
        <v>-5.4833582909056891E-3</v>
      </c>
    </row>
    <row r="172" spans="1:3" x14ac:dyDescent="0.3">
      <c r="A172" s="72">
        <v>148</v>
      </c>
      <c r="B172" s="72">
        <v>1.1450178824355202E-3</v>
      </c>
      <c r="C172" s="72">
        <v>-1.0664228753650177E-2</v>
      </c>
    </row>
    <row r="173" spans="1:3" x14ac:dyDescent="0.3">
      <c r="A173" s="72">
        <v>149</v>
      </c>
      <c r="B173" s="72">
        <v>1.6712220152321312E-2</v>
      </c>
      <c r="C173" s="72">
        <v>8.3533371866907277E-4</v>
      </c>
    </row>
    <row r="174" spans="1:3" x14ac:dyDescent="0.3">
      <c r="A174" s="72">
        <v>150</v>
      </c>
      <c r="B174" s="72">
        <v>4.669230292093597E-4</v>
      </c>
      <c r="C174" s="72">
        <v>-8.1775098318081509E-4</v>
      </c>
    </row>
    <row r="175" spans="1:3" x14ac:dyDescent="0.3">
      <c r="A175" s="72">
        <v>151</v>
      </c>
      <c r="B175" s="72">
        <v>-2.4018754401897373E-2</v>
      </c>
      <c r="C175" s="72">
        <v>4.0765181207807963E-3</v>
      </c>
    </row>
    <row r="176" spans="1:3" x14ac:dyDescent="0.3">
      <c r="A176" s="72">
        <v>152</v>
      </c>
      <c r="B176" s="72">
        <v>-1.078193012990417E-3</v>
      </c>
      <c r="C176" s="72">
        <v>8.0721684994524961E-3</v>
      </c>
    </row>
    <row r="177" spans="1:3" x14ac:dyDescent="0.3">
      <c r="A177" s="72">
        <v>153</v>
      </c>
      <c r="B177" s="72">
        <v>-3.7141227702522893E-3</v>
      </c>
      <c r="C177" s="72">
        <v>8.9347826616624736E-3</v>
      </c>
    </row>
    <row r="178" spans="1:3" x14ac:dyDescent="0.3">
      <c r="A178" s="72">
        <v>154</v>
      </c>
      <c r="B178" s="72">
        <v>-2.5208008816675E-3</v>
      </c>
      <c r="C178" s="72">
        <v>-2.81050147933793E-3</v>
      </c>
    </row>
    <row r="179" spans="1:3" x14ac:dyDescent="0.3">
      <c r="A179" s="72">
        <v>155</v>
      </c>
      <c r="B179" s="72">
        <v>-1.1865684496471268E-2</v>
      </c>
      <c r="C179" s="72">
        <v>-2.1294001567236098E-3</v>
      </c>
    </row>
    <row r="180" spans="1:3" x14ac:dyDescent="0.3">
      <c r="A180" s="72">
        <v>156</v>
      </c>
      <c r="B180" s="72">
        <v>3.5016405811341082E-3</v>
      </c>
      <c r="C180" s="72">
        <v>1.0130634001939814E-2</v>
      </c>
    </row>
    <row r="181" spans="1:3" x14ac:dyDescent="0.3">
      <c r="A181" s="72">
        <v>157</v>
      </c>
      <c r="B181" s="72">
        <v>-1.536902981088758E-2</v>
      </c>
      <c r="C181" s="72">
        <v>-9.1348179007364801E-3</v>
      </c>
    </row>
    <row r="182" spans="1:3" x14ac:dyDescent="0.3">
      <c r="A182" s="72">
        <v>158</v>
      </c>
      <c r="B182" s="72">
        <v>-2.9833213018183166E-3</v>
      </c>
      <c r="C182" s="72">
        <v>1.1640368870213655E-3</v>
      </c>
    </row>
    <row r="183" spans="1:3" x14ac:dyDescent="0.3">
      <c r="A183" s="72">
        <v>159</v>
      </c>
      <c r="B183" s="72">
        <v>7.2730925209656136E-3</v>
      </c>
      <c r="C183" s="72">
        <v>-1.3082040237108747E-3</v>
      </c>
    </row>
    <row r="184" spans="1:3" x14ac:dyDescent="0.3">
      <c r="A184" s="72">
        <v>160</v>
      </c>
      <c r="B184" s="72">
        <v>1.1027515193067525E-2</v>
      </c>
      <c r="C184" s="72">
        <v>1.8801401450717868E-3</v>
      </c>
    </row>
    <row r="185" spans="1:3" x14ac:dyDescent="0.3">
      <c r="A185" s="72">
        <v>161</v>
      </c>
      <c r="B185" s="72">
        <v>-4.3763384795456172E-3</v>
      </c>
      <c r="C185" s="72">
        <v>-7.2949650422023272E-3</v>
      </c>
    </row>
    <row r="186" spans="1:3" x14ac:dyDescent="0.3">
      <c r="A186" s="72">
        <v>162</v>
      </c>
      <c r="B186" s="72">
        <v>3.4306007359738901E-3</v>
      </c>
      <c r="C186" s="72">
        <v>4.5721352421384063E-3</v>
      </c>
    </row>
    <row r="187" spans="1:3" x14ac:dyDescent="0.3">
      <c r="A187" s="72">
        <v>163</v>
      </c>
      <c r="B187" s="72">
        <v>4.1506565990908446E-3</v>
      </c>
      <c r="C187" s="72">
        <v>3.7776439869138439E-3</v>
      </c>
    </row>
    <row r="188" spans="1:3" x14ac:dyDescent="0.3">
      <c r="A188" s="72">
        <v>164</v>
      </c>
      <c r="B188" s="72">
        <v>-1.3308067823932387E-2</v>
      </c>
      <c r="C188" s="72">
        <v>-1.4986971016939937E-3</v>
      </c>
    </row>
    <row r="189" spans="1:3" x14ac:dyDescent="0.3">
      <c r="A189" s="72">
        <v>165</v>
      </c>
      <c r="B189" s="72">
        <v>2.2180341990764133E-2</v>
      </c>
      <c r="C189" s="72">
        <v>2.3847241191871059E-3</v>
      </c>
    </row>
    <row r="190" spans="1:3" x14ac:dyDescent="0.3">
      <c r="A190" s="72">
        <v>166</v>
      </c>
      <c r="B190" s="72">
        <v>-1.4605537988588692E-2</v>
      </c>
      <c r="C190" s="72">
        <v>-6.3782472682583843E-3</v>
      </c>
    </row>
    <row r="191" spans="1:3" x14ac:dyDescent="0.3">
      <c r="A191" s="72">
        <v>167</v>
      </c>
      <c r="B191" s="72">
        <v>4.0450919286447564E-4</v>
      </c>
      <c r="C191" s="72">
        <v>1.1522412558255726E-2</v>
      </c>
    </row>
    <row r="192" spans="1:3" x14ac:dyDescent="0.3">
      <c r="A192" s="72">
        <v>168</v>
      </c>
      <c r="B192" s="72">
        <v>1.5999062907861815E-2</v>
      </c>
      <c r="C192" s="72">
        <v>6.1153423259239365E-4</v>
      </c>
    </row>
    <row r="193" spans="1:3" x14ac:dyDescent="0.3">
      <c r="A193" s="72">
        <v>169</v>
      </c>
      <c r="B193" s="72">
        <v>-2.7578839291790867E-2</v>
      </c>
      <c r="C193" s="72">
        <v>-7.6500470426467924E-3</v>
      </c>
    </row>
    <row r="194" spans="1:3" x14ac:dyDescent="0.3">
      <c r="A194" s="72">
        <v>170</v>
      </c>
      <c r="B194" s="72">
        <v>-8.2913194283768844E-3</v>
      </c>
      <c r="C194" s="72">
        <v>7.6831291323908625E-3</v>
      </c>
    </row>
    <row r="195" spans="1:3" x14ac:dyDescent="0.3">
      <c r="A195" s="72">
        <v>171</v>
      </c>
      <c r="B195" s="72">
        <v>-9.9905162798391046E-5</v>
      </c>
      <c r="C195" s="72">
        <v>-3.6701231124137207E-3</v>
      </c>
    </row>
    <row r="196" spans="1:3" x14ac:dyDescent="0.3">
      <c r="A196" s="72">
        <v>172</v>
      </c>
      <c r="B196" s="72">
        <v>2.1466296722104723E-2</v>
      </c>
      <c r="C196" s="72">
        <v>-8.9236927684577978E-3</v>
      </c>
    </row>
    <row r="197" spans="1:3" x14ac:dyDescent="0.3">
      <c r="A197" s="72">
        <v>173</v>
      </c>
      <c r="B197" s="72">
        <v>3.4880131940136373E-2</v>
      </c>
      <c r="C197" s="72">
        <v>5.8406399100337167E-3</v>
      </c>
    </row>
    <row r="198" spans="1:3" x14ac:dyDescent="0.3">
      <c r="A198" s="72">
        <v>174</v>
      </c>
      <c r="B198" s="72">
        <v>-1.2964543107429395E-2</v>
      </c>
      <c r="C198" s="72">
        <v>-4.5304035713186735E-3</v>
      </c>
    </row>
    <row r="199" spans="1:3" x14ac:dyDescent="0.3">
      <c r="A199" s="72">
        <v>175</v>
      </c>
      <c r="B199" s="72">
        <v>-3.6530937238013726E-2</v>
      </c>
      <c r="C199" s="72">
        <v>3.8716834315313114E-4</v>
      </c>
    </row>
    <row r="200" spans="1:3" x14ac:dyDescent="0.3">
      <c r="A200" s="72">
        <v>176</v>
      </c>
      <c r="B200" s="72">
        <v>-2.9650817379193724E-2</v>
      </c>
      <c r="C200" s="72">
        <v>4.6933956577211965E-3</v>
      </c>
    </row>
    <row r="201" spans="1:3" x14ac:dyDescent="0.3">
      <c r="A201" s="72">
        <v>177</v>
      </c>
      <c r="B201" s="72">
        <v>-1.9860189796821279E-2</v>
      </c>
      <c r="C201" s="72">
        <v>1.1545261902836588E-2</v>
      </c>
    </row>
    <row r="202" spans="1:3" x14ac:dyDescent="0.3">
      <c r="A202" s="72">
        <v>178</v>
      </c>
      <c r="B202" s="72">
        <v>-8.1677960637734359E-3</v>
      </c>
      <c r="C202" s="72">
        <v>-5.1005841682629227E-3</v>
      </c>
    </row>
    <row r="203" spans="1:3" x14ac:dyDescent="0.3">
      <c r="A203" s="72">
        <v>179</v>
      </c>
      <c r="B203" s="72">
        <v>-3.0423753400956625E-3</v>
      </c>
      <c r="C203" s="72">
        <v>1.1231123370887301E-3</v>
      </c>
    </row>
    <row r="204" spans="1:3" x14ac:dyDescent="0.3">
      <c r="A204" s="72">
        <v>180</v>
      </c>
      <c r="B204" s="72">
        <v>4.0874181796011367E-3</v>
      </c>
      <c r="C204" s="72">
        <v>-4.9191256162363535E-4</v>
      </c>
    </row>
    <row r="205" spans="1:3" x14ac:dyDescent="0.3">
      <c r="A205" s="72">
        <v>181</v>
      </c>
      <c r="B205" s="72">
        <v>2.9103240069625657E-3</v>
      </c>
      <c r="C205" s="72">
        <v>1.4747923920830309E-3</v>
      </c>
    </row>
    <row r="206" spans="1:3" x14ac:dyDescent="0.3">
      <c r="A206" s="72">
        <v>182</v>
      </c>
      <c r="B206" s="72">
        <v>-1.8140029309536591E-3</v>
      </c>
      <c r="C206" s="72">
        <v>-5.1660175608496924E-3</v>
      </c>
    </row>
    <row r="207" spans="1:3" x14ac:dyDescent="0.3">
      <c r="A207" s="72">
        <v>183</v>
      </c>
      <c r="B207" s="72">
        <v>2.0820655750367317E-4</v>
      </c>
      <c r="C207" s="72">
        <v>3.971588954039121E-3</v>
      </c>
    </row>
    <row r="208" spans="1:3" x14ac:dyDescent="0.3">
      <c r="A208" s="72">
        <v>184</v>
      </c>
      <c r="B208" s="72">
        <v>-9.3533462525335429E-3</v>
      </c>
      <c r="C208" s="72">
        <v>1.442660447110786E-3</v>
      </c>
    </row>
    <row r="209" spans="1:3" x14ac:dyDescent="0.3">
      <c r="A209" s="72">
        <v>185</v>
      </c>
      <c r="B209" s="72">
        <v>1.1007988033763761E-2</v>
      </c>
      <c r="C209" s="72">
        <v>-4.9999422252086125E-4</v>
      </c>
    </row>
    <row r="210" spans="1:3" x14ac:dyDescent="0.3">
      <c r="A210" s="72">
        <v>186</v>
      </c>
      <c r="B210" s="72">
        <v>-3.2707313565837233E-3</v>
      </c>
      <c r="C210" s="72">
        <v>-4.4058295441327215E-3</v>
      </c>
    </row>
    <row r="211" spans="1:3" x14ac:dyDescent="0.3">
      <c r="A211" s="72">
        <v>187</v>
      </c>
      <c r="B211" s="72">
        <v>-7.7129695012092062E-3</v>
      </c>
      <c r="C211" s="72">
        <v>-2.29336362102011E-3</v>
      </c>
    </row>
    <row r="212" spans="1:3" x14ac:dyDescent="0.3">
      <c r="A212" s="72">
        <v>188</v>
      </c>
      <c r="B212" s="72">
        <v>2.1810678105067434E-3</v>
      </c>
      <c r="C212" s="72">
        <v>-2.7751451101431027E-4</v>
      </c>
    </row>
    <row r="213" spans="1:3" x14ac:dyDescent="0.3">
      <c r="A213" s="72">
        <v>189</v>
      </c>
      <c r="B213" s="72">
        <v>-2.6997285102720436E-3</v>
      </c>
      <c r="C213" s="72">
        <v>-4.2941597135324906E-3</v>
      </c>
    </row>
    <row r="214" spans="1:3" x14ac:dyDescent="0.3">
      <c r="A214" s="72">
        <v>190</v>
      </c>
      <c r="B214" s="72">
        <v>-3.1613905765916902E-3</v>
      </c>
      <c r="C214" s="72">
        <v>-1.708677289028894E-2</v>
      </c>
    </row>
    <row r="215" spans="1:3" x14ac:dyDescent="0.3">
      <c r="A215" s="72">
        <v>191</v>
      </c>
      <c r="B215" s="72">
        <v>-2.7234895242757009E-3</v>
      </c>
      <c r="C215" s="72">
        <v>9.1225948920689026E-3</v>
      </c>
    </row>
    <row r="216" spans="1:3" x14ac:dyDescent="0.3">
      <c r="A216" s="72">
        <v>192</v>
      </c>
      <c r="B216" s="72">
        <v>-6.2707504741050125E-4</v>
      </c>
      <c r="C216" s="72">
        <v>-1.7992724944220894E-4</v>
      </c>
    </row>
    <row r="217" spans="1:3" x14ac:dyDescent="0.3">
      <c r="A217" s="72">
        <v>193</v>
      </c>
      <c r="B217" s="72">
        <v>6.0068497990166999E-3</v>
      </c>
      <c r="C217" s="72">
        <v>4.9111958555055936E-4</v>
      </c>
    </row>
    <row r="218" spans="1:3" x14ac:dyDescent="0.3">
      <c r="A218" s="72">
        <v>194</v>
      </c>
      <c r="B218" s="72">
        <v>1.0622566486397981E-2</v>
      </c>
      <c r="C218" s="72">
        <v>-4.4617567799792347E-3</v>
      </c>
    </row>
    <row r="219" spans="1:3" x14ac:dyDescent="0.3">
      <c r="A219" s="72">
        <v>195</v>
      </c>
      <c r="B219" s="72">
        <v>-5.9096237561630342E-3</v>
      </c>
      <c r="C219" s="72">
        <v>1.6529727389486375E-3</v>
      </c>
    </row>
    <row r="220" spans="1:3" x14ac:dyDescent="0.3">
      <c r="A220" s="72">
        <v>196</v>
      </c>
      <c r="B220" s="72">
        <v>-1.0396657200596768E-2</v>
      </c>
      <c r="C220" s="72">
        <v>-1.845969399291849E-3</v>
      </c>
    </row>
    <row r="221" spans="1:3" x14ac:dyDescent="0.3">
      <c r="A221" s="72">
        <v>197</v>
      </c>
      <c r="B221" s="72">
        <v>-5.8220677160488879E-3</v>
      </c>
      <c r="C221" s="72">
        <v>1.4428241710436121E-2</v>
      </c>
    </row>
    <row r="222" spans="1:3" x14ac:dyDescent="0.3">
      <c r="A222" s="72">
        <v>198</v>
      </c>
      <c r="B222" s="72">
        <v>-2.8266139849640161E-3</v>
      </c>
      <c r="C222" s="72">
        <v>-1.3853339409283866E-2</v>
      </c>
    </row>
    <row r="223" spans="1:3" x14ac:dyDescent="0.3">
      <c r="A223" s="72">
        <v>199</v>
      </c>
      <c r="B223" s="72">
        <v>-4.5346494618279031E-3</v>
      </c>
      <c r="C223" s="72">
        <v>-5.4061355618416858E-2</v>
      </c>
    </row>
    <row r="224" spans="1:3" x14ac:dyDescent="0.3">
      <c r="A224" s="72">
        <v>200</v>
      </c>
      <c r="B224" s="72">
        <v>4.8280350248588642E-5</v>
      </c>
      <c r="C224" s="72">
        <v>4.0674230872333218E-3</v>
      </c>
    </row>
    <row r="225" spans="1:3" x14ac:dyDescent="0.3">
      <c r="A225" s="72">
        <v>201</v>
      </c>
      <c r="B225" s="72">
        <v>3.5668892783440455E-4</v>
      </c>
      <c r="C225" s="72">
        <v>8.4737204288906735E-3</v>
      </c>
    </row>
    <row r="226" spans="1:3" x14ac:dyDescent="0.3">
      <c r="A226" s="72">
        <v>202</v>
      </c>
      <c r="B226" s="72">
        <v>6.6395400992891535E-3</v>
      </c>
      <c r="C226" s="72">
        <v>8.016604207362367E-3</v>
      </c>
    </row>
    <row r="227" spans="1:3" x14ac:dyDescent="0.3">
      <c r="A227" s="72">
        <v>203</v>
      </c>
      <c r="B227" s="72">
        <v>-1.323467779876819E-3</v>
      </c>
      <c r="C227" s="72">
        <v>8.4900007333501551E-4</v>
      </c>
    </row>
    <row r="228" spans="1:3" x14ac:dyDescent="0.3">
      <c r="A228" s="72">
        <v>204</v>
      </c>
      <c r="B228" s="72">
        <v>3.4028518981859008E-3</v>
      </c>
      <c r="C228" s="72">
        <v>-7.9488431604363158E-3</v>
      </c>
    </row>
    <row r="229" spans="1:3" x14ac:dyDescent="0.3">
      <c r="A229" s="72">
        <v>205</v>
      </c>
      <c r="B229" s="72">
        <v>9.4206058452979708E-3</v>
      </c>
      <c r="C229" s="72">
        <v>5.1346502193920212E-3</v>
      </c>
    </row>
    <row r="230" spans="1:3" x14ac:dyDescent="0.3">
      <c r="A230" s="72">
        <v>206</v>
      </c>
      <c r="B230" s="72">
        <v>1.0577194455891869E-2</v>
      </c>
      <c r="C230" s="72">
        <v>8.3425492120970061E-3</v>
      </c>
    </row>
    <row r="231" spans="1:3" x14ac:dyDescent="0.3">
      <c r="A231" s="72">
        <v>207</v>
      </c>
      <c r="B231" s="72">
        <v>1.404584720721592E-3</v>
      </c>
      <c r="C231" s="72">
        <v>2.8243929698887772E-3</v>
      </c>
    </row>
    <row r="232" spans="1:3" x14ac:dyDescent="0.3">
      <c r="A232" s="72">
        <v>208</v>
      </c>
      <c r="B232" s="72">
        <v>-1.5811762451217005E-2</v>
      </c>
      <c r="C232" s="72">
        <v>4.6602472997018703E-3</v>
      </c>
    </row>
    <row r="233" spans="1:3" x14ac:dyDescent="0.3">
      <c r="A233" s="72">
        <v>209</v>
      </c>
      <c r="B233" s="72">
        <v>4.8839999724805058E-3</v>
      </c>
      <c r="C233" s="72">
        <v>-3.2449542613168167E-3</v>
      </c>
    </row>
    <row r="234" spans="1:3" x14ac:dyDescent="0.3">
      <c r="A234" s="72">
        <v>210</v>
      </c>
      <c r="B234" s="72">
        <v>-4.1686507656667439E-3</v>
      </c>
      <c r="C234" s="72">
        <v>1.9880220177109732E-3</v>
      </c>
    </row>
    <row r="235" spans="1:3" x14ac:dyDescent="0.3">
      <c r="A235" s="72">
        <v>211</v>
      </c>
      <c r="B235" s="72">
        <v>-9.3781540840608406E-4</v>
      </c>
      <c r="C235" s="72">
        <v>4.5854535627012248E-3</v>
      </c>
    </row>
    <row r="236" spans="1:3" x14ac:dyDescent="0.3">
      <c r="A236" s="72">
        <v>212</v>
      </c>
      <c r="B236" s="72">
        <v>5.6617170445929224E-3</v>
      </c>
      <c r="C236" s="72">
        <v>5.5887440398778862E-3</v>
      </c>
    </row>
    <row r="237" spans="1:3" x14ac:dyDescent="0.3">
      <c r="A237" s="72">
        <v>213</v>
      </c>
      <c r="B237" s="72">
        <v>1.7667656149180104E-3</v>
      </c>
      <c r="C237" s="72">
        <v>-3.6689562021426387E-3</v>
      </c>
    </row>
    <row r="238" spans="1:3" x14ac:dyDescent="0.3">
      <c r="A238" s="72">
        <v>214</v>
      </c>
      <c r="B238" s="72">
        <v>-1.9647156947242041E-2</v>
      </c>
      <c r="C238" s="72">
        <v>4.5982025171682275E-3</v>
      </c>
    </row>
    <row r="239" spans="1:3" x14ac:dyDescent="0.3">
      <c r="A239" s="72">
        <v>215</v>
      </c>
      <c r="B239" s="72">
        <v>-1.0106733784070304E-3</v>
      </c>
      <c r="C239" s="72">
        <v>-2.7224672766989625E-3</v>
      </c>
    </row>
    <row r="240" spans="1:3" x14ac:dyDescent="0.3">
      <c r="A240" s="72">
        <v>216</v>
      </c>
      <c r="B240" s="72">
        <v>-3.3587924663299107E-3</v>
      </c>
      <c r="C240" s="72">
        <v>-1.971506389751917E-3</v>
      </c>
    </row>
    <row r="241" spans="1:3" x14ac:dyDescent="0.3">
      <c r="A241" s="72">
        <v>217</v>
      </c>
      <c r="B241" s="72">
        <v>-7.3477709800329766E-3</v>
      </c>
      <c r="C241" s="72">
        <v>-2.4375451153293964E-3</v>
      </c>
    </row>
    <row r="242" spans="1:3" x14ac:dyDescent="0.3">
      <c r="A242" s="72">
        <v>218</v>
      </c>
      <c r="B242" s="72">
        <v>-7.3939374521453318E-5</v>
      </c>
      <c r="C242" s="72">
        <v>5.3800861580426016E-3</v>
      </c>
    </row>
    <row r="243" spans="1:3" x14ac:dyDescent="0.3">
      <c r="A243" s="72">
        <v>219</v>
      </c>
      <c r="B243" s="72">
        <v>4.8941003595553041E-3</v>
      </c>
      <c r="C243" s="72">
        <v>-4.626972815267201E-4</v>
      </c>
    </row>
    <row r="244" spans="1:3" x14ac:dyDescent="0.3">
      <c r="A244" s="72">
        <v>220</v>
      </c>
      <c r="B244" s="72">
        <v>-5.4803158465544415E-3</v>
      </c>
      <c r="C244" s="72">
        <v>-2.0085400226877532E-3</v>
      </c>
    </row>
    <row r="245" spans="1:3" x14ac:dyDescent="0.3">
      <c r="A245" s="72">
        <v>221</v>
      </c>
      <c r="B245" s="72">
        <v>8.3575548246663609E-3</v>
      </c>
      <c r="C245" s="72">
        <v>-1.8970655024195069E-3</v>
      </c>
    </row>
    <row r="246" spans="1:3" x14ac:dyDescent="0.3">
      <c r="A246" s="72">
        <v>222</v>
      </c>
      <c r="B246" s="72">
        <v>1.1491832828032006E-3</v>
      </c>
      <c r="C246" s="72">
        <v>8.2875965653974649E-4</v>
      </c>
    </row>
    <row r="247" spans="1:3" x14ac:dyDescent="0.3">
      <c r="A247" s="72">
        <v>223</v>
      </c>
      <c r="B247" s="72">
        <v>4.5291489164224876E-3</v>
      </c>
      <c r="C247" s="72">
        <v>-1.0406369472175216E-3</v>
      </c>
    </row>
    <row r="248" spans="1:3" x14ac:dyDescent="0.3">
      <c r="A248" s="72">
        <v>224</v>
      </c>
      <c r="B248" s="72">
        <v>-4.8617561941244475E-3</v>
      </c>
      <c r="C248" s="72">
        <v>4.9023694147444508E-4</v>
      </c>
    </row>
    <row r="249" spans="1:3" x14ac:dyDescent="0.3">
      <c r="A249" s="72">
        <v>225</v>
      </c>
      <c r="B249" s="72">
        <v>-7.0209723019063171E-3</v>
      </c>
      <c r="C249" s="72">
        <v>-3.5845496793710822E-3</v>
      </c>
    </row>
    <row r="250" spans="1:3" x14ac:dyDescent="0.3">
      <c r="A250" s="72">
        <v>226</v>
      </c>
      <c r="B250" s="72">
        <v>9.2645727869186743E-4</v>
      </c>
      <c r="C250" s="72">
        <v>-1.7552519744057089E-3</v>
      </c>
    </row>
    <row r="251" spans="1:3" x14ac:dyDescent="0.3">
      <c r="A251" s="72">
        <v>227</v>
      </c>
      <c r="B251" s="72">
        <v>1.0309098571372265E-2</v>
      </c>
      <c r="C251" s="72">
        <v>9.246671587970913E-3</v>
      </c>
    </row>
    <row r="252" spans="1:3" x14ac:dyDescent="0.3">
      <c r="A252" s="72">
        <v>228</v>
      </c>
      <c r="B252" s="72">
        <v>-2.719419814390477E-4</v>
      </c>
      <c r="C252" s="72">
        <v>2.3283106762497872E-3</v>
      </c>
    </row>
    <row r="253" spans="1:3" x14ac:dyDescent="0.3">
      <c r="A253" s="72">
        <v>229</v>
      </c>
      <c r="B253" s="72">
        <v>-6.5477651015860084E-3</v>
      </c>
      <c r="C253" s="72">
        <v>-5.7580891397521127E-3</v>
      </c>
    </row>
    <row r="254" spans="1:3" x14ac:dyDescent="0.3">
      <c r="A254" s="72">
        <v>230</v>
      </c>
      <c r="B254" s="72">
        <v>-1.9623397320194394E-3</v>
      </c>
      <c r="C254" s="72">
        <v>-3.857828934092907E-3</v>
      </c>
    </row>
    <row r="255" spans="1:3" x14ac:dyDescent="0.3">
      <c r="A255" s="72">
        <v>231</v>
      </c>
      <c r="B255" s="72">
        <v>-8.5006687329422827E-3</v>
      </c>
      <c r="C255" s="72">
        <v>-5.6241977929874162E-4</v>
      </c>
    </row>
    <row r="256" spans="1:3" x14ac:dyDescent="0.3">
      <c r="A256" s="72">
        <v>232</v>
      </c>
      <c r="B256" s="72">
        <v>1.2753945131656636E-3</v>
      </c>
      <c r="C256" s="72">
        <v>3.1611742317377671E-4</v>
      </c>
    </row>
    <row r="257" spans="1:3" x14ac:dyDescent="0.3">
      <c r="A257" s="72">
        <v>233</v>
      </c>
      <c r="B257" s="72">
        <v>-1.573668290127438E-3</v>
      </c>
      <c r="C257" s="72">
        <v>-1.5406812221536292E-3</v>
      </c>
    </row>
    <row r="258" spans="1:3" x14ac:dyDescent="0.3">
      <c r="A258" s="72">
        <v>234</v>
      </c>
      <c r="B258" s="72">
        <v>1.2220349495513975E-3</v>
      </c>
      <c r="C258" s="72">
        <v>1.9020440365965737E-3</v>
      </c>
    </row>
    <row r="259" spans="1:3" x14ac:dyDescent="0.3">
      <c r="A259" s="72">
        <v>235</v>
      </c>
      <c r="B259" s="72">
        <v>-6.4055117233880266E-3</v>
      </c>
      <c r="C259" s="72">
        <v>-5.5914599148391897E-3</v>
      </c>
    </row>
    <row r="260" spans="1:3" x14ac:dyDescent="0.3">
      <c r="A260" s="72">
        <v>236</v>
      </c>
      <c r="B260" s="72">
        <v>-1.8051121555383803E-3</v>
      </c>
      <c r="C260" s="72">
        <v>1.1906564391053255E-4</v>
      </c>
    </row>
    <row r="261" spans="1:3" x14ac:dyDescent="0.3">
      <c r="A261" s="72">
        <v>237</v>
      </c>
      <c r="B261" s="72">
        <v>7.6859572849746908E-3</v>
      </c>
      <c r="C261" s="72">
        <v>3.3056373779302003E-3</v>
      </c>
    </row>
    <row r="262" spans="1:3" x14ac:dyDescent="0.3">
      <c r="A262" s="72">
        <v>238</v>
      </c>
      <c r="B262" s="72">
        <v>-1.0014432943482431E-2</v>
      </c>
      <c r="C262" s="72">
        <v>-2.1212075163944862E-3</v>
      </c>
    </row>
    <row r="263" spans="1:3" x14ac:dyDescent="0.3">
      <c r="A263" s="72">
        <v>239</v>
      </c>
      <c r="B263" s="72">
        <v>-2.6852315709732805E-3</v>
      </c>
      <c r="C263" s="72">
        <v>-3.7760583794132479E-3</v>
      </c>
    </row>
    <row r="264" spans="1:3" x14ac:dyDescent="0.3">
      <c r="A264" s="72">
        <v>240</v>
      </c>
      <c r="B264" s="72">
        <v>1.4738812164843431E-3</v>
      </c>
      <c r="C264" s="72">
        <v>-3.8910082883075207E-3</v>
      </c>
    </row>
    <row r="265" spans="1:3" x14ac:dyDescent="0.3">
      <c r="A265" s="72">
        <v>241</v>
      </c>
      <c r="B265" s="72">
        <v>-1.4990842677000847E-3</v>
      </c>
      <c r="C265" s="72">
        <v>3.1131031747786584E-3</v>
      </c>
    </row>
    <row r="266" spans="1:3" x14ac:dyDescent="0.3">
      <c r="A266" s="72">
        <v>242</v>
      </c>
      <c r="B266" s="72">
        <v>-1.243099543130859E-3</v>
      </c>
      <c r="C266" s="72">
        <v>3.6700035070739313E-3</v>
      </c>
    </row>
    <row r="267" spans="1:3" x14ac:dyDescent="0.3">
      <c r="A267" s="72">
        <v>243</v>
      </c>
      <c r="B267" s="72">
        <v>2.1209820963942133E-3</v>
      </c>
      <c r="C267" s="72">
        <v>-3.275316622539875E-3</v>
      </c>
    </row>
    <row r="268" spans="1:3" x14ac:dyDescent="0.3">
      <c r="A268" s="72">
        <v>244</v>
      </c>
      <c r="B268" s="72">
        <v>4.980833919114927E-5</v>
      </c>
      <c r="C268" s="72">
        <v>-4.5887339352842955E-3</v>
      </c>
    </row>
    <row r="269" spans="1:3" x14ac:dyDescent="0.3">
      <c r="A269" s="72">
        <v>245</v>
      </c>
      <c r="B269" s="72">
        <v>9.158081584487868E-3</v>
      </c>
      <c r="C269" s="72">
        <v>1.1158910182520101E-3</v>
      </c>
    </row>
    <row r="270" spans="1:3" x14ac:dyDescent="0.3">
      <c r="A270" s="72">
        <v>246</v>
      </c>
      <c r="B270" s="72">
        <v>-9.3038988740064526E-4</v>
      </c>
      <c r="C270" s="72">
        <v>1.107404277511677E-2</v>
      </c>
    </row>
    <row r="271" spans="1:3" x14ac:dyDescent="0.3">
      <c r="A271" s="72">
        <v>247</v>
      </c>
      <c r="B271" s="72">
        <v>-3.3394490921608193E-3</v>
      </c>
      <c r="C271" s="72">
        <v>8.4532997344692953E-6</v>
      </c>
    </row>
    <row r="272" spans="1:3" x14ac:dyDescent="0.3">
      <c r="A272" s="72">
        <v>248</v>
      </c>
      <c r="B272" s="72">
        <v>-5.2857345266570325E-3</v>
      </c>
      <c r="C272" s="72">
        <v>-3.7483168979434208E-3</v>
      </c>
    </row>
    <row r="273" spans="1:3" x14ac:dyDescent="0.3">
      <c r="A273" s="72">
        <v>249</v>
      </c>
      <c r="B273" s="72">
        <v>1.1596609520746417E-2</v>
      </c>
      <c r="C273" s="72">
        <v>-1.7129905956631466E-3</v>
      </c>
    </row>
    <row r="274" spans="1:3" x14ac:dyDescent="0.3">
      <c r="A274" s="72">
        <v>250</v>
      </c>
      <c r="B274" s="72">
        <v>2.7828145631681586E-3</v>
      </c>
      <c r="C274" s="72">
        <v>2.7449713821420677E-3</v>
      </c>
    </row>
    <row r="275" spans="1:3" x14ac:dyDescent="0.3">
      <c r="A275" s="72">
        <v>251</v>
      </c>
      <c r="B275" s="72">
        <v>-4.7119682784232354E-3</v>
      </c>
      <c r="C275" s="72">
        <v>-1.2794387164146718E-2</v>
      </c>
    </row>
    <row r="276" spans="1:3" x14ac:dyDescent="0.3">
      <c r="A276" s="72">
        <v>252</v>
      </c>
      <c r="B276" s="72">
        <v>-1.1427973057229897E-2</v>
      </c>
      <c r="C276" s="72">
        <v>6.3121484897758224E-3</v>
      </c>
    </row>
    <row r="277" spans="1:3" ht="15" thickBot="1" x14ac:dyDescent="0.35">
      <c r="A277" s="73">
        <v>253</v>
      </c>
      <c r="B277" s="73">
        <v>2.0218590045666266E-3</v>
      </c>
      <c r="C277" s="73">
        <v>-2.944449434161148E-4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Welcome</vt:lpstr>
      <vt:lpstr>Info</vt:lpstr>
      <vt:lpstr>Workout</vt:lpstr>
      <vt:lpstr>Workout 10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FE</cp:lastModifiedBy>
  <cp:lastPrinted>2016-02-04T14:08:33Z</cp:lastPrinted>
  <dcterms:created xsi:type="dcterms:W3CDTF">2016-02-03T14:06:14Z</dcterms:created>
  <dcterms:modified xsi:type="dcterms:W3CDTF">2016-05-06T13:04:59Z</dcterms:modified>
</cp:coreProperties>
</file>