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97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<sst xmlns="http://schemas.openxmlformats.org/spreadsheetml/2006/main" count="23" uniqueCount="16">
  <si>
    <t>工程量</t>
  </si>
  <si>
    <t>指标</t>
  </si>
  <si>
    <t>4#</t>
  </si>
  <si>
    <t>5#</t>
  </si>
  <si>
    <t>6#</t>
  </si>
  <si>
    <t>7#</t>
  </si>
  <si>
    <t>13#</t>
  </si>
  <si>
    <t>14#</t>
  </si>
  <si>
    <t>地下室</t>
  </si>
  <si>
    <t>面积</t>
  </si>
  <si>
    <t>钢筋</t>
  </si>
  <si>
    <t>混凝土</t>
  </si>
  <si>
    <t>模板</t>
  </si>
  <si>
    <t>砌体</t>
  </si>
  <si>
    <t>内墙抹灰</t>
  </si>
  <si>
    <t>地面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</si>
</sst>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&#39044;&#31639;--&#30887;&#26690;&#22253;-&#38108;&#24029;&#24635;&#21253;2020\&#35745;&#37327;&#25991;&#20214;\&#22797;&#26680;\&#12304;&#28165;&#21333;&#12305;&#38108;&#24029;&#30887;&#26690;&#22253;&#183;&#32737;&#32736;&#20844;&#39302;&#39033;&#30446;&#19968;&#26631;&#27573;&#24635;&#25215;&#21253;&#24037;&#31243;&#65288;&#26032;&#65289;%20&#22320;&#19979;&#36710;&#24211;%20-1F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清单封面"/>
      <sheetName val="单位工程费汇总表"/>
      <sheetName val="分部分项汇总表"/>
      <sheetName val="±0.00以下分部分项工程量清单"/>
      <sheetName val="措施项目费汇总表-1(模板脚手架）"/>
      <sheetName val="措施项目费汇总表-2(除模板、脚手架）"/>
      <sheetName val="钢筋"/>
      <sheetName val="柱"/>
      <sheetName val="构造柱"/>
      <sheetName val="剪力墙"/>
      <sheetName val="砌体墙"/>
      <sheetName val="梁"/>
      <sheetName val="连梁"/>
      <sheetName val="圈梁"/>
      <sheetName val="现浇板"/>
      <sheetName val="柱帽"/>
      <sheetName val="直形梯段"/>
      <sheetName val="楼地面"/>
      <sheetName val="墙面"/>
      <sheetName val="天棚"/>
      <sheetName val="独立柱装修"/>
      <sheetName val="大开挖土方"/>
      <sheetName val="基坑土方"/>
      <sheetName val="筏板基础"/>
      <sheetName val="集水坑"/>
      <sheetName val="柱墩"/>
      <sheetName val="垫层"/>
      <sheetName val="建筑面积"/>
      <sheetName val="后浇带"/>
      <sheetName val="屋面"/>
      <sheetName val="砖胎膜"/>
      <sheetName val="零星计算"/>
    </sheetNames>
    <sheetDataSet>
      <sheetData sheetId="0"/>
      <sheetData sheetId="1"/>
      <sheetData sheetId="2"/>
      <sheetData sheetId="3">
        <row r="7">
          <cell r="F7">
            <v>1582.3</v>
          </cell>
        </row>
        <row r="9">
          <cell r="F9">
            <v>7627.52</v>
          </cell>
        </row>
        <row r="11">
          <cell r="F11">
            <v>1767.51</v>
          </cell>
        </row>
        <row r="12">
          <cell r="F12">
            <v>215.24</v>
          </cell>
        </row>
        <row r="13">
          <cell r="F13">
            <v>667.59</v>
          </cell>
        </row>
        <row r="15">
          <cell r="F15">
            <v>748.69</v>
          </cell>
        </row>
        <row r="16">
          <cell r="F16">
            <v>181.56</v>
          </cell>
        </row>
        <row r="17">
          <cell r="F17">
            <v>2.39</v>
          </cell>
        </row>
        <row r="18">
          <cell r="F18">
            <v>2.84</v>
          </cell>
        </row>
        <row r="20">
          <cell r="F20">
            <v>21.47</v>
          </cell>
        </row>
        <row r="21">
          <cell r="F21">
            <v>23.53</v>
          </cell>
        </row>
        <row r="24">
          <cell r="F24">
            <v>4176.74</v>
          </cell>
        </row>
        <row r="27">
          <cell r="F27">
            <v>6.22</v>
          </cell>
        </row>
        <row r="28">
          <cell r="F28">
            <v>361.51</v>
          </cell>
        </row>
        <row r="29">
          <cell r="F29">
            <v>2.56</v>
          </cell>
        </row>
        <row r="30">
          <cell r="F30">
            <v>19.32</v>
          </cell>
        </row>
        <row r="35">
          <cell r="F35">
            <v>13.439</v>
          </cell>
        </row>
        <row r="39">
          <cell r="F39">
            <v>237.129</v>
          </cell>
        </row>
        <row r="40">
          <cell r="F40">
            <v>1303.275</v>
          </cell>
        </row>
        <row r="58">
          <cell r="F58">
            <v>790.68</v>
          </cell>
        </row>
        <row r="59">
          <cell r="F59">
            <v>80.54</v>
          </cell>
        </row>
        <row r="85">
          <cell r="F85">
            <v>1730.58</v>
          </cell>
        </row>
        <row r="91">
          <cell r="F91">
            <v>375.34</v>
          </cell>
        </row>
        <row r="92">
          <cell r="F92">
            <v>1845.57</v>
          </cell>
        </row>
        <row r="94">
          <cell r="F94">
            <v>11180.71</v>
          </cell>
        </row>
        <row r="104">
          <cell r="F104">
            <v>16880.49</v>
          </cell>
        </row>
      </sheetData>
      <sheetData sheetId="4">
        <row r="10">
          <cell r="E10">
            <v>4010.37</v>
          </cell>
        </row>
        <row r="11">
          <cell r="E11">
            <v>1632.91</v>
          </cell>
        </row>
        <row r="13">
          <cell r="E13">
            <v>16587.47</v>
          </cell>
        </row>
        <row r="14">
          <cell r="E14">
            <v>1832.69</v>
          </cell>
        </row>
        <row r="15">
          <cell r="E15">
            <v>20846.9</v>
          </cell>
        </row>
        <row r="16">
          <cell r="E16">
            <v>802.62</v>
          </cell>
        </row>
        <row r="17">
          <cell r="E17">
            <v>0.26</v>
          </cell>
        </row>
        <row r="19">
          <cell r="E19">
            <v>466.68</v>
          </cell>
        </row>
        <row r="21">
          <cell r="E21">
            <v>152.35</v>
          </cell>
        </row>
        <row r="23">
          <cell r="E23">
            <v>10.02</v>
          </cell>
        </row>
        <row r="24">
          <cell r="E24">
            <v>268.07</v>
          </cell>
        </row>
        <row r="25">
          <cell r="E25">
            <v>975.39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workbookViewId="0">
      <selection activeCell="B13" sqref="B13"/>
    </sheetView>
  </sheetViews>
  <sheetFormatPr defaultColWidth="8.88888888888889" defaultRowHeight="14.4"/>
  <cols>
    <col min="2" max="8" width="12.5555555555556" customWidth="1"/>
    <col min="9" max="9" width="4.88888888888889" customWidth="1"/>
    <col min="10" max="15" width="11" customWidth="1"/>
    <col min="16" max="16" width="12.8888888888889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</row>
    <row r="2" spans="2:16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5">
      <c r="A3" t="s">
        <v>9</v>
      </c>
      <c r="B3" s="2">
        <v>5182.2</v>
      </c>
      <c r="C3" s="2">
        <v>15241.876</v>
      </c>
      <c r="D3" s="2">
        <v>13586.86</v>
      </c>
      <c r="E3" s="2">
        <v>5375.846</v>
      </c>
      <c r="F3" s="2">
        <v>4699.048</v>
      </c>
      <c r="G3" s="2">
        <v>10028.67</v>
      </c>
      <c r="H3" s="2">
        <v>14079.68</v>
      </c>
      <c r="I3" s="2"/>
      <c r="J3" s="2"/>
      <c r="K3" s="2"/>
      <c r="L3" s="2"/>
      <c r="M3" s="2"/>
      <c r="N3" s="2"/>
      <c r="O3" s="2"/>
    </row>
    <row r="4" spans="1:16">
      <c r="A4" t="s">
        <v>10</v>
      </c>
      <c r="B4"/>
      <c r="C4"/>
      <c r="D4"/>
      <c r="E4"/>
      <c r="F4"/>
      <c r="G4"/>
      <c r="H4">
        <f>[1]±0.00以下分部分项工程量清单!$F$35+[1]±0.00以下分部分项工程量清单!$F$39+[1]±0.00以下分部分项工程量清单!$F$40</f>
        <v>1553.843</v>
      </c>
      <c r="J4" s="3">
        <f>B4/$B$3</f>
        <v>0</v>
      </c>
      <c r="K4" s="3">
        <f>C4/$C$3</f>
        <v>0</v>
      </c>
      <c r="L4" s="3">
        <f ca="1">D4/$D$3</f>
        <v>0</v>
      </c>
      <c r="M4" s="3">
        <f>E4/$E$3</f>
        <v>0</v>
      </c>
      <c r="N4" s="3">
        <f>F4/$F$3</f>
        <v>0</v>
      </c>
      <c r="O4" s="3">
        <f>G4/$G$3</f>
        <v>0</v>
      </c>
      <c r="P4" s="2">
        <f>H4/$H$3</f>
        <v>0.110360675810814</v>
      </c>
    </row>
    <row r="5" spans="1:16">
      <c r="A5" t="s">
        <v>11</v>
      </c>
      <c r="B5"/>
      <c r="C5"/>
      <c r="D5"/>
      <c r="E5"/>
      <c r="F5"/>
      <c r="G5"/>
      <c r="H5">
        <f>[1]±0.00以下分部分项工程量清单!$F$7+[1]±0.00以下分部分项工程量清单!$F$9+[1]±0.00以下分部分项工程量清单!$F$11+[1]±0.00以下分部分项工程量清单!$F$12+[1]±0.00以下分部分项工程量清单!$F$13+[1]±0.00以下分部分项工程量清单!$F$15+[1]±0.00以下分部分项工程量清单!$F$16+[1]±0.00以下分部分项工程量清单!$F$17+[1]±0.00以下分部分项工程量清单!$F$18+[1]±0.00以下分部分项工程量清单!$F$20+[1]±0.00以下分部分项工程量清单!$F$21+[1]±0.00以下分部分项工程量清单!$F$24+[1]±0.00以下分部分项工程量清单!$F$27+[1]±0.00以下分部分项工程量清单!$F$28+[1]±0.00以下分部分项工程量清单!$F$29+[1]±0.00以下分部分项工程量清单!$F$30</f>
        <v>17406.99</v>
      </c>
      <c r="J5" s="3">
        <f>B5/$B$3</f>
        <v>0</v>
      </c>
      <c r="K5" s="3">
        <f>C5/$C$3</f>
        <v>0</v>
      </c>
      <c r="L5" s="3">
        <f ca="1">D5/$D$3</f>
        <v>0</v>
      </c>
      <c r="M5" s="3">
        <f>E5/$E$3</f>
        <v>0</v>
      </c>
      <c r="N5" s="3">
        <f>F5/$F$3</f>
        <v>0</v>
      </c>
      <c r="O5" s="3">
        <f>G5/$G$3</f>
        <v>0</v>
      </c>
      <c r="P5" s="2">
        <f>H5/$H$3</f>
        <v>1.23632000159095</v>
      </c>
    </row>
    <row r="6" spans="1:16">
      <c r="A6" t="s">
        <v>12</v>
      </c>
      <c r="B6"/>
      <c r="H6">
        <f>SUM('[1]措施项目费汇总表-1(模板脚手架）'!$E$10:$E$25)-'[1]措施项目费汇总表-1(模板脚手架）'!$E$16-'[1]措施项目费汇总表-1(模板脚手架）'!$E$14</f>
        <v>44950.42</v>
      </c>
      <c r="J6" s="3">
        <f>B6/$B$3</f>
        <v>0</v>
      </c>
      <c r="K6" s="3">
        <f>C6/$C$3</f>
        <v>0</v>
      </c>
      <c r="L6" s="3">
        <f>D6/$D$3</f>
        <v>0</v>
      </c>
      <c r="M6" s="3">
        <f>E6/$E$3</f>
        <v>0</v>
      </c>
      <c r="N6" s="3">
        <f>F6/$F$3</f>
        <v>0</v>
      </c>
      <c r="O6" s="3">
        <f>G6/$G$3</f>
        <v>0</v>
      </c>
      <c r="P6" s="2">
        <f>H6/$H$3</f>
        <v>3.19257397895407</v>
      </c>
    </row>
    <row r="7" spans="1:16">
      <c r="A7" t="s">
        <v>13</v>
      </c>
      <c r="B7"/>
      <c r="C7"/>
      <c r="D7"/>
      <c r="E7"/>
      <c r="F7"/>
      <c r="G7"/>
      <c r="H7">
        <f ca="1">[1]±0.00以下分部分项工程量清单!$F$58+[1]±0.00以下分部分项工程量清单!$F$59</f>
        <v>871.22</v>
      </c>
      <c r="J7" s="3">
        <f>B7/$B$3</f>
        <v>0</v>
      </c>
      <c r="K7" s="3">
        <f>C7/$C$3</f>
        <v>0</v>
      </c>
      <c r="L7" s="3">
        <f ca="1">D7/$D$3</f>
        <v>0</v>
      </c>
      <c r="M7" s="4">
        <f>E7/E3</f>
        <v>0</v>
      </c>
      <c r="N7" s="4">
        <f>F7/F3</f>
        <v>0</v>
      </c>
      <c r="O7" s="3">
        <f>G7/$G$3</f>
        <v>0</v>
      </c>
      <c r="P7" s="2">
        <f ca="1">H7/$H$3</f>
        <v>0.0618778267687902</v>
      </c>
    </row>
    <row r="8" spans="1:16">
      <c r="A8" t="s">
        <v>14</v>
      </c>
      <c r="B8"/>
      <c r="H8">
        <f>[1]±0.00以下分部分项工程量清单!$F$104</f>
        <v>16880.49</v>
      </c>
      <c r="J8" s="3">
        <f>B8/$B$3</f>
        <v>0</v>
      </c>
      <c r="K8" s="3">
        <f>C8/$C$3</f>
        <v>0</v>
      </c>
      <c r="L8" s="3">
        <f>D8/$D$3</f>
        <v>0</v>
      </c>
      <c r="M8" s="3">
        <f>E8/$E$3</f>
        <v>0</v>
      </c>
      <c r="N8" s="3">
        <f>F8/$F$3</f>
        <v>0</v>
      </c>
      <c r="O8" s="3">
        <f>G8/$G$3</f>
        <v>0</v>
      </c>
      <c r="P8" s="2">
        <f>H8/$H$3</f>
        <v>1.19892568581104</v>
      </c>
    </row>
    <row r="9" spans="1:16">
      <c r="A9" t="s">
        <v>15</v>
      </c>
      <c r="B9"/>
      <c r="H9">
        <f>[1]±0.00以下分部分项工程量清单!$F$85+[1]±0.00以下分部分项工程量清单!$F$91+[1]±0.00以下分部分项工程量清单!$F$92+[1]±0.00以下分部分项工程量清单!$F$94</f>
        <v>15132.2</v>
      </c>
      <c r="J9" s="3">
        <f>B9/$B$3</f>
        <v>0</v>
      </c>
      <c r="K9" s="3">
        <f>C9/$C$3</f>
        <v>0</v>
      </c>
      <c r="L9" s="3">
        <f>D9/$D$3</f>
        <v>0</v>
      </c>
      <c r="M9" s="3">
        <f>E9/$E$3</f>
        <v>0</v>
      </c>
      <c r="N9" s="3">
        <f>F9/$F$3</f>
        <v>0</v>
      </c>
      <c r="O9" s="3">
        <f>G9/$G$3</f>
        <v>0</v>
      </c>
      <c r="P9" s="2">
        <f>H9/$H$3</f>
        <v>1.07475453987591</v>
      </c>
    </row>
  </sheetData>
  <mergeCells count="2">
    <mergeCell ref="B1:G1"/>
    <mergeCell ref="J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小猪锐</cp:lastModifiedBy>
  <dcterms:created xsi:type="dcterms:W3CDTF">2020-02-23T01:17:00Z</dcterms:created>
  <dcterms:modified xsi:type="dcterms:W3CDTF">2020-03-10T13:08:34Z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true</vt:bool>
  </property>
</Properties>
</file>