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土建争议问题明细表（一）" sheetId="5" r:id="rId1"/>
    <sheet name="争议工程量" sheetId="6" state="hidden" r:id="rId2"/>
  </sheets>
  <calcPr calcId="144525"/>
</workbook>
</file>

<file path=xl/sharedStrings.xml><?xml version="1.0" encoding="utf-8"?>
<sst xmlns="http://schemas.openxmlformats.org/spreadsheetml/2006/main" count="45" uniqueCount="43">
  <si>
    <t>争议问题明细表</t>
  </si>
  <si>
    <t>工程名称：金科合川B地块</t>
  </si>
  <si>
    <t>咨询公司：</t>
  </si>
  <si>
    <t>项目编号：</t>
  </si>
  <si>
    <t>2019[XXX]</t>
  </si>
  <si>
    <t>图纸争议</t>
  </si>
  <si>
    <t>合同争议</t>
  </si>
  <si>
    <t>清单争议</t>
  </si>
  <si>
    <t>现场争议</t>
  </si>
  <si>
    <t>变更签证争议</t>
  </si>
  <si>
    <t>资料争议</t>
  </si>
  <si>
    <t>核价争议</t>
  </si>
  <si>
    <t>甲供材争议</t>
  </si>
  <si>
    <t>算量争议</t>
  </si>
  <si>
    <t>定额争议</t>
  </si>
  <si>
    <t>违约金争议</t>
  </si>
  <si>
    <t>其他争议</t>
  </si>
  <si>
    <t>咨询单位</t>
  </si>
  <si>
    <t>施工单位</t>
  </si>
  <si>
    <t>序号</t>
  </si>
  <si>
    <t>争议问题内容</t>
  </si>
  <si>
    <t>类别</t>
  </si>
  <si>
    <t>咨询公司意见</t>
  </si>
  <si>
    <t>施工单位意见</t>
  </si>
  <si>
    <t>涉及金额
（万元）</t>
  </si>
  <si>
    <t>处理意见</t>
  </si>
  <si>
    <t>处理方式</t>
  </si>
  <si>
    <t>备注</t>
  </si>
  <si>
    <t>业主核定的钢筋材料含税价，税率按多少计取？一审单位那边反应最早回复的按16%计取，请明确</t>
  </si>
  <si>
    <t>疑问（B1、B2共性）</t>
  </si>
  <si>
    <t>请明确这些加价费用是否含税？</t>
  </si>
  <si>
    <t>合计金额</t>
  </si>
  <si>
    <t>名称</t>
  </si>
  <si>
    <t>单位</t>
  </si>
  <si>
    <t>工程量</t>
  </si>
  <si>
    <t>地下室建筑面积争议</t>
  </si>
  <si>
    <t>m2</t>
  </si>
  <si>
    <t>模板超高</t>
  </si>
  <si>
    <t>Z</t>
  </si>
  <si>
    <t>Q</t>
  </si>
  <si>
    <t>L</t>
  </si>
  <si>
    <t>LL</t>
  </si>
  <si>
    <t>B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</si>
</sst>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top"/>
    </xf>
    <xf numFmtId="0" fontId="3" fillId="0" borderId="2" xfId="0" applyFont="1" applyBorder="1" applyAlignment="1">
      <alignment horizontal="justify" vertical="center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 wrapText="1"/>
    </xf>
    <xf numFmtId="176" fontId="0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88265</xdr:colOff>
      <xdr:row>3</xdr:row>
      <xdr:rowOff>0</xdr:rowOff>
    </xdr:from>
    <xdr:to>
      <xdr:col>9</xdr:col>
      <xdr:colOff>0</xdr:colOff>
      <xdr:row>3</xdr:row>
      <xdr:rowOff>350520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345920" y="1597660"/>
          <a:ext cx="202946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1037590</xdr:colOff>
      <xdr:row>3</xdr:row>
      <xdr:rowOff>492760</xdr:rowOff>
    </xdr:from>
    <xdr:to>
      <xdr:col>1</xdr:col>
      <xdr:colOff>3489960</xdr:colOff>
      <xdr:row>3</xdr:row>
      <xdr:rowOff>1496695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79550" y="2090420"/>
          <a:ext cx="2452370" cy="1003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2828925</xdr:colOff>
      <xdr:row>4</xdr:row>
      <xdr:rowOff>67945</xdr:rowOff>
    </xdr:from>
    <xdr:to>
      <xdr:col>1</xdr:col>
      <xdr:colOff>4258310</xdr:colOff>
      <xdr:row>4</xdr:row>
      <xdr:rowOff>1619250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70885" y="3316605"/>
          <a:ext cx="1429385" cy="15513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3"/>
  <sheetViews>
    <sheetView tabSelected="1" zoomScale="90" zoomScaleNormal="90" workbookViewId="0">
      <selection activeCell="A4" sqref="$A4:$XFD4"/>
    </sheetView>
  </sheetViews>
  <sheetFormatPr defaultColWidth="9" defaultRowHeight="12"/>
  <cols>
    <col min="1" max="1" width="6.44444444444444" style="3" customWidth="1"/>
    <col min="2" max="2" width="62.8888888888889" style="4" customWidth="1"/>
    <col min="3" max="3" width="10.6111111111111" style="4" customWidth="1"/>
    <col min="4" max="4" width="69.6296296296296" style="4" customWidth="1"/>
    <col min="5" max="5" width="23.7777777777778" style="4" customWidth="1"/>
    <col min="6" max="6" width="11.3333333333333" style="3" customWidth="1"/>
    <col min="7" max="7" width="13.8796296296296" style="3" customWidth="1"/>
    <col min="8" max="8" width="9.33333333333333" style="3" customWidth="1"/>
    <col min="9" max="9" width="30.8796296296296" style="3" customWidth="1"/>
    <col min="10" max="14" width="9" style="3"/>
    <col min="15" max="15" width="15" style="5" customWidth="1"/>
    <col min="16" max="16" width="9" style="5"/>
    <col min="17" max="16384" width="9" style="3"/>
  </cols>
  <sheetData>
    <row r="1" ht="49" customHeight="1" spans="1:9">
      <c r="A1" s="6" t="s">
        <v>0</v>
      </c>
      <c r="B1" s="7"/>
      <c r="C1" s="7"/>
      <c r="D1" s="7"/>
      <c r="E1" s="7"/>
      <c r="F1" s="6"/>
      <c r="G1" s="6"/>
      <c r="H1" s="6"/>
      <c r="I1" s="6"/>
    </row>
    <row r="2" ht="48" customHeight="1" spans="1:33">
      <c r="A2" s="8" t="s">
        <v>1</v>
      </c>
      <c r="B2" s="8"/>
      <c r="C2" s="8"/>
      <c r="D2" s="8"/>
      <c r="E2" s="8"/>
      <c r="F2" s="9" t="s">
        <v>2</v>
      </c>
      <c r="G2" s="9"/>
      <c r="H2" s="9" t="s">
        <v>3</v>
      </c>
      <c r="I2" s="20" t="s">
        <v>4</v>
      </c>
      <c r="P2" s="21" t="s">
        <v>5</v>
      </c>
      <c r="Q2" s="21" t="s">
        <v>6</v>
      </c>
      <c r="R2" s="21" t="s">
        <v>7</v>
      </c>
      <c r="S2" s="21" t="s">
        <v>8</v>
      </c>
      <c r="T2" s="21" t="s">
        <v>9</v>
      </c>
      <c r="U2" s="21" t="s">
        <v>10</v>
      </c>
      <c r="V2" s="21" t="s">
        <v>11</v>
      </c>
      <c r="W2" s="21" t="s">
        <v>12</v>
      </c>
      <c r="X2" s="21" t="s">
        <v>13</v>
      </c>
      <c r="Y2" s="21" t="s">
        <v>14</v>
      </c>
      <c r="Z2" s="21" t="s">
        <v>15</v>
      </c>
      <c r="AA2" s="21" t="s">
        <v>16</v>
      </c>
      <c r="AF2" s="21" t="s">
        <v>17</v>
      </c>
      <c r="AG2" s="21" t="s">
        <v>18</v>
      </c>
    </row>
    <row r="3" s="2" customFormat="1" ht="28.8" spans="1:33">
      <c r="A3" s="10" t="s">
        <v>19</v>
      </c>
      <c r="B3" s="10" t="s">
        <v>20</v>
      </c>
      <c r="C3" s="10" t="s">
        <v>21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O3" s="22"/>
      <c r="P3" s="10" t="e">
        <f>COUNTIF(#REF!,P2)</f>
        <v>#REF!</v>
      </c>
      <c r="Q3" s="10" t="e">
        <f>COUNTIF(#REF!,Q2)</f>
        <v>#REF!</v>
      </c>
      <c r="R3" s="10" t="e">
        <f>COUNTIF(#REF!,R2)</f>
        <v>#REF!</v>
      </c>
      <c r="S3" s="10" t="e">
        <f>COUNTIF(#REF!,S2)</f>
        <v>#REF!</v>
      </c>
      <c r="T3" s="10" t="e">
        <f>COUNTIF(#REF!,T2)</f>
        <v>#REF!</v>
      </c>
      <c r="U3" s="10" t="e">
        <f>COUNTIF(#REF!,U2)</f>
        <v>#REF!</v>
      </c>
      <c r="V3" s="10" t="e">
        <f>COUNTIF(#REF!,V2)</f>
        <v>#REF!</v>
      </c>
      <c r="W3" s="10" t="e">
        <f>COUNTIF(#REF!,W2)</f>
        <v>#REF!</v>
      </c>
      <c r="X3" s="10" t="e">
        <f>COUNTIF(#REF!,X2)</f>
        <v>#REF!</v>
      </c>
      <c r="Y3" s="10" t="e">
        <f>COUNTIF(#REF!,Y2)</f>
        <v>#REF!</v>
      </c>
      <c r="Z3" s="10" t="e">
        <f>COUNTIF(#REF!,Z2)</f>
        <v>#REF!</v>
      </c>
      <c r="AA3" s="10" t="e">
        <f>COUNTIF(#REF!,AA2)</f>
        <v>#REF!</v>
      </c>
      <c r="AF3" s="10">
        <f>COUNTIF($H$11:$H$932,AF2)</f>
        <v>0</v>
      </c>
      <c r="AG3" s="10">
        <f>COUNTIF($H$11:$H$932,AG2)</f>
        <v>0</v>
      </c>
    </row>
    <row r="4" s="2" customFormat="1" ht="130" customHeight="1" spans="1:33">
      <c r="A4" s="10">
        <v>2</v>
      </c>
      <c r="B4" s="11" t="s">
        <v>28</v>
      </c>
      <c r="C4" s="12" t="s">
        <v>29</v>
      </c>
      <c r="D4" s="13"/>
      <c r="E4" s="14"/>
      <c r="F4" s="15"/>
      <c r="G4" s="10"/>
      <c r="H4" s="10"/>
      <c r="I4" s="10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F4" s="22"/>
      <c r="AG4" s="22"/>
    </row>
    <row r="5" s="2" customFormat="1" ht="130" customHeight="1" spans="1:33">
      <c r="A5" s="10">
        <v>3</v>
      </c>
      <c r="B5" s="12" t="s">
        <v>30</v>
      </c>
      <c r="C5" s="12"/>
      <c r="D5" s="13"/>
      <c r="E5" s="14"/>
      <c r="F5" s="15"/>
      <c r="G5" s="10"/>
      <c r="H5" s="10"/>
      <c r="I5" s="10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F5" s="22"/>
      <c r="AG5" s="22"/>
    </row>
    <row r="6" s="2" customFormat="1" ht="130" customHeight="1" spans="1:33">
      <c r="A6" s="10"/>
      <c r="B6" s="12"/>
      <c r="C6" s="12"/>
      <c r="D6" s="13"/>
      <c r="E6" s="14"/>
      <c r="F6" s="15"/>
      <c r="G6" s="10"/>
      <c r="H6" s="10"/>
      <c r="I6" s="10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F6" s="22"/>
      <c r="AG6" s="22"/>
    </row>
    <row r="7" s="2" customFormat="1" ht="130" customHeight="1" spans="1:33">
      <c r="A7" s="10"/>
      <c r="B7" s="12"/>
      <c r="C7" s="12"/>
      <c r="D7" s="13"/>
      <c r="E7" s="14"/>
      <c r="F7" s="15"/>
      <c r="G7" s="10"/>
      <c r="H7" s="10"/>
      <c r="I7" s="10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F7" s="22"/>
      <c r="AG7" s="22"/>
    </row>
    <row r="8" s="2" customFormat="1" ht="130" customHeight="1" spans="1:33">
      <c r="A8" s="10"/>
      <c r="B8" s="12"/>
      <c r="C8" s="12"/>
      <c r="D8" s="13"/>
      <c r="E8" s="14"/>
      <c r="F8" s="15"/>
      <c r="G8" s="10"/>
      <c r="H8" s="10"/>
      <c r="I8" s="10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F8" s="22"/>
      <c r="AG8" s="22"/>
    </row>
    <row r="9" s="2" customFormat="1" ht="130" customHeight="1" spans="1:33">
      <c r="A9" s="10"/>
      <c r="B9" s="12"/>
      <c r="C9" s="12"/>
      <c r="D9" s="13"/>
      <c r="E9" s="14"/>
      <c r="F9" s="15"/>
      <c r="G9" s="10"/>
      <c r="H9" s="10"/>
      <c r="I9" s="10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F9" s="22"/>
      <c r="AG9" s="22"/>
    </row>
    <row r="10" s="2" customFormat="1" ht="130" customHeight="1" spans="1:33">
      <c r="A10" s="10"/>
      <c r="B10" s="12"/>
      <c r="C10" s="12"/>
      <c r="D10" s="13"/>
      <c r="E10" s="14"/>
      <c r="F10" s="15"/>
      <c r="G10" s="10"/>
      <c r="H10" s="10"/>
      <c r="I10" s="10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F10" s="22"/>
      <c r="AG10" s="22"/>
    </row>
    <row r="11" s="3" customFormat="1" ht="39" customHeight="1" spans="1:16">
      <c r="A11" s="10"/>
      <c r="B11" s="16" t="s">
        <v>31</v>
      </c>
      <c r="C11" s="16"/>
      <c r="D11" s="16"/>
      <c r="E11" s="16"/>
      <c r="F11" s="17" t="e">
        <f>SUM(#REF!)</f>
        <v>#REF!</v>
      </c>
      <c r="G11" s="18"/>
      <c r="H11" s="18"/>
      <c r="I11" s="18"/>
      <c r="O11" s="5"/>
      <c r="P11" s="5"/>
    </row>
    <row r="13" spans="7:9">
      <c r="G13" s="19"/>
      <c r="H13" s="19"/>
      <c r="I13" s="19"/>
    </row>
  </sheetData>
  <mergeCells count="2">
    <mergeCell ref="A1:I1"/>
    <mergeCell ref="A2:E2"/>
  </mergeCells>
  <dataValidations count="3">
    <dataValidation type="list" allowBlank="1" showInputMessage="1" showErrorMessage="1" sqref="H11:H12 H14:H933">
      <formula1>"甲方,咨询单位,施工单位"</formula1>
    </dataValidation>
    <dataValidation type="list" allowBlank="1" showInputMessage="1" showErrorMessage="1" sqref="G2">
      <formula1>"明瑞,百善,安必信,彰咏红,航景"</formula1>
    </dataValidation>
    <dataValidation type="list" allowBlank="1" showInputMessage="1" showErrorMessage="1" sqref="H13">
      <formula1>"图纸争议,合同争议,清单争议,现场争议,变更签证争议,资料争议,核价争议,甲供材争议,算量争议,定额争议,违约金争议,其他争议"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3" sqref="D3"/>
    </sheetView>
  </sheetViews>
  <sheetFormatPr defaultColWidth="9" defaultRowHeight="14.4" outlineLevelRow="7" outlineLevelCol="3"/>
  <cols>
    <col min="1" max="1" width="8" customWidth="1"/>
    <col min="2" max="2" width="23.5" customWidth="1"/>
    <col min="3" max="3" width="9.25" customWidth="1"/>
    <col min="4" max="4" width="40.1296296296296" customWidth="1"/>
    <col min="5" max="5" width="11.5"/>
  </cols>
  <sheetData>
    <row r="1" ht="54" customHeight="1" spans="1:4">
      <c r="A1" s="1" t="s">
        <v>19</v>
      </c>
      <c r="B1" s="1" t="s">
        <v>32</v>
      </c>
      <c r="C1" s="1" t="s">
        <v>33</v>
      </c>
      <c r="D1" s="1" t="s">
        <v>34</v>
      </c>
    </row>
    <row r="2" ht="55" customHeight="1" spans="1:4">
      <c r="A2">
        <v>1</v>
      </c>
      <c r="B2" t="s">
        <v>35</v>
      </c>
      <c r="C2" t="s">
        <v>36</v>
      </c>
      <c r="D2">
        <f>226+144.2*2+599.7+115.86+154.36</f>
        <v>1384.32</v>
      </c>
    </row>
    <row r="3" ht="32" customHeight="1" spans="1:4">
      <c r="A3">
        <v>2</v>
      </c>
      <c r="B3" t="s">
        <v>37</v>
      </c>
      <c r="C3" t="s">
        <v>36</v>
      </c>
      <c r="D3">
        <f>SUM(D4:D8)</f>
        <v>51782.3822</v>
      </c>
    </row>
    <row r="4" ht="39" customHeight="1" spans="2:4">
      <c r="B4" t="s">
        <v>38</v>
      </c>
      <c r="D4">
        <v>4827.65099999999</v>
      </c>
    </row>
    <row r="5" ht="39" customHeight="1" spans="2:4">
      <c r="B5" t="s">
        <v>39</v>
      </c>
      <c r="D5">
        <v>36730.9727</v>
      </c>
    </row>
    <row r="6" ht="39" customHeight="1" spans="2:4">
      <c r="B6" t="s">
        <v>40</v>
      </c>
      <c r="D6">
        <v>1581.5777</v>
      </c>
    </row>
    <row r="7" ht="39" customHeight="1" spans="2:4">
      <c r="B7" t="s">
        <v>41</v>
      </c>
      <c r="D7">
        <v>325.1808</v>
      </c>
    </row>
    <row r="8" ht="39" customHeight="1" spans="2:4">
      <c r="B8" t="s">
        <v>42</v>
      </c>
      <c r="D8">
        <v>8317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土建争议问题明细表（一）</vt:lpstr>
      <vt:lpstr>争议工程量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倪小雅</dc:creator>
  <cp:lastModifiedBy>小猪锐</cp:lastModifiedBy>
  <dcterms:created xsi:type="dcterms:W3CDTF">2016-12-28T00:48:00Z</dcterms:created>
  <dcterms:modified xsi:type="dcterms:W3CDTF">2019-11-07T07:30:19Z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