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nic\Desktop\"/>
    </mc:Choice>
  </mc:AlternateContent>
  <xr:revisionPtr revIDLastSave="0" documentId="13_ncr:1_{D826D271-4BD6-4770-A41E-E27AA2F9853F}" xr6:coauthVersionLast="47" xr6:coauthVersionMax="47" xr10:uidLastSave="{00000000-0000-0000-0000-000000000000}"/>
  <bookViews>
    <workbookView xWindow="-120" yWindow="-120" windowWidth="20730" windowHeight="11160" activeTab="3" xr2:uid="{6AF4B250-432A-499F-B7B8-32EDA5679FE0}"/>
  </bookViews>
  <sheets>
    <sheet name="Unit 1" sheetId="2" r:id="rId1"/>
    <sheet name="Unit 2" sheetId="3" r:id="rId2"/>
    <sheet name="Unit 3" sheetId="4" r:id="rId3"/>
    <sheet name="Unit 4" sheetId="5" r:id="rId4"/>
    <sheet name="Unit 5" sheetId="6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6" l="1"/>
  <c r="I16" i="6"/>
  <c r="R16" i="6"/>
  <c r="P16" i="6"/>
  <c r="L16" i="6"/>
  <c r="B21" i="5"/>
  <c r="D21" i="5"/>
  <c r="U29" i="4"/>
  <c r="U30" i="4"/>
  <c r="U31" i="4"/>
  <c r="U32" i="4"/>
  <c r="U33" i="4"/>
  <c r="U34" i="4"/>
  <c r="U35" i="4"/>
  <c r="U36" i="4"/>
  <c r="U37" i="4"/>
  <c r="U38" i="4"/>
  <c r="U28" i="4"/>
  <c r="F7" i="2"/>
  <c r="V18" i="4"/>
  <c r="V17" i="4"/>
  <c r="K9" i="3"/>
  <c r="K10" i="3"/>
  <c r="K11" i="3"/>
  <c r="K12" i="3"/>
  <c r="K13" i="3"/>
  <c r="K14" i="3"/>
  <c r="K15" i="3"/>
  <c r="K16" i="3"/>
  <c r="K17" i="3"/>
  <c r="K8" i="3"/>
  <c r="J9" i="3"/>
  <c r="J10" i="3"/>
  <c r="J11" i="3"/>
  <c r="J12" i="3"/>
  <c r="J13" i="3"/>
  <c r="J14" i="3"/>
  <c r="J15" i="3"/>
  <c r="J16" i="3"/>
  <c r="J17" i="3"/>
  <c r="J8" i="3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A37" i="2"/>
  <c r="A36" i="2"/>
  <c r="A34" i="2"/>
  <c r="A35" i="2"/>
  <c r="E34" i="2"/>
  <c r="E33" i="2"/>
  <c r="E32" i="2"/>
  <c r="E31" i="2"/>
  <c r="F8" i="2"/>
  <c r="F9" i="2"/>
  <c r="F10" i="2"/>
  <c r="F11" i="2"/>
  <c r="F12" i="2"/>
  <c r="F13" i="2"/>
  <c r="F14" i="2"/>
  <c r="F15" i="2"/>
  <c r="F16" i="2"/>
  <c r="E8" i="2"/>
  <c r="E9" i="2"/>
  <c r="E10" i="2"/>
  <c r="E11" i="2"/>
  <c r="E12" i="2"/>
  <c r="E13" i="2"/>
  <c r="E14" i="2"/>
  <c r="E15" i="2"/>
  <c r="E16" i="2"/>
  <c r="E7" i="2"/>
</calcChain>
</file>

<file path=xl/sharedStrings.xml><?xml version="1.0" encoding="utf-8"?>
<sst xmlns="http://schemas.openxmlformats.org/spreadsheetml/2006/main" count="253" uniqueCount="237">
  <si>
    <t>Economics - social science that analyzes the most efficient way to use our scarce resources</t>
  </si>
  <si>
    <t>Scarcity - we have unlimited wants but limited resources</t>
  </si>
  <si>
    <t>Opportunity cost - most desirable alternative given up when you make a choice</t>
  </si>
  <si>
    <t>Factors of production - land, labor, capital</t>
  </si>
  <si>
    <t>on the PPC is efficient</t>
  </si>
  <si>
    <t>inside the PPC is inefficient</t>
  </si>
  <si>
    <t>outside the PPC is impossible</t>
  </si>
  <si>
    <t>the blue line shows the law of increasing opportunity cost</t>
  </si>
  <si>
    <t>things that shift the curve outwards:</t>
  </si>
  <si>
    <t>Absolute advantage - producer that can produce the most per input</t>
  </si>
  <si>
    <t>Comparative advantage - producer with the lowest opportunity cost</t>
  </si>
  <si>
    <t>Countries should trade if they have a relatively lower opportunity cost</t>
  </si>
  <si>
    <t>Terms of trade - how many units of one product to trade for another product that would benefit both countries</t>
  </si>
  <si>
    <t>Business cycle</t>
  </si>
  <si>
    <t>Private sector - part of the economy that is run by individuals and businesses</t>
  </si>
  <si>
    <t>Public sector - part of the economy that is controlled by the government</t>
  </si>
  <si>
    <t>Factor payments - payments for the factors of production, namely rent, wages, interest, and profit</t>
  </si>
  <si>
    <t>Transfer payments - when the government redistributes income (ex: welfare, social security)</t>
  </si>
  <si>
    <t>Subsidies - government payments to businesses</t>
  </si>
  <si>
    <t>Law of demand - there is an inverse relationship between price and quantity demanded</t>
  </si>
  <si>
    <t>Law of supply - there is a direct relationship between price and quantity supplied</t>
  </si>
  <si>
    <t>demand</t>
  </si>
  <si>
    <t>supply</t>
  </si>
  <si>
    <t>surplus</t>
  </si>
  <si>
    <t>shortage</t>
  </si>
  <si>
    <t>possible shifts</t>
  </si>
  <si>
    <t>demand increase</t>
  </si>
  <si>
    <t>price</t>
  </si>
  <si>
    <t>increase</t>
  </si>
  <si>
    <t>quantity</t>
  </si>
  <si>
    <t>demand decrease</t>
  </si>
  <si>
    <t>decrease</t>
  </si>
  <si>
    <t>supply increase</t>
  </si>
  <si>
    <t>supply decrease</t>
  </si>
  <si>
    <t>3 goals of every country</t>
  </si>
  <si>
    <t>promote economic growth</t>
  </si>
  <si>
    <t>limit unemployment</t>
  </si>
  <si>
    <t>keep prices stable</t>
  </si>
  <si>
    <t>GDP per capita - GDP/population</t>
  </si>
  <si>
    <t>GDP - the dollar value of all final goods and services produced within a country's borders in one year</t>
  </si>
  <si>
    <t>Things not included in GDP</t>
  </si>
  <si>
    <t>Intermediate goods - goods that are inside of final goods</t>
  </si>
  <si>
    <t>Nonproduction transactions</t>
  </si>
  <si>
    <t>Financial transactions (stocks, bonds, real estate)</t>
  </si>
  <si>
    <t>Used goods</t>
  </si>
  <si>
    <t>Nonmarket transactions and illegal activities</t>
  </si>
  <si>
    <t>household labor</t>
  </si>
  <si>
    <t>unpaid work, black markets, drugs</t>
  </si>
  <si>
    <t>Ways to calculate GDP</t>
  </si>
  <si>
    <t>Expenditures approach</t>
  </si>
  <si>
    <t>C + I + G + X - M</t>
  </si>
  <si>
    <t>Income approach</t>
  </si>
  <si>
    <t>rent + wages + interest + profit</t>
  </si>
  <si>
    <t>(add up all income that resulted from selling all final goods and services produced in a given year)</t>
  </si>
  <si>
    <t>(consumer spending + investment (business spending, not stocks/bonds) + government spending + exports - imports)</t>
  </si>
  <si>
    <t>Nominal GDP is the GDP measured in current prices, unadjusted for inflation.</t>
  </si>
  <si>
    <t>Real GDP adjusts for inflation.</t>
  </si>
  <si>
    <t>Recession - 6 month period of decline in real GDP</t>
  </si>
  <si>
    <t>unemployment rate = # unemployed / # in labor force</t>
  </si>
  <si>
    <t>Unemployment - workers that are actively looking for a job but aren't working</t>
  </si>
  <si>
    <t>Unemployment rate - percent of people in labor force who want a job but aren't working</t>
  </si>
  <si>
    <t>Labor force - number of people 16 and over that are willing and able to work</t>
  </si>
  <si>
    <t>Labor force participation rate - percent of population in the labor force</t>
  </si>
  <si>
    <t>Types of unemployment</t>
  </si>
  <si>
    <t>Frictional - temporary unemployment between jobs, transferrable skills</t>
  </si>
  <si>
    <t>Seasonal - type of frictional unemployment that occurs due to time of year and nature of job</t>
  </si>
  <si>
    <t>Structural - changes in the abor force makes some skills obsolete, workers do not have transferable skills and the jobs will never come back</t>
  </si>
  <si>
    <t>Technological unemployment - type of structural unemployment where automation and machinery replace workers</t>
  </si>
  <si>
    <t>Cyclical - unemployment caused from a recession; as demand for goods and services falls, demand for labor falls and workers are fired</t>
  </si>
  <si>
    <t>Natural rate of unemployment - when there is only frictional and structural unemployment and no cyclical unemployment</t>
  </si>
  <si>
    <t>Full employment output - the real GDP when there is no cyclical unemployment</t>
  </si>
  <si>
    <t>Criticisms of unemployment rate</t>
  </si>
  <si>
    <t>Discouraged workers (people who have given up on searching for jobs) are not counted</t>
  </si>
  <si>
    <t>Underemployed workers and part time workers are counted</t>
  </si>
  <si>
    <t>Disinflation - inflation rate falling</t>
  </si>
  <si>
    <t>Nominal wage - dollar wage</t>
  </si>
  <si>
    <t>Real wage - wage adjusted for inflation</t>
  </si>
  <si>
    <t>Unexpected inflation</t>
  </si>
  <si>
    <t>hurts lenders</t>
  </si>
  <si>
    <t>helps borrowers</t>
  </si>
  <si>
    <t>hurts people on fixed income</t>
  </si>
  <si>
    <t>Real interest rate - the percentage increase in purchasing power that a borrower pays</t>
  </si>
  <si>
    <t>real interest rate = nominal interest rate - expected inflation</t>
  </si>
  <si>
    <t>Nominal interest rate - the percentage increase in money that the borrower pays nor adjusted for inflation</t>
  </si>
  <si>
    <t>nominal interest rate = real interest rate + expected inflation</t>
  </si>
  <si>
    <t>Consumer price index - price of market basket in target year / price of market basket in base year</t>
  </si>
  <si>
    <t>GDP deflator = nominal GDP / real GDP</t>
  </si>
  <si>
    <t>GDP deflator does not include imported goods because only domestically-produced goods are in the GDP</t>
  </si>
  <si>
    <t>Quantity theory of money</t>
  </si>
  <si>
    <t>money supply * velocity of money = price level * quantity of output</t>
  </si>
  <si>
    <t>velocity of money - the average times a dollar is spent and re-spent in a year</t>
  </si>
  <si>
    <t>M * V = P * Y</t>
  </si>
  <si>
    <t>P * Y is equivalent to nominal GDP</t>
  </si>
  <si>
    <t>Causes of inflation</t>
  </si>
  <si>
    <t>1. Government prints too much money and cause hyperinflation</t>
  </si>
  <si>
    <t>2. Demand-pull inflation</t>
  </si>
  <si>
    <t>Demand pulls up prices</t>
  </si>
  <si>
    <t>"too many dollars chasing too few goods"</t>
  </si>
  <si>
    <t>3. Cost-push inflation</t>
  </si>
  <si>
    <t>Higher production costs increase prices</t>
  </si>
  <si>
    <t>A negative supply shock increases the costs of production and forces producers to increase prices</t>
  </si>
  <si>
    <t>Negative supply shock - the supply of a resource is reduced, so supply of the product produced also goes down and the price of the product increases</t>
  </si>
  <si>
    <t>Aggregate demand - all the goods and services (real GDP) that buyers are willing and able to purchase at different price levels</t>
  </si>
  <si>
    <t>AD = C+I+G+X-N</t>
  </si>
  <si>
    <t>Why AD is downward sloping</t>
  </si>
  <si>
    <t>1. Wealth effect - higher price levels reduce purchasing power of money, which decrease quantity of expenditures</t>
  </si>
  <si>
    <t>2. Interest rate effect - higher price levels means lenders must charge more interest to get real returns, and higher interest rates discourage consumer spending and business investment</t>
  </si>
  <si>
    <t>3. Foreign trade effect - higher price levels in the US cause other countries to buy less US goods, and Americans will also buy more foreign goods</t>
  </si>
  <si>
    <t>Anything that affects what people, businesses, or countries want to buy will shift the AD curve</t>
  </si>
  <si>
    <t>Aggregate supply</t>
  </si>
  <si>
    <t>There is an inverse relationship between price level and real GDP for AD</t>
  </si>
  <si>
    <t>There is a direct relationship between price level and real GDP for AS</t>
  </si>
  <si>
    <t>LRAS</t>
  </si>
  <si>
    <t>There is full employment at the LRAS</t>
  </si>
  <si>
    <t>In the long run, price level increases while GDP stays the same</t>
  </si>
  <si>
    <t>Anything that will affect producers (prices of resources, technology, regulations, taxes, subsidies, etc.) will shift the AS curve</t>
  </si>
  <si>
    <t>AS2</t>
  </si>
  <si>
    <t>AS1</t>
  </si>
  <si>
    <t>AD2</t>
  </si>
  <si>
    <t>Long run readjustment is different from growth</t>
  </si>
  <si>
    <t>LRAS2</t>
  </si>
  <si>
    <t>PPC shifts outwards</t>
  </si>
  <si>
    <t>Capital stock - machinery and tools purchased by businesses that increase their output</t>
  </si>
  <si>
    <t>SRPC</t>
  </si>
  <si>
    <t>LRPC</t>
  </si>
  <si>
    <t>Stagflation SRPC</t>
  </si>
  <si>
    <t>inflationary gap: inflation up, unemployment down</t>
  </si>
  <si>
    <t>recessionary gap: inflation down, unemployment up</t>
  </si>
  <si>
    <t>stagflation: inflation up, unemployment up</t>
  </si>
  <si>
    <t>Fiscal policy - changes in government spending and taxes</t>
  </si>
  <si>
    <t>Expansionary fiscal policy - laws that reduce unemployment and increase GDP (close a recessionary gap)</t>
  </si>
  <si>
    <t>Increase government spending</t>
  </si>
  <si>
    <t>Decrease taxes (increase disposable income)</t>
  </si>
  <si>
    <t>A combination of the two</t>
  </si>
  <si>
    <t>Contractionary fiscal policy - laws that reduce inflation and decrease GDP (close an inflationary gap)</t>
  </si>
  <si>
    <t>Decrease government spending</t>
  </si>
  <si>
    <t>Increase taxes (decrease disposable income)</t>
  </si>
  <si>
    <t>Marginal propensity to consume - how much people consume rather than save when there is a change in income</t>
  </si>
  <si>
    <t>MPC = change in consumption / change in income</t>
  </si>
  <si>
    <t>Marginal propensity to save - how much people save rather than consume when there is a change in income</t>
  </si>
  <si>
    <t>MPS = change in savings / change in income</t>
  </si>
  <si>
    <t>Simple spending multiplier = 1/MPS or 1/(1 - MPC)</t>
  </si>
  <si>
    <t>Total change in GDP = multiplier * initial change in spending</t>
  </si>
  <si>
    <t>Simple tax multiplier = MPC/MPS = simple spending multiplier - 1</t>
  </si>
  <si>
    <t>Problems with fiscal policy</t>
  </si>
  <si>
    <t>National debt - accumulation of all budget deficits over time</t>
  </si>
  <si>
    <t>Budget deficit - when the government's expenditures exceed its revenue</t>
  </si>
  <si>
    <t>Crowding out - government deficit spending increases interest rates and crowds out investors and consumers</t>
  </si>
  <si>
    <t>Barter system - goods and services are traded directly; no money exchanged</t>
  </si>
  <si>
    <t>Commodity money - something with intrisic value performs the function of money (ex: gold, silver, cigarettes)</t>
  </si>
  <si>
    <t>Fiat money - something that serves as money but has no other values or uses (ex: paper money)</t>
  </si>
  <si>
    <t>Functions of money</t>
  </si>
  <si>
    <t>1. Medium of exhchance</t>
  </si>
  <si>
    <t>2. Unit of account</t>
  </si>
  <si>
    <t>3. Store of value</t>
  </si>
  <si>
    <t>M1 money supply - highest liquidity; includes currency in circulation, checkable bank deposits (checking accounts), and traveler's checks</t>
  </si>
  <si>
    <t>Federal reserve - regulates banks and conducts monetary policy</t>
  </si>
  <si>
    <t>Fractional reserve banking - when banks only hold a small portion of deposits to cover potential withdrawals and then loans the rest of the money out</t>
  </si>
  <si>
    <t>Bank balance sheets</t>
  </si>
  <si>
    <t>Loans</t>
  </si>
  <si>
    <t>Reserves</t>
  </si>
  <si>
    <t>Treasury bonds</t>
  </si>
  <si>
    <t>Assets</t>
  </si>
  <si>
    <t>Liabilities</t>
  </si>
  <si>
    <t>Demand deposits</t>
  </si>
  <si>
    <t>Owner's equity</t>
  </si>
  <si>
    <t>Total assets</t>
  </si>
  <si>
    <t>Total liabilities</t>
  </si>
  <si>
    <t>Demand deposits - money deposited in a commercial bank in checking accounts</t>
  </si>
  <si>
    <t>Required reserves - the percent that banks most hold by law</t>
  </si>
  <si>
    <t>Excess reserves - the amount that banks can loan out</t>
  </si>
  <si>
    <t>Money multiplier = 1 / reserve requirement</t>
  </si>
  <si>
    <t>MD</t>
  </si>
  <si>
    <t>Reasons people demand money</t>
  </si>
  <si>
    <t>1. Transaction demand for money - people use money for everyday transactions</t>
  </si>
  <si>
    <t>2. Asset demand for money - people hold money since it is less risky than other assets</t>
  </si>
  <si>
    <t>MS</t>
  </si>
  <si>
    <t>The US money supply (nominal interest rate) is set by the FED</t>
  </si>
  <si>
    <t>Monetary policy - the FED can shift the MS to the left or right</t>
  </si>
  <si>
    <t>Increase money supply --&gt; decreases interest rate --&gt; increases investment --&gt; increases AD</t>
  </si>
  <si>
    <t>MS increase - expansionary monetary policy</t>
  </si>
  <si>
    <t>MS decrease - contractionary monetary policy</t>
  </si>
  <si>
    <t>Expansionary monetary policy</t>
  </si>
  <si>
    <t>Contractionary monetary policy</t>
  </si>
  <si>
    <t>Decrease money supply --&gt; increases interest rate --&gt; decreases investment --&gt; decreases AD</t>
  </si>
  <si>
    <t>Shifters of money supply</t>
  </si>
  <si>
    <t>2. Discount rate - interest rate the FED charges commercial banks</t>
  </si>
  <si>
    <t>3. Open market operations - when the FED buys or sells government bonds/securities</t>
  </si>
  <si>
    <t>1. Reserve requirement - percent of deposits that banks must hold in reserve</t>
  </si>
  <si>
    <t>Reserve requirement up</t>
  </si>
  <si>
    <t>Reserve requirement down</t>
  </si>
  <si>
    <t>Discount rate up</t>
  </si>
  <si>
    <t>Discount rate down</t>
  </si>
  <si>
    <t>FED buys bonds</t>
  </si>
  <si>
    <t>FED sells bonds</t>
  </si>
  <si>
    <t>MS down</t>
  </si>
  <si>
    <t>MS up</t>
  </si>
  <si>
    <t>The discount rate is what the FED charges banks, while the federal funds rate is what banks charge each other</t>
  </si>
  <si>
    <t>FED cannot tell banks what interest rate to use, but they can influence the banks using open market operations</t>
  </si>
  <si>
    <t>Loanable funds market - private sector supply and demand for loans</t>
  </si>
  <si>
    <t>Demand (borrowers)</t>
  </si>
  <si>
    <t>Supply (lenders)</t>
  </si>
  <si>
    <t>Balance of payments - summary of a country's international trade</t>
  </si>
  <si>
    <t>Balance of payments = current account + financial account</t>
  </si>
  <si>
    <t>Current account is made of the balance of trade</t>
  </si>
  <si>
    <t>Parts of the current account</t>
  </si>
  <si>
    <t>1. Net exports (exports minus imports)</t>
  </si>
  <si>
    <t>2. Investment income - income from the factors of production, including payments made to foreignen investors</t>
  </si>
  <si>
    <t>3. Net transfers - money flows from the private or public sectors (donations, aids and grants, official assistance, and remittance)</t>
  </si>
  <si>
    <t>Financial account is made of the net capital outflow</t>
  </si>
  <si>
    <t>Net capital outflow - the difference between the purchase of foreign assets and domestic assets purchased by foreigners</t>
  </si>
  <si>
    <t>Financial account surplus = inflow&gt;outflow</t>
  </si>
  <si>
    <t>Financial account deficit = inflow&lt;outflow</t>
  </si>
  <si>
    <t>If a country has a surplus in one account, they must have a deficit in the other</t>
  </si>
  <si>
    <t>Currency</t>
  </si>
  <si>
    <t>Appreciation - exports decrease and imports increase</t>
  </si>
  <si>
    <t>Depreciation - exports increase and imports decrease</t>
  </si>
  <si>
    <t>euro</t>
  </si>
  <si>
    <t>dollars</t>
  </si>
  <si>
    <t>FOREX shifters</t>
  </si>
  <si>
    <t>4. Changes in interest rates (higher interest --&gt; more $ demand)</t>
  </si>
  <si>
    <t>2. Changes in relative income (increased income --&gt; more imports)</t>
  </si>
  <si>
    <t>1. Changes in tastes (people like a country's products)</t>
  </si>
  <si>
    <t>3. Changes in inflation (inflation lowers $ demand)</t>
  </si>
  <si>
    <t>Fixed exchange rate - government actively manages country's currency</t>
  </si>
  <si>
    <t>Floating exchange rate - market determines value of country's currency</t>
  </si>
  <si>
    <t>Some governments attempt to depreciate their country's currency to increase exports</t>
  </si>
  <si>
    <t>1. better or more resources</t>
  </si>
  <si>
    <t>2. improved technology</t>
  </si>
  <si>
    <t>3. trade (affects the curve for how much can be consumed, but the curve for how much can be produced stays the same)</t>
  </si>
  <si>
    <t>new demand</t>
  </si>
  <si>
    <t>Trade surplus = X&gt;M</t>
  </si>
  <si>
    <t>Trade deficit = X&lt;M</t>
  </si>
  <si>
    <t>Maya</t>
  </si>
  <si>
    <t>Zhang</t>
  </si>
  <si>
    <t>desk</t>
  </si>
  <si>
    <t>skirt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</si>
</sst>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  <a:r>
              <a:rPr lang="en-US" baseline="0"/>
              <a:t> Possibilities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 easily substituted materials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'Unit 1'!$E$7:$E$16</c:f>
              <c:numCache>
                <c:formatCode>General</c:formatCode>
                <c:ptCount val="10"/>
                <c:pt idx="0">
                  <c:v>9.9</c:v>
                </c:pt>
                <c:pt idx="1">
                  <c:v>9.6</c:v>
                </c:pt>
                <c:pt idx="2">
                  <c:v>9.1</c:v>
                </c:pt>
                <c:pt idx="3">
                  <c:v>8.4</c:v>
                </c:pt>
                <c:pt idx="4">
                  <c:v>7.5</c:v>
                </c:pt>
                <c:pt idx="5">
                  <c:v>6.4</c:v>
                </c:pt>
                <c:pt idx="6">
                  <c:v>5.0999999999999996</c:v>
                </c:pt>
                <c:pt idx="7">
                  <c:v>3.5999999999999996</c:v>
                </c:pt>
                <c:pt idx="8">
                  <c:v>1.9000000000000004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5-4F6B-B2F8-31DABFBBBDB8}"/>
            </c:ext>
          </c:extLst>
        </c:ser>
        <c:ser>
          <c:idx val="1"/>
          <c:order val="1"/>
          <c:tx>
            <c:v>easily substituted materials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'Unit 1'!$F$7:$F$16</c:f>
              <c:numCache>
                <c:formatCode>General</c:formatCode>
                <c:ptCount val="10"/>
                <c:pt idx="0">
                  <c:v>10</c:v>
                </c:pt>
                <c:pt idx="1">
                  <c:v>8.8888888888888893</c:v>
                </c:pt>
                <c:pt idx="2">
                  <c:v>7.7777777777777786</c:v>
                </c:pt>
                <c:pt idx="3">
                  <c:v>6.666666666666667</c:v>
                </c:pt>
                <c:pt idx="4">
                  <c:v>5.5555555555555554</c:v>
                </c:pt>
                <c:pt idx="5">
                  <c:v>4.4444444444444446</c:v>
                </c:pt>
                <c:pt idx="6">
                  <c:v>3.3333333333333335</c:v>
                </c:pt>
                <c:pt idx="7">
                  <c:v>2.2222222222222223</c:v>
                </c:pt>
                <c:pt idx="8">
                  <c:v>1.1111111111111112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5-4F6B-B2F8-31DABFBB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06424"/>
        <c:axId val="525906744"/>
      </c:lineChart>
      <c:catAx>
        <c:axId val="5259064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25906744"/>
        <c:crosses val="autoZero"/>
        <c:auto val="1"/>
        <c:lblAlgn val="ctr"/>
        <c:lblOffset val="100"/>
        <c:noMultiLvlLbl val="0"/>
      </c:catAx>
      <c:valAx>
        <c:axId val="525906744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5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Pt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'Unit 3'!$T$9</c:f>
              <c:strCache>
                <c:ptCount val="1"/>
                <c:pt idx="0">
                  <c:v>AD = C+I+G+X-N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'Unit 3'!$T$10:$T$11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3'!$T$13:$T$14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2-4686-9E66-F647A6CEB390}"/>
            </c:ext>
          </c:extLst>
        </c:ser>
        <c:ser>
          <c:idx val="5"/>
          <c:order val="1"/>
          <c:tx>
            <c:strRef>
              <c:f>'Unit 3'!$T$16</c:f>
              <c:strCache>
                <c:ptCount val="1"/>
                <c:pt idx="0">
                  <c:v>AD2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'Unit 3'!$T$17:$T$18</c:f>
              <c:numCache>
                <c:formatCode>General</c:formatCode>
                <c:ptCount val="2"/>
                <c:pt idx="0">
                  <c:v>0.75</c:v>
                </c:pt>
                <c:pt idx="1">
                  <c:v>1.75</c:v>
                </c:pt>
              </c:numCache>
            </c:numRef>
          </c:xVal>
          <c:yVal>
            <c:numRef>
              <c:f>'Unit 3'!$T$20:$T$21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2-4686-9E66-F647A6CEB390}"/>
            </c:ext>
          </c:extLst>
        </c:ser>
        <c:ser>
          <c:idx val="6"/>
          <c:order val="2"/>
          <c:tx>
            <c:strRef>
              <c:f>'Unit 3'!$V$9</c:f>
              <c:strCache>
                <c:ptCount val="1"/>
                <c:pt idx="0">
                  <c:v>AS1</c:v>
                </c:pt>
              </c:strCache>
            </c:strRef>
          </c:tx>
          <c:marker>
            <c:symbol val="none"/>
          </c:marker>
          <c:xVal>
            <c:numRef>
              <c:f>'Unit 3'!$V$10:$V$11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3'!$V$13:$V$14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02-4686-9E66-F647A6CEB390}"/>
            </c:ext>
          </c:extLst>
        </c:ser>
        <c:ser>
          <c:idx val="7"/>
          <c:order val="3"/>
          <c:tx>
            <c:strRef>
              <c:f>'Unit 3'!$W$9</c:f>
              <c:strCache>
                <c:ptCount val="1"/>
                <c:pt idx="0">
                  <c:v>LRAS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'Unit 3'!$W$10:$W$11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'Unit 3'!$W$13:$W$14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02-4686-9E66-F647A6CEB390}"/>
            </c:ext>
          </c:extLst>
        </c:ser>
        <c:ser>
          <c:idx val="0"/>
          <c:order val="4"/>
          <c:tx>
            <c:strRef>
              <c:f>'Unit 3'!$U$16</c:f>
              <c:strCache>
                <c:ptCount val="1"/>
                <c:pt idx="0">
                  <c:v>AS2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'Unit 3'!$U$17:$U$18</c:f>
              <c:numCache>
                <c:formatCode>General</c:formatCode>
                <c:ptCount val="2"/>
                <c:pt idx="0">
                  <c:v>0.75</c:v>
                </c:pt>
                <c:pt idx="1">
                  <c:v>1.75</c:v>
                </c:pt>
              </c:numCache>
            </c:numRef>
          </c:xVal>
          <c:yVal>
            <c:numRef>
              <c:f>'Unit 3'!$U$20:$U$21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02-4686-9E66-F647A6CEB390}"/>
            </c:ext>
          </c:extLst>
        </c:ser>
        <c:ser>
          <c:idx val="1"/>
          <c:order val="5"/>
          <c:tx>
            <c:strRef>
              <c:f>'Unit 3'!$V$16</c:f>
              <c:strCache>
                <c:ptCount val="1"/>
                <c:pt idx="0">
                  <c:v>LRAS2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'Unit 3'!$V$17:$V$18</c:f>
              <c:numCache>
                <c:formatCode>General</c:formatCode>
                <c:ptCount val="2"/>
                <c:pt idx="0">
                  <c:v>1.25</c:v>
                </c:pt>
                <c:pt idx="1">
                  <c:v>1.25</c:v>
                </c:pt>
              </c:numCache>
            </c:numRef>
          </c:xVal>
          <c:yVal>
            <c:numRef>
              <c:f>'Unit 3'!$V$20:$V$21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02-4686-9E66-F647A6CE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2808"/>
        <c:axId val="473923768"/>
      </c:scatterChart>
      <c:valAx>
        <c:axId val="473922808"/>
        <c:scaling>
          <c:orientation val="minMax"/>
          <c:max val="1.750000000000000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3768"/>
        <c:crosses val="autoZero"/>
        <c:crossBetween val="midCat"/>
        <c:majorUnit val="0.25"/>
      </c:valAx>
      <c:valAx>
        <c:axId val="4739237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2808"/>
        <c:crosses val="autoZero"/>
        <c:crossBetween val="midCat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Pt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'Unit 3'!$T$9</c:f>
              <c:strCache>
                <c:ptCount val="1"/>
                <c:pt idx="0">
                  <c:v>AD = C+I+G+X-N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'Unit 3'!$T$10:$T$11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3'!$T$13:$T$14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C-470C-8C9F-D6BA06171DF6}"/>
            </c:ext>
          </c:extLst>
        </c:ser>
        <c:ser>
          <c:idx val="5"/>
          <c:order val="1"/>
          <c:tx>
            <c:strRef>
              <c:f>'Unit 3'!$T$16</c:f>
              <c:strCache>
                <c:ptCount val="1"/>
                <c:pt idx="0">
                  <c:v>AD2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'Unit 3'!$T$17:$T$18</c:f>
              <c:numCache>
                <c:formatCode>General</c:formatCode>
                <c:ptCount val="2"/>
                <c:pt idx="0">
                  <c:v>0.75</c:v>
                </c:pt>
                <c:pt idx="1">
                  <c:v>1.75</c:v>
                </c:pt>
              </c:numCache>
            </c:numRef>
          </c:xVal>
          <c:yVal>
            <c:numRef>
              <c:f>'Unit 3'!$T$20:$T$21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BC-470C-8C9F-D6BA06171DF6}"/>
            </c:ext>
          </c:extLst>
        </c:ser>
        <c:ser>
          <c:idx val="6"/>
          <c:order val="2"/>
          <c:tx>
            <c:strRef>
              <c:f>'Unit 3'!$V$9</c:f>
              <c:strCache>
                <c:ptCount val="1"/>
                <c:pt idx="0">
                  <c:v>AS1</c:v>
                </c:pt>
              </c:strCache>
            </c:strRef>
          </c:tx>
          <c:marker>
            <c:symbol val="none"/>
          </c:marker>
          <c:xVal>
            <c:numRef>
              <c:f>'Unit 3'!$V$10:$V$11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3'!$V$13:$V$14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C-470C-8C9F-D6BA06171DF6}"/>
            </c:ext>
          </c:extLst>
        </c:ser>
        <c:ser>
          <c:idx val="7"/>
          <c:order val="3"/>
          <c:tx>
            <c:strRef>
              <c:f>'Unit 3'!$W$9</c:f>
              <c:strCache>
                <c:ptCount val="1"/>
                <c:pt idx="0">
                  <c:v>LRAS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'Unit 3'!$W$10:$W$11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'Unit 3'!$W$13:$W$14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BC-470C-8C9F-D6BA0617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2808"/>
        <c:axId val="473923768"/>
      </c:scatterChart>
      <c:valAx>
        <c:axId val="473922808"/>
        <c:scaling>
          <c:orientation val="minMax"/>
          <c:max val="1.750000000000000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3768"/>
        <c:crosses val="autoZero"/>
        <c:crossBetween val="midCat"/>
        <c:majorUnit val="0.25"/>
      </c:valAx>
      <c:valAx>
        <c:axId val="4739237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2808"/>
        <c:crosses val="autoZero"/>
        <c:crossBetween val="midCat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Phillips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'Unit 3'!$U$27</c:f>
              <c:strCache>
                <c:ptCount val="1"/>
                <c:pt idx="0">
                  <c:v>SRPC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25624999999999998"/>
                  <c:y val="0.291926580675470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inflationary gap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323643410852716"/>
                      <c:h val="5.817120622568092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DF92-4B66-B4BB-860AA958F216}"/>
                </c:ext>
              </c:extLst>
            </c:dLbl>
            <c:dLbl>
              <c:idx val="5"/>
              <c:layout>
                <c:manualLayout>
                  <c:x val="4.7504844961240224E-2"/>
                  <c:y val="-0.3793289214334589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full employment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88178294573635"/>
                      <c:h val="0.1036643279512239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DF92-4B66-B4BB-860AA958F216}"/>
                </c:ext>
              </c:extLst>
            </c:dLbl>
            <c:dLbl>
              <c:idx val="8"/>
              <c:layout>
                <c:manualLayout>
                  <c:x val="-5.1817051211621806E-2"/>
                  <c:y val="-0.392298579409091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recessionary gap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13468992248062"/>
                      <c:h val="7.772399072684008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DF92-4B66-B4BB-860AA958F2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'Unit 3'!$T$28:$T$38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'Unit 3'!$U$28:$U$38</c:f>
              <c:numCache>
                <c:formatCode>General</c:formatCode>
                <c:ptCount val="11"/>
                <c:pt idx="0">
                  <c:v>9.9999999999999982</c:v>
                </c:pt>
                <c:pt idx="1">
                  <c:v>8.0999999999999979</c:v>
                </c:pt>
                <c:pt idx="2">
                  <c:v>6.4</c:v>
                </c:pt>
                <c:pt idx="3">
                  <c:v>4.9000000000000004</c:v>
                </c:pt>
                <c:pt idx="4">
                  <c:v>3.5999999999999996</c:v>
                </c:pt>
                <c:pt idx="5">
                  <c:v>2.4999999999999996</c:v>
                </c:pt>
                <c:pt idx="6">
                  <c:v>1.6</c:v>
                </c:pt>
                <c:pt idx="7">
                  <c:v>0.89999999999999991</c:v>
                </c:pt>
                <c:pt idx="8">
                  <c:v>0.4</c:v>
                </c:pt>
                <c:pt idx="9">
                  <c:v>0.1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2-4B66-B4BB-860AA958F216}"/>
            </c:ext>
          </c:extLst>
        </c:ser>
        <c:ser>
          <c:idx val="1"/>
          <c:order val="1"/>
          <c:tx>
            <c:strRef>
              <c:f>'Unit 3'!$W$27</c:f>
              <c:strCache>
                <c:ptCount val="1"/>
                <c:pt idx="0">
                  <c:v>LRPC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'Unit 3'!$V$28:$V$29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'Unit 3'!$W$28:$W$29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92-4B66-B4BB-860AA958F2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7359440"/>
        <c:axId val="537362960"/>
      </c:scatterChart>
      <c:valAx>
        <c:axId val="537359440"/>
        <c:scaling>
          <c:orientation val="minMax"/>
          <c:max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37362960"/>
        <c:crosses val="autoZero"/>
        <c:crossBetween val="midCat"/>
      </c:valAx>
      <c:valAx>
        <c:axId val="537362960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373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Stagflation Phillips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'Unit 3'!$U$27</c:f>
              <c:strCache>
                <c:ptCount val="1"/>
                <c:pt idx="0">
                  <c:v>SRPC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'Unit 3'!$T$28:$T$38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'Unit 3'!$U$28:$U$38</c:f>
              <c:numCache>
                <c:formatCode>General</c:formatCode>
                <c:ptCount val="11"/>
                <c:pt idx="0">
                  <c:v>9.9999999999999982</c:v>
                </c:pt>
                <c:pt idx="1">
                  <c:v>8.0999999999999979</c:v>
                </c:pt>
                <c:pt idx="2">
                  <c:v>6.4</c:v>
                </c:pt>
                <c:pt idx="3">
                  <c:v>4.9000000000000004</c:v>
                </c:pt>
                <c:pt idx="4">
                  <c:v>3.5999999999999996</c:v>
                </c:pt>
                <c:pt idx="5">
                  <c:v>2.4999999999999996</c:v>
                </c:pt>
                <c:pt idx="6">
                  <c:v>1.6</c:v>
                </c:pt>
                <c:pt idx="7">
                  <c:v>0.89999999999999991</c:v>
                </c:pt>
                <c:pt idx="8">
                  <c:v>0.4</c:v>
                </c:pt>
                <c:pt idx="9">
                  <c:v>0.1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1C-449E-B397-3AA33F25EF64}"/>
            </c:ext>
          </c:extLst>
        </c:ser>
        <c:ser>
          <c:idx val="1"/>
          <c:order val="1"/>
          <c:tx>
            <c:strRef>
              <c:f>'Unit 3'!$W$27</c:f>
              <c:strCache>
                <c:ptCount val="1"/>
                <c:pt idx="0">
                  <c:v>LRPC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'Unit 3'!$V$28:$V$29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'Unit 3'!$W$28:$W$29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1C-449E-B397-3AA33F25EF64}"/>
            </c:ext>
          </c:extLst>
        </c:ser>
        <c:ser>
          <c:idx val="2"/>
          <c:order val="2"/>
          <c:tx>
            <c:strRef>
              <c:f>'Unit 3'!$X$27</c:f>
              <c:strCache>
                <c:ptCount val="1"/>
                <c:pt idx="0">
                  <c:v>Stagflation SRPC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1C-449E-B397-3AA33F25EF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51C-449E-B397-3AA33F25EF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1C-449E-B397-3AA33F25EF64}"/>
                </c:ext>
              </c:extLst>
            </c:dLbl>
            <c:dLbl>
              <c:idx val="4"/>
              <c:layout>
                <c:manualLayout>
                  <c:x val="5.7194576695354944E-2"/>
                  <c:y val="-0.262597403923731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new point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50465421473479"/>
                      <c:h val="0.1619325551232166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151C-449E-B397-3AA33F25EF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1C-449E-B397-3AA33F25EF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1C-449E-B397-3AA33F25EF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1C-449E-B397-3AA33F25EF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1C-449E-B397-3AA33F25EF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1C-449E-B397-3AA33F25EF6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1C-449E-B397-3AA33F25E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'Unit 3'!$X$28:$X$38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'Unit 3'!$U$28:$U$38</c:f>
              <c:numCache>
                <c:formatCode>General</c:formatCode>
                <c:ptCount val="11"/>
                <c:pt idx="0">
                  <c:v>9.9999999999999982</c:v>
                </c:pt>
                <c:pt idx="1">
                  <c:v>8.0999999999999979</c:v>
                </c:pt>
                <c:pt idx="2">
                  <c:v>6.4</c:v>
                </c:pt>
                <c:pt idx="3">
                  <c:v>4.9000000000000004</c:v>
                </c:pt>
                <c:pt idx="4">
                  <c:v>3.5999999999999996</c:v>
                </c:pt>
                <c:pt idx="5">
                  <c:v>2.4999999999999996</c:v>
                </c:pt>
                <c:pt idx="6">
                  <c:v>1.6</c:v>
                </c:pt>
                <c:pt idx="7">
                  <c:v>0.89999999999999991</c:v>
                </c:pt>
                <c:pt idx="8">
                  <c:v>0.4</c:v>
                </c:pt>
                <c:pt idx="9">
                  <c:v>0.1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1C-449E-B397-3AA33F25EF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7359440"/>
        <c:axId val="537362960"/>
      </c:scatterChart>
      <c:valAx>
        <c:axId val="537359440"/>
        <c:scaling>
          <c:orientation val="minMax"/>
          <c:max val="12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37362960"/>
        <c:crosses val="autoZero"/>
        <c:crossBetween val="midCat"/>
      </c:valAx>
      <c:valAx>
        <c:axId val="537362960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373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'Unit 4'!$U$11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 4'!$T$12:$T$13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4'!$U$12:$U$13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E-442A-840D-50D80D83FF93}"/>
            </c:ext>
          </c:extLst>
        </c:ser>
        <c:ser>
          <c:idx val="1"/>
          <c:order val="1"/>
          <c:tx>
            <c:strRef>
              <c:f>'Unit 4'!$W$11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 4'!$V$12:$V$13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'Unit 4'!$W$12:$W$13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2E-442A-840D-50D80D83FF93}"/>
            </c:ext>
          </c:extLst>
        </c:ser>
        <c:ser>
          <c:idx val="2"/>
          <c:order val="2"/>
          <c:tx>
            <c:strRef>
              <c:f>'Unit 4'!$Y$11</c:f>
              <c:strCache>
                <c:ptCount val="1"/>
                <c:pt idx="0">
                  <c:v>MS increase - expansionary monetary policy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 4'!$X$12:$X$13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xVal>
          <c:yVal>
            <c:numRef>
              <c:f>'Unit 4'!$Y$12:$Y$13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2E-442A-840D-50D80D83FF93}"/>
            </c:ext>
          </c:extLst>
        </c:ser>
        <c:ser>
          <c:idx val="3"/>
          <c:order val="3"/>
          <c:tx>
            <c:strRef>
              <c:f>'Unit 4'!$AA$11</c:f>
              <c:strCache>
                <c:ptCount val="1"/>
                <c:pt idx="0">
                  <c:v>MS decrease - contractionary monetary policy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 4'!$Z$12:$Z$13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xVal>
          <c:yVal>
            <c:numRef>
              <c:f>'Unit 4'!$AA$12:$AA$13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2E-442A-840D-50D80D83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0808"/>
        <c:axId val="693411128"/>
      </c:scatterChart>
      <c:valAx>
        <c:axId val="693410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3411128"/>
        <c:crosses val="autoZero"/>
        <c:crossBetween val="midCat"/>
      </c:valAx>
      <c:valAx>
        <c:axId val="69341112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341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Loanable Funds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'Unit 4'!$U$39</c:f>
              <c:strCache>
                <c:ptCount val="1"/>
                <c:pt idx="0">
                  <c:v>Demand (borrowers)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 4'!$T$40:$T$41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4'!$U$40:$U$41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C-45D4-8EF5-3D655E6DE14A}"/>
            </c:ext>
          </c:extLst>
        </c:ser>
        <c:ser>
          <c:idx val="1"/>
          <c:order val="1"/>
          <c:tx>
            <c:strRef>
              <c:f>'Unit 4'!$W$39</c:f>
              <c:strCache>
                <c:ptCount val="1"/>
                <c:pt idx="0">
                  <c:v>Supply (lenders)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 4'!$V$40:$V$41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4'!$W$40:$W$41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C-45D4-8EF5-3D655E6D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0488"/>
        <c:axId val="693410168"/>
      </c:scatterChart>
      <c:valAx>
        <c:axId val="69341048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3410168"/>
        <c:crosses val="autoZero"/>
        <c:crossBetween val="midCat"/>
      </c:valAx>
      <c:valAx>
        <c:axId val="6934101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341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Crowding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'Unit 4'!$U$39</c:f>
              <c:strCache>
                <c:ptCount val="1"/>
                <c:pt idx="0">
                  <c:v>Demand (borrowers)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 4'!$T$40:$T$41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4'!$U$40:$U$41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B-4130-910B-65E29A300E97}"/>
            </c:ext>
          </c:extLst>
        </c:ser>
        <c:ser>
          <c:idx val="2"/>
          <c:order val="1"/>
          <c:tx>
            <c:strRef>
              <c:f>'Unit 4'!$Y$39</c:f>
              <c:strCache>
                <c:ptCount val="1"/>
                <c:pt idx="0">
                  <c:v>new demand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'Unit 4'!$X$40:$X$41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'Unit 4'!$Y$40:$Y$41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CB-4130-910B-65E29A300E97}"/>
            </c:ext>
          </c:extLst>
        </c:ser>
        <c:ser>
          <c:idx val="1"/>
          <c:order val="2"/>
          <c:tx>
            <c:strRef>
              <c:f>'Unit 4'!$W$39</c:f>
              <c:strCache>
                <c:ptCount val="1"/>
                <c:pt idx="0">
                  <c:v>Supply (lenders)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 4'!$V$40:$V$41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4'!$W$40:$W$41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B-4130-910B-65E29A30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0488"/>
        <c:axId val="693410168"/>
      </c:scatterChart>
      <c:valAx>
        <c:axId val="69341048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3410168"/>
        <c:crosses val="autoZero"/>
        <c:crossBetween val="midCat"/>
      </c:valAx>
      <c:valAx>
        <c:axId val="6934101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9341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'Unit 5'!$I$16</c:f>
          <c:strCache>
            <c:ptCount val="1"/>
            <c:pt idx="0">
              <c:v>Dollars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'Unit 5'!$P$16</c:f>
              <c:strCache>
                <c:ptCount val="1"/>
                <c:pt idx="0">
                  <c:v>supply of dollars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 5'!$O$17:$O$18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5'!$P$17:$P$18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0-474B-A0C1-167B577AA075}"/>
            </c:ext>
          </c:extLst>
        </c:ser>
        <c:ser>
          <c:idx val="1"/>
          <c:order val="1"/>
          <c:tx>
            <c:strRef>
              <c:f>'Unit 5'!$R$16</c:f>
              <c:strCache>
                <c:ptCount val="1"/>
                <c:pt idx="0">
                  <c:v>demand of dollars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 5'!$Q$17:$Q$18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5'!$R$17:$R$18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60-474B-A0C1-167B577A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34168"/>
        <c:axId val="693429688"/>
      </c:scatterChart>
      <c:valAx>
        <c:axId val="69343416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'Unit 5'!$L$16</c:f>
              <c:strCache>
                <c:ptCount val="1"/>
                <c:pt idx="0">
                  <c:v>Quantity of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93429688"/>
        <c:crosses val="autoZero"/>
        <c:crossBetween val="midCat"/>
      </c:valAx>
      <c:valAx>
        <c:axId val="69342968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'Unit 5'!$J$16</c:f>
              <c:strCache>
                <c:ptCount val="1"/>
                <c:pt idx="0">
                  <c:v>euro per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9343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'Unit 1'!$C$69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'Unit 1'!$C$70:$C$79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8-4300-AC62-AF494FF18A71}"/>
            </c:ext>
          </c:extLst>
        </c:ser>
        <c:ser>
          <c:idx val="1"/>
          <c:order val="1"/>
          <c:tx>
            <c:strRef>
              <c:f>'Unit 1'!$D$69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'Unit 1'!$D$70:$D$79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8-4300-AC62-AF494FF18A71}"/>
            </c:ext>
          </c:extLst>
        </c:ser>
        <c:ser>
          <c:idx val="2"/>
          <c:order val="2"/>
          <c:tx>
            <c:strRef>
              <c:f>'Unit 1'!$E$69</c:f>
              <c:strCache>
                <c:ptCount val="1"/>
                <c:pt idx="0">
                  <c:v>shortage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'Unit 1'!$E$70:$E$79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8-4300-AC62-AF494FF18A71}"/>
            </c:ext>
          </c:extLst>
        </c:ser>
        <c:ser>
          <c:idx val="3"/>
          <c:order val="3"/>
          <c:tx>
            <c:strRef>
              <c:f>'Unit 1'!$F$69</c:f>
              <c:strCache>
                <c:ptCount val="1"/>
                <c:pt idx="0">
                  <c:v>surplus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'Unit 1'!$F$70:$F$79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8-4300-AC62-AF494FF1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43608"/>
        <c:axId val="543144568"/>
      </c:lineChart>
      <c:catAx>
        <c:axId val="54314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4568"/>
        <c:crosses val="autoZero"/>
        <c:auto val="1"/>
        <c:lblAlgn val="ctr"/>
        <c:lblOffset val="100"/>
        <c:noMultiLvlLbl val="0"/>
      </c:catAx>
      <c:valAx>
        <c:axId val="543144568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5548160445128132E-2"/>
                  <c:y val="4.48475526580682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trough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84F-42E0-B35F-51AD80B9F7C3}"/>
                </c:ext>
              </c:extLst>
            </c:dLbl>
            <c:dLbl>
              <c:idx val="3"/>
              <c:layout>
                <c:manualLayout>
                  <c:x val="-5.5786716215598775E-2"/>
                  <c:y val="-5.07318977600918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peak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84F-42E0-B35F-51AD80B9F7C3}"/>
                </c:ext>
              </c:extLst>
            </c:dLbl>
            <c:dLbl>
              <c:idx val="6"/>
              <c:layout>
                <c:manualLayout>
                  <c:x val="-0.27058362143803594"/>
                  <c:y val="0.268862124761286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unemployment,</a:t>
                    </a:r>
                  </a:p>
                  <a:p>
                    <a:pPr>
                      <a:defRPr/>
                    </a:pPr>
                    <a:r>
                      <a:rPr lang="en-US"/>
                      <a:t>recessionary gap</a:t>
                    </a:r>
                  </a:p>
                </c:rich>
              </c:tx>
              <c:spPr>
                <a:solidFill>
                  <a:srgbClr val="E7E6E6">
                    <a:alpha val="74902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46550612508057"/>
                      <c:h val="0.1850958146360736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684F-42E0-B35F-51AD80B9F7C3}"/>
                </c:ext>
              </c:extLst>
            </c:dLbl>
            <c:dLbl>
              <c:idx val="7"/>
              <c:layout>
                <c:manualLayout>
                  <c:x val="-0.20062875361082766"/>
                  <c:y val="-8.95612846781249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inflation, inflationary</a:t>
                    </a:r>
                    <a:r>
                      <a:rPr lang="en-US" baseline="0"/>
                      <a:t> gap</a:t>
                    </a:r>
                    <a:endParaRPr lang="en-US"/>
                  </a:p>
                </c:rich>
              </c:tx>
              <c:spPr>
                <a:solidFill>
                  <a:srgbClr val="E7E6E6">
                    <a:alpha val="74902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37266279819471"/>
                      <c:h val="0.2448329711474237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684F-42E0-B35F-51AD80B9F7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'Unit 2'!$J$8:$J$17</c:f>
              <c:numCache>
                <c:formatCode>General</c:formatCode>
                <c:ptCount val="10"/>
                <c:pt idx="0">
                  <c:v>4.7278922804770449</c:v>
                </c:pt>
                <c:pt idx="1">
                  <c:v>0.72959251407621561</c:v>
                </c:pt>
                <c:pt idx="2">
                  <c:v>3.1617535054032224</c:v>
                </c:pt>
                <c:pt idx="3">
                  <c:v>7.9680747398701453</c:v>
                </c:pt>
                <c:pt idx="4">
                  <c:v>4.3679366673318905</c:v>
                </c:pt>
                <c:pt idx="5">
                  <c:v>5.3902812459986951</c:v>
                </c:pt>
                <c:pt idx="6">
                  <c:v>10.971822067084611</c:v>
                </c:pt>
                <c:pt idx="7">
                  <c:v>8.1362900500048045</c:v>
                </c:pt>
                <c:pt idx="8">
                  <c:v>7.7470382596849721</c:v>
                </c:pt>
                <c:pt idx="9">
                  <c:v>13.738835752182883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F-42E0-B35F-51AD80B9F7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84F-42E0-B35F-51AD80B9F7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84F-42E0-B35F-51AD80B9F7C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84F-42E0-B35F-51AD80B9F7C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84F-42E0-B35F-51AD80B9F7C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84F-42E0-B35F-51AD80B9F7C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84F-42E0-B35F-51AD80B9F7C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84F-42E0-B35F-51AD80B9F7C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84F-42E0-B35F-51AD80B9F7C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84F-42E0-B35F-51AD80B9F7C3}"/>
                </c:ext>
              </c:extLst>
            </c:dLbl>
            <c:dLbl>
              <c:idx val="9"/>
              <c:layout>
                <c:manualLayout>
                  <c:x val="-5.8027079303675046E-2"/>
                  <c:y val="0.370370370370370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orange line = full employment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684F-42E0-B35F-51AD80B9F7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'Unit 2'!$K$8:$K$17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F-42E0-B35F-51AD80B9F7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3540664"/>
        <c:axId val="377934192"/>
      </c:lineChart>
      <c:catAx>
        <c:axId val="5535406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77934192"/>
        <c:crosses val="autoZero"/>
        <c:auto val="1"/>
        <c:lblAlgn val="ctr"/>
        <c:lblOffset val="100"/>
        <c:noMultiLvlLbl val="0"/>
      </c:catAx>
      <c:valAx>
        <c:axId val="377934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  <a:r>
                  <a:rPr lang="en-US" baseline="0"/>
                  <a:t>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5354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'Unit 3'!$T$9</c:f>
              <c:strCache>
                <c:ptCount val="1"/>
                <c:pt idx="0">
                  <c:v>AD = C+I+G+X-N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 3'!$T$10:$T$11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3'!$T$13:$T$14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0-4532-AD8F-753BA1BF8E00}"/>
            </c:ext>
          </c:extLst>
        </c:ser>
        <c:ser>
          <c:idx val="2"/>
          <c:order val="1"/>
          <c:tx>
            <c:strRef>
              <c:f>'Unit 3'!$V$9</c:f>
              <c:strCache>
                <c:ptCount val="1"/>
                <c:pt idx="0">
                  <c:v>AS1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 3'!$V$10:$V$11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3'!$V$13:$V$14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0-4532-AD8F-753BA1BF8E00}"/>
            </c:ext>
          </c:extLst>
        </c:ser>
        <c:ser>
          <c:idx val="3"/>
          <c:order val="2"/>
          <c:tx>
            <c:strRef>
              <c:f>'Unit 3'!$W$9</c:f>
              <c:strCache>
                <c:ptCount val="1"/>
                <c:pt idx="0">
                  <c:v>LRAS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 3'!$W$10:$W$11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'Unit 3'!$W$13:$W$14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0-4532-AD8F-753BA1BF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2808"/>
        <c:axId val="473923768"/>
      </c:scatterChart>
      <c:valAx>
        <c:axId val="473922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73923768"/>
        <c:crosses val="autoZero"/>
        <c:crossBetween val="midCat"/>
        <c:majorUnit val="0.25"/>
      </c:valAx>
      <c:valAx>
        <c:axId val="4739237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7392280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Stagflation - also</a:t>
            </a:r>
            <a:r>
              <a:rPr lang="en-US" baseline="0"/>
              <a:t> a type of recessionary gap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'Unit 3'!$T$9</c:f>
              <c:strCache>
                <c:ptCount val="1"/>
                <c:pt idx="0">
                  <c:v>AD = C+I+G+X-N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 3'!$T$10:$T$11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3'!$T$13:$T$14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07-4DDF-AB2E-36761BA6895C}"/>
            </c:ext>
          </c:extLst>
        </c:ser>
        <c:ser>
          <c:idx val="2"/>
          <c:order val="1"/>
          <c:tx>
            <c:strRef>
              <c:f>'Unit 3'!$V$9</c:f>
              <c:strCache>
                <c:ptCount val="1"/>
                <c:pt idx="0">
                  <c:v>AS1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 3'!$V$10:$V$11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3'!$V$13:$V$14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07-4DDF-AB2E-36761BA6895C}"/>
            </c:ext>
          </c:extLst>
        </c:ser>
        <c:ser>
          <c:idx val="0"/>
          <c:order val="2"/>
          <c:tx>
            <c:strRef>
              <c:f>'Unit 3'!$U$9</c:f>
              <c:strCache>
                <c:ptCount val="1"/>
                <c:pt idx="0">
                  <c:v>AS2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 3'!$U$10:$U$11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'Unit 3'!$U$13:$U$14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07-4DDF-AB2E-36761BA6895C}"/>
            </c:ext>
          </c:extLst>
        </c:ser>
        <c:ser>
          <c:idx val="3"/>
          <c:order val="3"/>
          <c:tx>
            <c:strRef>
              <c:f>'Unit 3'!$W$9</c:f>
              <c:strCache>
                <c:ptCount val="1"/>
                <c:pt idx="0">
                  <c:v>LRAS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 3'!$W$10:$W$11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'Unit 3'!$W$13:$W$14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07-4DDF-AB2E-36761BA6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2808"/>
        <c:axId val="473923768"/>
      </c:scatterChart>
      <c:valAx>
        <c:axId val="473922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3768"/>
        <c:crosses val="autoZero"/>
        <c:crossBetween val="midCat"/>
        <c:majorUnit val="0.25"/>
      </c:valAx>
      <c:valAx>
        <c:axId val="4739237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2808"/>
        <c:crosses val="autoZero"/>
        <c:crossBetween val="midCat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Inflationary Gap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'Unit 3'!$T$9</c:f>
              <c:strCache>
                <c:ptCount val="1"/>
                <c:pt idx="0">
                  <c:v>AD = C+I+G+X-N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'Unit 3'!$T$10:$T$11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3'!$T$13:$T$14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0-452F-9501-98F7D806D450}"/>
            </c:ext>
          </c:extLst>
        </c:ser>
        <c:ser>
          <c:idx val="5"/>
          <c:order val="1"/>
          <c:tx>
            <c:strRef>
              <c:f>'Unit 3'!$U$2</c:f>
              <c:strCache>
                <c:ptCount val="1"/>
                <c:pt idx="0">
                  <c:v>AD2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'Unit 3'!$U$3:$U$4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'Unit 3'!$U$6:$U$7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F0-452F-9501-98F7D806D450}"/>
            </c:ext>
          </c:extLst>
        </c:ser>
        <c:ser>
          <c:idx val="6"/>
          <c:order val="2"/>
          <c:tx>
            <c:strRef>
              <c:f>'Unit 3'!$V$9</c:f>
              <c:strCache>
                <c:ptCount val="1"/>
                <c:pt idx="0">
                  <c:v>AS1</c:v>
                </c:pt>
              </c:strCache>
            </c:strRef>
          </c:tx>
          <c:marker>
            <c:symbol val="none"/>
          </c:marker>
          <c:xVal>
            <c:numRef>
              <c:f>'Unit 3'!$V$10:$V$11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3'!$V$13:$V$14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F0-452F-9501-98F7D806D450}"/>
            </c:ext>
          </c:extLst>
        </c:ser>
        <c:ser>
          <c:idx val="7"/>
          <c:order val="3"/>
          <c:tx>
            <c:strRef>
              <c:f>'Unit 3'!$W$9</c:f>
              <c:strCache>
                <c:ptCount val="1"/>
                <c:pt idx="0">
                  <c:v>LRAS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'Unit 3'!$W$10:$W$11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'Unit 3'!$W$13:$W$14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F0-452F-9501-98F7D806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2808"/>
        <c:axId val="473923768"/>
      </c:scatterChart>
      <c:valAx>
        <c:axId val="473922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3768"/>
        <c:crosses val="autoZero"/>
        <c:crossBetween val="midCat"/>
        <c:majorUnit val="0.25"/>
      </c:valAx>
      <c:valAx>
        <c:axId val="4739237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2808"/>
        <c:crosses val="autoZero"/>
        <c:crossBetween val="midCat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Recessionary Gap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'Unit 3'!$T$9</c:f>
              <c:strCache>
                <c:ptCount val="1"/>
                <c:pt idx="0">
                  <c:v>AD = C+I+G+X-N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'Unit 3'!$T$10:$T$11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3'!$T$13:$T$14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B-4091-BEDB-0704FE5C755B}"/>
            </c:ext>
          </c:extLst>
        </c:ser>
        <c:ser>
          <c:idx val="5"/>
          <c:order val="1"/>
          <c:tx>
            <c:strRef>
              <c:f>'Unit 3'!$T$2</c:f>
              <c:strCache>
                <c:ptCount val="1"/>
                <c:pt idx="0">
                  <c:v>AD2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'Unit 3'!$T$3:$T$4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'Unit 3'!$T$6:$T$7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5B-4091-BEDB-0704FE5C755B}"/>
            </c:ext>
          </c:extLst>
        </c:ser>
        <c:ser>
          <c:idx val="6"/>
          <c:order val="2"/>
          <c:tx>
            <c:strRef>
              <c:f>'Unit 3'!$V$9</c:f>
              <c:strCache>
                <c:ptCount val="1"/>
                <c:pt idx="0">
                  <c:v>AS1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 3'!$V$10:$V$11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3'!$V$13:$V$14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5B-4091-BEDB-0704FE5C755B}"/>
            </c:ext>
          </c:extLst>
        </c:ser>
        <c:ser>
          <c:idx val="7"/>
          <c:order val="3"/>
          <c:tx>
            <c:strRef>
              <c:f>'Unit 3'!$W$9</c:f>
              <c:strCache>
                <c:ptCount val="1"/>
                <c:pt idx="0">
                  <c:v>LRAS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 3'!$W$10:$W$11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'Unit 3'!$W$13:$W$14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5B-4091-BEDB-0704FE5C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2808"/>
        <c:axId val="473923768"/>
      </c:scatterChart>
      <c:valAx>
        <c:axId val="473922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3768"/>
        <c:crosses val="autoZero"/>
        <c:crossBetween val="midCat"/>
        <c:majorUnit val="0.25"/>
      </c:valAx>
      <c:valAx>
        <c:axId val="4739237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2808"/>
        <c:crosses val="autoZero"/>
        <c:crossBetween val="midCat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Recessionary Gap Long Run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'Unit 3'!$T$9</c:f>
              <c:strCache>
                <c:ptCount val="1"/>
                <c:pt idx="0">
                  <c:v>AD = C+I+G+X-N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'Unit 3'!$T$10:$T$11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3'!$T$13:$T$14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5-4692-9000-2C32D7EC6274}"/>
            </c:ext>
          </c:extLst>
        </c:ser>
        <c:ser>
          <c:idx val="5"/>
          <c:order val="1"/>
          <c:tx>
            <c:strRef>
              <c:f>'Unit 3'!$T$2</c:f>
              <c:strCache>
                <c:ptCount val="1"/>
                <c:pt idx="0">
                  <c:v>AD2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'Unit 3'!$T$3:$T$4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'Unit 3'!$T$6:$T$7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35-4692-9000-2C32D7EC6274}"/>
            </c:ext>
          </c:extLst>
        </c:ser>
        <c:ser>
          <c:idx val="6"/>
          <c:order val="2"/>
          <c:tx>
            <c:strRef>
              <c:f>'Unit 3'!$V$9</c:f>
              <c:strCache>
                <c:ptCount val="1"/>
                <c:pt idx="0">
                  <c:v>AS1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 3'!$V$10:$V$11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3'!$V$13:$V$14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35-4692-9000-2C32D7EC6274}"/>
            </c:ext>
          </c:extLst>
        </c:ser>
        <c:ser>
          <c:idx val="0"/>
          <c:order val="3"/>
          <c:tx>
            <c:strRef>
              <c:f>'Unit 3'!$V$2</c:f>
              <c:strCache>
                <c:ptCount val="1"/>
                <c:pt idx="0">
                  <c:v>AS2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'Unit 3'!$V$3:$V$4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'Unit 3'!$V$6:$V$7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35-4692-9000-2C32D7EC6274}"/>
            </c:ext>
          </c:extLst>
        </c:ser>
        <c:ser>
          <c:idx val="7"/>
          <c:order val="4"/>
          <c:tx>
            <c:strRef>
              <c:f>'Unit 3'!$W$9</c:f>
              <c:strCache>
                <c:ptCount val="1"/>
                <c:pt idx="0">
                  <c:v>LRAS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 3'!$W$10:$W$11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'Unit 3'!$W$13:$W$14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35-4692-9000-2C32D7EC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2808"/>
        <c:axId val="473923768"/>
      </c:scatterChart>
      <c:valAx>
        <c:axId val="473922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3768"/>
        <c:crosses val="autoZero"/>
        <c:crossBetween val="midCat"/>
        <c:majorUnit val="0.25"/>
      </c:valAx>
      <c:valAx>
        <c:axId val="4739237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2808"/>
        <c:crosses val="autoZero"/>
        <c:crossBetween val="midCat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Inflationary Gap Long Run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'Unit 3'!$T$9</c:f>
              <c:strCache>
                <c:ptCount val="1"/>
                <c:pt idx="0">
                  <c:v>AD = C+I+G+X-N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'Unit 3'!$T$10:$T$11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3'!$T$13:$T$14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8-4577-8DF1-60616FBB9BC7}"/>
            </c:ext>
          </c:extLst>
        </c:ser>
        <c:ser>
          <c:idx val="5"/>
          <c:order val="1"/>
          <c:tx>
            <c:strRef>
              <c:f>'Unit 3'!$U$2</c:f>
              <c:strCache>
                <c:ptCount val="1"/>
                <c:pt idx="0">
                  <c:v>AD2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'Unit 3'!$U$3:$U$4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'Unit 3'!$U$6:$U$7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8-4577-8DF1-60616FBB9BC7}"/>
            </c:ext>
          </c:extLst>
        </c:ser>
        <c:ser>
          <c:idx val="6"/>
          <c:order val="2"/>
          <c:tx>
            <c:strRef>
              <c:f>'Unit 3'!$V$9</c:f>
              <c:strCache>
                <c:ptCount val="1"/>
                <c:pt idx="0">
                  <c:v>AS1</c:v>
                </c:pt>
              </c:strCache>
            </c:strRef>
          </c:tx>
          <c:marker>
            <c:symbol val="none"/>
          </c:marker>
          <c:xVal>
            <c:numRef>
              <c:f>'Unit 3'!$V$10:$V$11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'Unit 3'!$V$13:$V$14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8-4577-8DF1-60616FBB9BC7}"/>
            </c:ext>
          </c:extLst>
        </c:ser>
        <c:ser>
          <c:idx val="0"/>
          <c:order val="3"/>
          <c:tx>
            <c:strRef>
              <c:f>'Unit 3'!$W$2</c:f>
              <c:strCache>
                <c:ptCount val="1"/>
                <c:pt idx="0">
                  <c:v>AS2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'Unit 3'!$W$3:$W$4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'Unit 3'!$W$6:$W$7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78-4577-8DF1-60616FBB9BC7}"/>
            </c:ext>
          </c:extLst>
        </c:ser>
        <c:ser>
          <c:idx val="7"/>
          <c:order val="4"/>
          <c:tx>
            <c:strRef>
              <c:f>'Unit 3'!$W$9</c:f>
              <c:strCache>
                <c:ptCount val="1"/>
                <c:pt idx="0">
                  <c:v>LRAS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'Unit 3'!$W$10:$W$11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'Unit 3'!$W$13:$W$14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78-4577-8DF1-60616FBB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2808"/>
        <c:axId val="473923768"/>
      </c:scatterChart>
      <c:valAx>
        <c:axId val="473922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3768"/>
        <c:crosses val="autoZero"/>
        <c:crossBetween val="midCat"/>
        <c:majorUnit val="0.25"/>
      </c:valAx>
      <c:valAx>
        <c:axId val="47392376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473922808"/>
        <c:crosses val="autoZero"/>
        <c:crossBetween val="midCat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30480</xdr:rowOff>
    </xdr:from>
    <xdr:to>
      <xdr:col>7</xdr:col>
      <xdr:colOff>388620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A89F0-7EC2-4A88-93DD-BD93BD3F8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7621</xdr:colOff>
      <xdr:row>40</xdr:row>
      <xdr:rowOff>15240</xdr:rowOff>
    </xdr:from>
    <xdr:to>
      <xdr:col>9</xdr:col>
      <xdr:colOff>405991</xdr:colOff>
      <xdr:row>57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145E91-A01A-452B-A571-D240D3D51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1" y="7330440"/>
          <a:ext cx="5884770" cy="32613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66</xdr:row>
      <xdr:rowOff>7620</xdr:rowOff>
    </xdr:from>
    <xdr:to>
      <xdr:col>7</xdr:col>
      <xdr:colOff>510540</xdr:colOff>
      <xdr:row>81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19E0AD-7631-4AF1-B178-8D00627C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6</xdr:row>
      <xdr:rowOff>106680</xdr:rowOff>
    </xdr:from>
    <xdr:to>
      <xdr:col>13</xdr:col>
      <xdr:colOff>388620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D490F-7237-47A4-8279-AE03F21F9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83820</xdr:colOff>
      <xdr:row>25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23D817-69CD-4D99-8DFD-255141A0B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18</xdr:col>
      <xdr:colOff>472440</xdr:colOff>
      <xdr:row>25</xdr:row>
      <xdr:rowOff>175260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DC76023-3ABC-4BFB-88B4-4F44ACA15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13</xdr:col>
      <xdr:colOff>83820</xdr:colOff>
      <xdr:row>25</xdr:row>
      <xdr:rowOff>175260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EBFA3A6-7FCB-407C-BCBC-19873B6DC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9</xdr:col>
      <xdr:colOff>76200</xdr:colOff>
      <xdr:row>25</xdr:row>
      <xdr:rowOff>175260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3EB3559-A890-4B3E-AF44-03FCF1C8A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9</xdr:col>
      <xdr:colOff>160020</xdr:colOff>
      <xdr:row>38</xdr:row>
      <xdr:rowOff>106680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E5C2449-3265-45AA-99F3-4DFC4A71F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83820</xdr:colOff>
      <xdr:row>38</xdr:row>
      <xdr:rowOff>106680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18C4AF9-B6D9-40F4-869D-FA66BF419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4</xdr:col>
      <xdr:colOff>411480</xdr:colOff>
      <xdr:row>54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C1C83A2-2915-40B0-ABA1-0F502C2ED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411480</xdr:colOff>
      <xdr:row>40</xdr:row>
      <xdr:rowOff>106680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664C3D5-E610-486C-8023-F757809DD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403860</xdr:colOff>
      <xdr:row>27</xdr:row>
      <xdr:rowOff>121920</xdr:rowOff>
    </xdr:from>
    <xdr:to>
      <xdr:col>17</xdr:col>
      <xdr:colOff>586740</xdr:colOff>
      <xdr:row>38</xdr:row>
      <xdr:rowOff>68580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C355EE4-C1F3-41E8-82C5-D17F34875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411480</xdr:colOff>
      <xdr:row>39</xdr:row>
      <xdr:rowOff>38100</xdr:rowOff>
    </xdr:from>
    <xdr:to>
      <xdr:col>17</xdr:col>
      <xdr:colOff>594360</xdr:colOff>
      <xdr:row>49</xdr:row>
      <xdr:rowOff>167640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7C9360D-48F3-446F-9BF3-A6C13980C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129540</xdr:rowOff>
    </xdr:from>
    <xdr:to>
      <xdr:col>7</xdr:col>
      <xdr:colOff>304800</xdr:colOff>
      <xdr:row>36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DB6C8-9D02-402C-ABC1-22439B54D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175260</xdr:rowOff>
    </xdr:from>
    <xdr:to>
      <xdr:col>5</xdr:col>
      <xdr:colOff>601980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89161-6A4C-48D9-B3BD-A4E9549F7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350520</xdr:colOff>
      <xdr:row>46</xdr:row>
      <xdr:rowOff>53340</xdr:rowOff>
    </xdr:from>
    <xdr:to>
      <xdr:col>12</xdr:col>
      <xdr:colOff>342900</xdr:colOff>
      <xdr:row>58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93C9F-171F-4C6D-9F38-9D87F38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16</xdr:row>
      <xdr:rowOff>175260</xdr:rowOff>
    </xdr:from>
    <xdr:to>
      <xdr:col>15</xdr:col>
      <xdr:colOff>30480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74ED4-3F0A-490C-B5E2-29D8C22F0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3E9-5C9E-4111-B4DA-46AB43BA9D6D}">
  <sheetPr codeName="Sheet2"/>
  <dimension ref="A1:M79"/>
  <sheetViews>
    <sheetView topLeftCell="A70" workbookViewId="0">
      <selection activeCell="C31" sqref="C31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I5" t="s">
        <v>8</v>
      </c>
    </row>
    <row r="6" spans="1:10" x14ac:dyDescent="0.25">
      <c r="J6" t="s">
        <v>227</v>
      </c>
    </row>
    <row r="7" spans="1:10" x14ac:dyDescent="0.25">
      <c r="D7">
        <v>1</v>
      </c>
      <c r="E7">
        <f>10-D7*D7/10</f>
        <v>9.9</v>
      </c>
      <c r="F7">
        <f t="shared" ref="F7:F15" si="0">(10-D7) * (10/9)</f>
        <v>10</v>
      </c>
      <c r="J7" t="s">
        <v>228</v>
      </c>
    </row>
    <row r="8" spans="1:10" x14ac:dyDescent="0.25">
      <c r="D8">
        <v>2</v>
      </c>
      <c r="E8">
        <f t="shared" ref="E8:E16" si="1">10-D8*D8/10</f>
        <v>9.6</v>
      </c>
      <c r="F8">
        <f t="shared" si="0"/>
        <v>8.8888888888888893</v>
      </c>
      <c r="J8" t="s">
        <v>229</v>
      </c>
    </row>
    <row r="9" spans="1:10" x14ac:dyDescent="0.25">
      <c r="D9">
        <v>3</v>
      </c>
      <c r="E9">
        <f t="shared" si="1"/>
        <v>9.1</v>
      </c>
      <c r="F9">
        <f t="shared" si="0"/>
        <v>7.7777777777777786</v>
      </c>
    </row>
    <row r="10" spans="1:10" x14ac:dyDescent="0.25">
      <c r="D10">
        <v>4</v>
      </c>
      <c r="E10">
        <f t="shared" si="1"/>
        <v>8.4</v>
      </c>
      <c r="F10">
        <f t="shared" si="0"/>
        <v>6.666666666666667</v>
      </c>
    </row>
    <row r="11" spans="1:10" x14ac:dyDescent="0.25">
      <c r="D11">
        <v>5</v>
      </c>
      <c r="E11">
        <f t="shared" si="1"/>
        <v>7.5</v>
      </c>
      <c r="F11">
        <f t="shared" si="0"/>
        <v>5.5555555555555554</v>
      </c>
    </row>
    <row r="12" spans="1:10" x14ac:dyDescent="0.25">
      <c r="D12">
        <v>6</v>
      </c>
      <c r="E12">
        <f t="shared" si="1"/>
        <v>6.4</v>
      </c>
      <c r="F12">
        <f t="shared" si="0"/>
        <v>4.4444444444444446</v>
      </c>
    </row>
    <row r="13" spans="1:10" x14ac:dyDescent="0.25">
      <c r="D13">
        <v>7</v>
      </c>
      <c r="E13">
        <f t="shared" si="1"/>
        <v>5.0999999999999996</v>
      </c>
      <c r="F13">
        <f t="shared" si="0"/>
        <v>3.3333333333333335</v>
      </c>
    </row>
    <row r="14" spans="1:10" x14ac:dyDescent="0.25">
      <c r="D14">
        <v>8</v>
      </c>
      <c r="E14">
        <f t="shared" si="1"/>
        <v>3.5999999999999996</v>
      </c>
      <c r="F14">
        <f t="shared" si="0"/>
        <v>2.2222222222222223</v>
      </c>
    </row>
    <row r="15" spans="1:10" x14ac:dyDescent="0.25">
      <c r="D15">
        <v>9</v>
      </c>
      <c r="E15">
        <f t="shared" si="1"/>
        <v>1.9000000000000004</v>
      </c>
      <c r="F15">
        <f t="shared" si="0"/>
        <v>1.1111111111111112</v>
      </c>
    </row>
    <row r="16" spans="1:10" x14ac:dyDescent="0.25">
      <c r="D16">
        <v>10</v>
      </c>
      <c r="E16">
        <f t="shared" si="1"/>
        <v>0</v>
      </c>
      <c r="F16">
        <f>(10-D16) * (10/9)</f>
        <v>0</v>
      </c>
    </row>
    <row r="21" spans="1:5" x14ac:dyDescent="0.25">
      <c r="A21" t="s">
        <v>4</v>
      </c>
      <c r="D21" t="s">
        <v>7</v>
      </c>
    </row>
    <row r="22" spans="1:5" x14ac:dyDescent="0.25">
      <c r="A22" t="s">
        <v>5</v>
      </c>
    </row>
    <row r="23" spans="1:5" x14ac:dyDescent="0.25">
      <c r="A23" t="s">
        <v>6</v>
      </c>
    </row>
    <row r="26" spans="1:5" x14ac:dyDescent="0.25">
      <c r="A26" t="s">
        <v>9</v>
      </c>
    </row>
    <row r="27" spans="1:5" x14ac:dyDescent="0.25">
      <c r="A27" t="s">
        <v>10</v>
      </c>
    </row>
    <row r="28" spans="1:5" x14ac:dyDescent="0.25">
      <c r="A28" t="s">
        <v>11</v>
      </c>
    </row>
    <row r="30" spans="1:5" x14ac:dyDescent="0.25">
      <c r="B30" s="1" t="s">
        <v>235</v>
      </c>
      <c r="C30" s="1" t="s">
        <v>236</v>
      </c>
    </row>
    <row r="31" spans="1:5" x14ac:dyDescent="0.25">
      <c r="A31" s="1" t="s">
        <v>233</v>
      </c>
      <c r="B31" s="2">
        <v>1</v>
      </c>
      <c r="C31" s="2">
        <v>0.25</v>
      </c>
      <c r="E31" t="str">
        <f>"1 " &amp; $B$30 &amp; " costs " &amp; ROUND($C$31/$B$31, 3) &amp; " " &amp; $C$30 &amp; " in " &amp; $A$31</f>
        <v>1 desk costs 0.25 skirt in Maya</v>
      </c>
    </row>
    <row r="32" spans="1:5" x14ac:dyDescent="0.25">
      <c r="A32" s="1" t="s">
        <v>234</v>
      </c>
      <c r="B32" s="2">
        <v>0.33329999999999999</v>
      </c>
      <c r="C32" s="2">
        <v>0.5</v>
      </c>
      <c r="E32" t="str">
        <f>"1 " &amp; $C$30 &amp; " costs " &amp; ROUND($B$31/$C$31, 3) &amp; " " &amp; $B$30 &amp; " in " &amp; $A$31</f>
        <v>1 skirt costs 4 desk in Maya</v>
      </c>
    </row>
    <row r="33" spans="1:5" x14ac:dyDescent="0.25">
      <c r="E33" t="str">
        <f>"1 " &amp; $B$30 &amp; " costs " &amp; ROUND($C$32/$B$32, 3) &amp; " " &amp; $C$30 &amp; " in " &amp; $A$32</f>
        <v>1 desk costs 1.5 skirt in Zhang</v>
      </c>
    </row>
    <row r="34" spans="1:5" x14ac:dyDescent="0.25">
      <c r="A34" t="str">
        <f>$A$31 &amp; " should produce " &amp; IF($B$31 * $C$32 &gt; $B$32 * $C$31, $B$30, $C$30)</f>
        <v>Maya should produce desk</v>
      </c>
      <c r="E34" t="str">
        <f>"1 " &amp; $C$30 &amp; " costs " &amp; ROUND($B$32/$C$32, 3) &amp; " " &amp; $B$30 &amp; " in " &amp; $A$32</f>
        <v>1 skirt costs 0.667 desk in Zhang</v>
      </c>
    </row>
    <row r="35" spans="1:5" x14ac:dyDescent="0.25">
      <c r="A35" t="str">
        <f>$A$32 &amp; " should produce " &amp; IF($B$31 * $C$32 &gt; $B$32 * $C$31, $C$30, $B$30)</f>
        <v>Zhang should produce skirt</v>
      </c>
    </row>
    <row r="36" spans="1:5" x14ac:dyDescent="0.25">
      <c r="A36" t="str">
        <f>IF($B$31 &gt; $B$32, $A$31, $A$32) &amp; " has the absolute advantage in " &amp; $B$30</f>
        <v>Maya has the absolute advantage in desk</v>
      </c>
    </row>
    <row r="37" spans="1:5" x14ac:dyDescent="0.25">
      <c r="A37" t="str">
        <f>IF($C$31 &gt; $C$32, $A$31, $A$32) &amp; " has the absolute advantage in " &amp; $C$30</f>
        <v>Zhang has the absolute advantage in skirt</v>
      </c>
    </row>
    <row r="38" spans="1:5" x14ac:dyDescent="0.25">
      <c r="A38" t="s">
        <v>12</v>
      </c>
    </row>
    <row r="40" spans="1:5" x14ac:dyDescent="0.25">
      <c r="A40" t="s">
        <v>13</v>
      </c>
    </row>
    <row r="59" spans="1:1" x14ac:dyDescent="0.25">
      <c r="A59" t="s">
        <v>14</v>
      </c>
    </row>
    <row r="60" spans="1:1" x14ac:dyDescent="0.25">
      <c r="A60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3" x14ac:dyDescent="0.25">
      <c r="A65" t="s">
        <v>19</v>
      </c>
    </row>
    <row r="66" spans="1:13" x14ac:dyDescent="0.25">
      <c r="A66" t="s">
        <v>20</v>
      </c>
    </row>
    <row r="67" spans="1:13" x14ac:dyDescent="0.25">
      <c r="J67" t="s">
        <v>25</v>
      </c>
      <c r="L67" t="s">
        <v>27</v>
      </c>
      <c r="M67" t="s">
        <v>29</v>
      </c>
    </row>
    <row r="68" spans="1:13" x14ac:dyDescent="0.25">
      <c r="J68" t="s">
        <v>26</v>
      </c>
      <c r="L68" t="s">
        <v>28</v>
      </c>
      <c r="M68" t="s">
        <v>28</v>
      </c>
    </row>
    <row r="69" spans="1:13" x14ac:dyDescent="0.25">
      <c r="C69" t="s">
        <v>22</v>
      </c>
      <c r="D69" t="s">
        <v>21</v>
      </c>
      <c r="E69" t="s">
        <v>24</v>
      </c>
      <c r="F69" t="s">
        <v>23</v>
      </c>
      <c r="J69" t="s">
        <v>30</v>
      </c>
      <c r="L69" t="s">
        <v>31</v>
      </c>
      <c r="M69" t="s">
        <v>31</v>
      </c>
    </row>
    <row r="70" spans="1:13" x14ac:dyDescent="0.25">
      <c r="B70">
        <v>1</v>
      </c>
      <c r="C70">
        <f>B70</f>
        <v>1</v>
      </c>
      <c r="D70">
        <f>11-B70</f>
        <v>10</v>
      </c>
      <c r="E70">
        <v>3</v>
      </c>
      <c r="F70">
        <v>8</v>
      </c>
      <c r="J70" t="s">
        <v>32</v>
      </c>
      <c r="L70" t="s">
        <v>31</v>
      </c>
      <c r="M70" t="s">
        <v>28</v>
      </c>
    </row>
    <row r="71" spans="1:13" x14ac:dyDescent="0.25">
      <c r="B71">
        <v>2</v>
      </c>
      <c r="C71">
        <f t="shared" ref="C71:C79" si="2">B71</f>
        <v>2</v>
      </c>
      <c r="D71">
        <f t="shared" ref="D71:D79" si="3">11-B71</f>
        <v>9</v>
      </c>
      <c r="E71">
        <v>3</v>
      </c>
      <c r="F71">
        <v>8</v>
      </c>
      <c r="J71" t="s">
        <v>33</v>
      </c>
      <c r="L71" t="s">
        <v>28</v>
      </c>
      <c r="M71" t="s">
        <v>31</v>
      </c>
    </row>
    <row r="72" spans="1:13" x14ac:dyDescent="0.25">
      <c r="B72">
        <v>3</v>
      </c>
      <c r="C72">
        <f t="shared" si="2"/>
        <v>3</v>
      </c>
      <c r="D72">
        <f t="shared" si="3"/>
        <v>8</v>
      </c>
      <c r="E72">
        <v>3</v>
      </c>
      <c r="F72">
        <v>8</v>
      </c>
    </row>
    <row r="73" spans="1:13" x14ac:dyDescent="0.25">
      <c r="B73">
        <v>4</v>
      </c>
      <c r="C73">
        <f t="shared" si="2"/>
        <v>4</v>
      </c>
      <c r="D73">
        <f t="shared" si="3"/>
        <v>7</v>
      </c>
      <c r="E73">
        <v>3</v>
      </c>
      <c r="F73">
        <v>8</v>
      </c>
    </row>
    <row r="74" spans="1:13" x14ac:dyDescent="0.25">
      <c r="B74">
        <v>5</v>
      </c>
      <c r="C74">
        <f t="shared" si="2"/>
        <v>5</v>
      </c>
      <c r="D74">
        <f t="shared" si="3"/>
        <v>6</v>
      </c>
      <c r="E74">
        <v>3</v>
      </c>
      <c r="F74">
        <v>8</v>
      </c>
    </row>
    <row r="75" spans="1:13" x14ac:dyDescent="0.25">
      <c r="B75">
        <v>6</v>
      </c>
      <c r="C75">
        <f t="shared" si="2"/>
        <v>6</v>
      </c>
      <c r="D75">
        <f t="shared" si="3"/>
        <v>5</v>
      </c>
      <c r="E75">
        <v>3</v>
      </c>
      <c r="F75">
        <v>8</v>
      </c>
    </row>
    <row r="76" spans="1:13" x14ac:dyDescent="0.25">
      <c r="B76">
        <v>7</v>
      </c>
      <c r="C76">
        <f t="shared" si="2"/>
        <v>7</v>
      </c>
      <c r="D76">
        <f t="shared" si="3"/>
        <v>4</v>
      </c>
      <c r="E76">
        <v>3</v>
      </c>
      <c r="F76">
        <v>8</v>
      </c>
    </row>
    <row r="77" spans="1:13" x14ac:dyDescent="0.25">
      <c r="B77">
        <v>8</v>
      </c>
      <c r="C77">
        <f t="shared" si="2"/>
        <v>8</v>
      </c>
      <c r="D77">
        <f t="shared" si="3"/>
        <v>3</v>
      </c>
      <c r="E77">
        <v>3</v>
      </c>
      <c r="F77">
        <v>8</v>
      </c>
    </row>
    <row r="78" spans="1:13" x14ac:dyDescent="0.25">
      <c r="B78">
        <v>9</v>
      </c>
      <c r="C78">
        <f t="shared" si="2"/>
        <v>9</v>
      </c>
      <c r="D78">
        <f t="shared" si="3"/>
        <v>2</v>
      </c>
      <c r="E78">
        <v>3</v>
      </c>
      <c r="F78">
        <v>8</v>
      </c>
    </row>
    <row r="79" spans="1:13" x14ac:dyDescent="0.25">
      <c r="B79">
        <v>10</v>
      </c>
      <c r="C79">
        <f t="shared" si="2"/>
        <v>10</v>
      </c>
      <c r="D79">
        <f t="shared" si="3"/>
        <v>1</v>
      </c>
      <c r="E79">
        <v>3</v>
      </c>
      <c r="F79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0396-7B69-476D-820C-BF6DBF7050FE}">
  <dimension ref="A1:K64"/>
  <sheetViews>
    <sheetView workbookViewId="0">
      <selection activeCell="F39" sqref="F39"/>
    </sheetView>
  </sheetViews>
  <sheetFormatPr defaultRowHeight="15" x14ac:dyDescent="0.25"/>
  <sheetData>
    <row r="1" spans="1:11" x14ac:dyDescent="0.25">
      <c r="A1" t="s">
        <v>34</v>
      </c>
      <c r="K1" t="s">
        <v>59</v>
      </c>
    </row>
    <row r="2" spans="1:11" x14ac:dyDescent="0.25">
      <c r="B2" t="s">
        <v>35</v>
      </c>
      <c r="K2" t="s">
        <v>60</v>
      </c>
    </row>
    <row r="3" spans="1:11" x14ac:dyDescent="0.25">
      <c r="B3" t="s">
        <v>36</v>
      </c>
      <c r="D3" t="s">
        <v>58</v>
      </c>
      <c r="K3" t="s">
        <v>61</v>
      </c>
    </row>
    <row r="4" spans="1:11" x14ac:dyDescent="0.25">
      <c r="B4" t="s">
        <v>37</v>
      </c>
      <c r="K4" t="s">
        <v>62</v>
      </c>
    </row>
    <row r="6" spans="1:11" x14ac:dyDescent="0.25">
      <c r="A6" t="s">
        <v>39</v>
      </c>
    </row>
    <row r="7" spans="1:11" x14ac:dyDescent="0.25">
      <c r="A7" t="s">
        <v>38</v>
      </c>
    </row>
    <row r="8" spans="1:11" x14ac:dyDescent="0.25">
      <c r="I8">
        <v>1</v>
      </c>
      <c r="J8">
        <f>3 * SIN(I8 * 2) + I8 + 1</f>
        <v>4.7278922804770449</v>
      </c>
      <c r="K8">
        <f>I8 +1</f>
        <v>2</v>
      </c>
    </row>
    <row r="9" spans="1:11" x14ac:dyDescent="0.25">
      <c r="A9" t="s">
        <v>40</v>
      </c>
      <c r="I9">
        <v>2</v>
      </c>
      <c r="J9">
        <f t="shared" ref="J9:J17" si="0">3 * SIN(I9 * 2) + I9 + 1</f>
        <v>0.72959251407621561</v>
      </c>
      <c r="K9">
        <f t="shared" ref="K9:K17" si="1">I9 +1</f>
        <v>3</v>
      </c>
    </row>
    <row r="10" spans="1:11" x14ac:dyDescent="0.25">
      <c r="B10" t="s">
        <v>41</v>
      </c>
      <c r="I10">
        <v>3</v>
      </c>
      <c r="J10">
        <f t="shared" si="0"/>
        <v>3.1617535054032224</v>
      </c>
      <c r="K10">
        <f t="shared" si="1"/>
        <v>4</v>
      </c>
    </row>
    <row r="11" spans="1:11" x14ac:dyDescent="0.25">
      <c r="B11" t="s">
        <v>42</v>
      </c>
      <c r="I11">
        <v>4</v>
      </c>
      <c r="J11">
        <f t="shared" si="0"/>
        <v>7.9680747398701453</v>
      </c>
      <c r="K11">
        <f t="shared" si="1"/>
        <v>5</v>
      </c>
    </row>
    <row r="12" spans="1:11" x14ac:dyDescent="0.25">
      <c r="C12" t="s">
        <v>43</v>
      </c>
      <c r="I12">
        <v>5</v>
      </c>
      <c r="J12">
        <f t="shared" si="0"/>
        <v>4.3679366673318905</v>
      </c>
      <c r="K12">
        <f t="shared" si="1"/>
        <v>6</v>
      </c>
    </row>
    <row r="13" spans="1:11" x14ac:dyDescent="0.25">
      <c r="C13" t="s">
        <v>44</v>
      </c>
      <c r="I13">
        <v>6</v>
      </c>
      <c r="J13">
        <f t="shared" si="0"/>
        <v>5.3902812459986951</v>
      </c>
      <c r="K13">
        <f t="shared" si="1"/>
        <v>7</v>
      </c>
    </row>
    <row r="14" spans="1:11" x14ac:dyDescent="0.25">
      <c r="B14" t="s">
        <v>45</v>
      </c>
      <c r="I14">
        <v>7</v>
      </c>
      <c r="J14">
        <f t="shared" si="0"/>
        <v>10.971822067084611</v>
      </c>
      <c r="K14">
        <f t="shared" si="1"/>
        <v>8</v>
      </c>
    </row>
    <row r="15" spans="1:11" x14ac:dyDescent="0.25">
      <c r="C15" t="s">
        <v>46</v>
      </c>
      <c r="I15">
        <v>8</v>
      </c>
      <c r="J15">
        <f t="shared" si="0"/>
        <v>8.1362900500048045</v>
      </c>
      <c r="K15">
        <f t="shared" si="1"/>
        <v>9</v>
      </c>
    </row>
    <row r="16" spans="1:11" x14ac:dyDescent="0.25">
      <c r="C16" t="s">
        <v>47</v>
      </c>
      <c r="I16">
        <v>9</v>
      </c>
      <c r="J16">
        <f t="shared" si="0"/>
        <v>7.7470382596849721</v>
      </c>
      <c r="K16">
        <f t="shared" si="1"/>
        <v>10</v>
      </c>
    </row>
    <row r="17" spans="1:11" x14ac:dyDescent="0.25">
      <c r="I17">
        <v>10</v>
      </c>
      <c r="J17">
        <f t="shared" si="0"/>
        <v>13.738835752182883</v>
      </c>
      <c r="K17">
        <f t="shared" si="1"/>
        <v>11</v>
      </c>
    </row>
    <row r="18" spans="1:11" x14ac:dyDescent="0.25">
      <c r="A18" t="s">
        <v>48</v>
      </c>
    </row>
    <row r="19" spans="1:11" x14ac:dyDescent="0.25">
      <c r="B19" t="s">
        <v>49</v>
      </c>
    </row>
    <row r="20" spans="1:11" x14ac:dyDescent="0.25">
      <c r="C20" t="s">
        <v>50</v>
      </c>
      <c r="E20" t="s">
        <v>54</v>
      </c>
    </row>
    <row r="21" spans="1:11" x14ac:dyDescent="0.25">
      <c r="B21" t="s">
        <v>51</v>
      </c>
    </row>
    <row r="22" spans="1:11" x14ac:dyDescent="0.25">
      <c r="C22" t="s">
        <v>52</v>
      </c>
      <c r="F22" t="s">
        <v>53</v>
      </c>
    </row>
    <row r="24" spans="1:11" x14ac:dyDescent="0.25">
      <c r="A24" t="s">
        <v>55</v>
      </c>
    </row>
    <row r="25" spans="1:11" x14ac:dyDescent="0.25">
      <c r="A25" t="s">
        <v>56</v>
      </c>
      <c r="J25" t="s">
        <v>71</v>
      </c>
    </row>
    <row r="26" spans="1:11" x14ac:dyDescent="0.25">
      <c r="K26" t="s">
        <v>72</v>
      </c>
    </row>
    <row r="27" spans="1:11" x14ac:dyDescent="0.25">
      <c r="A27" t="s">
        <v>57</v>
      </c>
      <c r="K27" t="s">
        <v>73</v>
      </c>
    </row>
    <row r="29" spans="1:11" x14ac:dyDescent="0.25">
      <c r="A29" t="s">
        <v>63</v>
      </c>
    </row>
    <row r="30" spans="1:11" x14ac:dyDescent="0.25">
      <c r="B30" t="s">
        <v>64</v>
      </c>
    </row>
    <row r="31" spans="1:11" x14ac:dyDescent="0.25">
      <c r="C31" t="s">
        <v>65</v>
      </c>
    </row>
    <row r="32" spans="1:11" x14ac:dyDescent="0.25">
      <c r="B32" t="s">
        <v>66</v>
      </c>
    </row>
    <row r="33" spans="1:6" x14ac:dyDescent="0.25">
      <c r="C33" t="s">
        <v>67</v>
      </c>
    </row>
    <row r="34" spans="1:6" x14ac:dyDescent="0.25">
      <c r="B34" t="s">
        <v>68</v>
      </c>
    </row>
    <row r="35" spans="1:6" x14ac:dyDescent="0.25">
      <c r="A35" t="s">
        <v>69</v>
      </c>
    </row>
    <row r="36" spans="1:6" x14ac:dyDescent="0.25">
      <c r="A36" t="s">
        <v>70</v>
      </c>
    </row>
    <row r="38" spans="1:6" x14ac:dyDescent="0.25">
      <c r="A38" t="s">
        <v>77</v>
      </c>
    </row>
    <row r="39" spans="1:6" x14ac:dyDescent="0.25">
      <c r="B39" t="s">
        <v>79</v>
      </c>
    </row>
    <row r="40" spans="1:6" x14ac:dyDescent="0.25">
      <c r="B40" t="s">
        <v>78</v>
      </c>
    </row>
    <row r="41" spans="1:6" x14ac:dyDescent="0.25">
      <c r="B41" t="s">
        <v>80</v>
      </c>
    </row>
    <row r="43" spans="1:6" x14ac:dyDescent="0.25">
      <c r="A43" t="s">
        <v>74</v>
      </c>
      <c r="F43" t="s">
        <v>81</v>
      </c>
    </row>
    <row r="44" spans="1:6" x14ac:dyDescent="0.25">
      <c r="F44" t="s">
        <v>82</v>
      </c>
    </row>
    <row r="45" spans="1:6" x14ac:dyDescent="0.25">
      <c r="A45" t="s">
        <v>75</v>
      </c>
      <c r="F45" t="s">
        <v>83</v>
      </c>
    </row>
    <row r="46" spans="1:6" x14ac:dyDescent="0.25">
      <c r="A46" t="s">
        <v>76</v>
      </c>
      <c r="F46" t="s">
        <v>84</v>
      </c>
    </row>
    <row r="48" spans="1:6" x14ac:dyDescent="0.25">
      <c r="A48" t="s">
        <v>85</v>
      </c>
    </row>
    <row r="49" spans="1:5" x14ac:dyDescent="0.25">
      <c r="A49" t="s">
        <v>86</v>
      </c>
    </row>
    <row r="50" spans="1:5" x14ac:dyDescent="0.25">
      <c r="A50" t="s">
        <v>87</v>
      </c>
    </row>
    <row r="52" spans="1:5" x14ac:dyDescent="0.25">
      <c r="A52" t="s">
        <v>93</v>
      </c>
    </row>
    <row r="53" spans="1:5" x14ac:dyDescent="0.25">
      <c r="B53" t="s">
        <v>94</v>
      </c>
    </row>
    <row r="54" spans="1:5" x14ac:dyDescent="0.25">
      <c r="C54" t="s">
        <v>88</v>
      </c>
    </row>
    <row r="55" spans="1:5" x14ac:dyDescent="0.25">
      <c r="C55" t="s">
        <v>91</v>
      </c>
      <c r="E55" t="s">
        <v>92</v>
      </c>
    </row>
    <row r="56" spans="1:5" x14ac:dyDescent="0.25">
      <c r="C56" t="s">
        <v>89</v>
      </c>
    </row>
    <row r="57" spans="1:5" x14ac:dyDescent="0.25">
      <c r="C57" t="s">
        <v>90</v>
      </c>
    </row>
    <row r="58" spans="1:5" x14ac:dyDescent="0.25">
      <c r="B58" t="s">
        <v>95</v>
      </c>
    </row>
    <row r="59" spans="1:5" x14ac:dyDescent="0.25">
      <c r="C59" t="s">
        <v>96</v>
      </c>
    </row>
    <row r="60" spans="1:5" x14ac:dyDescent="0.25">
      <c r="C60" t="s">
        <v>97</v>
      </c>
    </row>
    <row r="61" spans="1:5" x14ac:dyDescent="0.25">
      <c r="B61" t="s">
        <v>98</v>
      </c>
    </row>
    <row r="62" spans="1:5" x14ac:dyDescent="0.25">
      <c r="C62" t="s">
        <v>99</v>
      </c>
    </row>
    <row r="63" spans="1:5" x14ac:dyDescent="0.25">
      <c r="C63" t="s">
        <v>100</v>
      </c>
    </row>
    <row r="64" spans="1:5" x14ac:dyDescent="0.25">
      <c r="C64" t="s">
        <v>101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FD77-DBA1-4DED-816F-E20F1945EA9B}">
  <dimension ref="A1:X79"/>
  <sheetViews>
    <sheetView topLeftCell="A16" zoomScaleNormal="100" workbookViewId="0">
      <selection activeCell="H54" sqref="H54"/>
    </sheetView>
  </sheetViews>
  <sheetFormatPr defaultRowHeight="15" x14ac:dyDescent="0.25"/>
  <sheetData>
    <row r="1" spans="1:23" x14ac:dyDescent="0.25">
      <c r="A1" t="s">
        <v>102</v>
      </c>
    </row>
    <row r="2" spans="1:23" x14ac:dyDescent="0.25">
      <c r="A2" t="s">
        <v>110</v>
      </c>
      <c r="T2" t="s">
        <v>118</v>
      </c>
      <c r="U2" t="s">
        <v>118</v>
      </c>
      <c r="V2" t="s">
        <v>116</v>
      </c>
      <c r="W2" t="s">
        <v>116</v>
      </c>
    </row>
    <row r="3" spans="1:23" x14ac:dyDescent="0.25">
      <c r="A3" t="s">
        <v>108</v>
      </c>
      <c r="T3">
        <v>0</v>
      </c>
      <c r="U3">
        <v>0.5</v>
      </c>
      <c r="V3">
        <v>0.5</v>
      </c>
      <c r="W3">
        <v>0</v>
      </c>
    </row>
    <row r="4" spans="1:23" x14ac:dyDescent="0.25">
      <c r="T4">
        <v>0.5</v>
      </c>
      <c r="U4">
        <v>1</v>
      </c>
      <c r="V4">
        <v>1</v>
      </c>
      <c r="W4">
        <v>0.5</v>
      </c>
    </row>
    <row r="5" spans="1:23" x14ac:dyDescent="0.25">
      <c r="A5" t="s">
        <v>109</v>
      </c>
      <c r="H5" t="s">
        <v>115</v>
      </c>
    </row>
    <row r="6" spans="1:23" x14ac:dyDescent="0.25">
      <c r="A6" t="s">
        <v>111</v>
      </c>
      <c r="T6">
        <v>0.5</v>
      </c>
      <c r="U6">
        <v>1</v>
      </c>
      <c r="V6">
        <v>0</v>
      </c>
      <c r="W6">
        <v>0.5</v>
      </c>
    </row>
    <row r="7" spans="1:23" x14ac:dyDescent="0.25">
      <c r="T7">
        <v>0</v>
      </c>
      <c r="U7">
        <v>0.5</v>
      </c>
      <c r="V7">
        <v>0.5</v>
      </c>
      <c r="W7">
        <v>1</v>
      </c>
    </row>
    <row r="8" spans="1:23" x14ac:dyDescent="0.25">
      <c r="A8" t="s">
        <v>104</v>
      </c>
    </row>
    <row r="9" spans="1:23" x14ac:dyDescent="0.25">
      <c r="B9" t="s">
        <v>105</v>
      </c>
      <c r="T9" t="s">
        <v>103</v>
      </c>
      <c r="U9" t="s">
        <v>116</v>
      </c>
      <c r="V9" t="s">
        <v>117</v>
      </c>
      <c r="W9" t="s">
        <v>112</v>
      </c>
    </row>
    <row r="10" spans="1:23" x14ac:dyDescent="0.25">
      <c r="B10" t="s">
        <v>106</v>
      </c>
      <c r="T10">
        <v>0</v>
      </c>
      <c r="U10">
        <v>0</v>
      </c>
      <c r="V10">
        <v>0</v>
      </c>
      <c r="W10">
        <v>0.5</v>
      </c>
    </row>
    <row r="11" spans="1:23" x14ac:dyDescent="0.25">
      <c r="B11" t="s">
        <v>107</v>
      </c>
      <c r="T11">
        <v>1</v>
      </c>
      <c r="U11">
        <v>0.5</v>
      </c>
      <c r="V11">
        <v>1</v>
      </c>
      <c r="W11">
        <v>0.5</v>
      </c>
    </row>
    <row r="13" spans="1:23" x14ac:dyDescent="0.25">
      <c r="A13" t="s">
        <v>113</v>
      </c>
      <c r="G13" t="s">
        <v>122</v>
      </c>
      <c r="T13">
        <v>1</v>
      </c>
      <c r="U13">
        <v>0.5</v>
      </c>
      <c r="V13">
        <v>0</v>
      </c>
      <c r="W13">
        <v>0</v>
      </c>
    </row>
    <row r="14" spans="1:23" x14ac:dyDescent="0.25">
      <c r="A14" t="s">
        <v>114</v>
      </c>
      <c r="T14">
        <v>0</v>
      </c>
      <c r="U14">
        <v>1</v>
      </c>
      <c r="V14">
        <v>1</v>
      </c>
      <c r="W14">
        <v>1</v>
      </c>
    </row>
    <row r="16" spans="1:23" x14ac:dyDescent="0.25">
      <c r="T16" t="s">
        <v>118</v>
      </c>
      <c r="U16" t="s">
        <v>116</v>
      </c>
      <c r="V16" t="s">
        <v>120</v>
      </c>
    </row>
    <row r="17" spans="1:24" x14ac:dyDescent="0.25">
      <c r="T17">
        <v>0.75</v>
      </c>
      <c r="U17">
        <v>0.75</v>
      </c>
      <c r="V17">
        <f>(U17+U18)/2</f>
        <v>1.25</v>
      </c>
    </row>
    <row r="18" spans="1:24" x14ac:dyDescent="0.25">
      <c r="T18">
        <v>1.75</v>
      </c>
      <c r="U18">
        <v>1.75</v>
      </c>
      <c r="V18">
        <f>(U17+U18)/2</f>
        <v>1.25</v>
      </c>
    </row>
    <row r="20" spans="1:24" x14ac:dyDescent="0.25">
      <c r="T20">
        <v>1</v>
      </c>
      <c r="U20">
        <v>0</v>
      </c>
      <c r="V20">
        <v>0</v>
      </c>
    </row>
    <row r="21" spans="1:24" x14ac:dyDescent="0.25">
      <c r="T21">
        <v>0</v>
      </c>
      <c r="U21">
        <v>1</v>
      </c>
      <c r="V21">
        <v>1</v>
      </c>
    </row>
    <row r="27" spans="1:24" x14ac:dyDescent="0.25">
      <c r="U27" t="s">
        <v>123</v>
      </c>
      <c r="W27" t="s">
        <v>124</v>
      </c>
      <c r="X27" t="s">
        <v>125</v>
      </c>
    </row>
    <row r="28" spans="1:24" x14ac:dyDescent="0.25">
      <c r="A28" t="s">
        <v>119</v>
      </c>
      <c r="T28">
        <v>0</v>
      </c>
      <c r="U28">
        <f>((T28-10)/SQRT(10))^2</f>
        <v>9.9999999999999982</v>
      </c>
      <c r="V28">
        <v>5</v>
      </c>
      <c r="W28">
        <v>0</v>
      </c>
      <c r="X28">
        <v>2</v>
      </c>
    </row>
    <row r="29" spans="1:24" x14ac:dyDescent="0.25">
      <c r="A29" t="s">
        <v>121</v>
      </c>
      <c r="T29">
        <v>1</v>
      </c>
      <c r="U29">
        <f>((T29-10)/SQRT(10))^2</f>
        <v>8.0999999999999979</v>
      </c>
      <c r="V29">
        <v>5</v>
      </c>
      <c r="W29">
        <v>10</v>
      </c>
      <c r="X29">
        <v>3</v>
      </c>
    </row>
    <row r="30" spans="1:24" x14ac:dyDescent="0.25">
      <c r="T30">
        <v>2</v>
      </c>
      <c r="U30">
        <f t="shared" ref="U30:U38" si="0">((T30-10)/SQRT(10))^2</f>
        <v>6.4</v>
      </c>
      <c r="X30">
        <v>4</v>
      </c>
    </row>
    <row r="31" spans="1:24" x14ac:dyDescent="0.25">
      <c r="T31">
        <v>3</v>
      </c>
      <c r="U31">
        <f t="shared" si="0"/>
        <v>4.9000000000000004</v>
      </c>
      <c r="X31">
        <v>5</v>
      </c>
    </row>
    <row r="32" spans="1:24" x14ac:dyDescent="0.25">
      <c r="T32">
        <v>4</v>
      </c>
      <c r="U32">
        <f t="shared" si="0"/>
        <v>3.5999999999999996</v>
      </c>
      <c r="X32">
        <v>6</v>
      </c>
    </row>
    <row r="33" spans="9:24" x14ac:dyDescent="0.25">
      <c r="T33">
        <v>5</v>
      </c>
      <c r="U33">
        <f t="shared" si="0"/>
        <v>2.4999999999999996</v>
      </c>
      <c r="X33">
        <v>7</v>
      </c>
    </row>
    <row r="34" spans="9:24" x14ac:dyDescent="0.25">
      <c r="T34">
        <v>6</v>
      </c>
      <c r="U34">
        <f t="shared" si="0"/>
        <v>1.6</v>
      </c>
      <c r="X34">
        <v>8</v>
      </c>
    </row>
    <row r="35" spans="9:24" x14ac:dyDescent="0.25">
      <c r="T35">
        <v>7</v>
      </c>
      <c r="U35">
        <f t="shared" si="0"/>
        <v>0.89999999999999991</v>
      </c>
      <c r="X35">
        <v>9</v>
      </c>
    </row>
    <row r="36" spans="9:24" x14ac:dyDescent="0.25">
      <c r="T36">
        <v>8</v>
      </c>
      <c r="U36">
        <f t="shared" si="0"/>
        <v>0.4</v>
      </c>
      <c r="X36">
        <v>10</v>
      </c>
    </row>
    <row r="37" spans="9:24" x14ac:dyDescent="0.25">
      <c r="T37">
        <v>9</v>
      </c>
      <c r="U37">
        <f t="shared" si="0"/>
        <v>0.1</v>
      </c>
      <c r="X37">
        <v>11</v>
      </c>
    </row>
    <row r="38" spans="9:24" x14ac:dyDescent="0.25">
      <c r="T38">
        <v>10</v>
      </c>
      <c r="U38">
        <f t="shared" si="0"/>
        <v>0</v>
      </c>
      <c r="X38">
        <v>12</v>
      </c>
    </row>
    <row r="40" spans="9:24" x14ac:dyDescent="0.25">
      <c r="I40" t="s">
        <v>126</v>
      </c>
    </row>
    <row r="41" spans="9:24" x14ac:dyDescent="0.25">
      <c r="I41" t="s">
        <v>127</v>
      </c>
    </row>
    <row r="42" spans="9:24" x14ac:dyDescent="0.25">
      <c r="I42" t="s">
        <v>128</v>
      </c>
    </row>
    <row r="57" spans="1:3" x14ac:dyDescent="0.25">
      <c r="A57" t="s">
        <v>129</v>
      </c>
    </row>
    <row r="58" spans="1:3" x14ac:dyDescent="0.25">
      <c r="B58" t="s">
        <v>130</v>
      </c>
    </row>
    <row r="59" spans="1:3" x14ac:dyDescent="0.25">
      <c r="C59" t="s">
        <v>131</v>
      </c>
    </row>
    <row r="60" spans="1:3" x14ac:dyDescent="0.25">
      <c r="C60" t="s">
        <v>132</v>
      </c>
    </row>
    <row r="61" spans="1:3" x14ac:dyDescent="0.25">
      <c r="C61" t="s">
        <v>133</v>
      </c>
    </row>
    <row r="62" spans="1:3" x14ac:dyDescent="0.25">
      <c r="B62" t="s">
        <v>134</v>
      </c>
    </row>
    <row r="63" spans="1:3" x14ac:dyDescent="0.25">
      <c r="C63" t="s">
        <v>135</v>
      </c>
    </row>
    <row r="64" spans="1:3" x14ac:dyDescent="0.25">
      <c r="C64" t="s">
        <v>136</v>
      </c>
    </row>
    <row r="65" spans="1:3" x14ac:dyDescent="0.25">
      <c r="C65" t="s">
        <v>133</v>
      </c>
    </row>
    <row r="67" spans="1:3" x14ac:dyDescent="0.25">
      <c r="A67" t="s">
        <v>137</v>
      </c>
    </row>
    <row r="68" spans="1:3" x14ac:dyDescent="0.25">
      <c r="A68" t="s">
        <v>138</v>
      </c>
    </row>
    <row r="69" spans="1:3" x14ac:dyDescent="0.25">
      <c r="A69" t="s">
        <v>139</v>
      </c>
    </row>
    <row r="70" spans="1:3" x14ac:dyDescent="0.25">
      <c r="A70" t="s">
        <v>140</v>
      </c>
    </row>
    <row r="72" spans="1:3" x14ac:dyDescent="0.25">
      <c r="A72" t="s">
        <v>141</v>
      </c>
    </row>
    <row r="73" spans="1:3" x14ac:dyDescent="0.25">
      <c r="A73" t="s">
        <v>142</v>
      </c>
    </row>
    <row r="74" spans="1:3" x14ac:dyDescent="0.25">
      <c r="A74" t="s">
        <v>143</v>
      </c>
    </row>
    <row r="76" spans="1:3" x14ac:dyDescent="0.25">
      <c r="A76" t="s">
        <v>144</v>
      </c>
    </row>
    <row r="77" spans="1:3" x14ac:dyDescent="0.25">
      <c r="B77" t="s">
        <v>145</v>
      </c>
    </row>
    <row r="78" spans="1:3" x14ac:dyDescent="0.25">
      <c r="B78" t="s">
        <v>146</v>
      </c>
    </row>
    <row r="79" spans="1:3" x14ac:dyDescent="0.25">
      <c r="B79" t="s">
        <v>147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9BD9-8682-41EE-A45C-3D3087BFF48C}">
  <dimension ref="A1:AA45"/>
  <sheetViews>
    <sheetView tabSelected="1" topLeftCell="A40" workbookViewId="0">
      <selection activeCell="P47" sqref="P47"/>
    </sheetView>
  </sheetViews>
  <sheetFormatPr defaultRowHeight="15" x14ac:dyDescent="0.25"/>
  <sheetData>
    <row r="1" spans="1:27" x14ac:dyDescent="0.25">
      <c r="A1" t="s">
        <v>148</v>
      </c>
    </row>
    <row r="2" spans="1:27" x14ac:dyDescent="0.25">
      <c r="A2" t="s">
        <v>149</v>
      </c>
    </row>
    <row r="3" spans="1:27" x14ac:dyDescent="0.25">
      <c r="A3" t="s">
        <v>150</v>
      </c>
    </row>
    <row r="5" spans="1:27" x14ac:dyDescent="0.25">
      <c r="A5" t="s">
        <v>151</v>
      </c>
    </row>
    <row r="6" spans="1:27" x14ac:dyDescent="0.25">
      <c r="B6" t="s">
        <v>152</v>
      </c>
    </row>
    <row r="7" spans="1:27" x14ac:dyDescent="0.25">
      <c r="B7" t="s">
        <v>153</v>
      </c>
    </row>
    <row r="8" spans="1:27" x14ac:dyDescent="0.25">
      <c r="B8" t="s">
        <v>154</v>
      </c>
    </row>
    <row r="10" spans="1:27" x14ac:dyDescent="0.25">
      <c r="A10" t="s">
        <v>155</v>
      </c>
    </row>
    <row r="11" spans="1:27" x14ac:dyDescent="0.25">
      <c r="U11" t="s">
        <v>172</v>
      </c>
      <c r="W11" t="s">
        <v>176</v>
      </c>
      <c r="Y11" t="s">
        <v>180</v>
      </c>
      <c r="AA11" t="s">
        <v>181</v>
      </c>
    </row>
    <row r="12" spans="1:27" x14ac:dyDescent="0.25">
      <c r="A12" t="s">
        <v>156</v>
      </c>
      <c r="T12">
        <v>0</v>
      </c>
      <c r="U12">
        <v>1</v>
      </c>
      <c r="V12">
        <v>0.5</v>
      </c>
      <c r="W12">
        <v>0</v>
      </c>
      <c r="X12">
        <v>0.75</v>
      </c>
      <c r="Y12">
        <v>0</v>
      </c>
      <c r="Z12">
        <v>0.25</v>
      </c>
      <c r="AA12">
        <v>0</v>
      </c>
    </row>
    <row r="13" spans="1:27" x14ac:dyDescent="0.25">
      <c r="A13" t="s">
        <v>157</v>
      </c>
      <c r="T13">
        <v>1</v>
      </c>
      <c r="U13">
        <v>0</v>
      </c>
      <c r="V13">
        <v>0.5</v>
      </c>
      <c r="W13">
        <v>1</v>
      </c>
      <c r="X13">
        <v>0.75</v>
      </c>
      <c r="Y13">
        <v>1</v>
      </c>
      <c r="Z13">
        <v>0.25</v>
      </c>
      <c r="AA13">
        <v>1</v>
      </c>
    </row>
    <row r="15" spans="1:27" x14ac:dyDescent="0.25">
      <c r="A15" t="s">
        <v>158</v>
      </c>
    </row>
    <row r="16" spans="1:27" x14ac:dyDescent="0.25">
      <c r="A16" t="s">
        <v>162</v>
      </c>
      <c r="C16" t="s">
        <v>163</v>
      </c>
      <c r="F16" t="s">
        <v>168</v>
      </c>
    </row>
    <row r="17" spans="1:10" x14ac:dyDescent="0.25">
      <c r="A17" t="s">
        <v>159</v>
      </c>
      <c r="B17" s="2"/>
      <c r="C17" t="s">
        <v>164</v>
      </c>
      <c r="D17" s="2"/>
      <c r="F17" t="s">
        <v>169</v>
      </c>
    </row>
    <row r="18" spans="1:10" x14ac:dyDescent="0.25">
      <c r="A18" t="s">
        <v>160</v>
      </c>
      <c r="B18" s="2"/>
      <c r="C18" t="s">
        <v>165</v>
      </c>
      <c r="D18" s="2"/>
      <c r="F18" t="s">
        <v>170</v>
      </c>
    </row>
    <row r="19" spans="1:10" x14ac:dyDescent="0.25">
      <c r="A19" t="s">
        <v>161</v>
      </c>
      <c r="B19" s="2"/>
      <c r="D19" s="2"/>
    </row>
    <row r="20" spans="1:10" x14ac:dyDescent="0.25">
      <c r="B20" s="2"/>
      <c r="D20" s="2"/>
      <c r="F20" t="s">
        <v>171</v>
      </c>
    </row>
    <row r="21" spans="1:10" x14ac:dyDescent="0.25">
      <c r="A21" t="s">
        <v>166</v>
      </c>
      <c r="B21">
        <f>SUM(B17:B20)</f>
        <v>0</v>
      </c>
      <c r="C21" t="s">
        <v>167</v>
      </c>
      <c r="D21">
        <f>SUM(D17:D20)</f>
        <v>0</v>
      </c>
    </row>
    <row r="23" spans="1:10" x14ac:dyDescent="0.25">
      <c r="I23" t="s">
        <v>173</v>
      </c>
    </row>
    <row r="24" spans="1:10" x14ac:dyDescent="0.25">
      <c r="J24" t="s">
        <v>174</v>
      </c>
    </row>
    <row r="25" spans="1:10" x14ac:dyDescent="0.25">
      <c r="J25" t="s">
        <v>175</v>
      </c>
    </row>
    <row r="27" spans="1:10" x14ac:dyDescent="0.25">
      <c r="I27" t="s">
        <v>177</v>
      </c>
    </row>
    <row r="28" spans="1:10" x14ac:dyDescent="0.25">
      <c r="I28" t="s">
        <v>178</v>
      </c>
    </row>
    <row r="30" spans="1:10" x14ac:dyDescent="0.25">
      <c r="I30" t="s">
        <v>182</v>
      </c>
    </row>
    <row r="31" spans="1:10" x14ac:dyDescent="0.25">
      <c r="J31" t="s">
        <v>179</v>
      </c>
    </row>
    <row r="32" spans="1:10" x14ac:dyDescent="0.25">
      <c r="I32" t="s">
        <v>183</v>
      </c>
    </row>
    <row r="33" spans="1:25" x14ac:dyDescent="0.25">
      <c r="J33" t="s">
        <v>184</v>
      </c>
    </row>
    <row r="35" spans="1:25" x14ac:dyDescent="0.25">
      <c r="I35" t="s">
        <v>185</v>
      </c>
    </row>
    <row r="36" spans="1:25" x14ac:dyDescent="0.25">
      <c r="J36" t="s">
        <v>188</v>
      </c>
    </row>
    <row r="37" spans="1:25" x14ac:dyDescent="0.25">
      <c r="J37" t="s">
        <v>186</v>
      </c>
    </row>
    <row r="38" spans="1:25" x14ac:dyDescent="0.25">
      <c r="J38" t="s">
        <v>187</v>
      </c>
    </row>
    <row r="39" spans="1:25" x14ac:dyDescent="0.25">
      <c r="U39" t="s">
        <v>200</v>
      </c>
      <c r="W39" t="s">
        <v>201</v>
      </c>
      <c r="Y39" t="s">
        <v>230</v>
      </c>
    </row>
    <row r="40" spans="1:25" x14ac:dyDescent="0.25">
      <c r="A40" t="s">
        <v>197</v>
      </c>
      <c r="L40" t="s">
        <v>189</v>
      </c>
      <c r="O40" t="s">
        <v>195</v>
      </c>
      <c r="T40">
        <v>0</v>
      </c>
      <c r="U40">
        <v>1</v>
      </c>
      <c r="V40">
        <v>0</v>
      </c>
      <c r="W40">
        <v>0</v>
      </c>
      <c r="X40">
        <v>0.5</v>
      </c>
      <c r="Y40">
        <v>1</v>
      </c>
    </row>
    <row r="41" spans="1:25" x14ac:dyDescent="0.25">
      <c r="A41" t="s">
        <v>198</v>
      </c>
      <c r="L41" t="s">
        <v>190</v>
      </c>
      <c r="O41" t="s">
        <v>196</v>
      </c>
      <c r="T41">
        <v>1</v>
      </c>
      <c r="U41">
        <v>0</v>
      </c>
      <c r="V41">
        <v>1</v>
      </c>
      <c r="W41">
        <v>1</v>
      </c>
      <c r="X41">
        <v>1</v>
      </c>
      <c r="Y41">
        <v>0.5</v>
      </c>
    </row>
    <row r="42" spans="1:25" x14ac:dyDescent="0.25">
      <c r="L42" t="s">
        <v>191</v>
      </c>
      <c r="O42" t="s">
        <v>195</v>
      </c>
    </row>
    <row r="43" spans="1:25" x14ac:dyDescent="0.25">
      <c r="A43" t="s">
        <v>199</v>
      </c>
      <c r="L43" t="s">
        <v>192</v>
      </c>
      <c r="O43" t="s">
        <v>196</v>
      </c>
    </row>
    <row r="44" spans="1:25" x14ac:dyDescent="0.25">
      <c r="L44" t="s">
        <v>193</v>
      </c>
      <c r="O44" t="s">
        <v>196</v>
      </c>
    </row>
    <row r="45" spans="1:25" x14ac:dyDescent="0.25">
      <c r="L45" t="s">
        <v>194</v>
      </c>
      <c r="O45" t="s">
        <v>195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4FC2-BF3F-4AEA-A8BD-1ECBC3095689}">
  <dimension ref="A1:R27"/>
  <sheetViews>
    <sheetView topLeftCell="A10" workbookViewId="0">
      <selection activeCell="E5" sqref="E5"/>
    </sheetView>
  </sheetViews>
  <sheetFormatPr defaultRowHeight="15" x14ac:dyDescent="0.25"/>
  <sheetData>
    <row r="1" spans="1:18" x14ac:dyDescent="0.25">
      <c r="A1" t="s">
        <v>202</v>
      </c>
    </row>
    <row r="2" spans="1:18" x14ac:dyDescent="0.25">
      <c r="A2" t="s">
        <v>203</v>
      </c>
      <c r="H2" t="s">
        <v>224</v>
      </c>
    </row>
    <row r="3" spans="1:18" x14ac:dyDescent="0.25">
      <c r="H3" t="s">
        <v>225</v>
      </c>
    </row>
    <row r="4" spans="1:18" x14ac:dyDescent="0.25">
      <c r="A4" t="s">
        <v>204</v>
      </c>
      <c r="H4" t="s">
        <v>226</v>
      </c>
    </row>
    <row r="5" spans="1:18" x14ac:dyDescent="0.25">
      <c r="B5" t="s">
        <v>231</v>
      </c>
    </row>
    <row r="6" spans="1:18" x14ac:dyDescent="0.25">
      <c r="B6" t="s">
        <v>232</v>
      </c>
    </row>
    <row r="7" spans="1:18" x14ac:dyDescent="0.25">
      <c r="A7" t="s">
        <v>205</v>
      </c>
    </row>
    <row r="8" spans="1:18" x14ac:dyDescent="0.25">
      <c r="B8" t="s">
        <v>206</v>
      </c>
    </row>
    <row r="9" spans="1:18" x14ac:dyDescent="0.25">
      <c r="B9" t="s">
        <v>207</v>
      </c>
    </row>
    <row r="10" spans="1:18" x14ac:dyDescent="0.25">
      <c r="B10" t="s">
        <v>208</v>
      </c>
    </row>
    <row r="12" spans="1:18" x14ac:dyDescent="0.25">
      <c r="A12" t="s">
        <v>209</v>
      </c>
    </row>
    <row r="13" spans="1:18" x14ac:dyDescent="0.25">
      <c r="A13" t="s">
        <v>210</v>
      </c>
    </row>
    <row r="14" spans="1:18" x14ac:dyDescent="0.25">
      <c r="B14" t="s">
        <v>211</v>
      </c>
    </row>
    <row r="15" spans="1:18" x14ac:dyDescent="0.25">
      <c r="B15" t="s">
        <v>212</v>
      </c>
      <c r="H15" s="2" t="s">
        <v>217</v>
      </c>
      <c r="I15" s="2" t="s">
        <v>218</v>
      </c>
    </row>
    <row r="16" spans="1:18" x14ac:dyDescent="0.25">
      <c r="I16" t="str">
        <f>PROPER(I15)</f>
        <v>Dollars</v>
      </c>
      <c r="J16" t="str">
        <f>H15 &amp; " per " &amp; I15</f>
        <v>euro per dollars</v>
      </c>
      <c r="L16" t="str">
        <f>"Quantity of " &amp; I15</f>
        <v>Quantity of dollars</v>
      </c>
      <c r="P16" t="str">
        <f>"supply of " &amp; I15</f>
        <v>supply of dollars</v>
      </c>
      <c r="R16" t="str">
        <f>"demand of " &amp; I15</f>
        <v>demand of dollars</v>
      </c>
    </row>
    <row r="17" spans="1:18" x14ac:dyDescent="0.25">
      <c r="A17" t="s">
        <v>213</v>
      </c>
      <c r="O17">
        <v>0</v>
      </c>
      <c r="P17">
        <v>0</v>
      </c>
      <c r="Q17">
        <v>0</v>
      </c>
      <c r="R17">
        <v>1</v>
      </c>
    </row>
    <row r="18" spans="1:18" x14ac:dyDescent="0.25">
      <c r="O18">
        <v>1</v>
      </c>
      <c r="P18">
        <v>1</v>
      </c>
      <c r="Q18">
        <v>1</v>
      </c>
      <c r="R18">
        <v>0</v>
      </c>
    </row>
    <row r="19" spans="1:18" x14ac:dyDescent="0.25">
      <c r="A19" t="s">
        <v>214</v>
      </c>
    </row>
    <row r="20" spans="1:18" x14ac:dyDescent="0.25">
      <c r="B20" t="s">
        <v>215</v>
      </c>
    </row>
    <row r="21" spans="1:18" x14ac:dyDescent="0.25">
      <c r="B21" t="s">
        <v>216</v>
      </c>
    </row>
    <row r="23" spans="1:18" x14ac:dyDescent="0.25">
      <c r="A23" t="s">
        <v>219</v>
      </c>
    </row>
    <row r="24" spans="1:18" x14ac:dyDescent="0.25">
      <c r="B24" t="s">
        <v>222</v>
      </c>
    </row>
    <row r="25" spans="1:18" x14ac:dyDescent="0.25">
      <c r="B25" t="s">
        <v>221</v>
      </c>
    </row>
    <row r="26" spans="1:18" x14ac:dyDescent="0.25">
      <c r="B26" t="s">
        <v>223</v>
      </c>
    </row>
    <row r="27" spans="1:18" x14ac:dyDescent="0.25">
      <c r="B27" t="s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 1</vt:lpstr>
      <vt:lpstr>Unit 2</vt:lpstr>
      <vt:lpstr>Unit 3</vt:lpstr>
      <vt:lpstr>Unit 4</vt:lpstr>
      <vt:lpstr>Unit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li</dc:creator>
  <cp:lastModifiedBy>linic</cp:lastModifiedBy>
  <dcterms:created xsi:type="dcterms:W3CDTF">2021-05-28T20:03:58Z</dcterms:created>
  <dcterms:modified xsi:type="dcterms:W3CDTF">2021-06-09T19:33:04Z</dcterms:modified>
</cp:coreProperties>
</file>