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2_ncr:500000_{16E3C4C9-8734-428D-B224-C67A8D902564}" xr6:coauthVersionLast="31" xr6:coauthVersionMax="31"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1" i="1" l="1"/>
  <c r="G270" i="1"/>
  <c r="C344" i="1" l="1"/>
  <c r="D343" i="1"/>
  <c r="E343" i="1" s="1"/>
  <c r="D342" i="1"/>
  <c r="E342" i="1" s="1"/>
  <c r="E344" i="1" l="1"/>
  <c r="D344" i="1"/>
  <c r="E345" i="1" l="1"/>
  <c r="E118" i="1" l="1"/>
  <c r="F118" i="1"/>
  <c r="G118" i="1"/>
  <c r="H118" i="1"/>
  <c r="I118" i="1"/>
  <c r="J118" i="1"/>
  <c r="D118" i="1"/>
  <c r="E116" i="1"/>
  <c r="F116" i="1"/>
  <c r="G116" i="1"/>
  <c r="H116" i="1"/>
  <c r="I116" i="1"/>
  <c r="J116" i="1"/>
  <c r="D116" i="1"/>
  <c r="J110" i="1"/>
  <c r="J108" i="1"/>
  <c r="E110" i="1"/>
  <c r="F110" i="1"/>
  <c r="G110" i="1"/>
  <c r="H110" i="1"/>
  <c r="I110" i="1"/>
  <c r="D110" i="1"/>
  <c r="E108" i="1"/>
  <c r="F108" i="1"/>
  <c r="G108" i="1"/>
  <c r="H108" i="1"/>
  <c r="I108" i="1"/>
  <c r="D108" i="1"/>
  <c r="F55" i="1"/>
  <c r="F53" i="1"/>
  <c r="F47" i="1"/>
  <c r="F48" i="1"/>
  <c r="F49" i="1"/>
  <c r="F50" i="1"/>
  <c r="F51" i="1"/>
  <c r="F52" i="1"/>
  <c r="F46" i="1"/>
  <c r="D55" i="1"/>
  <c r="D47" i="1"/>
  <c r="D48" i="1"/>
  <c r="D49" i="1"/>
  <c r="D50" i="1"/>
  <c r="D51" i="1"/>
  <c r="D52" i="1"/>
  <c r="D53" i="1"/>
  <c r="D46" i="1"/>
  <c r="H27" i="1"/>
  <c r="G24" i="1"/>
  <c r="G25" i="1"/>
  <c r="G27" i="1" l="1"/>
  <c r="D27" i="1" l="1"/>
  <c r="C25" i="1"/>
  <c r="C24" i="1"/>
  <c r="G13" i="1"/>
  <c r="G12" i="1"/>
  <c r="C27" i="1" l="1"/>
</calcChain>
</file>

<file path=xl/sharedStrings.xml><?xml version="1.0" encoding="utf-8"?>
<sst xmlns="http://schemas.openxmlformats.org/spreadsheetml/2006/main" count="380" uniqueCount="304">
  <si>
    <r>
      <t>1. 2010</t>
    </r>
    <r>
      <rPr>
        <b/>
        <sz val="10"/>
        <color theme="1"/>
        <rFont val="宋体"/>
        <family val="3"/>
        <charset val="134"/>
      </rPr>
      <t>年底中小板和创业板分别上市了两家泵业企业，到</t>
    </r>
    <r>
      <rPr>
        <b/>
        <sz val="10"/>
        <color theme="1"/>
        <rFont val="Times New Roman"/>
        <family val="1"/>
      </rPr>
      <t>2012</t>
    </r>
    <r>
      <rPr>
        <b/>
        <sz val="10"/>
        <color theme="1"/>
        <rFont val="宋体"/>
        <family val="3"/>
        <charset val="134"/>
      </rPr>
      <t>年</t>
    </r>
    <r>
      <rPr>
        <b/>
        <sz val="10"/>
        <color theme="1"/>
        <rFont val="Times New Roman"/>
        <family val="1"/>
      </rPr>
      <t>12</t>
    </r>
    <r>
      <rPr>
        <b/>
        <sz val="10"/>
        <color theme="1"/>
        <rFont val="宋体"/>
        <family val="3"/>
        <charset val="134"/>
      </rPr>
      <t>月</t>
    </r>
    <r>
      <rPr>
        <b/>
        <sz val="10"/>
        <color theme="1"/>
        <rFont val="Times New Roman"/>
        <family val="1"/>
      </rPr>
      <t>3</t>
    </r>
    <r>
      <rPr>
        <b/>
        <sz val="10"/>
        <color theme="1"/>
        <rFont val="宋体"/>
        <family val="3"/>
        <charset val="134"/>
      </rPr>
      <t>日（前一轮熊市中小板和创业板）的底部，</t>
    </r>
    <phoneticPr fontId="4" type="noConversion"/>
  </si>
  <si>
    <r>
      <rPr>
        <b/>
        <sz val="12"/>
        <color theme="1"/>
        <rFont val="宋体"/>
        <family val="3"/>
        <charset val="134"/>
      </rPr>
      <t>【</t>
    </r>
    <r>
      <rPr>
        <b/>
        <sz val="12"/>
        <color theme="1"/>
        <rFont val="Times New Roman"/>
        <family val="1"/>
      </rPr>
      <t>18</t>
    </r>
    <r>
      <rPr>
        <b/>
        <sz val="12"/>
        <color theme="1"/>
        <rFont val="宋体"/>
        <family val="3"/>
        <charset val="134"/>
      </rPr>
      <t>春训营</t>
    </r>
    <r>
      <rPr>
        <b/>
        <sz val="12"/>
        <color theme="1"/>
        <rFont val="Times New Roman"/>
        <family val="1"/>
      </rPr>
      <t>-</t>
    </r>
    <r>
      <rPr>
        <b/>
        <sz val="12"/>
        <color theme="1"/>
        <rFont val="宋体"/>
        <family val="3"/>
        <charset val="134"/>
      </rPr>
      <t>价值投资新时代】任务一：发掘能赚钱的制药业新股</t>
    </r>
    <phoneticPr fontId="4" type="noConversion"/>
  </si>
  <si>
    <t>002532</t>
    <phoneticPr fontId="4" type="noConversion"/>
  </si>
  <si>
    <t>300145</t>
    <phoneticPr fontId="4" type="noConversion"/>
  </si>
  <si>
    <r>
      <t xml:space="preserve">2. </t>
    </r>
    <r>
      <rPr>
        <b/>
        <sz val="10"/>
        <color theme="1"/>
        <rFont val="宋体"/>
        <family val="3"/>
        <charset val="134"/>
      </rPr>
      <t>下跌的主要原因是什么？业绩还是估值，请定量说明。</t>
    </r>
    <phoneticPr fontId="4" type="noConversion"/>
  </si>
  <si>
    <r>
      <t xml:space="preserve">2012/12/3
</t>
    </r>
    <r>
      <rPr>
        <sz val="10"/>
        <color theme="1"/>
        <rFont val="宋体"/>
        <family val="3"/>
        <charset val="134"/>
      </rPr>
      <t>后复权价</t>
    </r>
    <phoneticPr fontId="4" type="noConversion"/>
  </si>
  <si>
    <r>
      <t>“TTM”</t>
    </r>
    <r>
      <rPr>
        <sz val="10"/>
        <color theme="1"/>
        <rFont val="宋体"/>
        <family val="3"/>
        <charset val="134"/>
      </rPr>
      <t>指最近滚动十二个月，</t>
    </r>
    <phoneticPr fontId="4" type="noConversion"/>
  </si>
  <si>
    <r>
      <t>PE</t>
    </r>
    <r>
      <rPr>
        <sz val="10"/>
        <color theme="1"/>
        <rFont val="宋体"/>
        <family val="3"/>
        <charset val="134"/>
      </rPr>
      <t>的计算和归母净利类似，可查询九斗数据</t>
    </r>
    <phoneticPr fontId="4" type="noConversion"/>
  </si>
  <si>
    <t>TTM-PE</t>
    <phoneticPr fontId="4" type="noConversion"/>
  </si>
  <si>
    <r>
      <t>3. 2010</t>
    </r>
    <r>
      <rPr>
        <b/>
        <sz val="10"/>
        <color theme="1"/>
        <rFont val="宋体"/>
        <family val="3"/>
        <charset val="134"/>
      </rPr>
      <t>年后，你认为中国制造业（第二产业的主要代表）总体增速是多少？为什么？对应的合理</t>
    </r>
    <r>
      <rPr>
        <b/>
        <sz val="10"/>
        <color theme="1"/>
        <rFont val="Times New Roman"/>
        <family val="1"/>
      </rPr>
      <t>PE</t>
    </r>
    <r>
      <rPr>
        <b/>
        <sz val="10"/>
        <color theme="1"/>
        <rFont val="宋体"/>
        <family val="3"/>
        <charset val="134"/>
      </rPr>
      <t>是多少倍？</t>
    </r>
    <phoneticPr fontId="4" type="noConversion"/>
  </si>
  <si>
    <t>GDP</t>
    <phoneticPr fontId="4" type="noConversion"/>
  </si>
  <si>
    <t>yoy%</t>
    <phoneticPr fontId="4" type="noConversion"/>
  </si>
  <si>
    <r>
      <rPr>
        <sz val="10"/>
        <color theme="1"/>
        <rFont val="宋体"/>
        <family val="3"/>
        <charset val="134"/>
      </rPr>
      <t>近年来总体增速在</t>
    </r>
    <r>
      <rPr>
        <sz val="10"/>
        <color theme="1"/>
        <rFont val="Times New Roman"/>
        <family val="1"/>
      </rPr>
      <t>10%</t>
    </r>
    <r>
      <rPr>
        <sz val="10"/>
        <color theme="1"/>
        <rFont val="宋体"/>
        <family val="3"/>
        <charset val="134"/>
      </rPr>
      <t>左右，考虑到上市制造企业属于制造业中的领先位置，以及分红情况，对应合理</t>
    </r>
    <r>
      <rPr>
        <sz val="10"/>
        <color theme="1"/>
        <rFont val="Times New Roman"/>
        <family val="1"/>
      </rPr>
      <t>PE</t>
    </r>
    <r>
      <rPr>
        <sz val="10"/>
        <color theme="1"/>
        <rFont val="宋体"/>
        <family val="3"/>
        <charset val="134"/>
      </rPr>
      <t>应大于</t>
    </r>
    <r>
      <rPr>
        <sz val="10"/>
        <color theme="1"/>
        <rFont val="Times New Roman"/>
        <family val="1"/>
      </rPr>
      <t>10</t>
    </r>
    <r>
      <rPr>
        <sz val="10"/>
        <color theme="1"/>
        <rFont val="宋体"/>
        <family val="3"/>
        <charset val="134"/>
      </rPr>
      <t>。</t>
    </r>
    <phoneticPr fontId="4" type="noConversion"/>
  </si>
  <si>
    <r>
      <t>GDP</t>
    </r>
    <r>
      <rPr>
        <sz val="10"/>
        <color theme="1"/>
        <rFont val="宋体"/>
        <family val="3"/>
        <charset val="134"/>
      </rPr>
      <t>未考虑通胀等因素调整，与新闻中常见的年增速不同。</t>
    </r>
    <phoneticPr fontId="4" type="noConversion"/>
  </si>
  <si>
    <r>
      <t xml:space="preserve">4. </t>
    </r>
    <r>
      <rPr>
        <b/>
        <sz val="10"/>
        <color theme="1"/>
        <rFont val="宋体"/>
        <family val="3"/>
        <charset val="134"/>
      </rPr>
      <t>制造业上市公司要获得比整体行业更快的增速主要有哪些途径？</t>
    </r>
    <phoneticPr fontId="4" type="noConversion"/>
  </si>
  <si>
    <r>
      <t xml:space="preserve">5. </t>
    </r>
    <r>
      <rPr>
        <b/>
        <sz val="10"/>
        <color theme="1"/>
        <rFont val="宋体"/>
        <family val="3"/>
        <charset val="134"/>
      </rPr>
      <t>你认为上市对制造业企业的主要帮助是什么？</t>
    </r>
    <phoneticPr fontId="4" type="noConversion"/>
  </si>
  <si>
    <r>
      <t xml:space="preserve">6. </t>
    </r>
    <r>
      <rPr>
        <b/>
        <sz val="10"/>
        <color theme="1"/>
        <rFont val="宋体"/>
        <family val="3"/>
        <charset val="134"/>
      </rPr>
      <t>写出南方泵业和新界泵业上市时候的募投项目，归纳制造业企业</t>
    </r>
    <r>
      <rPr>
        <b/>
        <sz val="10"/>
        <color theme="1"/>
        <rFont val="Times New Roman"/>
        <family val="1"/>
      </rPr>
      <t>IPO</t>
    </r>
    <r>
      <rPr>
        <b/>
        <sz val="10"/>
        <color theme="1"/>
        <rFont val="宋体"/>
        <family val="3"/>
        <charset val="134"/>
      </rPr>
      <t>的主要募投方向。</t>
    </r>
    <phoneticPr fontId="4" type="noConversion"/>
  </si>
  <si>
    <r>
      <rPr>
        <sz val="10"/>
        <color theme="1"/>
        <rFont val="宋体"/>
        <family val="3"/>
        <charset val="134"/>
      </rPr>
      <t>年新增</t>
    </r>
    <r>
      <rPr>
        <sz val="10"/>
        <color theme="1"/>
        <rFont val="Times New Roman"/>
        <family val="1"/>
      </rPr>
      <t>20</t>
    </r>
    <r>
      <rPr>
        <sz val="10"/>
        <color theme="1"/>
        <rFont val="宋体"/>
        <family val="3"/>
        <charset val="134"/>
      </rPr>
      <t>万台不锈钢冲压焊接离心泵生产线技改项目</t>
    </r>
    <phoneticPr fontId="4" type="noConversion"/>
  </si>
  <si>
    <r>
      <rPr>
        <sz val="10"/>
        <color theme="1"/>
        <rFont val="宋体"/>
        <family val="3"/>
        <charset val="134"/>
      </rPr>
      <t>年产</t>
    </r>
    <r>
      <rPr>
        <sz val="10"/>
        <color theme="1"/>
        <rFont val="Times New Roman"/>
        <family val="1"/>
      </rPr>
      <t>2,000</t>
    </r>
    <r>
      <rPr>
        <sz val="10"/>
        <color theme="1"/>
        <rFont val="宋体"/>
        <family val="3"/>
        <charset val="134"/>
      </rPr>
      <t>套无负压变频供水设备建设项目</t>
    </r>
    <phoneticPr fontId="4" type="noConversion"/>
  </si>
  <si>
    <r>
      <t xml:space="preserve">7. </t>
    </r>
    <r>
      <rPr>
        <b/>
        <sz val="10"/>
        <color theme="1"/>
        <rFont val="宋体"/>
        <family val="3"/>
        <charset val="134"/>
      </rPr>
      <t>写出南方泵业和新界泵业上市申报前几年的产能利用率。标注所在招股说明书的位置。</t>
    </r>
    <phoneticPr fontId="4" type="noConversion"/>
  </si>
  <si>
    <r>
      <t>2008</t>
    </r>
    <r>
      <rPr>
        <sz val="10"/>
        <color theme="1"/>
        <rFont val="宋体"/>
        <family val="3"/>
        <charset val="134"/>
      </rPr>
      <t>年</t>
    </r>
    <phoneticPr fontId="4" type="noConversion"/>
  </si>
  <si>
    <r>
      <t>2009</t>
    </r>
    <r>
      <rPr>
        <sz val="10"/>
        <color theme="1"/>
        <rFont val="宋体"/>
        <family val="3"/>
        <charset val="134"/>
      </rPr>
      <t>年</t>
    </r>
    <phoneticPr fontId="4" type="noConversion"/>
  </si>
  <si>
    <t>-</t>
    <phoneticPr fontId="4" type="noConversion"/>
  </si>
  <si>
    <r>
      <t xml:space="preserve">8. </t>
    </r>
    <r>
      <rPr>
        <b/>
        <sz val="10"/>
        <color theme="1"/>
        <rFont val="宋体"/>
        <family val="3"/>
        <charset val="134"/>
      </rPr>
      <t>从上市后两家公司的业绩表现来看，你认为产能是否对两家公司的发展形成制约？</t>
    </r>
    <phoneticPr fontId="4" type="noConversion"/>
  </si>
  <si>
    <r>
      <t xml:space="preserve">9. </t>
    </r>
    <r>
      <rPr>
        <b/>
        <sz val="10"/>
        <color theme="1"/>
        <rFont val="宋体"/>
        <family val="3"/>
        <charset val="134"/>
      </rPr>
      <t>从</t>
    </r>
    <r>
      <rPr>
        <b/>
        <sz val="10"/>
        <color theme="1"/>
        <rFont val="Times New Roman"/>
        <family val="1"/>
      </rPr>
      <t>2011-2013</t>
    </r>
    <r>
      <rPr>
        <b/>
        <sz val="10"/>
        <color theme="1"/>
        <rFont val="宋体"/>
        <family val="3"/>
        <charset val="134"/>
      </rPr>
      <t>年的中报和年报中持续追踪募投项目的进展，列表投资完成度和实现的效益。</t>
    </r>
    <phoneticPr fontId="4" type="noConversion"/>
  </si>
  <si>
    <r>
      <t xml:space="preserve">10. </t>
    </r>
    <r>
      <rPr>
        <b/>
        <sz val="10"/>
        <color theme="1"/>
        <rFont val="宋体"/>
        <family val="3"/>
        <charset val="134"/>
      </rPr>
      <t>写出南方泵业和新界泵业所处大行业</t>
    </r>
    <r>
      <rPr>
        <b/>
        <sz val="10"/>
        <color theme="1"/>
        <rFont val="Times New Roman"/>
        <family val="1"/>
      </rPr>
      <t>/</t>
    </r>
    <r>
      <rPr>
        <b/>
        <sz val="10"/>
        <color theme="1"/>
        <rFont val="宋体"/>
        <family val="3"/>
        <charset val="134"/>
      </rPr>
      <t>细分行业的竞争格局。标注所在招股说明书的位置。</t>
    </r>
    <phoneticPr fontId="4" type="noConversion"/>
  </si>
  <si>
    <r>
      <rPr>
        <sz val="10"/>
        <color theme="1"/>
        <rFont val="宋体"/>
        <family val="3"/>
        <charset val="134"/>
      </rPr>
      <t>国际市场情况：世界泵行业有约</t>
    </r>
    <r>
      <rPr>
        <sz val="10"/>
        <color theme="1"/>
        <rFont val="Times New Roman"/>
        <family val="1"/>
      </rPr>
      <t>1</t>
    </r>
    <r>
      <rPr>
        <sz val="10"/>
        <color theme="1"/>
        <rFont val="宋体"/>
        <family val="3"/>
        <charset val="134"/>
      </rPr>
      <t>万家泵制造厂商，市场竞争激烈，但行业集中度很高。前十名公司占</t>
    </r>
    <r>
      <rPr>
        <sz val="10"/>
        <color theme="1"/>
        <rFont val="Times New Roman"/>
        <family val="1"/>
      </rPr>
      <t>50%</t>
    </r>
    <r>
      <rPr>
        <sz val="10"/>
        <color theme="1"/>
        <rFont val="宋体"/>
        <family val="3"/>
        <charset val="134"/>
      </rPr>
      <t>市场份额；</t>
    </r>
    <phoneticPr fontId="4" type="noConversion"/>
  </si>
  <si>
    <r>
      <rPr>
        <sz val="10"/>
        <color theme="1"/>
        <rFont val="宋体"/>
        <family val="3"/>
        <charset val="134"/>
      </rPr>
      <t>国际市场情况：未来需求量每年增速约</t>
    </r>
    <r>
      <rPr>
        <sz val="10"/>
        <color theme="1"/>
        <rFont val="Times New Roman"/>
        <family val="1"/>
      </rPr>
      <t>5%</t>
    </r>
    <r>
      <rPr>
        <sz val="10"/>
        <color theme="1"/>
        <rFont val="宋体"/>
        <family val="3"/>
        <charset val="134"/>
      </rPr>
      <t>；</t>
    </r>
    <phoneticPr fontId="4" type="noConversion"/>
  </si>
  <si>
    <r>
      <rPr>
        <sz val="10"/>
        <color theme="1"/>
        <rFont val="宋体"/>
        <family val="3"/>
        <charset val="134"/>
      </rPr>
      <t>中国已成为泵类出口国，占世界出口额从</t>
    </r>
    <r>
      <rPr>
        <sz val="10"/>
        <color theme="1"/>
        <rFont val="Times New Roman"/>
        <family val="1"/>
      </rPr>
      <t>2003</t>
    </r>
    <r>
      <rPr>
        <sz val="10"/>
        <color theme="1"/>
        <rFont val="宋体"/>
        <family val="3"/>
        <charset val="134"/>
      </rPr>
      <t>年的</t>
    </r>
    <r>
      <rPr>
        <sz val="10"/>
        <color theme="1"/>
        <rFont val="Times New Roman"/>
        <family val="1"/>
      </rPr>
      <t>3.4%</t>
    </r>
    <r>
      <rPr>
        <sz val="10"/>
        <color theme="1"/>
        <rFont val="宋体"/>
        <family val="3"/>
        <charset val="134"/>
      </rPr>
      <t>到</t>
    </r>
    <r>
      <rPr>
        <sz val="10"/>
        <color theme="1"/>
        <rFont val="Times New Roman"/>
        <family val="1"/>
      </rPr>
      <t>2007</t>
    </r>
    <r>
      <rPr>
        <sz val="10"/>
        <color theme="1"/>
        <rFont val="宋体"/>
        <family val="3"/>
        <charset val="134"/>
      </rPr>
      <t>年的</t>
    </r>
    <r>
      <rPr>
        <sz val="10"/>
        <color theme="1"/>
        <rFont val="Times New Roman"/>
        <family val="1"/>
      </rPr>
      <t>8.6%</t>
    </r>
    <phoneticPr fontId="4" type="noConversion"/>
  </si>
  <si>
    <r>
      <rPr>
        <sz val="10"/>
        <color theme="1"/>
        <rFont val="宋体"/>
        <family val="3"/>
        <charset val="134"/>
      </rPr>
      <t>国内市场情况：</t>
    </r>
    <r>
      <rPr>
        <sz val="10"/>
        <color theme="1"/>
        <rFont val="Times New Roman"/>
        <family val="1"/>
      </rPr>
      <t>2010-2012</t>
    </r>
    <r>
      <rPr>
        <sz val="10"/>
        <color theme="1"/>
        <rFont val="宋体"/>
        <family val="3"/>
        <charset val="134"/>
      </rPr>
      <t>年年均增长约</t>
    </r>
    <r>
      <rPr>
        <sz val="10"/>
        <color theme="1"/>
        <rFont val="Times New Roman"/>
        <family val="1"/>
      </rPr>
      <t>10%</t>
    </r>
    <r>
      <rPr>
        <sz val="10"/>
        <color theme="1"/>
        <rFont val="宋体"/>
        <family val="3"/>
        <charset val="134"/>
      </rPr>
      <t>，几乎没有外企进入国内农用泵市场；集中度低，全国约</t>
    </r>
    <r>
      <rPr>
        <sz val="10"/>
        <color theme="1"/>
        <rFont val="Times New Roman"/>
        <family val="1"/>
      </rPr>
      <t>3000</t>
    </r>
    <r>
      <rPr>
        <sz val="10"/>
        <color theme="1"/>
        <rFont val="宋体"/>
        <family val="3"/>
        <charset val="134"/>
      </rPr>
      <t>家</t>
    </r>
    <phoneticPr fontId="4" type="noConversion"/>
  </si>
  <si>
    <r>
      <t xml:space="preserve">11. </t>
    </r>
    <r>
      <rPr>
        <b/>
        <sz val="10"/>
        <color theme="1"/>
        <rFont val="宋体"/>
        <family val="3"/>
        <charset val="134"/>
      </rPr>
      <t>为什么南方泵业的毛利率高于新界泵业，如何解读两者所处的竞争地位，和未来的发展前景？</t>
    </r>
    <phoneticPr fontId="4" type="noConversion"/>
  </si>
  <si>
    <r>
      <t xml:space="preserve">12. </t>
    </r>
    <r>
      <rPr>
        <b/>
        <sz val="10"/>
        <color theme="1"/>
        <rFont val="宋体"/>
        <family val="3"/>
        <charset val="134"/>
      </rPr>
      <t>支撑两家企业</t>
    </r>
    <r>
      <rPr>
        <b/>
        <sz val="10"/>
        <color theme="1"/>
        <rFont val="Times New Roman"/>
        <family val="1"/>
      </rPr>
      <t>2013</t>
    </r>
    <r>
      <rPr>
        <b/>
        <sz val="10"/>
        <color theme="1"/>
        <rFont val="宋体"/>
        <family val="3"/>
        <charset val="134"/>
      </rPr>
      <t>年至今股价表现的核心是什么？</t>
    </r>
    <phoneticPr fontId="4" type="noConversion"/>
  </si>
  <si>
    <r>
      <rPr>
        <b/>
        <sz val="10"/>
        <color theme="1"/>
        <rFont val="宋体"/>
        <family val="3"/>
        <charset val="134"/>
      </rPr>
      <t>回站在</t>
    </r>
    <r>
      <rPr>
        <b/>
        <sz val="10"/>
        <color theme="1"/>
        <rFont val="Times New Roman"/>
        <family val="1"/>
      </rPr>
      <t>2011-12</t>
    </r>
    <r>
      <rPr>
        <b/>
        <sz val="10"/>
        <color theme="1"/>
        <rFont val="宋体"/>
        <family val="3"/>
        <charset val="134"/>
      </rPr>
      <t>年，公司上市不足</t>
    </r>
    <r>
      <rPr>
        <b/>
        <sz val="10"/>
        <color theme="1"/>
        <rFont val="Times New Roman"/>
        <family val="1"/>
      </rPr>
      <t>3</t>
    </r>
    <r>
      <rPr>
        <b/>
        <sz val="10"/>
        <color theme="1"/>
        <rFont val="宋体"/>
        <family val="3"/>
        <charset val="134"/>
      </rPr>
      <t>年募投项目尚未达产，你如何从行业研究中窥探出两家未来的长期竞争力？</t>
    </r>
    <phoneticPr fontId="4" type="noConversion"/>
  </si>
  <si>
    <r>
      <t xml:space="preserve">3. </t>
    </r>
    <r>
      <rPr>
        <b/>
        <sz val="10"/>
        <color theme="1"/>
        <rFont val="宋体"/>
        <family val="3"/>
        <charset val="134"/>
      </rPr>
      <t>查看四方冷链（</t>
    </r>
    <r>
      <rPr>
        <b/>
        <sz val="10"/>
        <color theme="1"/>
        <rFont val="Times New Roman"/>
        <family val="1"/>
      </rPr>
      <t>603339</t>
    </r>
    <r>
      <rPr>
        <b/>
        <sz val="10"/>
        <color theme="1"/>
        <rFont val="宋体"/>
        <family val="3"/>
        <charset val="134"/>
      </rPr>
      <t>）的招股说明书，写出它的相关上市公司，分析它的竞争态势和未来增长的驱动因素。</t>
    </r>
    <phoneticPr fontId="4" type="noConversion"/>
  </si>
  <si>
    <r>
      <t xml:space="preserve">2. </t>
    </r>
    <r>
      <rPr>
        <b/>
        <sz val="10"/>
        <color theme="1"/>
        <rFont val="宋体"/>
        <family val="3"/>
        <charset val="134"/>
      </rPr>
      <t>查看杭叉集团（</t>
    </r>
    <r>
      <rPr>
        <b/>
        <sz val="10"/>
        <color theme="1"/>
        <rFont val="Times New Roman"/>
        <family val="1"/>
      </rPr>
      <t>603298</t>
    </r>
    <r>
      <rPr>
        <b/>
        <sz val="10"/>
        <color theme="1"/>
        <rFont val="宋体"/>
        <family val="3"/>
        <charset val="134"/>
      </rPr>
      <t>）的招股说明书，写出它的相关上市公司，分析它的竞争态势和未来增长的驱动因素。</t>
    </r>
    <phoneticPr fontId="4" type="noConversion"/>
  </si>
  <si>
    <r>
      <t xml:space="preserve">4. </t>
    </r>
    <r>
      <rPr>
        <b/>
        <sz val="10"/>
        <color theme="1"/>
        <rFont val="宋体"/>
        <family val="3"/>
        <charset val="134"/>
      </rPr>
      <t>给以上三家公司按吸引力排序</t>
    </r>
    <phoneticPr fontId="4" type="noConversion"/>
  </si>
  <si>
    <r>
      <rPr>
        <sz val="10"/>
        <color theme="1"/>
        <rFont val="宋体"/>
        <family val="3"/>
        <charset val="134"/>
      </rPr>
      <t>占营收</t>
    </r>
    <r>
      <rPr>
        <sz val="10"/>
        <color theme="1"/>
        <rFont val="Times New Roman"/>
        <family val="1"/>
      </rPr>
      <t>60%</t>
    </r>
    <r>
      <rPr>
        <sz val="10"/>
        <color theme="1"/>
        <rFont val="宋体"/>
        <family val="3"/>
        <charset val="134"/>
      </rPr>
      <t>，占利润</t>
    </r>
    <r>
      <rPr>
        <sz val="10"/>
        <color theme="1"/>
        <rFont val="Times New Roman"/>
        <family val="1"/>
      </rPr>
      <t>60%</t>
    </r>
    <r>
      <rPr>
        <sz val="10"/>
        <color theme="1"/>
        <rFont val="宋体"/>
        <family val="3"/>
        <charset val="134"/>
      </rPr>
      <t>以上，毛利率</t>
    </r>
    <r>
      <rPr>
        <sz val="10"/>
        <color theme="1"/>
        <rFont val="Times New Roman"/>
        <family val="1"/>
      </rPr>
      <t>35%</t>
    </r>
    <r>
      <rPr>
        <sz val="10"/>
        <color theme="1"/>
        <rFont val="宋体"/>
        <family val="3"/>
        <charset val="134"/>
      </rPr>
      <t>左右；内外销比例稳定在</t>
    </r>
    <r>
      <rPr>
        <sz val="10"/>
        <color theme="1"/>
        <rFont val="Times New Roman"/>
        <family val="1"/>
      </rPr>
      <t>9:1</t>
    </r>
    <r>
      <rPr>
        <sz val="10"/>
        <color theme="1"/>
        <rFont val="宋体"/>
        <family val="3"/>
        <charset val="134"/>
      </rPr>
      <t>；</t>
    </r>
    <phoneticPr fontId="4" type="noConversion"/>
  </si>
  <si>
    <r>
      <rPr>
        <sz val="10"/>
        <color theme="1"/>
        <rFont val="宋体"/>
        <family val="3"/>
        <charset val="134"/>
      </rPr>
      <t>占营收</t>
    </r>
    <r>
      <rPr>
        <sz val="10"/>
        <color theme="1"/>
        <rFont val="Times New Roman"/>
        <family val="1"/>
      </rPr>
      <t>25%</t>
    </r>
    <r>
      <rPr>
        <sz val="10"/>
        <color theme="1"/>
        <rFont val="宋体"/>
        <family val="3"/>
        <charset val="134"/>
      </rPr>
      <t>，占利润</t>
    </r>
    <r>
      <rPr>
        <sz val="10"/>
        <color theme="1"/>
        <rFont val="Times New Roman"/>
        <family val="1"/>
      </rPr>
      <t>20%</t>
    </r>
    <r>
      <rPr>
        <sz val="10"/>
        <color theme="1"/>
        <rFont val="宋体"/>
        <family val="3"/>
        <charset val="134"/>
      </rPr>
      <t>，毛利率</t>
    </r>
    <r>
      <rPr>
        <sz val="10"/>
        <color theme="1"/>
        <rFont val="Times New Roman"/>
        <family val="1"/>
      </rPr>
      <t>25%</t>
    </r>
    <r>
      <rPr>
        <sz val="10"/>
        <color theme="1"/>
        <rFont val="宋体"/>
        <family val="3"/>
        <charset val="134"/>
      </rPr>
      <t>左右；几乎全部内销</t>
    </r>
    <phoneticPr fontId="4" type="noConversion"/>
  </si>
  <si>
    <r>
      <rPr>
        <sz val="10"/>
        <color theme="1"/>
        <rFont val="宋体"/>
        <family val="3"/>
        <charset val="134"/>
      </rPr>
      <t>上市前产能利用率：柴油机机油泵</t>
    </r>
    <r>
      <rPr>
        <sz val="10"/>
        <color theme="1"/>
        <rFont val="Times New Roman"/>
        <family val="1"/>
      </rPr>
      <t>78%</t>
    </r>
    <r>
      <rPr>
        <sz val="10"/>
        <color theme="1"/>
        <rFont val="宋体"/>
        <family val="3"/>
        <charset val="134"/>
      </rPr>
      <t>，汽油机机油泵</t>
    </r>
    <r>
      <rPr>
        <sz val="10"/>
        <color theme="1"/>
        <rFont val="Times New Roman"/>
        <family val="1"/>
      </rPr>
      <t>91%</t>
    </r>
    <phoneticPr fontId="4" type="noConversion"/>
  </si>
  <si>
    <r>
      <rPr>
        <sz val="10"/>
        <color theme="1"/>
        <rFont val="宋体"/>
        <family val="3"/>
        <charset val="134"/>
      </rPr>
      <t>根据这一预计情况，汽油机机油泵年销量增速约</t>
    </r>
    <r>
      <rPr>
        <sz val="10"/>
        <color theme="1"/>
        <rFont val="Times New Roman"/>
        <family val="1"/>
      </rPr>
      <t>6%</t>
    </r>
    <r>
      <rPr>
        <sz val="10"/>
        <color theme="1"/>
        <rFont val="宋体"/>
        <family val="3"/>
        <charset val="134"/>
      </rPr>
      <t>，但公司在此类产品销售上并无增长；</t>
    </r>
    <phoneticPr fontId="4" type="noConversion"/>
  </si>
  <si>
    <r>
      <t>2016</t>
    </r>
    <r>
      <rPr>
        <sz val="10"/>
        <color theme="1"/>
        <rFont val="宋体"/>
        <family val="3"/>
        <charset val="134"/>
      </rPr>
      <t>年销量</t>
    </r>
    <phoneticPr fontId="4" type="noConversion"/>
  </si>
  <si>
    <r>
      <t>2017H1</t>
    </r>
    <r>
      <rPr>
        <sz val="10"/>
        <color theme="1"/>
        <rFont val="宋体"/>
        <family val="3"/>
        <charset val="134"/>
      </rPr>
      <t>销量</t>
    </r>
    <phoneticPr fontId="4" type="noConversion"/>
  </si>
  <si>
    <t>2016H1</t>
    <phoneticPr fontId="4" type="noConversion"/>
  </si>
  <si>
    <r>
      <t>2016</t>
    </r>
    <r>
      <rPr>
        <sz val="10"/>
        <color theme="1"/>
        <rFont val="宋体"/>
        <family val="3"/>
        <charset val="134"/>
      </rPr>
      <t>预估</t>
    </r>
    <phoneticPr fontId="4" type="noConversion"/>
  </si>
  <si>
    <r>
      <t>2019</t>
    </r>
    <r>
      <rPr>
        <sz val="10"/>
        <color theme="1"/>
        <rFont val="宋体"/>
        <family val="3"/>
        <charset val="134"/>
      </rPr>
      <t>预估</t>
    </r>
    <phoneticPr fontId="4" type="noConversion"/>
  </si>
  <si>
    <r>
      <rPr>
        <sz val="10"/>
        <color theme="1"/>
        <rFont val="宋体"/>
        <family val="3"/>
        <charset val="134"/>
      </rPr>
      <t>国内冷链流通率和运输率都较低，国外均在</t>
    </r>
    <r>
      <rPr>
        <sz val="10"/>
        <color theme="1"/>
        <rFont val="Times New Roman"/>
        <family val="1"/>
      </rPr>
      <t>85%</t>
    </r>
    <r>
      <rPr>
        <sz val="10"/>
        <color theme="1"/>
        <rFont val="宋体"/>
        <family val="3"/>
        <charset val="134"/>
      </rPr>
      <t>以上（招股说明书【</t>
    </r>
    <r>
      <rPr>
        <sz val="10"/>
        <color theme="1"/>
        <rFont val="Times New Roman"/>
        <family val="1"/>
      </rPr>
      <t>312</t>
    </r>
    <r>
      <rPr>
        <sz val="10"/>
        <color theme="1"/>
        <rFont val="宋体"/>
        <family val="3"/>
        <charset val="134"/>
      </rPr>
      <t>页】），还有巨大的发展潜力</t>
    </r>
    <phoneticPr fontId="4" type="noConversion"/>
  </si>
  <si>
    <r>
      <t>2016H1</t>
    </r>
    <r>
      <rPr>
        <sz val="10"/>
        <color theme="1"/>
        <rFont val="宋体"/>
        <family val="3"/>
        <charset val="134"/>
      </rPr>
      <t>销量</t>
    </r>
    <phoneticPr fontId="4" type="noConversion"/>
  </si>
  <si>
    <r>
      <t xml:space="preserve">1. </t>
    </r>
    <r>
      <rPr>
        <sz val="10"/>
        <color theme="1"/>
        <rFont val="宋体"/>
        <family val="3"/>
        <charset val="134"/>
      </rPr>
      <t>商用车（柴油机机油泵）一方面由于</t>
    </r>
    <r>
      <rPr>
        <sz val="10"/>
        <color theme="1"/>
        <rFont val="Times New Roman"/>
        <family val="1"/>
      </rPr>
      <t>2016-2017</t>
    </r>
    <r>
      <rPr>
        <sz val="10"/>
        <color theme="1"/>
        <rFont val="宋体"/>
        <family val="3"/>
        <charset val="134"/>
      </rPr>
      <t>年重卡整体销量复苏，受地产基建拉动，导致销量增长；</t>
    </r>
    <phoneticPr fontId="4" type="noConversion"/>
  </si>
  <si>
    <r>
      <rPr>
        <sz val="10"/>
        <color theme="1"/>
        <rFont val="宋体"/>
        <family val="3"/>
        <charset val="134"/>
      </rPr>
      <t>根据安徽合力（</t>
    </r>
    <r>
      <rPr>
        <sz val="10"/>
        <color theme="1"/>
        <rFont val="Times New Roman"/>
        <family val="1"/>
      </rPr>
      <t>600761</t>
    </r>
    <r>
      <rPr>
        <sz val="10"/>
        <color theme="1"/>
        <rFont val="宋体"/>
        <family val="3"/>
        <charset val="134"/>
      </rPr>
      <t>）</t>
    </r>
    <r>
      <rPr>
        <sz val="10"/>
        <color theme="1"/>
        <rFont val="Times New Roman"/>
        <family val="1"/>
      </rPr>
      <t>2017</t>
    </r>
    <r>
      <rPr>
        <sz val="10"/>
        <color theme="1"/>
        <rFont val="宋体"/>
        <family val="3"/>
        <charset val="134"/>
      </rPr>
      <t>年报数据【</t>
    </r>
    <r>
      <rPr>
        <sz val="10"/>
        <color theme="1"/>
        <rFont val="Times New Roman"/>
        <family val="1"/>
      </rPr>
      <t>11</t>
    </r>
    <r>
      <rPr>
        <sz val="10"/>
        <color theme="1"/>
        <rFont val="宋体"/>
        <family val="3"/>
        <charset val="134"/>
      </rPr>
      <t>页】，</t>
    </r>
    <r>
      <rPr>
        <sz val="10"/>
        <color theme="1"/>
        <rFont val="Times New Roman"/>
        <family val="1"/>
      </rPr>
      <t>2017</t>
    </r>
    <r>
      <rPr>
        <sz val="10"/>
        <color theme="1"/>
        <rFont val="宋体"/>
        <family val="3"/>
        <charset val="134"/>
      </rPr>
      <t>年我国叉车销量增长</t>
    </r>
    <r>
      <rPr>
        <sz val="10"/>
        <color theme="1"/>
        <rFont val="Times New Roman"/>
        <family val="1"/>
      </rPr>
      <t>38%</t>
    </r>
    <r>
      <rPr>
        <sz val="10"/>
        <color theme="1"/>
        <rFont val="宋体"/>
        <family val="3"/>
        <charset val="134"/>
      </rPr>
      <t>，出口增长</t>
    </r>
    <r>
      <rPr>
        <sz val="10"/>
        <color theme="1"/>
        <rFont val="Times New Roman"/>
        <family val="1"/>
      </rPr>
      <t>23%</t>
    </r>
    <r>
      <rPr>
        <sz val="10"/>
        <color theme="1"/>
        <rFont val="宋体"/>
        <family val="3"/>
        <charset val="134"/>
      </rPr>
      <t>，市场较为景气</t>
    </r>
    <phoneticPr fontId="4" type="noConversion"/>
  </si>
  <si>
    <r>
      <rPr>
        <sz val="10"/>
        <color theme="1"/>
        <rFont val="宋体"/>
        <family val="3"/>
        <charset val="134"/>
      </rPr>
      <t>行业吸引力：冷链</t>
    </r>
    <r>
      <rPr>
        <sz val="10"/>
        <color theme="1"/>
        <rFont val="Times New Roman"/>
        <family val="1"/>
      </rPr>
      <t xml:space="preserve"> &gt; </t>
    </r>
    <r>
      <rPr>
        <sz val="10"/>
        <color theme="1"/>
        <rFont val="宋体"/>
        <family val="3"/>
        <charset val="134"/>
      </rPr>
      <t>叉车</t>
    </r>
    <r>
      <rPr>
        <sz val="10"/>
        <color theme="1"/>
        <rFont val="Times New Roman"/>
        <family val="1"/>
      </rPr>
      <t xml:space="preserve"> &gt; </t>
    </r>
    <r>
      <rPr>
        <sz val="10"/>
        <color theme="1"/>
        <rFont val="宋体"/>
        <family val="3"/>
        <charset val="134"/>
      </rPr>
      <t>机油泵</t>
    </r>
    <phoneticPr fontId="4" type="noConversion"/>
  </si>
  <si>
    <r>
      <rPr>
        <b/>
        <sz val="10"/>
        <color theme="1"/>
        <rFont val="宋体"/>
        <family val="3"/>
        <charset val="134"/>
      </rPr>
      <t>【通关题】</t>
    </r>
    <phoneticPr fontId="4" type="noConversion"/>
  </si>
  <si>
    <r>
      <rPr>
        <b/>
        <sz val="10"/>
        <color theme="1"/>
        <rFont val="宋体"/>
        <family val="3"/>
        <charset val="134"/>
      </rPr>
      <t>两家公司相比发行价分别下跌了多少？</t>
    </r>
    <phoneticPr fontId="4" type="noConversion"/>
  </si>
  <si>
    <r>
      <rPr>
        <sz val="10"/>
        <color theme="1"/>
        <rFont val="宋体"/>
        <family val="3"/>
        <charset val="134"/>
      </rPr>
      <t>本题目的：由于股票分红送转，导致每日成交价的变化，此时统计正确的涨跌幅需要用后复权价格。</t>
    </r>
    <phoneticPr fontId="4" type="noConversion"/>
  </si>
  <si>
    <r>
      <rPr>
        <sz val="10"/>
        <color theme="1"/>
        <rFont val="宋体"/>
        <family val="3"/>
        <charset val="134"/>
      </rPr>
      <t>股票代码</t>
    </r>
    <phoneticPr fontId="4" type="noConversion"/>
  </si>
  <si>
    <r>
      <rPr>
        <sz val="10"/>
        <color theme="1"/>
        <rFont val="宋体"/>
        <family val="3"/>
        <charset val="134"/>
      </rPr>
      <t>股票名称</t>
    </r>
    <phoneticPr fontId="4" type="noConversion"/>
  </si>
  <si>
    <r>
      <rPr>
        <sz val="10"/>
        <color theme="1"/>
        <rFont val="宋体"/>
        <family val="3"/>
        <charset val="134"/>
      </rPr>
      <t>上市日期</t>
    </r>
    <phoneticPr fontId="4" type="noConversion"/>
  </si>
  <si>
    <r>
      <rPr>
        <sz val="10"/>
        <color theme="1"/>
        <rFont val="宋体"/>
        <family val="3"/>
        <charset val="134"/>
      </rPr>
      <t>发行价格</t>
    </r>
    <phoneticPr fontId="4" type="noConversion"/>
  </si>
  <si>
    <r>
      <rPr>
        <sz val="10"/>
        <color theme="1"/>
        <rFont val="宋体"/>
        <family val="3"/>
        <charset val="134"/>
      </rPr>
      <t>涨跌幅</t>
    </r>
    <phoneticPr fontId="4" type="noConversion"/>
  </si>
  <si>
    <r>
      <rPr>
        <sz val="10"/>
        <color theme="1"/>
        <rFont val="宋体"/>
        <family val="3"/>
        <charset val="134"/>
      </rPr>
      <t>新界泵业</t>
    </r>
    <phoneticPr fontId="4" type="noConversion"/>
  </si>
  <si>
    <r>
      <rPr>
        <sz val="10"/>
        <color theme="1"/>
        <rFont val="宋体"/>
        <family val="3"/>
        <charset val="134"/>
      </rPr>
      <t>南方泵业</t>
    </r>
    <phoneticPr fontId="4" type="noConversion"/>
  </si>
  <si>
    <r>
      <rPr>
        <sz val="10"/>
        <color theme="1"/>
        <rFont val="宋体"/>
        <family val="3"/>
        <charset val="134"/>
      </rPr>
      <t>注：发行价格在招股说明书中搜索；上市日期开盘价格不一定是发行价，一般要比发行价高。</t>
    </r>
    <phoneticPr fontId="4" type="noConversion"/>
  </si>
  <si>
    <r>
      <rPr>
        <sz val="10"/>
        <color theme="1"/>
        <rFont val="宋体"/>
        <family val="3"/>
        <charset val="134"/>
      </rPr>
      <t>本题目的：从基本面角度分析涨跌因素；总市值</t>
    </r>
    <r>
      <rPr>
        <sz val="10"/>
        <color theme="1"/>
        <rFont val="Times New Roman"/>
        <family val="1"/>
      </rPr>
      <t xml:space="preserve"> = PE x </t>
    </r>
    <r>
      <rPr>
        <sz val="10"/>
        <color theme="1"/>
        <rFont val="宋体"/>
        <family val="3"/>
        <charset val="134"/>
      </rPr>
      <t>归母净利，股价</t>
    </r>
    <r>
      <rPr>
        <sz val="10"/>
        <color theme="1"/>
        <rFont val="Times New Roman"/>
        <family val="1"/>
      </rPr>
      <t xml:space="preserve"> = PE x EPS</t>
    </r>
    <r>
      <rPr>
        <sz val="10"/>
        <color theme="1"/>
        <rFont val="宋体"/>
        <family val="3"/>
        <charset val="134"/>
      </rPr>
      <t>，两个等式代表含义一致</t>
    </r>
    <phoneticPr fontId="4" type="noConversion"/>
  </si>
  <si>
    <r>
      <rPr>
        <sz val="10"/>
        <color theme="1"/>
        <rFont val="宋体"/>
        <family val="3"/>
        <charset val="134"/>
      </rPr>
      <t>日期</t>
    </r>
    <phoneticPr fontId="4" type="noConversion"/>
  </si>
  <si>
    <r>
      <t>TTM</t>
    </r>
    <r>
      <rPr>
        <sz val="10"/>
        <color theme="1"/>
        <rFont val="宋体"/>
        <family val="3"/>
        <charset val="134"/>
      </rPr>
      <t>归母净利</t>
    </r>
    <phoneticPr fontId="4" type="noConversion"/>
  </si>
  <si>
    <r>
      <rPr>
        <sz val="10"/>
        <color theme="1"/>
        <rFont val="宋体"/>
        <family val="3"/>
        <charset val="134"/>
      </rPr>
      <t>变化幅度</t>
    </r>
    <phoneticPr fontId="4" type="noConversion"/>
  </si>
  <si>
    <r>
      <rPr>
        <sz val="10"/>
        <color theme="1"/>
        <rFont val="宋体"/>
        <family val="3"/>
        <charset val="134"/>
      </rPr>
      <t>下跌的主要原因是估值下降</t>
    </r>
    <phoneticPr fontId="4" type="noConversion"/>
  </si>
  <si>
    <r>
      <rPr>
        <sz val="10"/>
        <color theme="1"/>
        <rFont val="宋体"/>
        <family val="3"/>
        <charset val="134"/>
      </rPr>
      <t>注：</t>
    </r>
    <phoneticPr fontId="4" type="noConversion"/>
  </si>
  <si>
    <r>
      <t>“</t>
    </r>
    <r>
      <rPr>
        <sz val="10"/>
        <color theme="1"/>
        <rFont val="宋体"/>
        <family val="3"/>
        <charset val="134"/>
      </rPr>
      <t>归母净利</t>
    </r>
    <r>
      <rPr>
        <sz val="10"/>
        <color theme="1"/>
        <rFont val="Times New Roman"/>
        <family val="1"/>
      </rPr>
      <t>”</t>
    </r>
    <r>
      <rPr>
        <sz val="10"/>
        <color theme="1"/>
        <rFont val="宋体"/>
        <family val="3"/>
        <charset val="134"/>
      </rPr>
      <t>指归属于母公司股东的净利润，单位为万元；</t>
    </r>
    <phoneticPr fontId="4" type="noConversion"/>
  </si>
  <si>
    <r>
      <rPr>
        <sz val="10"/>
        <color theme="1"/>
        <rFont val="宋体"/>
        <family val="3"/>
        <charset val="134"/>
      </rPr>
      <t>上市时这两家公司招股说明书的最新业绩为</t>
    </r>
    <r>
      <rPr>
        <sz val="10"/>
        <color theme="1"/>
        <rFont val="Times New Roman"/>
        <family val="1"/>
      </rPr>
      <t>2010Q2</t>
    </r>
    <r>
      <rPr>
        <sz val="10"/>
        <color theme="1"/>
        <rFont val="宋体"/>
        <family val="3"/>
        <charset val="134"/>
      </rPr>
      <t>，故</t>
    </r>
    <r>
      <rPr>
        <sz val="10"/>
        <color theme="1"/>
        <rFont val="Times New Roman"/>
        <family val="1"/>
      </rPr>
      <t>TTM</t>
    </r>
    <r>
      <rPr>
        <sz val="10"/>
        <color theme="1"/>
        <rFont val="宋体"/>
        <family val="3"/>
        <charset val="134"/>
      </rPr>
      <t>归母净利为</t>
    </r>
    <r>
      <rPr>
        <sz val="10"/>
        <color theme="1"/>
        <rFont val="Times New Roman"/>
        <family val="1"/>
      </rPr>
      <t xml:space="preserve"> 2010Q2 + 2010Q1 + 2009Q4 + 2009Q3 </t>
    </r>
    <r>
      <rPr>
        <sz val="10"/>
        <color theme="1"/>
        <rFont val="宋体"/>
        <family val="3"/>
        <charset val="134"/>
      </rPr>
      <t>加总后的归母净利；</t>
    </r>
    <phoneticPr fontId="4" type="noConversion"/>
  </si>
  <si>
    <r>
      <t>2012/12/3</t>
    </r>
    <r>
      <rPr>
        <sz val="10"/>
        <color theme="1"/>
        <rFont val="宋体"/>
        <family val="3"/>
        <charset val="134"/>
      </rPr>
      <t>时，两家公司已出具</t>
    </r>
    <r>
      <rPr>
        <sz val="10"/>
        <color theme="1"/>
        <rFont val="Times New Roman"/>
        <family val="1"/>
      </rPr>
      <t>2012Q3</t>
    </r>
    <r>
      <rPr>
        <sz val="10"/>
        <color theme="1"/>
        <rFont val="宋体"/>
        <family val="3"/>
        <charset val="134"/>
      </rPr>
      <t>的季报，故</t>
    </r>
    <r>
      <rPr>
        <sz val="10"/>
        <color theme="1"/>
        <rFont val="Times New Roman"/>
        <family val="1"/>
      </rPr>
      <t>TTM</t>
    </r>
    <r>
      <rPr>
        <sz val="10"/>
        <color theme="1"/>
        <rFont val="宋体"/>
        <family val="3"/>
        <charset val="134"/>
      </rPr>
      <t>为</t>
    </r>
    <r>
      <rPr>
        <sz val="10"/>
        <color theme="1"/>
        <rFont val="Times New Roman"/>
        <family val="1"/>
      </rPr>
      <t xml:space="preserve"> 2012Q3 + 2012Q2 + 2012Q1 + 2011Q4 </t>
    </r>
    <r>
      <rPr>
        <sz val="10"/>
        <color theme="1"/>
        <rFont val="宋体"/>
        <family val="3"/>
        <charset val="134"/>
      </rPr>
      <t>加总。</t>
    </r>
    <phoneticPr fontId="4" type="noConversion"/>
  </si>
  <si>
    <r>
      <rPr>
        <sz val="10"/>
        <color theme="1"/>
        <rFont val="宋体"/>
        <family val="3"/>
        <charset val="134"/>
      </rPr>
      <t>本题目的：计算行业整体增速</t>
    </r>
    <phoneticPr fontId="4" type="noConversion"/>
  </si>
  <si>
    <r>
      <rPr>
        <sz val="10"/>
        <color theme="1"/>
        <rFont val="宋体"/>
        <family val="3"/>
        <charset val="134"/>
      </rPr>
      <t>数据来源：国家统计局，单位：亿元</t>
    </r>
    <phoneticPr fontId="4" type="noConversion"/>
  </si>
  <si>
    <r>
      <rPr>
        <sz val="10"/>
        <color theme="1"/>
        <rFont val="宋体"/>
        <family val="3"/>
        <charset val="134"/>
      </rPr>
      <t>年份</t>
    </r>
    <phoneticPr fontId="4" type="noConversion"/>
  </si>
  <si>
    <r>
      <rPr>
        <sz val="10"/>
        <color theme="1"/>
        <rFont val="宋体"/>
        <family val="3"/>
        <charset val="134"/>
      </rPr>
      <t>第二产业产值</t>
    </r>
    <phoneticPr fontId="4" type="noConversion"/>
  </si>
  <si>
    <r>
      <rPr>
        <sz val="10"/>
        <color theme="1"/>
        <rFont val="宋体"/>
        <family val="3"/>
        <charset val="134"/>
      </rPr>
      <t>年复合增速</t>
    </r>
    <phoneticPr fontId="4" type="noConversion"/>
  </si>
  <si>
    <r>
      <rPr>
        <sz val="10"/>
        <color theme="1"/>
        <rFont val="宋体"/>
        <family val="3"/>
        <charset val="134"/>
      </rPr>
      <t>注：</t>
    </r>
    <r>
      <rPr>
        <sz val="10"/>
        <color theme="1"/>
        <rFont val="Times New Roman"/>
        <family val="1"/>
      </rPr>
      <t>yoy%</t>
    </r>
    <r>
      <rPr>
        <sz val="10"/>
        <color theme="1"/>
        <rFont val="宋体"/>
        <family val="3"/>
        <charset val="134"/>
      </rPr>
      <t>为同比增速；年复合增速为多年间每年的增长率，并累计相乘，也叫</t>
    </r>
    <r>
      <rPr>
        <sz val="10"/>
        <color theme="1"/>
        <rFont val="Times New Roman"/>
        <family val="1"/>
      </rPr>
      <t>CAGR</t>
    </r>
    <r>
      <rPr>
        <sz val="10"/>
        <color theme="1"/>
        <rFont val="宋体"/>
        <family val="3"/>
        <charset val="134"/>
      </rPr>
      <t>；</t>
    </r>
    <phoneticPr fontId="4" type="noConversion"/>
  </si>
  <si>
    <r>
      <rPr>
        <sz val="10"/>
        <color theme="1"/>
        <rFont val="宋体"/>
        <family val="3"/>
        <charset val="134"/>
      </rPr>
      <t>国产替代</t>
    </r>
    <phoneticPr fontId="4" type="noConversion"/>
  </si>
  <si>
    <r>
      <rPr>
        <sz val="10"/>
        <color theme="1"/>
        <rFont val="宋体"/>
        <family val="3"/>
        <charset val="134"/>
      </rPr>
      <t>销售质优价廉的产品，抢占国外企业在中国的市场份额</t>
    </r>
    <phoneticPr fontId="4" type="noConversion"/>
  </si>
  <si>
    <r>
      <rPr>
        <sz val="10"/>
        <color theme="1"/>
        <rFont val="宋体"/>
        <family val="3"/>
        <charset val="134"/>
      </rPr>
      <t>外延并购</t>
    </r>
    <phoneticPr fontId="4" type="noConversion"/>
  </si>
  <si>
    <r>
      <rPr>
        <sz val="10"/>
        <color theme="1"/>
        <rFont val="宋体"/>
        <family val="3"/>
        <charset val="134"/>
      </rPr>
      <t>通过并购其他公司提升产能，抢占市场份额</t>
    </r>
    <phoneticPr fontId="4" type="noConversion"/>
  </si>
  <si>
    <r>
      <rPr>
        <sz val="10"/>
        <color theme="1"/>
        <rFont val="宋体"/>
        <family val="3"/>
        <charset val="134"/>
      </rPr>
      <t>产业链扩张</t>
    </r>
    <phoneticPr fontId="4" type="noConversion"/>
  </si>
  <si>
    <r>
      <rPr>
        <sz val="10"/>
        <color theme="1"/>
        <rFont val="宋体"/>
        <family val="3"/>
        <charset val="134"/>
      </rPr>
      <t>业务范围扩展至上下游其他利润率更高的产业</t>
    </r>
    <phoneticPr fontId="4" type="noConversion"/>
  </si>
  <si>
    <r>
      <rPr>
        <sz val="10"/>
        <color theme="1"/>
        <rFont val="宋体"/>
        <family val="3"/>
        <charset val="134"/>
      </rPr>
      <t>产品升级</t>
    </r>
    <phoneticPr fontId="4" type="noConversion"/>
  </si>
  <si>
    <r>
      <rPr>
        <sz val="10"/>
        <color theme="1"/>
        <rFont val="宋体"/>
        <family val="3"/>
        <charset val="134"/>
      </rPr>
      <t>从中低端向高端产品发展，以获取更高的利润率</t>
    </r>
    <phoneticPr fontId="4" type="noConversion"/>
  </si>
  <si>
    <r>
      <rPr>
        <sz val="10"/>
        <color theme="1"/>
        <rFont val="宋体"/>
        <family val="3"/>
        <charset val="134"/>
      </rPr>
      <t>上市更容易获得低成本资金（增发股份、银行低利率贷款等），可用于并购、产能提升、技术改造等</t>
    </r>
    <phoneticPr fontId="4" type="noConversion"/>
  </si>
  <si>
    <r>
      <rPr>
        <sz val="10"/>
        <color theme="1"/>
        <rFont val="宋体"/>
        <family val="3"/>
        <charset val="134"/>
      </rPr>
      <t>上市前发展良好的制造业企业最大的瓶颈就是产能不足。</t>
    </r>
    <phoneticPr fontId="4" type="noConversion"/>
  </si>
  <si>
    <r>
      <rPr>
        <sz val="10"/>
        <color theme="1"/>
        <rFont val="宋体"/>
        <family val="3"/>
        <charset val="134"/>
      </rPr>
      <t>南方泵业招股说明书，关键字</t>
    </r>
    <r>
      <rPr>
        <sz val="10"/>
        <color theme="1"/>
        <rFont val="Times New Roman"/>
        <family val="1"/>
      </rPr>
      <t>“</t>
    </r>
    <r>
      <rPr>
        <sz val="10"/>
        <color theme="1"/>
        <rFont val="宋体"/>
        <family val="3"/>
        <charset val="134"/>
      </rPr>
      <t>募集资金运用</t>
    </r>
    <r>
      <rPr>
        <sz val="10"/>
        <color theme="1"/>
        <rFont val="Times New Roman"/>
        <family val="1"/>
      </rPr>
      <t>”</t>
    </r>
    <phoneticPr fontId="4" type="noConversion"/>
  </si>
  <si>
    <r>
      <rPr>
        <sz val="10"/>
        <color theme="1"/>
        <rFont val="宋体"/>
        <family val="3"/>
        <charset val="134"/>
      </rPr>
      <t>项目名称</t>
    </r>
    <phoneticPr fontId="4" type="noConversion"/>
  </si>
  <si>
    <r>
      <rPr>
        <sz val="10"/>
        <color theme="1"/>
        <rFont val="宋体"/>
        <family val="3"/>
        <charset val="134"/>
      </rPr>
      <t>投资金额（万）</t>
    </r>
    <phoneticPr fontId="4" type="noConversion"/>
  </si>
  <si>
    <r>
      <rPr>
        <sz val="10"/>
        <color theme="1"/>
        <rFont val="宋体"/>
        <family val="3"/>
        <charset val="134"/>
      </rPr>
      <t>海水淡化高压泵研发项目</t>
    </r>
    <phoneticPr fontId="4" type="noConversion"/>
  </si>
  <si>
    <r>
      <rPr>
        <sz val="10"/>
        <color theme="1"/>
        <rFont val="宋体"/>
        <family val="3"/>
        <charset val="134"/>
      </rPr>
      <t>新界泵业招股说明书，关键字</t>
    </r>
    <r>
      <rPr>
        <sz val="10"/>
        <color theme="1"/>
        <rFont val="Times New Roman"/>
        <family val="1"/>
      </rPr>
      <t>“</t>
    </r>
    <r>
      <rPr>
        <sz val="10"/>
        <color theme="1"/>
        <rFont val="宋体"/>
        <family val="3"/>
        <charset val="134"/>
      </rPr>
      <t>募集资金运用</t>
    </r>
    <r>
      <rPr>
        <sz val="10"/>
        <color theme="1"/>
        <rFont val="Times New Roman"/>
        <family val="1"/>
      </rPr>
      <t>”</t>
    </r>
    <phoneticPr fontId="4" type="noConversion"/>
  </si>
  <si>
    <r>
      <rPr>
        <sz val="10"/>
        <color theme="1"/>
        <rFont val="宋体"/>
        <family val="3"/>
        <charset val="134"/>
      </rPr>
      <t>年产</t>
    </r>
    <r>
      <rPr>
        <sz val="10"/>
        <color theme="1"/>
        <rFont val="Times New Roman"/>
        <family val="1"/>
      </rPr>
      <t>100</t>
    </r>
    <r>
      <rPr>
        <sz val="10"/>
        <color theme="1"/>
        <rFont val="宋体"/>
        <family val="3"/>
        <charset val="134"/>
      </rPr>
      <t>万台农用水泵建设项目</t>
    </r>
    <phoneticPr fontId="4" type="noConversion"/>
  </si>
  <si>
    <r>
      <rPr>
        <sz val="10"/>
        <color theme="1"/>
        <rFont val="宋体"/>
        <family val="3"/>
        <charset val="134"/>
      </rPr>
      <t>技术中心建设项目</t>
    </r>
    <phoneticPr fontId="4" type="noConversion"/>
  </si>
  <si>
    <r>
      <rPr>
        <sz val="10"/>
        <color theme="1"/>
        <rFont val="宋体"/>
        <family val="3"/>
        <charset val="134"/>
      </rPr>
      <t>制造业企业</t>
    </r>
    <r>
      <rPr>
        <sz val="10"/>
        <color theme="1"/>
        <rFont val="Times New Roman"/>
        <family val="1"/>
      </rPr>
      <t>IPO</t>
    </r>
    <r>
      <rPr>
        <sz val="10"/>
        <color theme="1"/>
        <rFont val="宋体"/>
        <family val="3"/>
        <charset val="134"/>
      </rPr>
      <t>募集资金主要用于扩大产能和技术改造。</t>
    </r>
    <phoneticPr fontId="4" type="noConversion"/>
  </si>
  <si>
    <r>
      <rPr>
        <b/>
        <sz val="10"/>
        <color theme="1"/>
        <rFont val="宋体"/>
        <family val="3"/>
        <charset val="134"/>
      </rPr>
      <t>你认为该如何解读制造业企业上市时的产能利用率。</t>
    </r>
    <phoneticPr fontId="4" type="noConversion"/>
  </si>
  <si>
    <r>
      <rPr>
        <sz val="10"/>
        <color theme="1"/>
        <rFont val="宋体"/>
        <family val="3"/>
        <charset val="134"/>
      </rPr>
      <t>产能利用率：</t>
    </r>
    <phoneticPr fontId="4" type="noConversion"/>
  </si>
  <si>
    <r>
      <t>2007</t>
    </r>
    <r>
      <rPr>
        <sz val="10"/>
        <color theme="1"/>
        <rFont val="宋体"/>
        <family val="3"/>
        <charset val="134"/>
      </rPr>
      <t>年</t>
    </r>
    <phoneticPr fontId="4" type="noConversion"/>
  </si>
  <si>
    <r>
      <t>2010</t>
    </r>
    <r>
      <rPr>
        <sz val="10"/>
        <color theme="1"/>
        <rFont val="宋体"/>
        <family val="3"/>
        <charset val="134"/>
      </rPr>
      <t>年</t>
    </r>
    <r>
      <rPr>
        <sz val="10"/>
        <color theme="1"/>
        <rFont val="Times New Roman"/>
        <family val="1"/>
      </rPr>
      <t>1-6</t>
    </r>
    <r>
      <rPr>
        <sz val="10"/>
        <color theme="1"/>
        <rFont val="宋体"/>
        <family val="3"/>
        <charset val="134"/>
      </rPr>
      <t>月</t>
    </r>
    <phoneticPr fontId="4" type="noConversion"/>
  </si>
  <si>
    <r>
      <rPr>
        <sz val="10"/>
        <color theme="1"/>
        <rFont val="宋体"/>
        <family val="3"/>
        <charset val="134"/>
      </rPr>
      <t>页数</t>
    </r>
    <phoneticPr fontId="4" type="noConversion"/>
  </si>
  <si>
    <r>
      <rPr>
        <sz val="10"/>
        <color theme="1"/>
        <rFont val="宋体"/>
        <family val="3"/>
        <charset val="134"/>
      </rPr>
      <t>产能利用率越高越好，一方面代表产品销路很好，供不应求；另一方面上市募集资金扩大产能，能迅速增加营收及利润</t>
    </r>
    <phoneticPr fontId="4" type="noConversion"/>
  </si>
  <si>
    <r>
      <rPr>
        <sz val="10"/>
        <color theme="1"/>
        <rFont val="宋体"/>
        <family val="3"/>
        <charset val="134"/>
      </rPr>
      <t>单位：亿元</t>
    </r>
    <phoneticPr fontId="4" type="noConversion"/>
  </si>
  <si>
    <r>
      <rPr>
        <sz val="10"/>
        <color theme="1"/>
        <rFont val="宋体"/>
        <family val="3"/>
        <charset val="134"/>
      </rPr>
      <t>营业收入</t>
    </r>
    <phoneticPr fontId="4" type="noConversion"/>
  </si>
  <si>
    <r>
      <rPr>
        <sz val="10"/>
        <color theme="1"/>
        <rFont val="宋体"/>
        <family val="3"/>
        <charset val="134"/>
      </rPr>
      <t>归母净利</t>
    </r>
    <phoneticPr fontId="4" type="noConversion"/>
  </si>
  <si>
    <r>
      <rPr>
        <sz val="10"/>
        <color theme="1"/>
        <rFont val="宋体"/>
        <family val="3"/>
        <charset val="134"/>
      </rPr>
      <t>南方泵业的募投项目产能在</t>
    </r>
    <r>
      <rPr>
        <sz val="10"/>
        <color theme="1"/>
        <rFont val="Times New Roman"/>
        <family val="1"/>
      </rPr>
      <t>11</t>
    </r>
    <r>
      <rPr>
        <sz val="10"/>
        <color theme="1"/>
        <rFont val="宋体"/>
        <family val="3"/>
        <charset val="134"/>
      </rPr>
      <t>年中报就开始体现，从</t>
    </r>
    <r>
      <rPr>
        <sz val="10"/>
        <color theme="1"/>
        <rFont val="Times New Roman"/>
        <family val="1"/>
      </rPr>
      <t>11</t>
    </r>
    <r>
      <rPr>
        <sz val="10"/>
        <color theme="1"/>
        <rFont val="宋体"/>
        <family val="3"/>
        <charset val="134"/>
      </rPr>
      <t>年期末财务数据看，存货增加</t>
    </r>
    <r>
      <rPr>
        <sz val="10"/>
        <color theme="1"/>
        <rFont val="Times New Roman"/>
        <family val="1"/>
      </rPr>
      <t>44%</t>
    </r>
    <r>
      <rPr>
        <sz val="10"/>
        <color theme="1"/>
        <rFont val="宋体"/>
        <family val="3"/>
        <charset val="134"/>
      </rPr>
      <t>，营收也增加</t>
    </r>
    <r>
      <rPr>
        <sz val="10"/>
        <color theme="1"/>
        <rFont val="Times New Roman"/>
        <family val="1"/>
      </rPr>
      <t>36%</t>
    </r>
    <r>
      <rPr>
        <sz val="10"/>
        <color theme="1"/>
        <rFont val="宋体"/>
        <family val="3"/>
        <charset val="134"/>
      </rPr>
      <t>，到</t>
    </r>
    <r>
      <rPr>
        <sz val="10"/>
        <color theme="1"/>
        <rFont val="Times New Roman"/>
        <family val="1"/>
      </rPr>
      <t>14</t>
    </r>
    <r>
      <rPr>
        <sz val="10"/>
        <color theme="1"/>
        <rFont val="宋体"/>
        <family val="3"/>
        <charset val="134"/>
      </rPr>
      <t>年的</t>
    </r>
    <r>
      <rPr>
        <sz val="10"/>
        <color theme="1"/>
        <rFont val="Times New Roman"/>
        <family val="1"/>
      </rPr>
      <t>CAGR</t>
    </r>
    <r>
      <rPr>
        <sz val="10"/>
        <color theme="1"/>
        <rFont val="宋体"/>
        <family val="3"/>
        <charset val="134"/>
      </rPr>
      <t>达到</t>
    </r>
    <r>
      <rPr>
        <sz val="10"/>
        <color theme="1"/>
        <rFont val="Times New Roman"/>
        <family val="1"/>
      </rPr>
      <t>25%</t>
    </r>
    <r>
      <rPr>
        <sz val="10"/>
        <color theme="1"/>
        <rFont val="宋体"/>
        <family val="3"/>
        <charset val="134"/>
      </rPr>
      <t>；</t>
    </r>
    <phoneticPr fontId="4" type="noConversion"/>
  </si>
  <si>
    <r>
      <rPr>
        <sz val="10"/>
        <color theme="1"/>
        <rFont val="宋体"/>
        <family val="3"/>
        <charset val="134"/>
      </rPr>
      <t>而且在上市前产能满负荷的时候南方泵业还通过外协加工的形式补充产量；可以说产能对南方泵业的发展来说没形成制约。</t>
    </r>
    <phoneticPr fontId="4" type="noConversion"/>
  </si>
  <si>
    <r>
      <rPr>
        <sz val="10"/>
        <color theme="1"/>
        <rFont val="宋体"/>
        <family val="3"/>
        <charset val="134"/>
      </rPr>
      <t>新界泵业的募投项目虽然在</t>
    </r>
    <r>
      <rPr>
        <sz val="10"/>
        <color theme="1"/>
        <rFont val="Times New Roman"/>
        <family val="1"/>
      </rPr>
      <t>13</t>
    </r>
    <r>
      <rPr>
        <sz val="10"/>
        <color theme="1"/>
        <rFont val="宋体"/>
        <family val="3"/>
        <charset val="134"/>
      </rPr>
      <t>年才开始投产，可是从</t>
    </r>
    <r>
      <rPr>
        <sz val="10"/>
        <color theme="1"/>
        <rFont val="Times New Roman"/>
        <family val="1"/>
      </rPr>
      <t>11</t>
    </r>
    <r>
      <rPr>
        <sz val="10"/>
        <color theme="1"/>
        <rFont val="宋体"/>
        <family val="3"/>
        <charset val="134"/>
      </rPr>
      <t>年报的数据看，</t>
    </r>
    <r>
      <rPr>
        <sz val="10"/>
        <color theme="1"/>
        <rFont val="Times New Roman"/>
        <family val="1"/>
      </rPr>
      <t>11</t>
    </r>
    <r>
      <rPr>
        <sz val="10"/>
        <color theme="1"/>
        <rFont val="宋体"/>
        <family val="3"/>
        <charset val="134"/>
      </rPr>
      <t>年新界泵业仍然可以大幅拓宽销售渠道（销售费用翻倍），</t>
    </r>
    <phoneticPr fontId="4" type="noConversion"/>
  </si>
  <si>
    <r>
      <rPr>
        <sz val="10"/>
        <color theme="1"/>
        <rFont val="宋体"/>
        <family val="3"/>
        <charset val="134"/>
      </rPr>
      <t>年末存货大幅增长</t>
    </r>
    <r>
      <rPr>
        <sz val="10"/>
        <color theme="1"/>
        <rFont val="Times New Roman"/>
        <family val="1"/>
      </rPr>
      <t>90%</t>
    </r>
    <r>
      <rPr>
        <sz val="10"/>
        <color theme="1"/>
        <rFont val="宋体"/>
        <family val="3"/>
        <charset val="134"/>
      </rPr>
      <t>，说明并不缺货。产能对于新界泵业来说也没有太大制约。</t>
    </r>
    <phoneticPr fontId="4" type="noConversion"/>
  </si>
  <si>
    <r>
      <rPr>
        <b/>
        <sz val="10"/>
        <color theme="1"/>
        <rFont val="宋体"/>
        <family val="3"/>
        <charset val="134"/>
      </rPr>
      <t>南方泵业</t>
    </r>
  </si>
  <si>
    <r>
      <rPr>
        <sz val="10"/>
        <color theme="1"/>
        <rFont val="宋体"/>
        <family val="3"/>
        <charset val="134"/>
      </rPr>
      <t>投资完成度：</t>
    </r>
    <phoneticPr fontId="4" type="noConversion"/>
  </si>
  <si>
    <r>
      <t>2011</t>
    </r>
    <r>
      <rPr>
        <sz val="10"/>
        <color theme="1"/>
        <rFont val="宋体"/>
        <family val="3"/>
        <charset val="134"/>
      </rPr>
      <t>中报</t>
    </r>
  </si>
  <si>
    <r>
      <t>2011</t>
    </r>
    <r>
      <rPr>
        <sz val="10"/>
        <color theme="1"/>
        <rFont val="宋体"/>
        <family val="3"/>
        <charset val="134"/>
      </rPr>
      <t>年报</t>
    </r>
  </si>
  <si>
    <r>
      <t>2012</t>
    </r>
    <r>
      <rPr>
        <sz val="10"/>
        <color theme="1"/>
        <rFont val="宋体"/>
        <family val="3"/>
        <charset val="134"/>
      </rPr>
      <t>中报</t>
    </r>
  </si>
  <si>
    <r>
      <t>2012</t>
    </r>
    <r>
      <rPr>
        <sz val="10"/>
        <color theme="1"/>
        <rFont val="宋体"/>
        <family val="3"/>
        <charset val="134"/>
      </rPr>
      <t>年报</t>
    </r>
  </si>
  <si>
    <r>
      <t>2013</t>
    </r>
    <r>
      <rPr>
        <sz val="10"/>
        <color theme="1"/>
        <rFont val="宋体"/>
        <family val="3"/>
        <charset val="134"/>
      </rPr>
      <t>中报</t>
    </r>
  </si>
  <si>
    <r>
      <t>2013</t>
    </r>
    <r>
      <rPr>
        <sz val="10"/>
        <color theme="1"/>
        <rFont val="宋体"/>
        <family val="3"/>
        <charset val="134"/>
      </rPr>
      <t>年报</t>
    </r>
  </si>
  <si>
    <r>
      <rPr>
        <sz val="10"/>
        <color theme="1"/>
        <rFont val="宋体"/>
        <family val="3"/>
        <charset val="134"/>
      </rPr>
      <t>离心泵</t>
    </r>
  </si>
  <si>
    <r>
      <rPr>
        <sz val="10"/>
        <color theme="1"/>
        <rFont val="宋体"/>
        <family val="3"/>
        <charset val="134"/>
      </rPr>
      <t>供水设备</t>
    </r>
  </si>
  <si>
    <r>
      <rPr>
        <sz val="10"/>
        <color theme="1"/>
        <rFont val="宋体"/>
        <family val="3"/>
        <charset val="134"/>
      </rPr>
      <t>海水淡化泵</t>
    </r>
  </si>
  <si>
    <r>
      <rPr>
        <sz val="10"/>
        <color theme="1"/>
        <rFont val="宋体"/>
        <family val="3"/>
        <charset val="134"/>
      </rPr>
      <t>报告期内累计实现效益：</t>
    </r>
    <phoneticPr fontId="4" type="noConversion"/>
  </si>
  <si>
    <r>
      <rPr>
        <b/>
        <sz val="10"/>
        <color theme="1"/>
        <rFont val="宋体"/>
        <family val="3"/>
        <charset val="134"/>
      </rPr>
      <t>新界泵业</t>
    </r>
  </si>
  <si>
    <r>
      <rPr>
        <sz val="10"/>
        <color theme="1"/>
        <rFont val="宋体"/>
        <family val="3"/>
        <charset val="134"/>
      </rPr>
      <t>农用水泵</t>
    </r>
  </si>
  <si>
    <r>
      <rPr>
        <sz val="10"/>
        <color theme="1"/>
        <rFont val="宋体"/>
        <family val="3"/>
        <charset val="134"/>
      </rPr>
      <t>技术中心</t>
    </r>
  </si>
  <si>
    <r>
      <rPr>
        <b/>
        <sz val="10"/>
        <color theme="1"/>
        <rFont val="宋体"/>
        <family val="3"/>
        <charset val="134"/>
      </rPr>
      <t>（行业集中度，外资</t>
    </r>
    <r>
      <rPr>
        <b/>
        <sz val="10"/>
        <color theme="1"/>
        <rFont val="Times New Roman"/>
        <family val="1"/>
      </rPr>
      <t>/</t>
    </r>
    <r>
      <rPr>
        <b/>
        <sz val="10"/>
        <color theme="1"/>
        <rFont val="宋体"/>
        <family val="3"/>
        <charset val="134"/>
      </rPr>
      <t>民营各自的市场份额，高中低端各自的市场份额，出口进口对产值和市场规模的影响）</t>
    </r>
    <phoneticPr fontId="4" type="noConversion"/>
  </si>
  <si>
    <r>
      <rPr>
        <b/>
        <sz val="10"/>
        <color theme="1"/>
        <rFont val="宋体"/>
        <family val="3"/>
        <charset val="134"/>
      </rPr>
      <t>参考券商研报，对比你的答案。</t>
    </r>
  </si>
  <si>
    <r>
      <rPr>
        <b/>
        <sz val="10"/>
        <color theme="1"/>
        <rFont val="宋体"/>
        <family val="3"/>
        <charset val="134"/>
      </rPr>
      <t>南方泵业</t>
    </r>
    <phoneticPr fontId="4" type="noConversion"/>
  </si>
  <si>
    <r>
      <rPr>
        <sz val="10"/>
        <color theme="1"/>
        <rFont val="宋体"/>
        <family val="3"/>
        <charset val="134"/>
      </rPr>
      <t>大行业为泵行业，细分行业为离心泵</t>
    </r>
    <phoneticPr fontId="4" type="noConversion"/>
  </si>
  <si>
    <r>
      <rPr>
        <sz val="10"/>
        <color theme="1"/>
        <rFont val="宋体"/>
        <family val="3"/>
        <charset val="134"/>
      </rPr>
      <t>大行业情况：</t>
    </r>
    <phoneticPr fontId="4" type="noConversion"/>
  </si>
  <si>
    <r>
      <rPr>
        <sz val="10"/>
        <color theme="1"/>
        <rFont val="宋体"/>
        <family val="3"/>
        <charset val="134"/>
      </rPr>
      <t>【</t>
    </r>
    <r>
      <rPr>
        <sz val="10"/>
        <color theme="1"/>
        <rFont val="Times New Roman"/>
        <family val="1"/>
      </rPr>
      <t>85</t>
    </r>
    <r>
      <rPr>
        <sz val="10"/>
        <color theme="1"/>
        <rFont val="宋体"/>
        <family val="3"/>
        <charset val="134"/>
      </rPr>
      <t>页】</t>
    </r>
    <phoneticPr fontId="4" type="noConversion"/>
  </si>
  <si>
    <r>
      <rPr>
        <sz val="10"/>
        <color theme="1"/>
        <rFont val="宋体"/>
        <family val="3"/>
        <charset val="134"/>
      </rPr>
      <t>国内市场情况：中国泵行业规模以上企业</t>
    </r>
    <r>
      <rPr>
        <sz val="10"/>
        <color theme="1"/>
        <rFont val="Times New Roman"/>
        <family val="1"/>
      </rPr>
      <t>3500</t>
    </r>
    <r>
      <rPr>
        <sz val="10"/>
        <color theme="1"/>
        <rFont val="宋体"/>
        <family val="3"/>
        <charset val="134"/>
      </rPr>
      <t>家以上，产品种类约为</t>
    </r>
    <r>
      <rPr>
        <sz val="10"/>
        <color theme="1"/>
        <rFont val="Times New Roman"/>
        <family val="1"/>
      </rPr>
      <t>450</t>
    </r>
    <r>
      <rPr>
        <sz val="10"/>
        <color theme="1"/>
        <rFont val="宋体"/>
        <family val="3"/>
        <charset val="134"/>
      </rPr>
      <t>个系列</t>
    </r>
    <r>
      <rPr>
        <sz val="10"/>
        <color theme="1"/>
        <rFont val="Times New Roman"/>
        <family val="1"/>
      </rPr>
      <t>5000</t>
    </r>
    <r>
      <rPr>
        <sz val="10"/>
        <color theme="1"/>
        <rFont val="宋体"/>
        <family val="3"/>
        <charset val="134"/>
      </rPr>
      <t>多个品种。我国泵业市场集中度相对较低。</t>
    </r>
    <phoneticPr fontId="4" type="noConversion"/>
  </si>
  <si>
    <r>
      <rPr>
        <sz val="10"/>
        <color theme="1"/>
        <rFont val="宋体"/>
        <family val="3"/>
        <charset val="134"/>
      </rPr>
      <t>国内细分行业情况：</t>
    </r>
    <phoneticPr fontId="4" type="noConversion"/>
  </si>
  <si>
    <r>
      <rPr>
        <sz val="10"/>
        <color theme="1"/>
        <rFont val="宋体"/>
        <family val="3"/>
        <charset val="134"/>
      </rPr>
      <t>【</t>
    </r>
    <r>
      <rPr>
        <sz val="10"/>
        <color theme="1"/>
        <rFont val="Times New Roman"/>
        <family val="1"/>
      </rPr>
      <t>101</t>
    </r>
    <r>
      <rPr>
        <sz val="10"/>
        <color theme="1"/>
        <rFont val="宋体"/>
        <family val="3"/>
        <charset val="134"/>
      </rPr>
      <t>页】</t>
    </r>
    <phoneticPr fontId="4" type="noConversion"/>
  </si>
  <si>
    <r>
      <rPr>
        <sz val="10"/>
        <color theme="1"/>
        <rFont val="宋体"/>
        <family val="3"/>
        <charset val="134"/>
      </rPr>
      <t>外资企业：国外企业占国内冲压泵行业</t>
    </r>
    <r>
      <rPr>
        <sz val="10"/>
        <color theme="1"/>
        <rFont val="Times New Roman"/>
        <family val="1"/>
      </rPr>
      <t>50%</t>
    </r>
    <r>
      <rPr>
        <sz val="10"/>
        <color theme="1"/>
        <rFont val="宋体"/>
        <family val="3"/>
        <charset val="134"/>
      </rPr>
      <t>左右；国外企业占据高端产品线</t>
    </r>
    <phoneticPr fontId="4" type="noConversion"/>
  </si>
  <si>
    <r>
      <rPr>
        <sz val="10"/>
        <color theme="1"/>
        <rFont val="宋体"/>
        <family val="3"/>
        <charset val="134"/>
      </rPr>
      <t>国内企业：南方泵业占</t>
    </r>
    <r>
      <rPr>
        <sz val="10"/>
        <color theme="1"/>
        <rFont val="Times New Roman"/>
        <family val="1"/>
      </rPr>
      <t>12%</t>
    </r>
    <r>
      <rPr>
        <sz val="10"/>
        <color theme="1"/>
        <rFont val="宋体"/>
        <family val="3"/>
        <charset val="134"/>
      </rPr>
      <t>，其他国内企业占</t>
    </r>
    <r>
      <rPr>
        <sz val="10"/>
        <color theme="1"/>
        <rFont val="Times New Roman"/>
        <family val="1"/>
      </rPr>
      <t>38%</t>
    </r>
    <r>
      <rPr>
        <sz val="10"/>
        <color theme="1"/>
        <rFont val="宋体"/>
        <family val="3"/>
        <charset val="134"/>
      </rPr>
      <t>；南方泵业位于中端产品线；</t>
    </r>
    <phoneticPr fontId="4" type="noConversion"/>
  </si>
  <si>
    <r>
      <rPr>
        <sz val="10"/>
        <color theme="1"/>
        <rFont val="宋体"/>
        <family val="3"/>
        <charset val="134"/>
      </rPr>
      <t>行业增速：未来</t>
    </r>
    <r>
      <rPr>
        <sz val="10"/>
        <color theme="1"/>
        <rFont val="Times New Roman"/>
        <family val="1"/>
      </rPr>
      <t>3-5</t>
    </r>
    <r>
      <rPr>
        <sz val="10"/>
        <color theme="1"/>
        <rFont val="宋体"/>
        <family val="3"/>
        <charset val="134"/>
      </rPr>
      <t>年增速为</t>
    </r>
    <r>
      <rPr>
        <sz val="10"/>
        <color theme="1"/>
        <rFont val="Times New Roman"/>
        <family val="1"/>
      </rPr>
      <t>20-25%</t>
    </r>
    <r>
      <rPr>
        <sz val="10"/>
        <color theme="1"/>
        <rFont val="宋体"/>
        <family val="3"/>
        <charset val="134"/>
      </rPr>
      <t>【</t>
    </r>
    <r>
      <rPr>
        <sz val="10"/>
        <color theme="1"/>
        <rFont val="Times New Roman"/>
        <family val="1"/>
      </rPr>
      <t>90</t>
    </r>
    <r>
      <rPr>
        <sz val="10"/>
        <color theme="1"/>
        <rFont val="宋体"/>
        <family val="3"/>
        <charset val="134"/>
      </rPr>
      <t>页】</t>
    </r>
    <phoneticPr fontId="4" type="noConversion"/>
  </si>
  <si>
    <r>
      <rPr>
        <sz val="10"/>
        <color theme="1"/>
        <rFont val="宋体"/>
        <family val="3"/>
        <charset val="134"/>
      </rPr>
      <t>出口市场情况：</t>
    </r>
    <phoneticPr fontId="4" type="noConversion"/>
  </si>
  <si>
    <r>
      <rPr>
        <sz val="10"/>
        <color theme="1"/>
        <rFont val="宋体"/>
        <family val="3"/>
        <charset val="134"/>
      </rPr>
      <t>【</t>
    </r>
    <r>
      <rPr>
        <sz val="10"/>
        <color theme="1"/>
        <rFont val="Times New Roman"/>
        <family val="1"/>
      </rPr>
      <t>109</t>
    </r>
    <r>
      <rPr>
        <sz val="10"/>
        <color theme="1"/>
        <rFont val="宋体"/>
        <family val="3"/>
        <charset val="134"/>
      </rPr>
      <t>页】</t>
    </r>
    <phoneticPr fontId="4" type="noConversion"/>
  </si>
  <si>
    <r>
      <rPr>
        <sz val="10"/>
        <color theme="1"/>
        <rFont val="宋体"/>
        <family val="3"/>
        <charset val="134"/>
      </rPr>
      <t>南方泵业出口营收占总营收比例在</t>
    </r>
    <r>
      <rPr>
        <sz val="10"/>
        <color theme="1"/>
        <rFont val="Times New Roman"/>
        <family val="1"/>
      </rPr>
      <t>15-25%</t>
    </r>
    <r>
      <rPr>
        <sz val="10"/>
        <color theme="1"/>
        <rFont val="宋体"/>
        <family val="3"/>
        <charset val="134"/>
      </rPr>
      <t>之间，国内应收仍然是主要收入来源。</t>
    </r>
    <phoneticPr fontId="4" type="noConversion"/>
  </si>
  <si>
    <r>
      <rPr>
        <b/>
        <sz val="10"/>
        <color theme="1"/>
        <rFont val="宋体"/>
        <family val="3"/>
        <charset val="134"/>
      </rPr>
      <t>新界泵业</t>
    </r>
    <phoneticPr fontId="4" type="noConversion"/>
  </si>
  <si>
    <r>
      <rPr>
        <sz val="10"/>
        <color theme="1"/>
        <rFont val="宋体"/>
        <family val="3"/>
        <charset val="134"/>
      </rPr>
      <t>大行业为泵行业，细分行业为农用水泵</t>
    </r>
    <phoneticPr fontId="4" type="noConversion"/>
  </si>
  <si>
    <r>
      <rPr>
        <sz val="10"/>
        <color theme="1"/>
        <rFont val="宋体"/>
        <family val="3"/>
        <charset val="134"/>
      </rPr>
      <t>【</t>
    </r>
    <r>
      <rPr>
        <sz val="10"/>
        <color theme="1"/>
        <rFont val="Times New Roman"/>
        <family val="1"/>
      </rPr>
      <t>67</t>
    </r>
    <r>
      <rPr>
        <sz val="10"/>
        <color theme="1"/>
        <rFont val="宋体"/>
        <family val="3"/>
        <charset val="134"/>
      </rPr>
      <t>页】</t>
    </r>
    <phoneticPr fontId="4" type="noConversion"/>
  </si>
  <si>
    <r>
      <rPr>
        <sz val="10"/>
        <color theme="1"/>
        <rFont val="宋体"/>
        <family val="3"/>
        <charset val="134"/>
      </rPr>
      <t>与南方泵业招股说明说描述相同</t>
    </r>
    <phoneticPr fontId="4" type="noConversion"/>
  </si>
  <si>
    <r>
      <rPr>
        <sz val="10"/>
        <color theme="1"/>
        <rFont val="宋体"/>
        <family val="3"/>
        <charset val="134"/>
      </rPr>
      <t>细分行业情况：</t>
    </r>
    <phoneticPr fontId="4" type="noConversion"/>
  </si>
  <si>
    <r>
      <rPr>
        <sz val="10"/>
        <color theme="1"/>
        <rFont val="宋体"/>
        <family val="3"/>
        <charset val="134"/>
      </rPr>
      <t>【</t>
    </r>
    <r>
      <rPr>
        <sz val="10"/>
        <color theme="1"/>
        <rFont val="Times New Roman"/>
        <family val="1"/>
      </rPr>
      <t>70</t>
    </r>
    <r>
      <rPr>
        <sz val="10"/>
        <color theme="1"/>
        <rFont val="宋体"/>
        <family val="3"/>
        <charset val="134"/>
      </rPr>
      <t>页】</t>
    </r>
    <phoneticPr fontId="4" type="noConversion"/>
  </si>
  <si>
    <r>
      <rPr>
        <sz val="10"/>
        <color theme="1"/>
        <rFont val="宋体"/>
        <family val="3"/>
        <charset val="134"/>
      </rPr>
      <t>【</t>
    </r>
    <r>
      <rPr>
        <sz val="10"/>
        <color theme="1"/>
        <rFont val="Times New Roman"/>
        <family val="1"/>
      </rPr>
      <t>68</t>
    </r>
    <r>
      <rPr>
        <sz val="10"/>
        <color theme="1"/>
        <rFont val="宋体"/>
        <family val="3"/>
        <charset val="134"/>
      </rPr>
      <t>页】</t>
    </r>
    <phoneticPr fontId="4" type="noConversion"/>
  </si>
  <si>
    <r>
      <rPr>
        <sz val="10"/>
        <color theme="1"/>
        <rFont val="宋体"/>
        <family val="3"/>
        <charset val="134"/>
      </rPr>
      <t>南方泵业的离心泵技术含量较高，属于高附加值产品，主要竞争对手为外国高价同类产品，所以价格空间比较广；</t>
    </r>
    <phoneticPr fontId="4" type="noConversion"/>
  </si>
  <si>
    <r>
      <rPr>
        <sz val="10"/>
        <color theme="1"/>
        <rFont val="宋体"/>
        <family val="3"/>
        <charset val="134"/>
      </rPr>
      <t>新界泵业生产的农用泵，技术含量低，国内同类产品同质化严重，消费者对价格敏感，竞争较为激烈</t>
    </r>
    <phoneticPr fontId="4" type="noConversion"/>
  </si>
  <si>
    <r>
      <rPr>
        <sz val="10"/>
        <color theme="1"/>
        <rFont val="宋体"/>
        <family val="3"/>
        <charset val="134"/>
      </rPr>
      <t>南方泵业在细分行业中处于国产替代的角色，离心泵行业增速较快，未来快速增长有一定保证；</t>
    </r>
    <phoneticPr fontId="4" type="noConversion"/>
  </si>
  <si>
    <r>
      <rPr>
        <sz val="10"/>
        <color theme="1"/>
        <rFont val="宋体"/>
        <family val="3"/>
        <charset val="134"/>
      </rPr>
      <t>新界泵业本身细分行业的增长缓慢，自身行业地位并不突出，增长空间有限。</t>
    </r>
    <phoneticPr fontId="4" type="noConversion"/>
  </si>
  <si>
    <r>
      <rPr>
        <sz val="10"/>
        <color theme="1"/>
        <rFont val="宋体"/>
        <family val="3"/>
        <charset val="134"/>
      </rPr>
      <t>支撑股价的核心是业绩表现，</t>
    </r>
    <r>
      <rPr>
        <sz val="10"/>
        <color theme="1"/>
        <rFont val="Times New Roman"/>
        <family val="1"/>
      </rPr>
      <t>2013</t>
    </r>
    <r>
      <rPr>
        <sz val="10"/>
        <color theme="1"/>
        <rFont val="宋体"/>
        <family val="3"/>
        <charset val="134"/>
      </rPr>
      <t>年后南方泵业仍在保持增速，而新界泵业开始停滞不前；</t>
    </r>
    <phoneticPr fontId="4" type="noConversion"/>
  </si>
  <si>
    <r>
      <rPr>
        <sz val="10"/>
        <color theme="1"/>
        <rFont val="宋体"/>
        <family val="3"/>
        <charset val="134"/>
      </rPr>
      <t>主要从细分行业的发展阶段看，离心泵处于进口替代阶段，行业发展增速更快；</t>
    </r>
    <phoneticPr fontId="4" type="noConversion"/>
  </si>
  <si>
    <r>
      <rPr>
        <sz val="10"/>
        <color theme="1"/>
        <rFont val="宋体"/>
        <family val="3"/>
        <charset val="134"/>
      </rPr>
      <t>而农用水泵发展更为成熟，行业增速缓慢，行业集中度低，新界泵业很难维持高速增长</t>
    </r>
    <phoneticPr fontId="4" type="noConversion"/>
  </si>
  <si>
    <r>
      <rPr>
        <b/>
        <sz val="10"/>
        <color theme="1"/>
        <rFont val="宋体"/>
        <family val="3"/>
        <charset val="134"/>
      </rPr>
      <t>【附加题】</t>
    </r>
    <phoneticPr fontId="4" type="noConversion"/>
  </si>
  <si>
    <r>
      <rPr>
        <b/>
        <sz val="10"/>
        <color theme="1"/>
        <rFont val="宋体"/>
        <family val="3"/>
        <charset val="134"/>
      </rPr>
      <t>以下股票来自</t>
    </r>
    <r>
      <rPr>
        <b/>
        <sz val="10"/>
        <color theme="1"/>
        <rFont val="Times New Roman"/>
        <family val="1"/>
      </rPr>
      <t>2015</t>
    </r>
    <r>
      <rPr>
        <b/>
        <sz val="10"/>
        <color theme="1"/>
        <rFont val="宋体"/>
        <family val="3"/>
        <charset val="134"/>
      </rPr>
      <t>年末恢复</t>
    </r>
    <r>
      <rPr>
        <b/>
        <sz val="10"/>
        <color theme="1"/>
        <rFont val="Times New Roman"/>
        <family val="1"/>
      </rPr>
      <t>IPO</t>
    </r>
    <r>
      <rPr>
        <b/>
        <sz val="10"/>
        <color theme="1"/>
        <rFont val="宋体"/>
        <family val="3"/>
        <charset val="134"/>
      </rPr>
      <t>后至</t>
    </r>
    <r>
      <rPr>
        <b/>
        <sz val="10"/>
        <color theme="1"/>
        <rFont val="Times New Roman"/>
        <family val="1"/>
      </rPr>
      <t>2016</t>
    </r>
    <r>
      <rPr>
        <b/>
        <sz val="10"/>
        <color theme="1"/>
        <rFont val="宋体"/>
        <family val="3"/>
        <charset val="134"/>
      </rPr>
      <t>年底上市的次新股，所属行业制造业，最新市盈率</t>
    </r>
    <r>
      <rPr>
        <b/>
        <sz val="10"/>
        <color theme="1"/>
        <rFont val="Times New Roman"/>
        <family val="1"/>
      </rPr>
      <t>&lt;30</t>
    </r>
    <r>
      <rPr>
        <b/>
        <sz val="10"/>
        <color theme="1"/>
        <rFont val="宋体"/>
        <family val="3"/>
        <charset val="134"/>
      </rPr>
      <t>倍。</t>
    </r>
    <phoneticPr fontId="4" type="noConversion"/>
  </si>
  <si>
    <r>
      <t xml:space="preserve">1. </t>
    </r>
    <r>
      <rPr>
        <b/>
        <sz val="10"/>
        <color theme="1"/>
        <rFont val="宋体"/>
        <family val="3"/>
        <charset val="134"/>
      </rPr>
      <t>查看湘油泵（</t>
    </r>
    <r>
      <rPr>
        <b/>
        <sz val="10"/>
        <color theme="1"/>
        <rFont val="Times New Roman"/>
        <family val="1"/>
      </rPr>
      <t>603319</t>
    </r>
    <r>
      <rPr>
        <b/>
        <sz val="10"/>
        <color theme="1"/>
        <rFont val="宋体"/>
        <family val="3"/>
        <charset val="134"/>
      </rPr>
      <t>）的招股说明书，写出它的相关上市公司，分析它的竞争态势和未来增长的驱动因素。</t>
    </r>
    <phoneticPr fontId="4" type="noConversion"/>
  </si>
  <si>
    <r>
      <rPr>
        <sz val="10"/>
        <color theme="1"/>
        <rFont val="宋体"/>
        <family val="3"/>
        <charset val="134"/>
      </rPr>
      <t>所在行业</t>
    </r>
    <phoneticPr fontId="4" type="noConversion"/>
  </si>
  <si>
    <r>
      <rPr>
        <sz val="10"/>
        <color theme="1"/>
        <rFont val="宋体"/>
        <family val="3"/>
        <charset val="134"/>
      </rPr>
      <t>工业设备，泵行业</t>
    </r>
    <phoneticPr fontId="4" type="noConversion"/>
  </si>
  <si>
    <r>
      <rPr>
        <sz val="10"/>
        <color theme="1"/>
        <rFont val="宋体"/>
        <family val="3"/>
        <charset val="134"/>
      </rPr>
      <t>细分行业</t>
    </r>
    <phoneticPr fontId="4" type="noConversion"/>
  </si>
  <si>
    <r>
      <rPr>
        <sz val="10"/>
        <color theme="1"/>
        <rFont val="宋体"/>
        <family val="3"/>
        <charset val="134"/>
      </rPr>
      <t>机油泵（占公司收入和利润比重</t>
    </r>
    <r>
      <rPr>
        <sz val="10"/>
        <color theme="1"/>
        <rFont val="Times New Roman"/>
        <family val="1"/>
      </rPr>
      <t>80-90%</t>
    </r>
    <r>
      <rPr>
        <sz val="10"/>
        <color theme="1"/>
        <rFont val="宋体"/>
        <family val="3"/>
        <charset val="134"/>
      </rPr>
      <t>），包括柴油机机油泵和汽油机机油泵</t>
    </r>
    <phoneticPr fontId="4" type="noConversion"/>
  </si>
  <si>
    <r>
      <rPr>
        <sz val="10"/>
        <color theme="1"/>
        <rFont val="宋体"/>
        <family val="3"/>
        <charset val="134"/>
      </rPr>
      <t>主营产品</t>
    </r>
    <phoneticPr fontId="4" type="noConversion"/>
  </si>
  <si>
    <r>
      <rPr>
        <sz val="10"/>
        <color theme="1"/>
        <rFont val="宋体"/>
        <family val="3"/>
        <charset val="134"/>
      </rPr>
      <t>柴油机机油泵和汽油机机油泵，其他产品占比极小；需根据各品牌发动机为客户定制非标产品</t>
    </r>
    <phoneticPr fontId="4" type="noConversion"/>
  </si>
  <si>
    <r>
      <rPr>
        <b/>
        <sz val="10"/>
        <color theme="1"/>
        <rFont val="宋体"/>
        <family val="3"/>
        <charset val="134"/>
      </rPr>
      <t>公司在细分行业的情况：柴油机机油泵</t>
    </r>
    <phoneticPr fontId="4" type="noConversion"/>
  </si>
  <si>
    <r>
      <rPr>
        <sz val="10"/>
        <color theme="1"/>
        <rFont val="宋体"/>
        <family val="3"/>
        <charset val="134"/>
      </rPr>
      <t>收入情况</t>
    </r>
    <phoneticPr fontId="4" type="noConversion"/>
  </si>
  <si>
    <r>
      <rPr>
        <sz val="10"/>
        <color theme="1"/>
        <rFont val="宋体"/>
        <family val="3"/>
        <charset val="134"/>
      </rPr>
      <t>下游应用</t>
    </r>
    <phoneticPr fontId="4" type="noConversion"/>
  </si>
  <si>
    <r>
      <rPr>
        <sz val="10"/>
        <color theme="1"/>
        <rFont val="宋体"/>
        <family val="3"/>
        <charset val="134"/>
      </rPr>
      <t>中重型卡车、工程机械等的柴油发动机，增速取决于地产、基建的发展增速，周期性较强；</t>
    </r>
    <phoneticPr fontId="4" type="noConversion"/>
  </si>
  <si>
    <r>
      <rPr>
        <sz val="10"/>
        <color theme="1"/>
        <rFont val="宋体"/>
        <family val="3"/>
        <charset val="134"/>
      </rPr>
      <t>世界柴油发动机市场从集中（</t>
    </r>
    <r>
      <rPr>
        <sz val="10"/>
        <color theme="1"/>
        <rFont val="Times New Roman"/>
        <family val="1"/>
      </rPr>
      <t>2009</t>
    </r>
    <r>
      <rPr>
        <sz val="10"/>
        <color theme="1"/>
        <rFont val="宋体"/>
        <family val="3"/>
        <charset val="134"/>
      </rPr>
      <t>年前五大占据</t>
    </r>
    <r>
      <rPr>
        <sz val="10"/>
        <color theme="1"/>
        <rFont val="Times New Roman"/>
        <family val="1"/>
      </rPr>
      <t>80%</t>
    </r>
    <r>
      <rPr>
        <sz val="10"/>
        <color theme="1"/>
        <rFont val="宋体"/>
        <family val="3"/>
        <charset val="134"/>
      </rPr>
      <t>市场）向分散（</t>
    </r>
    <r>
      <rPr>
        <sz val="10"/>
        <color theme="1"/>
        <rFont val="Times New Roman"/>
        <family val="1"/>
      </rPr>
      <t>2015</t>
    </r>
    <r>
      <rPr>
        <sz val="10"/>
        <color theme="1"/>
        <rFont val="宋体"/>
        <family val="3"/>
        <charset val="134"/>
      </rPr>
      <t>年前五大占据</t>
    </r>
    <r>
      <rPr>
        <sz val="10"/>
        <color theme="1"/>
        <rFont val="Times New Roman"/>
        <family val="1"/>
      </rPr>
      <t>43%</t>
    </r>
    <r>
      <rPr>
        <sz val="10"/>
        <color theme="1"/>
        <rFont val="宋体"/>
        <family val="3"/>
        <charset val="134"/>
      </rPr>
      <t>）变化，竞争更加激烈；</t>
    </r>
    <phoneticPr fontId="4" type="noConversion"/>
  </si>
  <si>
    <r>
      <rPr>
        <sz val="10"/>
        <color theme="1"/>
        <rFont val="宋体"/>
        <family val="3"/>
        <charset val="134"/>
      </rPr>
      <t>下游客户</t>
    </r>
    <phoneticPr fontId="4" type="noConversion"/>
  </si>
  <si>
    <r>
      <rPr>
        <sz val="10"/>
        <color theme="1"/>
        <rFont val="宋体"/>
        <family val="3"/>
        <charset val="134"/>
      </rPr>
      <t>国内包括福田康明斯（合资）、一汽、潍柴、玉柴（合资）等，国外已进入美国康明斯、卡特彼勒等巨头的全球供应体系；</t>
    </r>
    <phoneticPr fontId="4" type="noConversion"/>
  </si>
  <si>
    <r>
      <rPr>
        <sz val="10"/>
        <color theme="1"/>
        <rFont val="宋体"/>
        <family val="3"/>
        <charset val="134"/>
      </rPr>
      <t>竞争态势</t>
    </r>
    <phoneticPr fontId="4" type="noConversion"/>
  </si>
  <si>
    <r>
      <rPr>
        <sz val="10"/>
        <color theme="1"/>
        <rFont val="宋体"/>
        <family val="3"/>
        <charset val="134"/>
      </rPr>
      <t>占国内市场约</t>
    </r>
    <r>
      <rPr>
        <sz val="10"/>
        <color theme="1"/>
        <rFont val="Times New Roman"/>
        <family val="1"/>
      </rPr>
      <t>40%</t>
    </r>
    <r>
      <rPr>
        <sz val="10"/>
        <color theme="1"/>
        <rFont val="宋体"/>
        <family val="3"/>
        <charset val="134"/>
      </rPr>
      <t>，属于该行业的龙头企业；国际上主要对手为加拿大麦格纳和美国德尔福</t>
    </r>
    <phoneticPr fontId="4" type="noConversion"/>
  </si>
  <si>
    <r>
      <rPr>
        <b/>
        <sz val="10"/>
        <color theme="1"/>
        <rFont val="宋体"/>
        <family val="3"/>
        <charset val="134"/>
      </rPr>
      <t>公司在细分行业的情况：汽油机机油泵</t>
    </r>
    <phoneticPr fontId="4" type="noConversion"/>
  </si>
  <si>
    <r>
      <rPr>
        <sz val="10"/>
        <color theme="1"/>
        <rFont val="宋体"/>
        <family val="3"/>
        <charset val="134"/>
      </rPr>
      <t>乘用车，增速取决于人均收入和人均汽车保有量</t>
    </r>
    <phoneticPr fontId="4" type="noConversion"/>
  </si>
  <si>
    <r>
      <rPr>
        <sz val="10"/>
        <color theme="1"/>
        <rFont val="宋体"/>
        <family val="3"/>
        <charset val="134"/>
      </rPr>
      <t>全部为国内品牌，包括长安、奇瑞等；国际合资品牌的供应链很难进入</t>
    </r>
    <phoneticPr fontId="4" type="noConversion"/>
  </si>
  <si>
    <r>
      <rPr>
        <sz val="10"/>
        <color theme="1"/>
        <rFont val="宋体"/>
        <family val="3"/>
        <charset val="134"/>
      </rPr>
      <t>占国内市场约</t>
    </r>
    <r>
      <rPr>
        <sz val="10"/>
        <color theme="1"/>
        <rFont val="Times New Roman"/>
        <family val="1"/>
      </rPr>
      <t>8%</t>
    </r>
    <r>
      <rPr>
        <sz val="10"/>
        <color theme="1"/>
        <rFont val="宋体"/>
        <family val="3"/>
        <charset val="134"/>
      </rPr>
      <t>，属于追赶者的身份；竞争对手包括圣龙股份（</t>
    </r>
    <r>
      <rPr>
        <sz val="10"/>
        <color theme="1"/>
        <rFont val="Times New Roman"/>
        <family val="1"/>
      </rPr>
      <t>603178</t>
    </r>
    <r>
      <rPr>
        <sz val="10"/>
        <color theme="1"/>
        <rFont val="宋体"/>
        <family val="3"/>
        <charset val="134"/>
      </rPr>
      <t>），富奥股份（</t>
    </r>
    <r>
      <rPr>
        <sz val="10"/>
        <color theme="1"/>
        <rFont val="Times New Roman"/>
        <family val="1"/>
      </rPr>
      <t>000030</t>
    </r>
    <r>
      <rPr>
        <sz val="10"/>
        <color theme="1"/>
        <rFont val="宋体"/>
        <family val="3"/>
        <charset val="134"/>
      </rPr>
      <t>）；</t>
    </r>
    <phoneticPr fontId="4" type="noConversion"/>
  </si>
  <si>
    <r>
      <rPr>
        <sz val="10"/>
        <color theme="1"/>
        <rFont val="宋体"/>
        <family val="3"/>
        <charset val="134"/>
      </rPr>
      <t>西泵股份（</t>
    </r>
    <r>
      <rPr>
        <sz val="10"/>
        <color theme="1"/>
        <rFont val="Times New Roman"/>
        <family val="1"/>
      </rPr>
      <t>002536</t>
    </r>
    <r>
      <rPr>
        <sz val="10"/>
        <color theme="1"/>
        <rFont val="宋体"/>
        <family val="3"/>
        <charset val="134"/>
      </rPr>
      <t>）主营为水泵，湘油泵在这方面没有竞争优势</t>
    </r>
    <phoneticPr fontId="4" type="noConversion"/>
  </si>
  <si>
    <r>
      <rPr>
        <b/>
        <sz val="10"/>
        <color theme="1"/>
        <rFont val="宋体"/>
        <family val="3"/>
        <charset val="134"/>
      </rPr>
      <t>上市募集资金项目：</t>
    </r>
    <phoneticPr fontId="4" type="noConversion"/>
  </si>
  <si>
    <r>
      <rPr>
        <sz val="10"/>
        <color theme="1"/>
        <rFont val="宋体"/>
        <family val="3"/>
        <charset val="134"/>
      </rPr>
      <t>年产</t>
    </r>
    <r>
      <rPr>
        <sz val="10"/>
        <color theme="1"/>
        <rFont val="Times New Roman"/>
        <family val="1"/>
      </rPr>
      <t>260</t>
    </r>
    <r>
      <rPr>
        <sz val="10"/>
        <color theme="1"/>
        <rFont val="宋体"/>
        <family val="3"/>
        <charset val="134"/>
      </rPr>
      <t>万台发动机泵类项目，技术中心建设；</t>
    </r>
    <phoneticPr fontId="4" type="noConversion"/>
  </si>
  <si>
    <r>
      <t>260</t>
    </r>
    <r>
      <rPr>
        <sz val="10"/>
        <color theme="1"/>
        <rFont val="宋体"/>
        <family val="3"/>
        <charset val="134"/>
      </rPr>
      <t>万台分别为：柴油机机油泵</t>
    </r>
    <r>
      <rPr>
        <sz val="10"/>
        <color theme="1"/>
        <rFont val="Times New Roman"/>
        <family val="1"/>
      </rPr>
      <t>70</t>
    </r>
    <r>
      <rPr>
        <sz val="10"/>
        <color theme="1"/>
        <rFont val="宋体"/>
        <family val="3"/>
        <charset val="134"/>
      </rPr>
      <t>万、变排量机油泵</t>
    </r>
    <r>
      <rPr>
        <sz val="10"/>
        <color theme="1"/>
        <rFont val="Times New Roman"/>
        <family val="1"/>
      </rPr>
      <t>60</t>
    </r>
    <r>
      <rPr>
        <sz val="10"/>
        <color theme="1"/>
        <rFont val="宋体"/>
        <family val="3"/>
        <charset val="134"/>
      </rPr>
      <t>万、汽油机机油泵</t>
    </r>
    <r>
      <rPr>
        <sz val="10"/>
        <color theme="1"/>
        <rFont val="Times New Roman"/>
        <family val="1"/>
      </rPr>
      <t>90</t>
    </r>
    <r>
      <rPr>
        <sz val="10"/>
        <color theme="1"/>
        <rFont val="宋体"/>
        <family val="3"/>
        <charset val="134"/>
      </rPr>
      <t>万、水泵</t>
    </r>
    <r>
      <rPr>
        <sz val="10"/>
        <color theme="1"/>
        <rFont val="Times New Roman"/>
        <family val="1"/>
      </rPr>
      <t>40</t>
    </r>
    <r>
      <rPr>
        <sz val="10"/>
        <color theme="1"/>
        <rFont val="宋体"/>
        <family val="3"/>
        <charset val="134"/>
      </rPr>
      <t>万，但存在部分更新换代产能，而非全部新增产能</t>
    </r>
    <phoneticPr fontId="4" type="noConversion"/>
  </si>
  <si>
    <r>
      <rPr>
        <sz val="10"/>
        <color theme="1"/>
        <rFont val="宋体"/>
        <family val="3"/>
        <charset val="134"/>
      </rPr>
      <t>根据招股说明书【</t>
    </r>
    <r>
      <rPr>
        <sz val="10"/>
        <color theme="1"/>
        <rFont val="Times New Roman"/>
        <family val="1"/>
      </rPr>
      <t>362</t>
    </r>
    <r>
      <rPr>
        <sz val="10"/>
        <color theme="1"/>
        <rFont val="宋体"/>
        <family val="3"/>
        <charset val="134"/>
      </rPr>
      <t>页】对募投项目的说明：</t>
    </r>
    <phoneticPr fontId="4" type="noConversion"/>
  </si>
  <si>
    <r>
      <rPr>
        <sz val="10"/>
        <color theme="1"/>
        <rFont val="宋体"/>
        <family val="3"/>
        <charset val="134"/>
      </rPr>
      <t>柴油机机油泵：</t>
    </r>
    <phoneticPr fontId="4" type="noConversion"/>
  </si>
  <si>
    <r>
      <rPr>
        <sz val="10"/>
        <color theme="1"/>
        <rFont val="宋体"/>
        <family val="3"/>
        <charset val="134"/>
      </rPr>
      <t>根据这一预计情况，柴油机机油泵年销量增速约在</t>
    </r>
    <r>
      <rPr>
        <sz val="10"/>
        <color theme="1"/>
        <rFont val="Times New Roman"/>
        <family val="1"/>
      </rPr>
      <t>10%</t>
    </r>
    <r>
      <rPr>
        <sz val="10"/>
        <color theme="1"/>
        <rFont val="宋体"/>
        <family val="3"/>
        <charset val="134"/>
      </rPr>
      <t>左右，符合目前地产、基建增速放缓的趋势</t>
    </r>
    <phoneticPr fontId="4" type="noConversion"/>
  </si>
  <si>
    <r>
      <rPr>
        <sz val="10"/>
        <color theme="1"/>
        <rFont val="宋体"/>
        <family val="3"/>
        <charset val="134"/>
      </rPr>
      <t>汽油机机油泵：</t>
    </r>
    <phoneticPr fontId="4" type="noConversion"/>
  </si>
  <si>
    <r>
      <rPr>
        <sz val="10"/>
        <color theme="1"/>
        <rFont val="宋体"/>
        <family val="3"/>
        <charset val="134"/>
      </rPr>
      <t>国内乘用车市场未来五年增速预估为</t>
    </r>
    <r>
      <rPr>
        <sz val="10"/>
        <color theme="1"/>
        <rFont val="Times New Roman"/>
        <family val="1"/>
      </rPr>
      <t>3.8%</t>
    </r>
    <r>
      <rPr>
        <sz val="10"/>
        <color theme="1"/>
        <rFont val="宋体"/>
        <family val="3"/>
        <charset val="134"/>
      </rPr>
      <t>，</t>
    </r>
    <phoneticPr fontId="4" type="noConversion"/>
  </si>
  <si>
    <r>
      <rPr>
        <sz val="10"/>
        <color theme="1"/>
        <rFont val="宋体"/>
        <family val="3"/>
        <charset val="134"/>
      </rPr>
      <t>变排量机油泵：</t>
    </r>
    <phoneticPr fontId="4" type="noConversion"/>
  </si>
  <si>
    <r>
      <rPr>
        <sz val="10"/>
        <color theme="1"/>
        <rFont val="宋体"/>
        <family val="3"/>
        <charset val="134"/>
      </rPr>
      <t>公司未来的新增产品，由于乘用车节能减排的发展方向，预期该产品能够替代原有的定排量机油泵</t>
    </r>
    <phoneticPr fontId="4" type="noConversion"/>
  </si>
  <si>
    <r>
      <rPr>
        <sz val="10"/>
        <color theme="1"/>
        <rFont val="宋体"/>
        <family val="3"/>
        <charset val="134"/>
      </rPr>
      <t>根据</t>
    </r>
    <r>
      <rPr>
        <sz val="10"/>
        <color theme="1"/>
        <rFont val="Times New Roman"/>
        <family val="1"/>
      </rPr>
      <t>2017</t>
    </r>
    <r>
      <rPr>
        <sz val="10"/>
        <color theme="1"/>
        <rFont val="宋体"/>
        <family val="3"/>
        <charset val="134"/>
      </rPr>
      <t>年半年报，变排量机油泵仍处于研发阶段，尚未形成收入，是一个潜在的亮点，但初期对公司整体盈利影响不大。</t>
    </r>
    <phoneticPr fontId="4" type="noConversion"/>
  </si>
  <si>
    <r>
      <rPr>
        <sz val="10"/>
        <color theme="1"/>
        <rFont val="宋体"/>
        <family val="3"/>
        <charset val="134"/>
      </rPr>
      <t>从</t>
    </r>
    <r>
      <rPr>
        <sz val="10"/>
        <color theme="1"/>
        <rFont val="Times New Roman"/>
        <family val="1"/>
      </rPr>
      <t>2017</t>
    </r>
    <r>
      <rPr>
        <sz val="10"/>
        <color theme="1"/>
        <rFont val="宋体"/>
        <family val="3"/>
        <charset val="134"/>
      </rPr>
      <t>年半年报来看，募投项目产能尚未形成【</t>
    </r>
    <r>
      <rPr>
        <sz val="10"/>
        <color theme="1"/>
        <rFont val="Times New Roman"/>
        <family val="1"/>
      </rPr>
      <t>13</t>
    </r>
    <r>
      <rPr>
        <sz val="10"/>
        <color theme="1"/>
        <rFont val="宋体"/>
        <family val="3"/>
        <charset val="134"/>
      </rPr>
      <t>页】，利用的仍然是上市前的旧有产能：</t>
    </r>
    <phoneticPr fontId="4" type="noConversion"/>
  </si>
  <si>
    <r>
      <rPr>
        <sz val="10"/>
        <color theme="1"/>
        <rFont val="宋体"/>
        <family val="3"/>
        <charset val="134"/>
      </rPr>
      <t>单位：万台</t>
    </r>
    <phoneticPr fontId="4" type="noConversion"/>
  </si>
  <si>
    <r>
      <rPr>
        <sz val="10"/>
        <color theme="1"/>
        <rFont val="宋体"/>
        <family val="3"/>
        <charset val="134"/>
      </rPr>
      <t>上市前产能</t>
    </r>
    <phoneticPr fontId="4" type="noConversion"/>
  </si>
  <si>
    <r>
      <rPr>
        <sz val="10"/>
        <color theme="1"/>
        <rFont val="宋体"/>
        <family val="3"/>
        <charset val="134"/>
      </rPr>
      <t>同比增速</t>
    </r>
    <phoneticPr fontId="4" type="noConversion"/>
  </si>
  <si>
    <r>
      <rPr>
        <sz val="10"/>
        <color theme="1"/>
        <rFont val="宋体"/>
        <family val="3"/>
        <charset val="134"/>
      </rPr>
      <t>注：由于为定制产品，</t>
    </r>
    <phoneticPr fontId="4" type="noConversion"/>
  </si>
  <si>
    <r>
      <rPr>
        <sz val="10"/>
        <color theme="1"/>
        <rFont val="宋体"/>
        <family val="3"/>
        <charset val="134"/>
      </rPr>
      <t>柴油机油泵</t>
    </r>
    <phoneticPr fontId="4" type="noConversion"/>
  </si>
  <si>
    <r>
      <t>220</t>
    </r>
    <r>
      <rPr>
        <sz val="10"/>
        <color theme="1"/>
        <rFont val="宋体"/>
        <family val="3"/>
        <charset val="134"/>
      </rPr>
      <t>万台</t>
    </r>
    <r>
      <rPr>
        <sz val="10"/>
        <color theme="1"/>
        <rFont val="Times New Roman"/>
        <family val="1"/>
      </rPr>
      <t>/</t>
    </r>
    <r>
      <rPr>
        <sz val="10"/>
        <color theme="1"/>
        <rFont val="宋体"/>
        <family val="3"/>
        <charset val="134"/>
      </rPr>
      <t>年</t>
    </r>
    <phoneticPr fontId="4" type="noConversion"/>
  </si>
  <si>
    <r>
      <rPr>
        <sz val="10"/>
        <color theme="1"/>
        <rFont val="宋体"/>
        <family val="3"/>
        <charset val="134"/>
      </rPr>
      <t>以销定产，所以产量和销量差距不大</t>
    </r>
    <phoneticPr fontId="4" type="noConversion"/>
  </si>
  <si>
    <r>
      <rPr>
        <sz val="10"/>
        <color theme="1"/>
        <rFont val="宋体"/>
        <family val="3"/>
        <charset val="134"/>
      </rPr>
      <t>汽油机油泵</t>
    </r>
    <phoneticPr fontId="4" type="noConversion"/>
  </si>
  <si>
    <r>
      <rPr>
        <sz val="10"/>
        <color theme="1"/>
        <rFont val="宋体"/>
        <family val="3"/>
        <charset val="134"/>
      </rPr>
      <t>上市后，单季度营收同比增长</t>
    </r>
    <r>
      <rPr>
        <sz val="10"/>
        <color theme="1"/>
        <rFont val="Times New Roman"/>
        <family val="1"/>
      </rPr>
      <t>40-50%</t>
    </r>
    <r>
      <rPr>
        <sz val="10"/>
        <color theme="1"/>
        <rFont val="宋体"/>
        <family val="3"/>
        <charset val="134"/>
      </rPr>
      <t>，归母净利同比增长更高（</t>
    </r>
    <r>
      <rPr>
        <sz val="10"/>
        <color theme="1"/>
        <rFont val="Times New Roman"/>
        <family val="1"/>
      </rPr>
      <t>2017</t>
    </r>
    <r>
      <rPr>
        <sz val="10"/>
        <color theme="1"/>
        <rFont val="宋体"/>
        <family val="3"/>
        <charset val="134"/>
      </rPr>
      <t>年同比</t>
    </r>
    <r>
      <rPr>
        <sz val="10"/>
        <color theme="1"/>
        <rFont val="Times New Roman"/>
        <family val="1"/>
      </rPr>
      <t>110%</t>
    </r>
    <r>
      <rPr>
        <sz val="10"/>
        <color theme="1"/>
        <rFont val="宋体"/>
        <family val="3"/>
        <charset val="134"/>
      </rPr>
      <t>以上），原因是：</t>
    </r>
    <phoneticPr fontId="4" type="noConversion"/>
  </si>
  <si>
    <r>
      <rPr>
        <sz val="10"/>
        <color theme="1"/>
        <rFont val="宋体"/>
        <family val="3"/>
        <charset val="134"/>
      </rPr>
      <t>另一方面，环保政策导致更新换代，但此类增长难以持续；</t>
    </r>
    <phoneticPr fontId="4" type="noConversion"/>
  </si>
  <si>
    <r>
      <t xml:space="preserve">2. </t>
    </r>
    <r>
      <rPr>
        <sz val="10"/>
        <color theme="1"/>
        <rFont val="宋体"/>
        <family val="3"/>
        <charset val="134"/>
      </rPr>
      <t>乘用车（汽油机机油泵）原有客户品牌车辆销售火爆，此类快速增长持续性存疑。</t>
    </r>
    <phoneticPr fontId="4" type="noConversion"/>
  </si>
  <si>
    <r>
      <rPr>
        <b/>
        <sz val="10"/>
        <color theme="1"/>
        <rFont val="宋体"/>
        <family val="3"/>
        <charset val="134"/>
      </rPr>
      <t>总结</t>
    </r>
    <phoneticPr fontId="4" type="noConversion"/>
  </si>
  <si>
    <r>
      <rPr>
        <sz val="10"/>
        <color theme="1"/>
        <rFont val="宋体"/>
        <family val="3"/>
        <charset val="134"/>
      </rPr>
      <t>公司的最主要产品：柴油机机油泵，面向高端产品，下游客户竞争激烈，公司与行业巨头有稳固的合作关系，是公司未来收入的保证；</t>
    </r>
    <phoneticPr fontId="4" type="noConversion"/>
  </si>
  <si>
    <r>
      <rPr>
        <sz val="10"/>
        <color theme="1"/>
        <rFont val="宋体"/>
        <family val="3"/>
        <charset val="134"/>
      </rPr>
      <t>但这一行业整体增速较低，仅</t>
    </r>
    <r>
      <rPr>
        <sz val="10"/>
        <color theme="1"/>
        <rFont val="Times New Roman"/>
        <family val="1"/>
      </rPr>
      <t>10%</t>
    </r>
    <r>
      <rPr>
        <sz val="10"/>
        <color theme="1"/>
        <rFont val="宋体"/>
        <family val="3"/>
        <charset val="134"/>
      </rPr>
      <t>，严重制约公司的成长性；</t>
    </r>
    <phoneticPr fontId="4" type="noConversion"/>
  </si>
  <si>
    <r>
      <rPr>
        <sz val="10"/>
        <color theme="1"/>
        <rFont val="宋体"/>
        <family val="3"/>
        <charset val="134"/>
      </rPr>
      <t>另外汽油机机油泵方面，合资汽车企业拥有自己的供应链，对国产品牌竞争优势也不大；</t>
    </r>
    <phoneticPr fontId="4" type="noConversion"/>
  </si>
  <si>
    <r>
      <rPr>
        <sz val="10"/>
        <color theme="1"/>
        <rFont val="宋体"/>
        <family val="3"/>
        <charset val="134"/>
      </rPr>
      <t>亮点部分在于变排量机油泵未来投产，但此类产品对未来利润贡献未知。</t>
    </r>
    <phoneticPr fontId="4" type="noConversion"/>
  </si>
  <si>
    <r>
      <rPr>
        <sz val="10"/>
        <color theme="1"/>
        <rFont val="宋体"/>
        <family val="3"/>
        <charset val="134"/>
      </rPr>
      <t>以目前约</t>
    </r>
    <r>
      <rPr>
        <sz val="10"/>
        <color theme="1"/>
        <rFont val="Times New Roman"/>
        <family val="1"/>
      </rPr>
      <t>20</t>
    </r>
    <r>
      <rPr>
        <sz val="10"/>
        <color theme="1"/>
        <rFont val="宋体"/>
        <family val="3"/>
        <charset val="134"/>
      </rPr>
      <t>倍的估值来看仍然偏高，</t>
    </r>
    <r>
      <rPr>
        <sz val="10"/>
        <color theme="1"/>
        <rFont val="Times New Roman"/>
        <family val="1"/>
      </rPr>
      <t>2018</t>
    </r>
    <r>
      <rPr>
        <sz val="10"/>
        <color theme="1"/>
        <rFont val="宋体"/>
        <family val="3"/>
        <charset val="134"/>
      </rPr>
      <t>年难以持续高增长，不建议买入。</t>
    </r>
    <phoneticPr fontId="4" type="noConversion"/>
  </si>
  <si>
    <r>
      <rPr>
        <sz val="10"/>
        <color theme="1"/>
        <rFont val="宋体"/>
        <family val="3"/>
        <charset val="134"/>
      </rPr>
      <t>重卡销量拐点已经来临，下游的房地产受调控影响，价格上涨周期已经结束，未来上游的重卡需求将受负面影响</t>
    </r>
    <phoneticPr fontId="4" type="noConversion"/>
  </si>
  <si>
    <r>
      <t>2017</t>
    </r>
    <r>
      <rPr>
        <sz val="10"/>
        <color theme="1"/>
        <rFont val="宋体"/>
        <family val="3"/>
        <charset val="134"/>
      </rPr>
      <t>年的高增长更多收益于周期，目前有上行周期转为下降、遭遇拐点的危险。</t>
    </r>
    <phoneticPr fontId="4" type="noConversion"/>
  </si>
  <si>
    <r>
      <rPr>
        <sz val="10"/>
        <color theme="1"/>
        <rFont val="宋体"/>
        <family val="3"/>
        <charset val="134"/>
      </rPr>
      <t>工程机械</t>
    </r>
    <phoneticPr fontId="4" type="noConversion"/>
  </si>
  <si>
    <r>
      <rPr>
        <sz val="10"/>
        <color theme="1"/>
        <rFont val="宋体"/>
        <family val="3"/>
        <charset val="134"/>
      </rPr>
      <t>叉车（叉车整车占公司收入</t>
    </r>
    <r>
      <rPr>
        <sz val="10"/>
        <color theme="1"/>
        <rFont val="Times New Roman"/>
        <family val="1"/>
      </rPr>
      <t>88%</t>
    </r>
    <r>
      <rPr>
        <sz val="10"/>
        <color theme="1"/>
        <rFont val="宋体"/>
        <family val="3"/>
        <charset val="134"/>
      </rPr>
      <t>），包括内燃叉车和电动叉车；其余产品还有叉车配件和牵引车</t>
    </r>
    <phoneticPr fontId="4" type="noConversion"/>
  </si>
  <si>
    <r>
      <t>2013</t>
    </r>
    <r>
      <rPr>
        <sz val="10"/>
        <color theme="1"/>
        <rFont val="宋体"/>
        <family val="3"/>
        <charset val="134"/>
      </rPr>
      <t>年排名全球叉车制造商第九位，境外收入约占</t>
    </r>
    <r>
      <rPr>
        <sz val="10"/>
        <color theme="1"/>
        <rFont val="Times New Roman"/>
        <family val="1"/>
      </rPr>
      <t>20%</t>
    </r>
    <phoneticPr fontId="4" type="noConversion"/>
  </si>
  <si>
    <r>
      <rPr>
        <b/>
        <sz val="10"/>
        <color theme="1"/>
        <rFont val="宋体"/>
        <family val="3"/>
        <charset val="134"/>
      </rPr>
      <t>整体行业情况</t>
    </r>
    <phoneticPr fontId="4" type="noConversion"/>
  </si>
  <si>
    <r>
      <rPr>
        <sz val="10"/>
        <color theme="1"/>
        <rFont val="宋体"/>
        <family val="3"/>
        <charset val="134"/>
      </rPr>
      <t>世界范围来看，叉车行业处于成熟期，中国市场销量占全球</t>
    </r>
    <r>
      <rPr>
        <sz val="10"/>
        <color theme="1"/>
        <rFont val="Times New Roman"/>
        <family val="1"/>
      </rPr>
      <t>22%</t>
    </r>
    <r>
      <rPr>
        <sz val="10"/>
        <color theme="1"/>
        <rFont val="宋体"/>
        <family val="3"/>
        <charset val="134"/>
      </rPr>
      <t>，为第一大销售市场，其中出口占</t>
    </r>
    <r>
      <rPr>
        <sz val="10"/>
        <color theme="1"/>
        <rFont val="Times New Roman"/>
        <family val="1"/>
      </rPr>
      <t>56%</t>
    </r>
    <phoneticPr fontId="4" type="noConversion"/>
  </si>
  <si>
    <r>
      <rPr>
        <sz val="10"/>
        <color theme="1"/>
        <rFont val="宋体"/>
        <family val="3"/>
        <charset val="134"/>
      </rPr>
      <t>叉车高端市场，以日本丰田、德国凯傲、德国永恒力、美国科朗、美国纳科等为代表的叉车制造商；国内厂商主要为中低端产品</t>
    </r>
    <phoneticPr fontId="4" type="noConversion"/>
  </si>
  <si>
    <r>
      <rPr>
        <sz val="10"/>
        <color theme="1"/>
        <rFont val="宋体"/>
        <family val="3"/>
        <charset val="134"/>
      </rPr>
      <t>我国物流总费用占</t>
    </r>
    <r>
      <rPr>
        <sz val="10"/>
        <color theme="1"/>
        <rFont val="Times New Roman"/>
        <family val="1"/>
      </rPr>
      <t>GDP</t>
    </r>
    <r>
      <rPr>
        <sz val="10"/>
        <color theme="1"/>
        <rFont val="宋体"/>
        <family val="3"/>
        <charset val="134"/>
      </rPr>
      <t>比重为</t>
    </r>
    <r>
      <rPr>
        <sz val="10"/>
        <color theme="1"/>
        <rFont val="Times New Roman"/>
        <family val="1"/>
      </rPr>
      <t>16%</t>
    </r>
    <r>
      <rPr>
        <sz val="10"/>
        <color theme="1"/>
        <rFont val="宋体"/>
        <family val="3"/>
        <charset val="134"/>
      </rPr>
      <t>，发达国家为</t>
    </r>
    <r>
      <rPr>
        <sz val="10"/>
        <color theme="1"/>
        <rFont val="Times New Roman"/>
        <family val="1"/>
      </rPr>
      <t>9%</t>
    </r>
    <r>
      <rPr>
        <sz val="10"/>
        <color theme="1"/>
        <rFont val="宋体"/>
        <family val="3"/>
        <charset val="134"/>
      </rPr>
      <t>【</t>
    </r>
    <r>
      <rPr>
        <sz val="10"/>
        <color theme="1"/>
        <rFont val="Times New Roman"/>
        <family val="1"/>
      </rPr>
      <t>179</t>
    </r>
    <r>
      <rPr>
        <sz val="10"/>
        <color theme="1"/>
        <rFont val="宋体"/>
        <family val="3"/>
        <charset val="134"/>
      </rPr>
      <t>页】，叉车作为物流行业的组成部分，有增长天花板。</t>
    </r>
    <phoneticPr fontId="4" type="noConversion"/>
  </si>
  <si>
    <r>
      <rPr>
        <sz val="10"/>
        <color theme="1"/>
        <rFont val="宋体"/>
        <family val="3"/>
        <charset val="134"/>
      </rPr>
      <t>国内主要对手为安徽合力，</t>
    </r>
    <r>
      <rPr>
        <sz val="10"/>
        <color theme="1"/>
        <rFont val="Times New Roman"/>
        <family val="1"/>
      </rPr>
      <t>2015</t>
    </r>
    <r>
      <rPr>
        <sz val="10"/>
        <color theme="1"/>
        <rFont val="宋体"/>
        <family val="3"/>
        <charset val="134"/>
      </rPr>
      <t>年数据如下：</t>
    </r>
    <phoneticPr fontId="4" type="noConversion"/>
  </si>
  <si>
    <r>
      <rPr>
        <sz val="10"/>
        <color theme="1"/>
        <rFont val="宋体"/>
        <family val="3"/>
        <charset val="134"/>
      </rPr>
      <t>杭叉集团</t>
    </r>
  </si>
  <si>
    <r>
      <rPr>
        <sz val="10"/>
        <color theme="1"/>
        <rFont val="宋体"/>
        <family val="3"/>
        <charset val="134"/>
      </rPr>
      <t>安徽合力</t>
    </r>
  </si>
  <si>
    <r>
      <rPr>
        <sz val="10"/>
        <color theme="1"/>
        <rFont val="宋体"/>
        <family val="3"/>
        <charset val="134"/>
      </rPr>
      <t>叉车销量（万台）</t>
    </r>
  </si>
  <si>
    <r>
      <rPr>
        <sz val="10"/>
        <color theme="1"/>
        <rFont val="宋体"/>
        <family val="3"/>
        <charset val="134"/>
      </rPr>
      <t>国内总销量占比</t>
    </r>
  </si>
  <si>
    <r>
      <rPr>
        <sz val="10"/>
        <color theme="1"/>
        <rFont val="宋体"/>
        <family val="3"/>
        <charset val="134"/>
      </rPr>
      <t>全球总销量占比</t>
    </r>
  </si>
  <si>
    <r>
      <rPr>
        <sz val="10"/>
        <color theme="1"/>
        <rFont val="宋体"/>
        <family val="3"/>
        <charset val="134"/>
      </rPr>
      <t>由于是两个国内企业做龙头，彼此差异不大，竞争更为激烈，</t>
    </r>
    <phoneticPr fontId="4" type="noConversion"/>
  </si>
  <si>
    <r>
      <rPr>
        <sz val="10"/>
        <color theme="1"/>
        <rFont val="宋体"/>
        <family val="3"/>
        <charset val="134"/>
      </rPr>
      <t>唯一优势是杭叉是民企、合力是国企，前者更灵活一些：</t>
    </r>
    <phoneticPr fontId="4" type="noConversion"/>
  </si>
  <si>
    <r>
      <rPr>
        <sz val="10"/>
        <color theme="1"/>
        <rFont val="宋体"/>
        <family val="3"/>
        <charset val="134"/>
      </rPr>
      <t>在九斗数据查看企业增速，也能看到</t>
    </r>
    <r>
      <rPr>
        <sz val="10"/>
        <color theme="1"/>
        <rFont val="Times New Roman"/>
        <family val="1"/>
      </rPr>
      <t>2017</t>
    </r>
    <r>
      <rPr>
        <sz val="10"/>
        <color theme="1"/>
        <rFont val="宋体"/>
        <family val="3"/>
        <charset val="134"/>
      </rPr>
      <t>年，两者营收增速在</t>
    </r>
    <r>
      <rPr>
        <sz val="10"/>
        <color theme="1"/>
        <rFont val="Times New Roman"/>
        <family val="1"/>
      </rPr>
      <t>30%</t>
    </r>
    <r>
      <rPr>
        <sz val="10"/>
        <color theme="1"/>
        <rFont val="宋体"/>
        <family val="3"/>
        <charset val="134"/>
      </rPr>
      <t>上下，</t>
    </r>
    <phoneticPr fontId="4" type="noConversion"/>
  </si>
  <si>
    <r>
      <rPr>
        <sz val="10"/>
        <color theme="1"/>
        <rFont val="宋体"/>
        <family val="3"/>
        <charset val="134"/>
      </rPr>
      <t>但净利增速上，杭叉</t>
    </r>
    <r>
      <rPr>
        <sz val="10"/>
        <color theme="1"/>
        <rFont val="Times New Roman"/>
        <family val="1"/>
      </rPr>
      <t>2017Q1-Q3</t>
    </r>
    <r>
      <rPr>
        <sz val="10"/>
        <color theme="1"/>
        <rFont val="宋体"/>
        <family val="3"/>
        <charset val="134"/>
      </rPr>
      <t>预计同比增速为</t>
    </r>
    <r>
      <rPr>
        <sz val="10"/>
        <color theme="1"/>
        <rFont val="Times New Roman"/>
        <family val="1"/>
      </rPr>
      <t>20%</t>
    </r>
    <r>
      <rPr>
        <sz val="10"/>
        <color theme="1"/>
        <rFont val="宋体"/>
        <family val="3"/>
        <charset val="134"/>
      </rPr>
      <t>左右，而合力仅为上涨</t>
    </r>
    <r>
      <rPr>
        <sz val="10"/>
        <color theme="1"/>
        <rFont val="Times New Roman"/>
        <family val="1"/>
      </rPr>
      <t>3%</t>
    </r>
    <phoneticPr fontId="4" type="noConversion"/>
  </si>
  <si>
    <r>
      <rPr>
        <b/>
        <sz val="10"/>
        <color theme="1"/>
        <rFont val="宋体"/>
        <family val="3"/>
        <charset val="134"/>
      </rPr>
      <t>细分行业市场情况</t>
    </r>
    <phoneticPr fontId="4" type="noConversion"/>
  </si>
  <si>
    <r>
      <rPr>
        <sz val="10"/>
        <color theme="1"/>
        <rFont val="宋体"/>
        <family val="3"/>
        <charset val="134"/>
      </rPr>
      <t>从国际市场看，电动叉车销售比</t>
    </r>
    <r>
      <rPr>
        <sz val="10"/>
        <color theme="1"/>
        <rFont val="Times New Roman"/>
        <family val="1"/>
      </rPr>
      <t>55%</t>
    </r>
    <r>
      <rPr>
        <sz val="10"/>
        <color theme="1"/>
        <rFont val="宋体"/>
        <family val="3"/>
        <charset val="134"/>
      </rPr>
      <t>，欧洲地区高达</t>
    </r>
    <r>
      <rPr>
        <sz val="10"/>
        <color theme="1"/>
        <rFont val="Times New Roman"/>
        <family val="1"/>
      </rPr>
      <t>80%</t>
    </r>
    <r>
      <rPr>
        <sz val="10"/>
        <color theme="1"/>
        <rFont val="宋体"/>
        <family val="3"/>
        <charset val="134"/>
      </rPr>
      <t>；国内电动叉车占比</t>
    </r>
    <r>
      <rPr>
        <sz val="10"/>
        <color theme="1"/>
        <rFont val="Times New Roman"/>
        <family val="1"/>
      </rPr>
      <t>31%</t>
    </r>
    <r>
      <rPr>
        <sz val="10"/>
        <color theme="1"/>
        <rFont val="宋体"/>
        <family val="3"/>
        <charset val="134"/>
      </rPr>
      <t>，有较大增长空间</t>
    </r>
    <phoneticPr fontId="4" type="noConversion"/>
  </si>
  <si>
    <r>
      <rPr>
        <b/>
        <sz val="10"/>
        <color theme="1"/>
        <rFont val="宋体"/>
        <family val="3"/>
        <charset val="134"/>
      </rPr>
      <t>募投项目</t>
    </r>
    <phoneticPr fontId="4" type="noConversion"/>
  </si>
  <si>
    <r>
      <rPr>
        <sz val="10"/>
        <color theme="1"/>
        <rFont val="宋体"/>
        <family val="3"/>
        <charset val="134"/>
      </rPr>
      <t>年产</t>
    </r>
    <r>
      <rPr>
        <sz val="10"/>
        <color theme="1"/>
        <rFont val="Times New Roman"/>
        <family val="1"/>
      </rPr>
      <t>5</t>
    </r>
    <r>
      <rPr>
        <sz val="10"/>
        <color theme="1"/>
        <rFont val="宋体"/>
        <family val="3"/>
        <charset val="134"/>
      </rPr>
      <t>万台电动叉车（第三年达产率</t>
    </r>
    <r>
      <rPr>
        <sz val="10"/>
        <color theme="1"/>
        <rFont val="Times New Roman"/>
        <family val="1"/>
      </rPr>
      <t>60%</t>
    </r>
    <r>
      <rPr>
        <sz val="10"/>
        <color theme="1"/>
        <rFont val="宋体"/>
        <family val="3"/>
        <charset val="134"/>
      </rPr>
      <t>）、年产</t>
    </r>
    <r>
      <rPr>
        <sz val="10"/>
        <color theme="1"/>
        <rFont val="Times New Roman"/>
        <family val="1"/>
      </rPr>
      <t>200</t>
    </r>
    <r>
      <rPr>
        <sz val="10"/>
        <color theme="1"/>
        <rFont val="宋体"/>
        <family val="3"/>
        <charset val="134"/>
      </rPr>
      <t>台内燃叉车、导引车研发、其他研发</t>
    </r>
    <phoneticPr fontId="4" type="noConversion"/>
  </si>
  <si>
    <r>
      <rPr>
        <sz val="10"/>
        <color theme="1"/>
        <rFont val="宋体"/>
        <family val="3"/>
        <charset val="134"/>
      </rPr>
      <t>目前产能内燃叉车</t>
    </r>
    <r>
      <rPr>
        <sz val="10"/>
        <color theme="1"/>
        <rFont val="Times New Roman"/>
        <family val="1"/>
      </rPr>
      <t>6.8</t>
    </r>
    <r>
      <rPr>
        <sz val="10"/>
        <color theme="1"/>
        <rFont val="宋体"/>
        <family val="3"/>
        <charset val="134"/>
      </rPr>
      <t>万台</t>
    </r>
    <r>
      <rPr>
        <sz val="10"/>
        <color theme="1"/>
        <rFont val="Times New Roman"/>
        <family val="1"/>
      </rPr>
      <t>/</t>
    </r>
    <r>
      <rPr>
        <sz val="10"/>
        <color theme="1"/>
        <rFont val="宋体"/>
        <family val="3"/>
        <charset val="134"/>
      </rPr>
      <t>年，电动叉车</t>
    </r>
    <r>
      <rPr>
        <sz val="10"/>
        <color theme="1"/>
        <rFont val="Times New Roman"/>
        <family val="1"/>
      </rPr>
      <t>1</t>
    </r>
    <r>
      <rPr>
        <sz val="10"/>
        <color theme="1"/>
        <rFont val="宋体"/>
        <family val="3"/>
        <charset val="134"/>
      </rPr>
      <t>万台</t>
    </r>
    <r>
      <rPr>
        <sz val="10"/>
        <color theme="1"/>
        <rFont val="Times New Roman"/>
        <family val="1"/>
      </rPr>
      <t>/</t>
    </r>
    <r>
      <rPr>
        <sz val="10"/>
        <color theme="1"/>
        <rFont val="宋体"/>
        <family val="3"/>
        <charset val="134"/>
      </rPr>
      <t>年，产能利用率接近</t>
    </r>
    <r>
      <rPr>
        <sz val="10"/>
        <color theme="1"/>
        <rFont val="Times New Roman"/>
        <family val="1"/>
      </rPr>
      <t>100%</t>
    </r>
    <phoneticPr fontId="4" type="noConversion"/>
  </si>
  <si>
    <r>
      <rPr>
        <sz val="10"/>
        <color theme="1"/>
        <rFont val="宋体"/>
        <family val="3"/>
        <charset val="134"/>
      </rPr>
      <t>从募投项目来看，杭叉未来所期望未来发展方向在于电动叉车销售突破，以下着重分析电动叉车的行业情况。</t>
    </r>
    <phoneticPr fontId="4" type="noConversion"/>
  </si>
  <si>
    <r>
      <rPr>
        <b/>
        <sz val="10"/>
        <color theme="1"/>
        <rFont val="宋体"/>
        <family val="3"/>
        <charset val="134"/>
      </rPr>
      <t>公司在细分行业的情况：电动叉车</t>
    </r>
    <phoneticPr fontId="4" type="noConversion"/>
  </si>
  <si>
    <r>
      <rPr>
        <sz val="10"/>
        <color theme="1"/>
        <rFont val="宋体"/>
        <family val="3"/>
        <charset val="134"/>
      </rPr>
      <t>收入和利润占比</t>
    </r>
    <r>
      <rPr>
        <sz val="10"/>
        <color theme="1"/>
        <rFont val="Times New Roman"/>
        <family val="1"/>
      </rPr>
      <t>14%</t>
    </r>
    <r>
      <rPr>
        <sz val="10"/>
        <color theme="1"/>
        <rFont val="宋体"/>
        <family val="3"/>
        <charset val="134"/>
      </rPr>
      <t>，毛利率</t>
    </r>
    <r>
      <rPr>
        <sz val="10"/>
        <color theme="1"/>
        <rFont val="Times New Roman"/>
        <family val="1"/>
      </rPr>
      <t>25%</t>
    </r>
    <phoneticPr fontId="4" type="noConversion"/>
  </si>
  <si>
    <r>
      <rPr>
        <sz val="10"/>
        <color theme="1"/>
        <rFont val="宋体"/>
        <family val="3"/>
        <charset val="134"/>
      </rPr>
      <t>用于仓储、批发零售、食品医药等重量较小的运输场景</t>
    </r>
    <phoneticPr fontId="4" type="noConversion"/>
  </si>
  <si>
    <r>
      <rPr>
        <sz val="10"/>
        <color theme="1"/>
        <rFont val="宋体"/>
        <family val="3"/>
        <charset val="134"/>
      </rPr>
      <t>较为分散，上述几个行业都有购买需要</t>
    </r>
    <phoneticPr fontId="4" type="noConversion"/>
  </si>
  <si>
    <r>
      <rPr>
        <sz val="10"/>
        <color theme="1"/>
        <rFont val="宋体"/>
        <family val="3"/>
        <charset val="134"/>
      </rPr>
      <t>国内销量排名第二，占比约</t>
    </r>
    <r>
      <rPr>
        <sz val="10"/>
        <color theme="1"/>
        <rFont val="Times New Roman"/>
        <family val="1"/>
      </rPr>
      <t>20%</t>
    </r>
    <r>
      <rPr>
        <sz val="10"/>
        <color theme="1"/>
        <rFont val="宋体"/>
        <family val="3"/>
        <charset val="134"/>
      </rPr>
      <t>；前十家公司占比</t>
    </r>
    <r>
      <rPr>
        <sz val="10"/>
        <color theme="1"/>
        <rFont val="Times New Roman"/>
        <family val="1"/>
      </rPr>
      <t>81%</t>
    </r>
    <r>
      <rPr>
        <sz val="10"/>
        <color theme="1"/>
        <rFont val="宋体"/>
        <family val="3"/>
        <charset val="134"/>
      </rPr>
      <t>；主要对手为安徽合力</t>
    </r>
    <phoneticPr fontId="4" type="noConversion"/>
  </si>
  <si>
    <r>
      <rPr>
        <sz val="10"/>
        <color theme="1"/>
        <rFont val="宋体"/>
        <family val="3"/>
        <charset val="134"/>
      </rPr>
      <t>增长因素</t>
    </r>
    <phoneticPr fontId="4" type="noConversion"/>
  </si>
  <si>
    <r>
      <t>2011-2015</t>
    </r>
    <r>
      <rPr>
        <sz val="10"/>
        <color theme="1"/>
        <rFont val="宋体"/>
        <family val="3"/>
        <charset val="134"/>
      </rPr>
      <t>年国内电动叉车销量年复合增长率</t>
    </r>
    <r>
      <rPr>
        <sz val="10"/>
        <color theme="1"/>
        <rFont val="Times New Roman"/>
        <family val="1"/>
      </rPr>
      <t>10%</t>
    </r>
    <r>
      <rPr>
        <sz val="10"/>
        <color theme="1"/>
        <rFont val="宋体"/>
        <family val="3"/>
        <charset val="134"/>
      </rPr>
      <t>以上，但国内电动叉车占全部叉车比重较低，</t>
    </r>
    <phoneticPr fontId="4" type="noConversion"/>
  </si>
  <si>
    <r>
      <rPr>
        <sz val="10"/>
        <color theme="1"/>
        <rFont val="宋体"/>
        <family val="3"/>
        <charset val="134"/>
      </rPr>
      <t>国内又更加注重绿色环保，此类产品行业未来增速至少要高于</t>
    </r>
    <r>
      <rPr>
        <sz val="10"/>
        <color theme="1"/>
        <rFont val="Times New Roman"/>
        <family val="1"/>
      </rPr>
      <t>10%</t>
    </r>
    <phoneticPr fontId="4" type="noConversion"/>
  </si>
  <si>
    <r>
      <rPr>
        <sz val="10"/>
        <color theme="1"/>
        <rFont val="宋体"/>
        <family val="3"/>
        <charset val="134"/>
      </rPr>
      <t>另外，在</t>
    </r>
    <r>
      <rPr>
        <sz val="10"/>
        <color theme="1"/>
        <rFont val="Times New Roman"/>
        <family val="1"/>
      </rPr>
      <t>2016</t>
    </r>
    <r>
      <rPr>
        <sz val="10"/>
        <color theme="1"/>
        <rFont val="宋体"/>
        <family val="3"/>
        <charset val="134"/>
      </rPr>
      <t>年报中提到</t>
    </r>
    <r>
      <rPr>
        <sz val="10"/>
        <color theme="1"/>
        <rFont val="Times New Roman"/>
        <family val="1"/>
      </rPr>
      <t>“2016</t>
    </r>
    <r>
      <rPr>
        <sz val="10"/>
        <color theme="1"/>
        <rFont val="宋体"/>
        <family val="3"/>
        <charset val="134"/>
      </rPr>
      <t>年电动仓储类产品增长约</t>
    </r>
    <r>
      <rPr>
        <sz val="10"/>
        <color theme="1"/>
        <rFont val="Times New Roman"/>
        <family val="1"/>
      </rPr>
      <t>23.9%”</t>
    </r>
    <r>
      <rPr>
        <sz val="10"/>
        <color theme="1"/>
        <rFont val="宋体"/>
        <family val="3"/>
        <charset val="134"/>
      </rPr>
      <t>，也佐证了电动叉车即将迎来高速增长。</t>
    </r>
    <phoneticPr fontId="4" type="noConversion"/>
  </si>
  <si>
    <r>
      <rPr>
        <b/>
        <sz val="10"/>
        <color theme="1"/>
        <rFont val="宋体"/>
        <family val="3"/>
        <charset val="134"/>
      </rPr>
      <t>公司在细分行业的情况：内燃叉车</t>
    </r>
    <phoneticPr fontId="4" type="noConversion"/>
  </si>
  <si>
    <r>
      <rPr>
        <sz val="10"/>
        <color theme="1"/>
        <rFont val="宋体"/>
        <family val="3"/>
        <charset val="134"/>
      </rPr>
      <t>收入和利润占比</t>
    </r>
    <r>
      <rPr>
        <sz val="10"/>
        <color theme="1"/>
        <rFont val="Times New Roman"/>
        <family val="1"/>
      </rPr>
      <t>77%</t>
    </r>
    <r>
      <rPr>
        <sz val="10"/>
        <color theme="1"/>
        <rFont val="宋体"/>
        <family val="3"/>
        <charset val="134"/>
      </rPr>
      <t>，毛利率</t>
    </r>
    <r>
      <rPr>
        <sz val="10"/>
        <color theme="1"/>
        <rFont val="Times New Roman"/>
        <family val="1"/>
      </rPr>
      <t>25%</t>
    </r>
    <phoneticPr fontId="4" type="noConversion"/>
  </si>
  <si>
    <r>
      <rPr>
        <sz val="10"/>
        <color theme="1"/>
        <rFont val="宋体"/>
        <family val="3"/>
        <charset val="134"/>
      </rPr>
      <t>用于大重量的运输装卸，例如集装箱、建筑工程等</t>
    </r>
    <phoneticPr fontId="4" type="noConversion"/>
  </si>
  <si>
    <r>
      <rPr>
        <sz val="10"/>
        <color theme="1"/>
        <rFont val="宋体"/>
        <family val="3"/>
        <charset val="134"/>
      </rPr>
      <t>港口、铁路，较为分散</t>
    </r>
    <phoneticPr fontId="4" type="noConversion"/>
  </si>
  <si>
    <r>
      <rPr>
        <sz val="10"/>
        <color theme="1"/>
        <rFont val="宋体"/>
        <family val="3"/>
        <charset val="134"/>
      </rPr>
      <t>国内销量排名第二，占比约</t>
    </r>
    <r>
      <rPr>
        <sz val="10"/>
        <color theme="1"/>
        <rFont val="Times New Roman"/>
        <family val="1"/>
      </rPr>
      <t>10%</t>
    </r>
    <r>
      <rPr>
        <sz val="10"/>
        <color theme="1"/>
        <rFont val="宋体"/>
        <family val="3"/>
        <charset val="134"/>
      </rPr>
      <t>；前六家占比</t>
    </r>
    <r>
      <rPr>
        <sz val="10"/>
        <color theme="1"/>
        <rFont val="Times New Roman"/>
        <family val="1"/>
      </rPr>
      <t>68%</t>
    </r>
    <phoneticPr fontId="4" type="noConversion"/>
  </si>
  <si>
    <r>
      <rPr>
        <sz val="10"/>
        <color theme="1"/>
        <rFont val="宋体"/>
        <family val="3"/>
        <charset val="134"/>
      </rPr>
      <t>由于募集项目新增内燃叉车较少，这一部分业务预计维持原状。</t>
    </r>
    <phoneticPr fontId="4" type="noConversion"/>
  </si>
  <si>
    <r>
      <rPr>
        <sz val="10"/>
        <color theme="1"/>
        <rFont val="宋体"/>
        <family val="3"/>
        <charset val="134"/>
      </rPr>
      <t>整体来看，由于内燃叉车已几乎没有新增产能，杭叉的主要看点在于电动叉车的销售增长情况，</t>
    </r>
    <phoneticPr fontId="4" type="noConversion"/>
  </si>
  <si>
    <r>
      <rPr>
        <sz val="10"/>
        <color theme="1"/>
        <rFont val="宋体"/>
        <family val="3"/>
        <charset val="134"/>
      </rPr>
      <t>产能利用率为</t>
    </r>
    <r>
      <rPr>
        <sz val="10"/>
        <color theme="1"/>
        <rFont val="Times New Roman"/>
        <family val="1"/>
      </rPr>
      <t>100%</t>
    </r>
    <r>
      <rPr>
        <sz val="10"/>
        <color theme="1"/>
        <rFont val="宋体"/>
        <family val="3"/>
        <charset val="134"/>
      </rPr>
      <t>，产销率甚至高于</t>
    </r>
    <r>
      <rPr>
        <sz val="10"/>
        <color theme="1"/>
        <rFont val="Times New Roman"/>
        <family val="1"/>
      </rPr>
      <t>100%</t>
    </r>
    <r>
      <rPr>
        <sz val="10"/>
        <color theme="1"/>
        <rFont val="宋体"/>
        <family val="3"/>
        <charset val="134"/>
      </rPr>
      <t>，不用担心销路；</t>
    </r>
    <phoneticPr fontId="4" type="noConversion"/>
  </si>
  <si>
    <r>
      <rPr>
        <sz val="10"/>
        <color theme="1"/>
        <rFont val="宋体"/>
        <family val="3"/>
        <charset val="134"/>
      </rPr>
      <t>根据募投项目的达产率（第三年</t>
    </r>
    <r>
      <rPr>
        <sz val="10"/>
        <color theme="1"/>
        <rFont val="Times New Roman"/>
        <family val="1"/>
      </rPr>
      <t>60%</t>
    </r>
    <r>
      <rPr>
        <sz val="10"/>
        <color theme="1"/>
        <rFont val="宋体"/>
        <family val="3"/>
        <charset val="134"/>
      </rPr>
      <t>），估算电动叉车在</t>
    </r>
    <r>
      <rPr>
        <sz val="10"/>
        <color theme="1"/>
        <rFont val="Times New Roman"/>
        <family val="1"/>
      </rPr>
      <t>2019</t>
    </r>
    <r>
      <rPr>
        <sz val="10"/>
        <color theme="1"/>
        <rFont val="宋体"/>
        <family val="3"/>
        <charset val="134"/>
      </rPr>
      <t>年产量为</t>
    </r>
    <r>
      <rPr>
        <sz val="10"/>
        <color theme="1"/>
        <rFont val="Times New Roman"/>
        <family val="1"/>
      </rPr>
      <t>30000</t>
    </r>
    <r>
      <rPr>
        <sz val="10"/>
        <color theme="1"/>
        <rFont val="宋体"/>
        <family val="3"/>
        <charset val="134"/>
      </rPr>
      <t>台，</t>
    </r>
    <r>
      <rPr>
        <sz val="10"/>
        <color theme="1"/>
        <rFont val="Times New Roman"/>
        <family val="1"/>
      </rPr>
      <t>2016</t>
    </r>
    <r>
      <rPr>
        <sz val="10"/>
        <color theme="1"/>
        <rFont val="宋体"/>
        <family val="3"/>
        <charset val="134"/>
      </rPr>
      <t>年上半年销量</t>
    </r>
    <r>
      <rPr>
        <sz val="10"/>
        <color theme="1"/>
        <rFont val="Times New Roman"/>
        <family val="1"/>
      </rPr>
      <t>8000</t>
    </r>
    <r>
      <rPr>
        <sz val="10"/>
        <color theme="1"/>
        <rFont val="宋体"/>
        <family val="3"/>
        <charset val="134"/>
      </rPr>
      <t>台</t>
    </r>
    <phoneticPr fontId="4" type="noConversion"/>
  </si>
  <si>
    <r>
      <rPr>
        <sz val="10"/>
        <color theme="1"/>
        <rFont val="宋体"/>
        <family val="3"/>
        <charset val="134"/>
      </rPr>
      <t>假设内燃叉车销售额不变，两者毛利率不变，产量全部卖出，据此估算营收：</t>
    </r>
    <phoneticPr fontId="4" type="noConversion"/>
  </si>
  <si>
    <r>
      <rPr>
        <sz val="10"/>
        <color theme="1"/>
        <rFont val="宋体"/>
        <family val="3"/>
        <charset val="134"/>
      </rPr>
      <t>内燃叉车</t>
    </r>
    <phoneticPr fontId="4" type="noConversion"/>
  </si>
  <si>
    <r>
      <rPr>
        <sz val="10"/>
        <color theme="1"/>
        <rFont val="宋体"/>
        <family val="3"/>
        <charset val="134"/>
      </rPr>
      <t>电动叉车</t>
    </r>
    <phoneticPr fontId="4" type="noConversion"/>
  </si>
  <si>
    <r>
      <rPr>
        <sz val="10"/>
        <color theme="1"/>
        <rFont val="宋体"/>
        <family val="3"/>
        <charset val="134"/>
      </rPr>
      <t>叉车营收</t>
    </r>
    <phoneticPr fontId="4" type="noConversion"/>
  </si>
  <si>
    <r>
      <rPr>
        <sz val="10"/>
        <color theme="1"/>
        <rFont val="宋体"/>
        <family val="3"/>
        <charset val="134"/>
      </rPr>
      <t>年复合增长率</t>
    </r>
    <phoneticPr fontId="4" type="noConversion"/>
  </si>
  <si>
    <r>
      <rPr>
        <sz val="10"/>
        <color theme="1"/>
        <rFont val="宋体"/>
        <family val="3"/>
        <charset val="134"/>
      </rPr>
      <t>由此保守估计杭叉增速至少为</t>
    </r>
    <r>
      <rPr>
        <sz val="10"/>
        <color theme="1"/>
        <rFont val="Times New Roman"/>
        <family val="1"/>
      </rPr>
      <t>13%</t>
    </r>
    <r>
      <rPr>
        <sz val="10"/>
        <color theme="1"/>
        <rFont val="宋体"/>
        <family val="3"/>
        <charset val="134"/>
      </rPr>
      <t>，目前</t>
    </r>
    <r>
      <rPr>
        <sz val="10"/>
        <color theme="1"/>
        <rFont val="Times New Roman"/>
        <family val="1"/>
      </rPr>
      <t>PE</t>
    </r>
    <r>
      <rPr>
        <sz val="10"/>
        <color theme="1"/>
        <rFont val="宋体"/>
        <family val="3"/>
        <charset val="134"/>
      </rPr>
      <t>不到</t>
    </r>
    <r>
      <rPr>
        <sz val="10"/>
        <color theme="1"/>
        <rFont val="Times New Roman"/>
        <family val="1"/>
      </rPr>
      <t>20</t>
    </r>
    <r>
      <rPr>
        <sz val="10"/>
        <color theme="1"/>
        <rFont val="宋体"/>
        <family val="3"/>
        <charset val="134"/>
      </rPr>
      <t>，上市后单季度营收增速在</t>
    </r>
    <r>
      <rPr>
        <sz val="10"/>
        <color theme="1"/>
        <rFont val="Times New Roman"/>
        <family val="1"/>
      </rPr>
      <t>30%</t>
    </r>
    <r>
      <rPr>
        <sz val="10"/>
        <color theme="1"/>
        <rFont val="宋体"/>
        <family val="3"/>
        <charset val="134"/>
      </rPr>
      <t>以上，估值比较合适；</t>
    </r>
    <phoneticPr fontId="4" type="noConversion"/>
  </si>
  <si>
    <r>
      <rPr>
        <sz val="10"/>
        <color theme="1"/>
        <rFont val="宋体"/>
        <family val="3"/>
        <charset val="134"/>
      </rPr>
      <t>需要逐季度跟踪营收和利润增速变化，以及仓储行业的增速</t>
    </r>
    <phoneticPr fontId="4" type="noConversion"/>
  </si>
  <si>
    <r>
      <rPr>
        <sz val="10"/>
        <color theme="1"/>
        <rFont val="宋体"/>
        <family val="3"/>
        <charset val="134"/>
      </rPr>
      <t>冷链设备</t>
    </r>
    <phoneticPr fontId="4" type="noConversion"/>
  </si>
  <si>
    <r>
      <rPr>
        <sz val="10"/>
        <color theme="1"/>
        <rFont val="宋体"/>
        <family val="3"/>
        <charset val="134"/>
      </rPr>
      <t>冷冻设备和罐式集装箱（公司全部营收），</t>
    </r>
    <r>
      <rPr>
        <sz val="10"/>
        <color theme="1"/>
        <rFont val="Times New Roman"/>
        <family val="1"/>
      </rPr>
      <t>2016</t>
    </r>
    <r>
      <rPr>
        <sz val="10"/>
        <color theme="1"/>
        <rFont val="宋体"/>
        <family val="3"/>
        <charset val="134"/>
      </rPr>
      <t>年境外收入占比</t>
    </r>
    <r>
      <rPr>
        <sz val="10"/>
        <color theme="1"/>
        <rFont val="Times New Roman"/>
        <family val="1"/>
      </rPr>
      <t>40%</t>
    </r>
    <r>
      <rPr>
        <sz val="10"/>
        <color theme="1"/>
        <rFont val="宋体"/>
        <family val="3"/>
        <charset val="134"/>
      </rPr>
      <t>，利润占比近</t>
    </r>
    <r>
      <rPr>
        <sz val="10"/>
        <color theme="1"/>
        <rFont val="Times New Roman"/>
        <family val="1"/>
      </rPr>
      <t>50%</t>
    </r>
    <phoneticPr fontId="4" type="noConversion"/>
  </si>
  <si>
    <r>
      <rPr>
        <b/>
        <sz val="10"/>
        <color theme="1"/>
        <rFont val="宋体"/>
        <family val="3"/>
        <charset val="134"/>
      </rPr>
      <t>公司在细分行业的情况：罐式集装箱</t>
    </r>
    <phoneticPr fontId="4" type="noConversion"/>
  </si>
  <si>
    <r>
      <rPr>
        <sz val="10"/>
        <color theme="1"/>
        <rFont val="宋体"/>
        <family val="3"/>
        <charset val="134"/>
      </rPr>
      <t>收入占比</t>
    </r>
    <r>
      <rPr>
        <sz val="10"/>
        <color theme="1"/>
        <rFont val="Times New Roman"/>
        <family val="1"/>
      </rPr>
      <t>70%</t>
    </r>
    <r>
      <rPr>
        <sz val="10"/>
        <color theme="1"/>
        <rFont val="宋体"/>
        <family val="3"/>
        <charset val="134"/>
      </rPr>
      <t>，利润占比</t>
    </r>
    <r>
      <rPr>
        <sz val="10"/>
        <color theme="1"/>
        <rFont val="Times New Roman"/>
        <family val="1"/>
      </rPr>
      <t>60-65%</t>
    </r>
    <r>
      <rPr>
        <sz val="10"/>
        <color theme="1"/>
        <rFont val="宋体"/>
        <family val="3"/>
        <charset val="134"/>
      </rPr>
      <t>，毛利率</t>
    </r>
    <r>
      <rPr>
        <sz val="10"/>
        <color theme="1"/>
        <rFont val="Times New Roman"/>
        <family val="1"/>
      </rPr>
      <t>30%</t>
    </r>
    <r>
      <rPr>
        <sz val="10"/>
        <color theme="1"/>
        <rFont val="宋体"/>
        <family val="3"/>
        <charset val="134"/>
      </rPr>
      <t>以下</t>
    </r>
    <phoneticPr fontId="4" type="noConversion"/>
  </si>
  <si>
    <r>
      <rPr>
        <sz val="10"/>
        <color theme="1"/>
        <rFont val="宋体"/>
        <family val="3"/>
        <charset val="134"/>
      </rPr>
      <t>化工、能源、食品物流领域，以销定产</t>
    </r>
    <phoneticPr fontId="4" type="noConversion"/>
  </si>
  <si>
    <r>
      <rPr>
        <sz val="10"/>
        <color theme="1"/>
        <rFont val="宋体"/>
        <family val="3"/>
        <charset val="134"/>
      </rPr>
      <t>大型国际物流企业和租箱公司，前十大公司占全市场达</t>
    </r>
    <r>
      <rPr>
        <sz val="10"/>
        <color theme="1"/>
        <rFont val="Times New Roman"/>
        <family val="1"/>
      </rPr>
      <t>86%</t>
    </r>
    <r>
      <rPr>
        <sz val="10"/>
        <color theme="1"/>
        <rFont val="宋体"/>
        <family val="3"/>
        <charset val="134"/>
      </rPr>
      <t>，集中度很高</t>
    </r>
    <phoneticPr fontId="4" type="noConversion"/>
  </si>
  <si>
    <r>
      <rPr>
        <sz val="10"/>
        <color theme="1"/>
        <rFont val="宋体"/>
        <family val="3"/>
        <charset val="134"/>
      </rPr>
      <t>中国已成为世界最大的罐式集装箱制造国，</t>
    </r>
    <r>
      <rPr>
        <sz val="10"/>
        <color theme="1"/>
        <rFont val="Times New Roman"/>
        <family val="1"/>
      </rPr>
      <t>2013</t>
    </r>
    <r>
      <rPr>
        <sz val="10"/>
        <color theme="1"/>
        <rFont val="宋体"/>
        <family val="3"/>
        <charset val="134"/>
      </rPr>
      <t>年占全球新增产量的近</t>
    </r>
    <r>
      <rPr>
        <sz val="10"/>
        <color theme="1"/>
        <rFont val="Times New Roman"/>
        <family val="1"/>
      </rPr>
      <t>80%</t>
    </r>
    <r>
      <rPr>
        <sz val="10"/>
        <color theme="1"/>
        <rFont val="宋体"/>
        <family val="3"/>
        <charset val="134"/>
      </rPr>
      <t>；</t>
    </r>
    <phoneticPr fontId="4" type="noConversion"/>
  </si>
  <si>
    <r>
      <rPr>
        <sz val="10"/>
        <color theme="1"/>
        <rFont val="宋体"/>
        <family val="3"/>
        <charset val="134"/>
      </rPr>
      <t>国内主要竞争对手为中集集团和胜狮集团，包括本公司在内三家已成功取代国外品牌；</t>
    </r>
    <phoneticPr fontId="4" type="noConversion"/>
  </si>
  <si>
    <r>
      <rPr>
        <sz val="10"/>
        <color theme="1"/>
        <rFont val="宋体"/>
        <family val="3"/>
        <charset val="134"/>
      </rPr>
      <t>其中，中集占全球罐式集装箱产量的</t>
    </r>
    <r>
      <rPr>
        <sz val="10"/>
        <color theme="1"/>
        <rFont val="Times New Roman"/>
        <family val="1"/>
      </rPr>
      <t>50%</t>
    </r>
    <r>
      <rPr>
        <sz val="10"/>
        <color theme="1"/>
        <rFont val="宋体"/>
        <family val="3"/>
        <charset val="134"/>
      </rPr>
      <t>，南非</t>
    </r>
    <r>
      <rPr>
        <sz val="10"/>
        <color theme="1"/>
        <rFont val="Times New Roman"/>
        <family val="1"/>
      </rPr>
      <t>Welfit Oddy</t>
    </r>
    <r>
      <rPr>
        <sz val="10"/>
        <color theme="1"/>
        <rFont val="宋体"/>
        <family val="3"/>
        <charset val="134"/>
      </rPr>
      <t>占</t>
    </r>
    <r>
      <rPr>
        <sz val="10"/>
        <color theme="1"/>
        <rFont val="Times New Roman"/>
        <family val="1"/>
      </rPr>
      <t>14%</t>
    </r>
    <r>
      <rPr>
        <sz val="10"/>
        <color theme="1"/>
        <rFont val="宋体"/>
        <family val="3"/>
        <charset val="134"/>
      </rPr>
      <t>，四方占</t>
    </r>
    <r>
      <rPr>
        <sz val="10"/>
        <color theme="1"/>
        <rFont val="Times New Roman"/>
        <family val="1"/>
      </rPr>
      <t>13%</t>
    </r>
    <r>
      <rPr>
        <sz val="10"/>
        <color theme="1"/>
        <rFont val="宋体"/>
        <family val="3"/>
        <charset val="134"/>
      </rPr>
      <t>，胜狮</t>
    </r>
    <r>
      <rPr>
        <sz val="10"/>
        <color theme="1"/>
        <rFont val="Times New Roman"/>
        <family val="1"/>
      </rPr>
      <t>9%</t>
    </r>
    <r>
      <rPr>
        <sz val="10"/>
        <color theme="1"/>
        <rFont val="宋体"/>
        <family val="3"/>
        <charset val="134"/>
      </rPr>
      <t>，新华昌</t>
    </r>
    <r>
      <rPr>
        <sz val="10"/>
        <color theme="1"/>
        <rFont val="Times New Roman"/>
        <family val="1"/>
      </rPr>
      <t>6%</t>
    </r>
    <phoneticPr fontId="4" type="noConversion"/>
  </si>
  <si>
    <r>
      <rPr>
        <sz val="10"/>
        <color theme="1"/>
        <rFont val="宋体"/>
        <family val="3"/>
        <charset val="134"/>
      </rPr>
      <t>中国厂商主要占据标准罐式集装箱市场，外国企业在非标集装箱方面技术较强</t>
    </r>
    <phoneticPr fontId="4" type="noConversion"/>
  </si>
  <si>
    <r>
      <rPr>
        <sz val="10"/>
        <color theme="1"/>
        <rFont val="宋体"/>
        <family val="3"/>
        <charset val="134"/>
      </rPr>
      <t>在非标集装箱方面进行追赶，由于四方自身境外收入居多，可以试图抢占国外高端产品市场份额，但形成利润尚需时日</t>
    </r>
    <phoneticPr fontId="4" type="noConversion"/>
  </si>
  <si>
    <r>
      <rPr>
        <sz val="10"/>
        <color theme="1"/>
        <rFont val="宋体"/>
        <family val="3"/>
        <charset val="134"/>
      </rPr>
      <t>四方在罐式集装箱方面，原有业务全球年增长约</t>
    </r>
    <r>
      <rPr>
        <sz val="10"/>
        <color theme="1"/>
        <rFont val="Times New Roman"/>
        <family val="1"/>
      </rPr>
      <t>10%</t>
    </r>
    <r>
      <rPr>
        <sz val="10"/>
        <color theme="1"/>
        <rFont val="宋体"/>
        <family val="3"/>
        <charset val="134"/>
      </rPr>
      <t>【</t>
    </r>
    <r>
      <rPr>
        <sz val="10"/>
        <color theme="1"/>
        <rFont val="Times New Roman"/>
        <family val="1"/>
      </rPr>
      <t>318</t>
    </r>
    <r>
      <rPr>
        <sz val="10"/>
        <color theme="1"/>
        <rFont val="宋体"/>
        <family val="3"/>
        <charset val="134"/>
      </rPr>
      <t>页】</t>
    </r>
    <phoneticPr fontId="4" type="noConversion"/>
  </si>
  <si>
    <r>
      <rPr>
        <b/>
        <sz val="10"/>
        <color theme="1"/>
        <rFont val="宋体"/>
        <family val="3"/>
        <charset val="134"/>
      </rPr>
      <t>公司在细分行业的情况：冷冻设备</t>
    </r>
    <phoneticPr fontId="4" type="noConversion"/>
  </si>
  <si>
    <r>
      <rPr>
        <sz val="10"/>
        <color theme="1"/>
        <rFont val="宋体"/>
        <family val="3"/>
        <charset val="134"/>
      </rPr>
      <t>收入占比</t>
    </r>
    <r>
      <rPr>
        <sz val="10"/>
        <color theme="1"/>
        <rFont val="Times New Roman"/>
        <family val="1"/>
      </rPr>
      <t>30%</t>
    </r>
    <r>
      <rPr>
        <sz val="10"/>
        <color theme="1"/>
        <rFont val="宋体"/>
        <family val="3"/>
        <charset val="134"/>
      </rPr>
      <t>，利润占比</t>
    </r>
    <r>
      <rPr>
        <sz val="10"/>
        <color theme="1"/>
        <rFont val="Times New Roman"/>
        <family val="1"/>
      </rPr>
      <t>35-40%</t>
    </r>
    <r>
      <rPr>
        <sz val="10"/>
        <color theme="1"/>
        <rFont val="宋体"/>
        <family val="3"/>
        <charset val="134"/>
      </rPr>
      <t>，毛利率</t>
    </r>
    <r>
      <rPr>
        <sz val="10"/>
        <color theme="1"/>
        <rFont val="Times New Roman"/>
        <family val="1"/>
      </rPr>
      <t>37%</t>
    </r>
    <phoneticPr fontId="4" type="noConversion"/>
  </si>
  <si>
    <r>
      <rPr>
        <sz val="10"/>
        <color theme="1"/>
        <rFont val="宋体"/>
        <family val="3"/>
        <charset val="134"/>
      </rPr>
      <t>水产、果蔬、肉禽等食品农副产品冷冻</t>
    </r>
    <phoneticPr fontId="4" type="noConversion"/>
  </si>
  <si>
    <r>
      <rPr>
        <sz val="10"/>
        <color theme="1"/>
        <rFont val="宋体"/>
        <family val="3"/>
        <charset val="134"/>
      </rPr>
      <t>国内外大型食品和农副产品企业，右侧为客户关系图</t>
    </r>
    <phoneticPr fontId="4" type="noConversion"/>
  </si>
  <si>
    <r>
      <rPr>
        <sz val="10"/>
        <color theme="1"/>
        <rFont val="宋体"/>
        <family val="3"/>
        <charset val="134"/>
      </rPr>
      <t>市场化程度高，集中度较低；中高端为非标设备，国内企业处于追赶阶段，低端则同质化产品居多</t>
    </r>
    <phoneticPr fontId="4" type="noConversion"/>
  </si>
  <si>
    <r>
      <rPr>
        <sz val="10"/>
        <color theme="1"/>
        <rFont val="宋体"/>
        <family val="3"/>
        <charset val="134"/>
      </rPr>
      <t>竞争对手包括烟台中孚、大连冰山棱设、汉钟精机、福建雪人、烟台冰轮；国际品牌产品过于高端，在国内销路不好</t>
    </r>
    <phoneticPr fontId="4" type="noConversion"/>
  </si>
  <si>
    <r>
      <rPr>
        <sz val="10"/>
        <color theme="1"/>
        <rFont val="宋体"/>
        <family val="3"/>
        <charset val="134"/>
      </rPr>
      <t>由于冷冻设备各产品规格价格差异较大，无法统一测算各企业占比，行业协会采取预估的方式：</t>
    </r>
    <phoneticPr fontId="4" type="noConversion"/>
  </si>
  <si>
    <r>
      <rPr>
        <sz val="10"/>
        <color theme="1"/>
        <rFont val="宋体"/>
        <family val="3"/>
        <charset val="134"/>
      </rPr>
      <t>四方在</t>
    </r>
    <r>
      <rPr>
        <sz val="10"/>
        <color theme="1"/>
        <rFont val="Times New Roman"/>
        <family val="1"/>
      </rPr>
      <t>2014</t>
    </r>
    <r>
      <rPr>
        <sz val="10"/>
        <color theme="1"/>
        <rFont val="宋体"/>
        <family val="3"/>
        <charset val="134"/>
      </rPr>
      <t>年占比约</t>
    </r>
    <r>
      <rPr>
        <sz val="10"/>
        <color theme="1"/>
        <rFont val="Times New Roman"/>
        <family val="1"/>
      </rPr>
      <t>10%</t>
    </r>
    <r>
      <rPr>
        <sz val="10"/>
        <color theme="1"/>
        <rFont val="宋体"/>
        <family val="3"/>
        <charset val="134"/>
      </rPr>
      <t>，并呈下滑趋势【</t>
    </r>
    <r>
      <rPr>
        <sz val="10"/>
        <color theme="1"/>
        <rFont val="Times New Roman"/>
        <family val="1"/>
      </rPr>
      <t>120</t>
    </r>
    <r>
      <rPr>
        <sz val="10"/>
        <color theme="1"/>
        <rFont val="宋体"/>
        <family val="3"/>
        <charset val="134"/>
      </rPr>
      <t>页】</t>
    </r>
    <phoneticPr fontId="4" type="noConversion"/>
  </si>
  <si>
    <r>
      <rPr>
        <sz val="10"/>
        <color theme="1"/>
        <rFont val="宋体"/>
        <family val="3"/>
        <charset val="134"/>
      </rPr>
      <t>国内情况：</t>
    </r>
    <phoneticPr fontId="4" type="noConversion"/>
  </si>
  <si>
    <r>
      <rPr>
        <sz val="10"/>
        <color theme="1"/>
        <rFont val="宋体"/>
        <family val="3"/>
        <charset val="134"/>
      </rPr>
      <t>果蔬</t>
    </r>
    <phoneticPr fontId="4" type="noConversion"/>
  </si>
  <si>
    <r>
      <rPr>
        <sz val="10"/>
        <color theme="1"/>
        <rFont val="宋体"/>
        <family val="3"/>
        <charset val="134"/>
      </rPr>
      <t>肉类</t>
    </r>
    <phoneticPr fontId="4" type="noConversion"/>
  </si>
  <si>
    <r>
      <rPr>
        <sz val="10"/>
        <color theme="1"/>
        <rFont val="宋体"/>
        <family val="3"/>
        <charset val="134"/>
      </rPr>
      <t>水产品</t>
    </r>
    <phoneticPr fontId="4" type="noConversion"/>
  </si>
  <si>
    <r>
      <rPr>
        <sz val="10"/>
        <color theme="1"/>
        <rFont val="宋体"/>
        <family val="3"/>
        <charset val="134"/>
      </rPr>
      <t>冷链流通率</t>
    </r>
    <phoneticPr fontId="4" type="noConversion"/>
  </si>
  <si>
    <r>
      <rPr>
        <sz val="10"/>
        <color theme="1"/>
        <rFont val="宋体"/>
        <family val="3"/>
        <charset val="134"/>
      </rPr>
      <t>冷藏运输率</t>
    </r>
    <phoneticPr fontId="4" type="noConversion"/>
  </si>
  <si>
    <r>
      <rPr>
        <sz val="10"/>
        <color theme="1"/>
        <rFont val="宋体"/>
        <family val="3"/>
        <charset val="134"/>
      </rPr>
      <t>冷链装备扩产、罐式集装箱扩产、冷链装备技术研发、补充流动资金</t>
    </r>
    <phoneticPr fontId="4" type="noConversion"/>
  </si>
  <si>
    <r>
      <rPr>
        <sz val="10"/>
        <color theme="1"/>
        <rFont val="宋体"/>
        <family val="3"/>
        <charset val="134"/>
      </rPr>
      <t>上市前产能利用率较高；</t>
    </r>
    <phoneticPr fontId="4" type="noConversion"/>
  </si>
  <si>
    <r>
      <rPr>
        <sz val="10"/>
        <color theme="1"/>
        <rFont val="宋体"/>
        <family val="3"/>
        <charset val="134"/>
      </rPr>
      <t>站在</t>
    </r>
    <r>
      <rPr>
        <sz val="10"/>
        <color theme="1"/>
        <rFont val="Times New Roman"/>
        <family val="1"/>
      </rPr>
      <t>2015</t>
    </r>
    <r>
      <rPr>
        <sz val="10"/>
        <color theme="1"/>
        <rFont val="宋体"/>
        <family val="3"/>
        <charset val="134"/>
      </rPr>
      <t>年的角度看，其中：</t>
    </r>
    <phoneticPr fontId="4" type="noConversion"/>
  </si>
  <si>
    <r>
      <rPr>
        <sz val="10"/>
        <color theme="1"/>
        <rFont val="宋体"/>
        <family val="3"/>
        <charset val="134"/>
      </rPr>
      <t>速冻设备产能达到</t>
    </r>
    <r>
      <rPr>
        <sz val="10"/>
        <color theme="1"/>
        <rFont val="Times New Roman"/>
        <family val="1"/>
      </rPr>
      <t>620</t>
    </r>
    <r>
      <rPr>
        <sz val="10"/>
        <color theme="1"/>
        <rFont val="宋体"/>
        <family val="3"/>
        <charset val="134"/>
      </rPr>
      <t>台，产能增速（</t>
    </r>
    <r>
      <rPr>
        <sz val="10"/>
        <color theme="1"/>
        <rFont val="Times New Roman"/>
        <family val="1"/>
      </rPr>
      <t>55%</t>
    </r>
    <r>
      <rPr>
        <sz val="10"/>
        <color theme="1"/>
        <rFont val="宋体"/>
        <family val="3"/>
        <charset val="134"/>
      </rPr>
      <t>）小于我国速冻设备需求增速（</t>
    </r>
    <r>
      <rPr>
        <sz val="10"/>
        <color theme="1"/>
        <rFont val="Times New Roman"/>
        <family val="1"/>
      </rPr>
      <t>129%</t>
    </r>
    <r>
      <rPr>
        <sz val="10"/>
        <color theme="1"/>
        <rFont val="宋体"/>
        <family val="3"/>
        <charset val="134"/>
      </rPr>
      <t>）【</t>
    </r>
    <r>
      <rPr>
        <sz val="10"/>
        <color theme="1"/>
        <rFont val="Times New Roman"/>
        <family val="1"/>
      </rPr>
      <t>318</t>
    </r>
    <r>
      <rPr>
        <sz val="10"/>
        <color theme="1"/>
        <rFont val="宋体"/>
        <family val="3"/>
        <charset val="134"/>
      </rPr>
      <t>页】</t>
    </r>
    <phoneticPr fontId="4" type="noConversion"/>
  </si>
  <si>
    <r>
      <rPr>
        <sz val="10"/>
        <color theme="1"/>
        <rFont val="宋体"/>
        <family val="3"/>
        <charset val="134"/>
      </rPr>
      <t>冷藏集装箱产能达到</t>
    </r>
    <r>
      <rPr>
        <sz val="10"/>
        <color theme="1"/>
        <rFont val="Times New Roman"/>
        <family val="1"/>
      </rPr>
      <t>2200</t>
    </r>
    <r>
      <rPr>
        <sz val="10"/>
        <color theme="1"/>
        <rFont val="宋体"/>
        <family val="3"/>
        <charset val="134"/>
      </rPr>
      <t>台，同样能弥补国际市场供给缺口；此类产品为公司新产品</t>
    </r>
    <phoneticPr fontId="4" type="noConversion"/>
  </si>
  <si>
    <r>
      <rPr>
        <sz val="10"/>
        <color theme="1"/>
        <rFont val="宋体"/>
        <family val="3"/>
        <charset val="134"/>
      </rPr>
      <t>罐式集装箱产能达到</t>
    </r>
    <r>
      <rPr>
        <sz val="10"/>
        <color theme="1"/>
        <rFont val="Times New Roman"/>
        <family val="1"/>
      </rPr>
      <t>7300</t>
    </r>
    <r>
      <rPr>
        <sz val="10"/>
        <color theme="1"/>
        <rFont val="宋体"/>
        <family val="3"/>
        <charset val="134"/>
      </rPr>
      <t>台，现有客户可以消化新增产能</t>
    </r>
    <phoneticPr fontId="4" type="noConversion"/>
  </si>
  <si>
    <r>
      <rPr>
        <sz val="10"/>
        <color theme="1"/>
        <rFont val="宋体"/>
        <family val="3"/>
        <charset val="134"/>
      </rPr>
      <t>目前</t>
    </r>
    <r>
      <rPr>
        <sz val="10"/>
        <color theme="1"/>
        <rFont val="Times New Roman"/>
        <family val="1"/>
      </rPr>
      <t>PE</t>
    </r>
    <r>
      <rPr>
        <sz val="10"/>
        <color theme="1"/>
        <rFont val="宋体"/>
        <family val="3"/>
        <charset val="134"/>
      </rPr>
      <t>为</t>
    </r>
    <r>
      <rPr>
        <sz val="10"/>
        <color theme="1"/>
        <rFont val="Times New Roman"/>
        <family val="1"/>
      </rPr>
      <t>28</t>
    </r>
    <r>
      <rPr>
        <sz val="10"/>
        <color theme="1"/>
        <rFont val="宋体"/>
        <family val="3"/>
        <charset val="134"/>
      </rPr>
      <t>，上市后营收增长在</t>
    </r>
    <r>
      <rPr>
        <sz val="10"/>
        <color theme="1"/>
        <rFont val="Times New Roman"/>
        <family val="1"/>
      </rPr>
      <t>30-40%</t>
    </r>
    <r>
      <rPr>
        <sz val="10"/>
        <color theme="1"/>
        <rFont val="宋体"/>
        <family val="3"/>
        <charset val="134"/>
      </rPr>
      <t>，净利增长要更多一些，行业增长还有一定空间，这一价格比较合适；</t>
    </r>
    <phoneticPr fontId="4" type="noConversion"/>
  </si>
  <si>
    <r>
      <rPr>
        <sz val="10"/>
        <color theme="1"/>
        <rFont val="宋体"/>
        <family val="3"/>
        <charset val="134"/>
      </rPr>
      <t>冷冻设备的增长主要是跟随消费升级带来的冷冻需求增长；罐式集装箱的增长来源于全球航运的复苏，和客户维护开发成果显著。</t>
    </r>
    <phoneticPr fontId="4" type="noConversion"/>
  </si>
  <si>
    <r>
      <rPr>
        <sz val="10"/>
        <color theme="1"/>
        <rFont val="宋体"/>
        <family val="3"/>
        <charset val="134"/>
      </rPr>
      <t>四方冷链在罐式集装箱方面作为行业老三，又要追赶国外现金技术，风险点在于技术跟不上中集集团的发展；</t>
    </r>
    <phoneticPr fontId="4" type="noConversion"/>
  </si>
  <si>
    <r>
      <rPr>
        <sz val="10"/>
        <color theme="1"/>
        <rFont val="宋体"/>
        <family val="3"/>
        <charset val="134"/>
      </rPr>
      <t>而冷冻设备方面，速冻设备的市场空间很广阔，这部分增长问题不大，</t>
    </r>
    <phoneticPr fontId="4" type="noConversion"/>
  </si>
  <si>
    <r>
      <rPr>
        <sz val="10"/>
        <color theme="1"/>
        <rFont val="宋体"/>
        <family val="3"/>
        <charset val="134"/>
      </rPr>
      <t>扩展新产品</t>
    </r>
    <r>
      <rPr>
        <sz val="10"/>
        <color theme="1"/>
        <rFont val="Times New Roman"/>
        <family val="1"/>
      </rPr>
      <t>“</t>
    </r>
    <r>
      <rPr>
        <sz val="10"/>
        <color theme="1"/>
        <rFont val="宋体"/>
        <family val="3"/>
        <charset val="134"/>
      </rPr>
      <t>冷藏集装箱</t>
    </r>
    <r>
      <rPr>
        <sz val="10"/>
        <color theme="1"/>
        <rFont val="Times New Roman"/>
        <family val="1"/>
      </rPr>
      <t>”</t>
    </r>
    <r>
      <rPr>
        <sz val="10"/>
        <color theme="1"/>
        <rFont val="宋体"/>
        <family val="3"/>
        <charset val="134"/>
      </rPr>
      <t>，是产品线的横向扩张，需要跟踪销售情况如何</t>
    </r>
    <phoneticPr fontId="4" type="noConversion"/>
  </si>
  <si>
    <r>
      <rPr>
        <sz val="10"/>
        <color theme="1"/>
        <rFont val="宋体"/>
        <family val="3"/>
        <charset val="134"/>
      </rPr>
      <t>综合当前估值来看的企业吸引力：四方冷链</t>
    </r>
    <r>
      <rPr>
        <sz val="10"/>
        <color theme="1"/>
        <rFont val="Times New Roman"/>
        <family val="1"/>
      </rPr>
      <t xml:space="preserve"> = </t>
    </r>
    <r>
      <rPr>
        <sz val="10"/>
        <color theme="1"/>
        <rFont val="宋体"/>
        <family val="3"/>
        <charset val="134"/>
      </rPr>
      <t>杭叉集团</t>
    </r>
    <r>
      <rPr>
        <sz val="10"/>
        <color theme="1"/>
        <rFont val="Times New Roman"/>
        <family val="1"/>
      </rPr>
      <t xml:space="preserve"> &gt; </t>
    </r>
    <r>
      <rPr>
        <sz val="10"/>
        <color theme="1"/>
        <rFont val="宋体"/>
        <family val="3"/>
        <charset val="134"/>
      </rPr>
      <t>湘油泵</t>
    </r>
    <phoneticPr fontId="4" type="noConversion"/>
  </si>
  <si>
    <r>
      <rPr>
        <sz val="10"/>
        <color theme="1"/>
        <rFont val="宋体"/>
        <family val="3"/>
        <charset val="134"/>
      </rPr>
      <t>三家公司行业来讲，机油泵和叉车前景一般，其中亮点是汽油机机油泵和电动叉车；冷链设备行业则增速较快</t>
    </r>
    <phoneticPr fontId="4" type="noConversion"/>
  </si>
  <si>
    <r>
      <rPr>
        <sz val="10"/>
        <color theme="1"/>
        <rFont val="宋体"/>
        <family val="3"/>
        <charset val="134"/>
      </rPr>
      <t>但湘油泵和杭叉集团在本行业都已经位于龙头地位，四方冷链则处于第二梯队，后者发展空间较大一些</t>
    </r>
    <phoneticPr fontId="4" type="noConversion"/>
  </si>
  <si>
    <r>
      <rPr>
        <sz val="10"/>
        <color theme="1"/>
        <rFont val="宋体"/>
        <family val="3"/>
        <charset val="134"/>
      </rPr>
      <t>并且四方冷链的产品非标，客户更依赖于长期合作，这是非常有利的一点</t>
    </r>
    <phoneticPr fontId="4" type="noConversion"/>
  </si>
  <si>
    <r>
      <rPr>
        <sz val="10"/>
        <color theme="1"/>
        <rFont val="宋体"/>
        <family val="3"/>
        <charset val="134"/>
      </rPr>
      <t>四方冷链两个产品的市场空间都比较广阔，产能利用率高，又是定制产品，发展较为稳定；</t>
    </r>
    <phoneticPr fontId="4" type="noConversion"/>
  </si>
  <si>
    <r>
      <rPr>
        <sz val="10"/>
        <color theme="1"/>
        <rFont val="宋体"/>
        <family val="3"/>
        <charset val="134"/>
      </rPr>
      <t>但</t>
    </r>
    <r>
      <rPr>
        <sz val="10"/>
        <color theme="1"/>
        <rFont val="Times New Roman"/>
        <family val="1"/>
      </rPr>
      <t>28</t>
    </r>
    <r>
      <rPr>
        <sz val="10"/>
        <color theme="1"/>
        <rFont val="宋体"/>
        <family val="3"/>
        <charset val="134"/>
      </rPr>
      <t>倍的</t>
    </r>
    <r>
      <rPr>
        <sz val="10"/>
        <color theme="1"/>
        <rFont val="Times New Roman"/>
        <family val="1"/>
      </rPr>
      <t>PE</t>
    </r>
    <r>
      <rPr>
        <sz val="10"/>
        <color theme="1"/>
        <rFont val="宋体"/>
        <family val="3"/>
        <charset val="134"/>
      </rPr>
      <t>也高于其他两家，市场对它的期待也更高；</t>
    </r>
    <phoneticPr fontId="4" type="noConversion"/>
  </si>
  <si>
    <r>
      <rPr>
        <sz val="10"/>
        <color theme="1"/>
        <rFont val="宋体"/>
        <family val="3"/>
        <charset val="134"/>
      </rPr>
      <t>需要注意技术追赶进展，和产品线扩张能否带来实际利润；</t>
    </r>
    <phoneticPr fontId="4" type="noConversion"/>
  </si>
  <si>
    <r>
      <rPr>
        <sz val="10"/>
        <color theme="1"/>
        <rFont val="宋体"/>
        <family val="3"/>
        <charset val="134"/>
      </rPr>
      <t>杭叉集团募资扩充产能，原先的主力产品</t>
    </r>
    <r>
      <rPr>
        <sz val="10"/>
        <color theme="1"/>
        <rFont val="Times New Roman"/>
        <family val="1"/>
      </rPr>
      <t>--</t>
    </r>
    <r>
      <rPr>
        <sz val="10"/>
        <color theme="1"/>
        <rFont val="宋体"/>
        <family val="3"/>
        <charset val="134"/>
      </rPr>
      <t>内燃叉车几乎没什么增长，全看电动叉车销售如何，</t>
    </r>
    <phoneticPr fontId="4" type="noConversion"/>
  </si>
  <si>
    <r>
      <rPr>
        <sz val="10"/>
        <color theme="1"/>
        <rFont val="宋体"/>
        <family val="3"/>
        <charset val="134"/>
      </rPr>
      <t>和四方一样，同样是产能利用率极高，并且电动叉车的产能从</t>
    </r>
    <r>
      <rPr>
        <sz val="10"/>
        <color theme="1"/>
        <rFont val="Times New Roman"/>
        <family val="1"/>
      </rPr>
      <t>1</t>
    </r>
    <r>
      <rPr>
        <sz val="10"/>
        <color theme="1"/>
        <rFont val="宋体"/>
        <family val="3"/>
        <charset val="134"/>
      </rPr>
      <t>万余台最终能提高到</t>
    </r>
    <r>
      <rPr>
        <sz val="10"/>
        <color theme="1"/>
        <rFont val="Times New Roman"/>
        <family val="1"/>
      </rPr>
      <t>6</t>
    </r>
    <r>
      <rPr>
        <sz val="10"/>
        <color theme="1"/>
        <rFont val="宋体"/>
        <family val="3"/>
        <charset val="134"/>
      </rPr>
      <t>万台，电动叉车有可能成为后来的主力产品；</t>
    </r>
    <phoneticPr fontId="4" type="noConversion"/>
  </si>
  <si>
    <r>
      <rPr>
        <sz val="10"/>
        <color theme="1"/>
        <rFont val="宋体"/>
        <family val="3"/>
        <charset val="134"/>
      </rPr>
      <t>现在的</t>
    </r>
    <r>
      <rPr>
        <sz val="10"/>
        <color theme="1"/>
        <rFont val="Times New Roman"/>
        <family val="1"/>
      </rPr>
      <t>PE</t>
    </r>
    <r>
      <rPr>
        <sz val="10"/>
        <color theme="1"/>
        <rFont val="宋体"/>
        <family val="3"/>
        <charset val="134"/>
      </rPr>
      <t>估值包含了</t>
    </r>
    <r>
      <rPr>
        <sz val="10"/>
        <color theme="1"/>
        <rFont val="Times New Roman"/>
        <family val="1"/>
      </rPr>
      <t>2017</t>
    </r>
    <r>
      <rPr>
        <sz val="10"/>
        <color theme="1"/>
        <rFont val="宋体"/>
        <family val="3"/>
        <charset val="134"/>
      </rPr>
      <t>年的高增速，这点和湘油泵类似。</t>
    </r>
    <phoneticPr fontId="4" type="noConversion"/>
  </si>
  <si>
    <r>
      <rPr>
        <sz val="10"/>
        <color theme="1"/>
        <rFont val="宋体"/>
        <family val="3"/>
        <charset val="134"/>
      </rPr>
      <t>湘油泵的发展空间最小，上市后的高增速只是原有订单和产能的表现，同时现在的</t>
    </r>
    <r>
      <rPr>
        <sz val="10"/>
        <color theme="1"/>
        <rFont val="Times New Roman"/>
        <family val="1"/>
      </rPr>
      <t>PE</t>
    </r>
    <r>
      <rPr>
        <sz val="10"/>
        <color theme="1"/>
        <rFont val="宋体"/>
        <family val="3"/>
        <charset val="134"/>
      </rPr>
      <t>估值也包含了这一点；</t>
    </r>
    <phoneticPr fontId="4" type="noConversion"/>
  </si>
  <si>
    <r>
      <rPr>
        <sz val="10"/>
        <color theme="1"/>
        <rFont val="宋体"/>
        <family val="3"/>
        <charset val="134"/>
      </rPr>
      <t>柴油机机油泵背后的基建工程行业增速下滑，上行周期变下行风险巨大；</t>
    </r>
    <phoneticPr fontId="4" type="noConversion"/>
  </si>
  <si>
    <r>
      <rPr>
        <sz val="10"/>
        <color theme="1"/>
        <rFont val="宋体"/>
        <family val="3"/>
        <charset val="134"/>
      </rPr>
      <t>汽油机机油泵背后的合资品牌供应链难以介入，需要看国产汽车品牌能不能有亮眼表现。</t>
    </r>
    <phoneticPr fontId="4" type="noConversion"/>
  </si>
  <si>
    <r>
      <rPr>
        <b/>
        <sz val="10"/>
        <color theme="1"/>
        <rFont val="宋体"/>
        <family val="3"/>
        <charset val="134"/>
      </rPr>
      <t>参考答案还包含冷链行业研报，有兴趣的学员可以仔细研读</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</si>
</sst>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0.00_ "/>
    <numFmt numFmtId="177" formatCode="0.0%"/>
    <numFmt numFmtId="178" formatCode="#,##0_ "/>
    <numFmt numFmtId="179" formatCode="0.00_);[Red]\(0.00\)"/>
    <numFmt numFmtId="180" formatCode="_ * #,##0_ ;_ * \-#,##0_ ;_ * &quot;-&quot;??_ ;_ @_ "/>
    <numFmt numFmtId="181" formatCode="#,##0_);[Red]\(#,##0\)"/>
  </numFmts>
  <fonts count="11" x14ac:knownFonts="1">
    <font>
      <sz val="11"/>
      <color theme="1"/>
      <name val="等线"/>
      <family val="2"/>
      <scheme val="minor"/>
    </font>
    <font>
      <sz val="11"/>
      <color theme="1"/>
      <name val="等线"/>
      <family val="2"/>
      <scheme val="minor"/>
    </font>
    <font>
      <sz val="10"/>
      <color theme="1"/>
      <name val="宋体"/>
      <family val="3"/>
      <charset val="134"/>
    </font>
    <font>
      <sz val="10"/>
      <color theme="1"/>
      <name val="Times New Roman"/>
      <family val="1"/>
    </font>
    <font>
      <sz val="9"/>
      <name val="等线"/>
      <family val="3"/>
      <charset val="134"/>
      <scheme val="minor"/>
    </font>
    <font>
      <b/>
      <sz val="10"/>
      <color theme="1"/>
      <name val="宋体"/>
      <family val="3"/>
      <charset val="134"/>
    </font>
    <font>
      <b/>
      <sz val="10"/>
      <color theme="1"/>
      <name val="Times New Roman"/>
      <family val="1"/>
    </font>
    <font>
      <b/>
      <sz val="12"/>
      <color theme="1"/>
      <name val="宋体"/>
      <family val="3"/>
      <charset val="134"/>
    </font>
    <font>
      <b/>
      <sz val="12"/>
      <color theme="1"/>
      <name val="Times New Roman"/>
      <family val="1"/>
    </font>
    <font>
      <sz val="10"/>
      <name val="Times New Roman"/>
      <family val="1"/>
    </font>
    <font>
      <sz val="11"/>
      <color theme="1"/>
      <name val="Times New Roman"/>
      <family val="1"/>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alignment vertical="center"/>
    </xf>
  </cellStyleXfs>
  <cellXfs count="35">
    <xf numFmtId="0" fontId="0" fillId="0" borderId="0" xfId="0"/>
    <xf numFmtId="0" fontId="3" fillId="0" borderId="0" xfId="0" applyFont="1"/>
    <xf numFmtId="0" fontId="6" fillId="0" borderId="0" xfId="0" applyFont="1"/>
    <xf numFmtId="49" fontId="3" fillId="0" borderId="0" xfId="0" applyNumberFormat="1" applyFont="1"/>
    <xf numFmtId="14" fontId="3" fillId="0" borderId="0" xfId="0" applyNumberFormat="1" applyFont="1"/>
    <xf numFmtId="176" fontId="3" fillId="0" borderId="0" xfId="0" applyNumberFormat="1" applyFont="1"/>
    <xf numFmtId="0" fontId="3" fillId="0" borderId="1" xfId="0" applyFont="1" applyBorder="1"/>
    <xf numFmtId="177" fontId="3" fillId="0" borderId="0" xfId="0" applyNumberFormat="1" applyFont="1"/>
    <xf numFmtId="0" fontId="3" fillId="0" borderId="1" xfId="0" applyFont="1" applyBorder="1" applyAlignment="1">
      <alignment horizontal="right" wrapText="1"/>
    </xf>
    <xf numFmtId="178" fontId="3" fillId="0" borderId="0" xfId="0" applyNumberFormat="1" applyFont="1"/>
    <xf numFmtId="9" fontId="3" fillId="0" borderId="0" xfId="0" applyNumberFormat="1" applyFont="1"/>
    <xf numFmtId="0" fontId="3" fillId="0" borderId="0" xfId="0" applyFont="1" applyAlignment="1">
      <alignment horizontal="center"/>
    </xf>
    <xf numFmtId="14" fontId="3" fillId="0" borderId="0" xfId="0" applyNumberFormat="1" applyFont="1" applyAlignment="1">
      <alignment horizontal="right"/>
    </xf>
    <xf numFmtId="0" fontId="3" fillId="0" borderId="1" xfId="0" applyFont="1" applyBorder="1" applyAlignment="1">
      <alignment horizontal="right"/>
    </xf>
    <xf numFmtId="179" fontId="3" fillId="0" borderId="0" xfId="0" applyNumberFormat="1" applyFont="1"/>
    <xf numFmtId="0" fontId="3" fillId="2" borderId="0" xfId="0" applyFont="1" applyFill="1"/>
    <xf numFmtId="0" fontId="6" fillId="2" borderId="0" xfId="0" applyFont="1" applyFill="1"/>
    <xf numFmtId="180" fontId="3" fillId="0" borderId="0" xfId="1" applyNumberFormat="1" applyFont="1" applyAlignment="1"/>
    <xf numFmtId="9" fontId="3" fillId="0" borderId="0" xfId="0" applyNumberFormat="1" applyFont="1" applyAlignment="1">
      <alignment horizontal="right"/>
    </xf>
    <xf numFmtId="178" fontId="3" fillId="0" borderId="0" xfId="1" applyNumberFormat="1" applyFont="1" applyAlignment="1"/>
    <xf numFmtId="181" fontId="3" fillId="0" borderId="0" xfId="0" applyNumberFormat="1" applyFont="1"/>
    <xf numFmtId="0" fontId="9" fillId="0" borderId="0" xfId="0" applyFont="1" applyFill="1"/>
    <xf numFmtId="0" fontId="3" fillId="0" borderId="0" xfId="0" applyFont="1" applyBorder="1"/>
    <xf numFmtId="0" fontId="3" fillId="0" borderId="0" xfId="0" applyFont="1" applyAlignment="1">
      <alignment horizontal="right"/>
    </xf>
    <xf numFmtId="0" fontId="8" fillId="0" borderId="0" xfId="0" applyFont="1"/>
    <xf numFmtId="0" fontId="3" fillId="0" borderId="0" xfId="0" applyFont="1" applyAlignment="1">
      <alignment horizontal="right" wrapText="1"/>
    </xf>
    <xf numFmtId="0" fontId="3" fillId="0" borderId="1" xfId="0" applyFont="1" applyBorder="1" applyAlignment="1">
      <alignment horizontal="center"/>
    </xf>
    <xf numFmtId="14" fontId="3" fillId="0" borderId="1" xfId="0" applyNumberFormat="1" applyFont="1" applyBorder="1" applyAlignment="1">
      <alignment horizontal="right" vertical="center"/>
    </xf>
    <xf numFmtId="0" fontId="3" fillId="0" borderId="2" xfId="0" applyFont="1" applyBorder="1"/>
    <xf numFmtId="0" fontId="3" fillId="0" borderId="1" xfId="0" applyFont="1" applyBorder="1" applyAlignment="1">
      <alignment horizontal="left"/>
    </xf>
    <xf numFmtId="0" fontId="3" fillId="0" borderId="0" xfId="0" applyFont="1" applyAlignment="1">
      <alignment horizontal="left"/>
    </xf>
    <xf numFmtId="0" fontId="3" fillId="0" borderId="0" xfId="0" applyFont="1" applyAlignment="1">
      <alignment horizontal="left"/>
    </xf>
    <xf numFmtId="0" fontId="6" fillId="0" borderId="0" xfId="0" applyFont="1" applyBorder="1"/>
    <xf numFmtId="0" fontId="10" fillId="0" borderId="0" xfId="0" applyFont="1"/>
    <xf numFmtId="0" fontId="3" fillId="0" borderId="1" xfId="0" applyFont="1" applyBorder="1" applyAlignment="1">
      <alignment horizontal="left"/>
    </xf>
  </cellXfs>
  <cellStyles count="2">
    <cellStyle name="常规" xfId="0" builtinId="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93593</xdr:colOff>
      <xdr:row>232</xdr:row>
      <xdr:rowOff>70609</xdr:rowOff>
    </xdr:from>
    <xdr:to>
      <xdr:col>6</xdr:col>
      <xdr:colOff>304800</xdr:colOff>
      <xdr:row>242</xdr:row>
      <xdr:rowOff>73584</xdr:rowOff>
    </xdr:to>
    <xdr:pic>
      <xdr:nvPicPr>
        <xdr:cNvPr id="3" name="图片 2">
          <a:extLst>
            <a:ext uri="{FF2B5EF4-FFF2-40B4-BE49-F238E27FC236}">
              <a16:creationId xmlns:a16="http://schemas.microsoft.com/office/drawing/2014/main" id="{F4C0F2DC-6550-4121-9701-1901A59A3B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593" y="37027609"/>
          <a:ext cx="4249807" cy="162222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95251</xdr:colOff>
      <xdr:row>247</xdr:row>
      <xdr:rowOff>85726</xdr:rowOff>
    </xdr:from>
    <xdr:to>
      <xdr:col>6</xdr:col>
      <xdr:colOff>361951</xdr:colOff>
      <xdr:row>259</xdr:row>
      <xdr:rowOff>60481</xdr:rowOff>
    </xdr:to>
    <xdr:pic>
      <xdr:nvPicPr>
        <xdr:cNvPr id="4" name="图片 3" descr="C:\Users\九斗数据\AppData\Roaming\Tencent\Users\313682354\QQ\WinTemp\RichOle\DX`_O)COQDLUXY8F24~)FZ7.png">
          <a:extLst>
            <a:ext uri="{FF2B5EF4-FFF2-40B4-BE49-F238E27FC236}">
              <a16:creationId xmlns:a16="http://schemas.microsoft.com/office/drawing/2014/main" id="{35D6FB91-58FE-469A-9A5F-F6DBB5A646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1" y="39471601"/>
          <a:ext cx="4305300" cy="194643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47625</xdr:colOff>
      <xdr:row>352</xdr:row>
      <xdr:rowOff>57150</xdr:rowOff>
    </xdr:from>
    <xdr:to>
      <xdr:col>20</xdr:col>
      <xdr:colOff>303111</xdr:colOff>
      <xdr:row>390</xdr:row>
      <xdr:rowOff>123825</xdr:rowOff>
    </xdr:to>
    <xdr:pic>
      <xdr:nvPicPr>
        <xdr:cNvPr id="5" name="图片 4" descr="C:\Users\九斗数据\AppData\Roaming\Tencent\Users\313682354\QQ\WinTemp\RichOle\AEAN3[9MKEK[4Z%5RS@VD`T.png">
          <a:extLst>
            <a:ext uri="{FF2B5EF4-FFF2-40B4-BE49-F238E27FC236}">
              <a16:creationId xmlns:a16="http://schemas.microsoft.com/office/drawing/2014/main" id="{6013A758-6014-4BE2-84E6-09B6F2F2629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915275" y="56140350"/>
          <a:ext cx="6427686" cy="621982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19"/>
  <sheetViews>
    <sheetView showGridLines="0" tabSelected="1" zoomScaleNormal="100" workbookViewId="0">
      <selection activeCell="B3" sqref="B3"/>
    </sheetView>
  </sheetViews>
  <sheetFormatPr defaultRowHeight="12.75" x14ac:dyDescent="0.2"/>
  <cols>
    <col min="1" max="1" width="5" style="1" customWidth="1"/>
    <col min="2" max="2" width="9" style="1" customWidth="1"/>
    <col min="3" max="3" width="10" style="1" customWidth="1"/>
    <col min="4" max="4" width="10.25" style="1" bestFit="1" customWidth="1"/>
    <col min="5" max="5" width="10.75" style="1" bestFit="1" customWidth="1"/>
    <col min="6" max="6" width="13" style="1" customWidth="1"/>
    <col min="7" max="7" width="10.75" style="1" bestFit="1" customWidth="1"/>
    <col min="8" max="10" width="9.125" style="1" bestFit="1" customWidth="1"/>
    <col min="11" max="16384" width="9" style="1"/>
  </cols>
  <sheetData>
    <row r="2" spans="2:11" ht="15.75" x14ac:dyDescent="0.25">
      <c r="B2" s="24" t="s">
        <v>1</v>
      </c>
    </row>
    <row r="4" spans="2:11" x14ac:dyDescent="0.2">
      <c r="B4" s="16" t="s">
        <v>50</v>
      </c>
      <c r="C4" s="15"/>
      <c r="D4" s="15"/>
      <c r="E4" s="15"/>
      <c r="F4" s="15"/>
      <c r="G4" s="15"/>
      <c r="H4" s="15"/>
      <c r="I4" s="15"/>
      <c r="J4" s="15"/>
      <c r="K4" s="15"/>
    </row>
    <row r="6" spans="2:11" x14ac:dyDescent="0.2">
      <c r="B6" s="16" t="s">
        <v>0</v>
      </c>
      <c r="C6" s="15"/>
      <c r="D6" s="15"/>
      <c r="E6" s="15"/>
      <c r="F6" s="15"/>
      <c r="G6" s="15"/>
      <c r="H6" s="15"/>
      <c r="I6" s="15"/>
      <c r="J6" s="15"/>
      <c r="K6" s="15"/>
    </row>
    <row r="7" spans="2:11" x14ac:dyDescent="0.2">
      <c r="B7" s="16" t="s">
        <v>51</v>
      </c>
      <c r="C7" s="15"/>
      <c r="D7" s="15"/>
      <c r="E7" s="15"/>
      <c r="F7" s="15"/>
      <c r="G7" s="15"/>
      <c r="H7" s="15"/>
      <c r="I7" s="15"/>
      <c r="J7" s="15"/>
      <c r="K7" s="15"/>
    </row>
    <row r="9" spans="2:11" x14ac:dyDescent="0.2">
      <c r="B9" s="1" t="s">
        <v>52</v>
      </c>
    </row>
    <row r="11" spans="2:11" ht="25.5" x14ac:dyDescent="0.2">
      <c r="B11" s="6" t="s">
        <v>53</v>
      </c>
      <c r="C11" s="6" t="s">
        <v>54</v>
      </c>
      <c r="D11" s="13" t="s">
        <v>55</v>
      </c>
      <c r="E11" s="13" t="s">
        <v>56</v>
      </c>
      <c r="F11" s="8" t="s">
        <v>5</v>
      </c>
      <c r="G11" s="13" t="s">
        <v>57</v>
      </c>
    </row>
    <row r="12" spans="2:11" x14ac:dyDescent="0.2">
      <c r="B12" s="3" t="s">
        <v>2</v>
      </c>
      <c r="C12" s="1" t="s">
        <v>58</v>
      </c>
      <c r="D12" s="4">
        <v>40543</v>
      </c>
      <c r="E12" s="14">
        <v>32.880000000000003</v>
      </c>
      <c r="F12" s="14">
        <v>31.78</v>
      </c>
      <c r="G12" s="7">
        <f>F12/E12-1</f>
        <v>-3.3454987834549921E-2</v>
      </c>
    </row>
    <row r="13" spans="2:11" x14ac:dyDescent="0.2">
      <c r="B13" s="3" t="s">
        <v>3</v>
      </c>
      <c r="C13" s="1" t="s">
        <v>59</v>
      </c>
      <c r="D13" s="4">
        <v>40521</v>
      </c>
      <c r="E13" s="14">
        <v>37.799999999999997</v>
      </c>
      <c r="F13" s="14">
        <v>29.76</v>
      </c>
      <c r="G13" s="7">
        <f>F13/E13-1</f>
        <v>-0.21269841269841261</v>
      </c>
    </row>
    <row r="15" spans="2:11" x14ac:dyDescent="0.2">
      <c r="B15" s="1" t="s">
        <v>60</v>
      </c>
    </row>
    <row r="17" spans="2:11" x14ac:dyDescent="0.2">
      <c r="B17" s="16" t="s">
        <v>4</v>
      </c>
      <c r="C17" s="15"/>
      <c r="D17" s="15"/>
      <c r="E17" s="15"/>
      <c r="F17" s="15"/>
      <c r="G17" s="15"/>
      <c r="H17" s="15"/>
      <c r="I17" s="15"/>
      <c r="J17" s="15"/>
      <c r="K17" s="15"/>
    </row>
    <row r="19" spans="2:11" x14ac:dyDescent="0.2">
      <c r="B19" s="1" t="s">
        <v>61</v>
      </c>
    </row>
    <row r="21" spans="2:11" x14ac:dyDescent="0.2">
      <c r="B21" s="1" t="s">
        <v>58</v>
      </c>
      <c r="F21" s="1" t="s">
        <v>59</v>
      </c>
    </row>
    <row r="22" spans="2:11" x14ac:dyDescent="0.2">
      <c r="B22" s="3"/>
      <c r="F22" s="25"/>
    </row>
    <row r="23" spans="2:11" x14ac:dyDescent="0.2">
      <c r="B23" s="26" t="s">
        <v>62</v>
      </c>
      <c r="C23" s="27" t="s">
        <v>63</v>
      </c>
      <c r="D23" s="13" t="s">
        <v>8</v>
      </c>
      <c r="F23" s="26" t="s">
        <v>62</v>
      </c>
      <c r="G23" s="27" t="s">
        <v>63</v>
      </c>
      <c r="H23" s="13" t="s">
        <v>8</v>
      </c>
    </row>
    <row r="24" spans="2:11" x14ac:dyDescent="0.2">
      <c r="B24" s="12">
        <v>40543</v>
      </c>
      <c r="C24" s="9">
        <f>1677+859+1241+1391</f>
        <v>5168</v>
      </c>
      <c r="D24" s="5">
        <v>48.02</v>
      </c>
      <c r="F24" s="12">
        <v>40521</v>
      </c>
      <c r="G24" s="9">
        <f>1568+959+1846+970</f>
        <v>5343</v>
      </c>
      <c r="H24" s="5">
        <v>52.37</v>
      </c>
    </row>
    <row r="25" spans="2:11" x14ac:dyDescent="0.2">
      <c r="B25" s="12">
        <v>41246</v>
      </c>
      <c r="C25" s="9">
        <f>2664+2960+1434+951</f>
        <v>8009</v>
      </c>
      <c r="D25" s="5">
        <v>31.48</v>
      </c>
      <c r="F25" s="12">
        <v>41246</v>
      </c>
      <c r="G25" s="9">
        <f>3477+2875+1970+3236</f>
        <v>11558</v>
      </c>
      <c r="H25" s="5">
        <v>20.3</v>
      </c>
    </row>
    <row r="26" spans="2:11" x14ac:dyDescent="0.2">
      <c r="B26" s="4"/>
      <c r="C26" s="9"/>
    </row>
    <row r="27" spans="2:11" x14ac:dyDescent="0.2">
      <c r="B27" s="23" t="s">
        <v>64</v>
      </c>
      <c r="C27" s="10">
        <f>C25/C24-1</f>
        <v>0.54972910216718263</v>
      </c>
      <c r="D27" s="10">
        <f>D25/D24-1</f>
        <v>-0.34443981674302382</v>
      </c>
      <c r="E27" s="10"/>
      <c r="F27" s="23" t="s">
        <v>64</v>
      </c>
      <c r="G27" s="10">
        <f t="shared" ref="G27:H27" si="0">G25/G24-1</f>
        <v>1.1632041924012726</v>
      </c>
      <c r="H27" s="10">
        <f t="shared" si="0"/>
        <v>-0.61237349627649418</v>
      </c>
    </row>
    <row r="29" spans="2:11" x14ac:dyDescent="0.2">
      <c r="B29" s="1" t="s">
        <v>65</v>
      </c>
    </row>
    <row r="31" spans="2:11" x14ac:dyDescent="0.2">
      <c r="B31" s="1" t="s">
        <v>66</v>
      </c>
    </row>
    <row r="32" spans="2:11" x14ac:dyDescent="0.2">
      <c r="B32" s="1" t="s">
        <v>67</v>
      </c>
    </row>
    <row r="33" spans="2:11" x14ac:dyDescent="0.2">
      <c r="B33" s="1" t="s">
        <v>6</v>
      </c>
    </row>
    <row r="34" spans="2:11" x14ac:dyDescent="0.2">
      <c r="B34" s="1" t="s">
        <v>68</v>
      </c>
    </row>
    <row r="35" spans="2:11" x14ac:dyDescent="0.2">
      <c r="B35" s="1" t="s">
        <v>69</v>
      </c>
    </row>
    <row r="36" spans="2:11" x14ac:dyDescent="0.2">
      <c r="B36" s="1" t="s">
        <v>7</v>
      </c>
    </row>
    <row r="38" spans="2:11" x14ac:dyDescent="0.2">
      <c r="B38" s="16" t="s">
        <v>9</v>
      </c>
      <c r="C38" s="15"/>
      <c r="D38" s="15"/>
      <c r="E38" s="15"/>
      <c r="F38" s="15"/>
      <c r="G38" s="15"/>
      <c r="H38" s="15"/>
      <c r="I38" s="15"/>
      <c r="J38" s="15"/>
      <c r="K38" s="15"/>
    </row>
    <row r="40" spans="2:11" x14ac:dyDescent="0.2">
      <c r="B40" s="1" t="s">
        <v>70</v>
      </c>
    </row>
    <row r="42" spans="2:11" x14ac:dyDescent="0.2">
      <c r="B42" s="1" t="s">
        <v>71</v>
      </c>
    </row>
    <row r="44" spans="2:11" x14ac:dyDescent="0.2">
      <c r="B44" s="26" t="s">
        <v>72</v>
      </c>
      <c r="C44" s="13" t="s">
        <v>10</v>
      </c>
      <c r="D44" s="13" t="s">
        <v>11</v>
      </c>
      <c r="E44" s="13" t="s">
        <v>73</v>
      </c>
      <c r="F44" s="13" t="s">
        <v>11</v>
      </c>
    </row>
    <row r="45" spans="2:11" x14ac:dyDescent="0.2">
      <c r="B45" s="11">
        <v>2009</v>
      </c>
      <c r="C45" s="9">
        <v>349081.4</v>
      </c>
      <c r="E45" s="9">
        <v>160171.70000000001</v>
      </c>
    </row>
    <row r="46" spans="2:11" x14ac:dyDescent="0.2">
      <c r="B46" s="11">
        <v>2010</v>
      </c>
      <c r="C46" s="9">
        <v>413030.3</v>
      </c>
      <c r="D46" s="7">
        <f>C46/C45-1</f>
        <v>0.18319194319720267</v>
      </c>
      <c r="E46" s="9">
        <v>191629.8</v>
      </c>
      <c r="F46" s="7">
        <f>E46/E45-1</f>
        <v>0.19640236071665584</v>
      </c>
    </row>
    <row r="47" spans="2:11" x14ac:dyDescent="0.2">
      <c r="B47" s="11">
        <v>2011</v>
      </c>
      <c r="C47" s="9">
        <v>489300.6</v>
      </c>
      <c r="D47" s="7">
        <f t="shared" ref="D47:D53" si="1">C47/C46-1</f>
        <v>0.18466030216185114</v>
      </c>
      <c r="E47" s="9">
        <v>227038.8</v>
      </c>
      <c r="F47" s="7">
        <f t="shared" ref="F47:F52" si="2">E47/E46-1</f>
        <v>0.1847781503711845</v>
      </c>
    </row>
    <row r="48" spans="2:11" x14ac:dyDescent="0.2">
      <c r="B48" s="11">
        <v>2012</v>
      </c>
      <c r="C48" s="9">
        <v>540367.4</v>
      </c>
      <c r="D48" s="7">
        <f t="shared" si="1"/>
        <v>0.10436692699743277</v>
      </c>
      <c r="E48" s="9">
        <v>244643.3</v>
      </c>
      <c r="F48" s="7">
        <f t="shared" si="2"/>
        <v>7.7539609969749623E-2</v>
      </c>
    </row>
    <row r="49" spans="2:11" x14ac:dyDescent="0.2">
      <c r="B49" s="11">
        <v>2013</v>
      </c>
      <c r="C49" s="9">
        <v>595244.4</v>
      </c>
      <c r="D49" s="7">
        <f t="shared" si="1"/>
        <v>0.10155497907534761</v>
      </c>
      <c r="E49" s="9">
        <v>261956.1</v>
      </c>
      <c r="F49" s="7">
        <f t="shared" si="2"/>
        <v>7.0767521530326061E-2</v>
      </c>
    </row>
    <row r="50" spans="2:11" x14ac:dyDescent="0.2">
      <c r="B50" s="11">
        <v>2014</v>
      </c>
      <c r="C50" s="9">
        <v>643974</v>
      </c>
      <c r="D50" s="7">
        <f t="shared" si="1"/>
        <v>8.1864860887393531E-2</v>
      </c>
      <c r="E50" s="9">
        <v>277571.8</v>
      </c>
      <c r="F50" s="7">
        <f t="shared" si="2"/>
        <v>5.9611896802555853E-2</v>
      </c>
    </row>
    <row r="51" spans="2:11" x14ac:dyDescent="0.2">
      <c r="B51" s="11">
        <v>2015</v>
      </c>
      <c r="C51" s="9">
        <v>689052.1</v>
      </c>
      <c r="D51" s="7">
        <f t="shared" si="1"/>
        <v>6.9999875771382003E-2</v>
      </c>
      <c r="E51" s="9">
        <v>282040.3</v>
      </c>
      <c r="F51" s="7">
        <f t="shared" si="2"/>
        <v>1.6098537387443601E-2</v>
      </c>
    </row>
    <row r="52" spans="2:11" x14ac:dyDescent="0.2">
      <c r="B52" s="11">
        <v>2016</v>
      </c>
      <c r="C52" s="9">
        <v>744127</v>
      </c>
      <c r="D52" s="7">
        <f t="shared" si="1"/>
        <v>7.9928498875484255E-2</v>
      </c>
      <c r="E52" s="9">
        <v>296236</v>
      </c>
      <c r="F52" s="7">
        <f t="shared" si="2"/>
        <v>5.0332168842537772E-2</v>
      </c>
    </row>
    <row r="53" spans="2:11" x14ac:dyDescent="0.2">
      <c r="B53" s="11">
        <v>2017</v>
      </c>
      <c r="C53" s="9">
        <v>827122</v>
      </c>
      <c r="D53" s="7">
        <f t="shared" si="1"/>
        <v>0.11153338072667696</v>
      </c>
      <c r="E53" s="9">
        <v>334623</v>
      </c>
      <c r="F53" s="7">
        <f>E53/E52-1</f>
        <v>0.12958249503774022</v>
      </c>
    </row>
    <row r="55" spans="2:11" x14ac:dyDescent="0.2">
      <c r="B55" s="11" t="s">
        <v>74</v>
      </c>
      <c r="D55" s="7">
        <f>(C53/C45)^(1/8)-1</f>
        <v>0.11385935808424019</v>
      </c>
      <c r="E55" s="7"/>
      <c r="F55" s="7">
        <f t="shared" ref="F55" si="3">(E53/E45)^(1/8)-1</f>
        <v>9.6468729517235952E-2</v>
      </c>
    </row>
    <row r="57" spans="2:11" x14ac:dyDescent="0.2">
      <c r="B57" s="1" t="s">
        <v>12</v>
      </c>
    </row>
    <row r="59" spans="2:11" x14ac:dyDescent="0.2">
      <c r="B59" s="1" t="s">
        <v>75</v>
      </c>
    </row>
    <row r="60" spans="2:11" x14ac:dyDescent="0.2">
      <c r="B60" s="1" t="s">
        <v>13</v>
      </c>
    </row>
    <row r="62" spans="2:11" x14ac:dyDescent="0.2">
      <c r="B62" s="16" t="s">
        <v>14</v>
      </c>
      <c r="C62" s="15"/>
      <c r="D62" s="15"/>
      <c r="E62" s="15"/>
      <c r="F62" s="15"/>
      <c r="G62" s="15"/>
      <c r="H62" s="15"/>
      <c r="I62" s="15"/>
      <c r="J62" s="15"/>
      <c r="K62" s="15"/>
    </row>
    <row r="64" spans="2:11" x14ac:dyDescent="0.2">
      <c r="B64" s="28" t="s">
        <v>76</v>
      </c>
      <c r="C64" s="1" t="s">
        <v>77</v>
      </c>
    </row>
    <row r="65" spans="2:11" x14ac:dyDescent="0.2">
      <c r="B65" s="28" t="s">
        <v>78</v>
      </c>
      <c r="C65" s="1" t="s">
        <v>79</v>
      </c>
    </row>
    <row r="66" spans="2:11" x14ac:dyDescent="0.2">
      <c r="B66" s="28" t="s">
        <v>80</v>
      </c>
      <c r="C66" s="1" t="s">
        <v>81</v>
      </c>
    </row>
    <row r="67" spans="2:11" x14ac:dyDescent="0.2">
      <c r="B67" s="28" t="s">
        <v>82</v>
      </c>
      <c r="C67" s="1" t="s">
        <v>83</v>
      </c>
    </row>
    <row r="69" spans="2:11" x14ac:dyDescent="0.2">
      <c r="B69" s="16" t="s">
        <v>15</v>
      </c>
      <c r="C69" s="15"/>
      <c r="D69" s="15"/>
      <c r="E69" s="15"/>
      <c r="F69" s="15"/>
      <c r="G69" s="15"/>
      <c r="H69" s="15"/>
      <c r="I69" s="15"/>
      <c r="J69" s="15"/>
      <c r="K69" s="15"/>
    </row>
    <row r="71" spans="2:11" x14ac:dyDescent="0.2">
      <c r="B71" s="1" t="s">
        <v>84</v>
      </c>
    </row>
    <row r="72" spans="2:11" x14ac:dyDescent="0.2">
      <c r="B72" s="1" t="s">
        <v>85</v>
      </c>
    </row>
    <row r="74" spans="2:11" x14ac:dyDescent="0.2">
      <c r="B74" s="16" t="s">
        <v>16</v>
      </c>
      <c r="C74" s="15"/>
      <c r="D74" s="15"/>
      <c r="E74" s="15"/>
      <c r="F74" s="15"/>
      <c r="G74" s="15"/>
      <c r="H74" s="15"/>
      <c r="I74" s="15"/>
      <c r="J74" s="15"/>
      <c r="K74" s="15"/>
    </row>
    <row r="76" spans="2:11" x14ac:dyDescent="0.2">
      <c r="B76" s="1" t="s">
        <v>86</v>
      </c>
    </row>
    <row r="78" spans="2:11" x14ac:dyDescent="0.2">
      <c r="B78" s="29" t="s">
        <v>87</v>
      </c>
      <c r="C78" s="29"/>
      <c r="D78" s="29"/>
      <c r="E78" s="29"/>
      <c r="F78" s="13" t="s">
        <v>88</v>
      </c>
    </row>
    <row r="79" spans="2:11" x14ac:dyDescent="0.2">
      <c r="B79" s="30" t="s">
        <v>17</v>
      </c>
      <c r="C79" s="30"/>
      <c r="D79" s="30"/>
      <c r="E79" s="30"/>
      <c r="F79" s="17">
        <v>20525</v>
      </c>
    </row>
    <row r="80" spans="2:11" x14ac:dyDescent="0.2">
      <c r="B80" s="30" t="s">
        <v>18</v>
      </c>
      <c r="C80" s="30"/>
      <c r="D80" s="30"/>
      <c r="E80" s="30"/>
      <c r="F80" s="17">
        <v>5870</v>
      </c>
    </row>
    <row r="81" spans="2:11" x14ac:dyDescent="0.2">
      <c r="B81" s="30" t="s">
        <v>89</v>
      </c>
      <c r="C81" s="30"/>
      <c r="D81" s="30"/>
      <c r="E81" s="30"/>
      <c r="F81" s="17">
        <v>4492</v>
      </c>
    </row>
    <row r="83" spans="2:11" x14ac:dyDescent="0.2">
      <c r="B83" s="1" t="s">
        <v>90</v>
      </c>
    </row>
    <row r="85" spans="2:11" x14ac:dyDescent="0.2">
      <c r="B85" s="29" t="s">
        <v>87</v>
      </c>
      <c r="C85" s="29"/>
      <c r="D85" s="29"/>
      <c r="E85" s="29"/>
      <c r="F85" s="13" t="s">
        <v>88</v>
      </c>
    </row>
    <row r="86" spans="2:11" x14ac:dyDescent="0.2">
      <c r="B86" s="30" t="s">
        <v>91</v>
      </c>
      <c r="C86" s="30"/>
      <c r="D86" s="30"/>
      <c r="E86" s="30"/>
      <c r="F86" s="17">
        <v>15813.9</v>
      </c>
    </row>
    <row r="87" spans="2:11" x14ac:dyDescent="0.2">
      <c r="B87" s="30" t="s">
        <v>92</v>
      </c>
      <c r="C87" s="30"/>
      <c r="D87" s="30"/>
      <c r="E87" s="30"/>
      <c r="F87" s="17">
        <v>2320.8000000000002</v>
      </c>
    </row>
    <row r="88" spans="2:11" x14ac:dyDescent="0.2">
      <c r="B88" s="31"/>
      <c r="C88" s="31"/>
      <c r="D88" s="31"/>
      <c r="E88" s="31"/>
      <c r="F88" s="17"/>
    </row>
    <row r="89" spans="2:11" x14ac:dyDescent="0.2">
      <c r="B89" s="31" t="s">
        <v>93</v>
      </c>
      <c r="C89" s="31"/>
      <c r="D89" s="31"/>
      <c r="E89" s="31"/>
      <c r="F89" s="17"/>
    </row>
    <row r="91" spans="2:11" x14ac:dyDescent="0.2">
      <c r="B91" s="16" t="s">
        <v>19</v>
      </c>
      <c r="C91" s="15"/>
      <c r="D91" s="15"/>
      <c r="E91" s="15"/>
      <c r="F91" s="15"/>
      <c r="G91" s="15"/>
      <c r="H91" s="15"/>
      <c r="I91" s="15"/>
      <c r="J91" s="15"/>
      <c r="K91" s="15"/>
    </row>
    <row r="92" spans="2:11" x14ac:dyDescent="0.2">
      <c r="B92" s="16" t="s">
        <v>94</v>
      </c>
      <c r="C92" s="15"/>
      <c r="D92" s="15"/>
      <c r="E92" s="15"/>
      <c r="F92" s="15"/>
      <c r="G92" s="15"/>
      <c r="H92" s="15"/>
      <c r="I92" s="15"/>
      <c r="J92" s="15"/>
      <c r="K92" s="15"/>
    </row>
    <row r="94" spans="2:11" x14ac:dyDescent="0.2">
      <c r="B94" s="1" t="s">
        <v>95</v>
      </c>
    </row>
    <row r="96" spans="2:11" x14ac:dyDescent="0.2">
      <c r="B96" s="6" t="s">
        <v>54</v>
      </c>
      <c r="C96" s="13" t="s">
        <v>96</v>
      </c>
      <c r="D96" s="13" t="s">
        <v>20</v>
      </c>
      <c r="E96" s="13" t="s">
        <v>21</v>
      </c>
      <c r="F96" s="13" t="s">
        <v>97</v>
      </c>
      <c r="G96" s="13" t="s">
        <v>98</v>
      </c>
    </row>
    <row r="97" spans="2:11" x14ac:dyDescent="0.2">
      <c r="B97" s="1" t="s">
        <v>59</v>
      </c>
      <c r="C97" s="10">
        <v>1.2197</v>
      </c>
      <c r="D97" s="10">
        <v>1.0772999999999999</v>
      </c>
      <c r="E97" s="10">
        <v>1.0803</v>
      </c>
      <c r="F97" s="18" t="s">
        <v>22</v>
      </c>
      <c r="G97" s="1">
        <v>339</v>
      </c>
    </row>
    <row r="98" spans="2:11" x14ac:dyDescent="0.2">
      <c r="B98" s="1" t="s">
        <v>58</v>
      </c>
      <c r="C98" s="10">
        <v>0.88160000000000005</v>
      </c>
      <c r="D98" s="10">
        <v>0.85209999999999997</v>
      </c>
      <c r="E98" s="10">
        <v>0.94069999999999998</v>
      </c>
      <c r="F98" s="10">
        <v>0.95960000000000001</v>
      </c>
      <c r="G98" s="1">
        <v>95</v>
      </c>
    </row>
    <row r="100" spans="2:11" x14ac:dyDescent="0.2">
      <c r="B100" s="1" t="s">
        <v>99</v>
      </c>
    </row>
    <row r="102" spans="2:11" x14ac:dyDescent="0.2">
      <c r="B102" s="16" t="s">
        <v>23</v>
      </c>
      <c r="C102" s="15"/>
      <c r="D102" s="15"/>
      <c r="E102" s="15"/>
      <c r="F102" s="15"/>
      <c r="G102" s="15"/>
      <c r="H102" s="15"/>
      <c r="I102" s="15"/>
      <c r="J102" s="15"/>
      <c r="K102" s="15"/>
    </row>
    <row r="104" spans="2:11" x14ac:dyDescent="0.2">
      <c r="B104" s="1" t="s">
        <v>59</v>
      </c>
      <c r="C104" s="1" t="s">
        <v>100</v>
      </c>
    </row>
    <row r="106" spans="2:11" x14ac:dyDescent="0.2">
      <c r="B106" s="6"/>
      <c r="C106" s="6">
        <v>2010</v>
      </c>
      <c r="D106" s="6">
        <v>2011</v>
      </c>
      <c r="E106" s="6">
        <v>2012</v>
      </c>
      <c r="F106" s="6">
        <v>2013</v>
      </c>
      <c r="G106" s="6">
        <v>2014</v>
      </c>
      <c r="H106" s="6">
        <v>2015</v>
      </c>
      <c r="I106" s="6">
        <v>2016</v>
      </c>
      <c r="J106" s="6">
        <v>2017</v>
      </c>
    </row>
    <row r="107" spans="2:11" x14ac:dyDescent="0.2">
      <c r="B107" s="1" t="s">
        <v>101</v>
      </c>
      <c r="C107" s="5">
        <v>6.36</v>
      </c>
      <c r="D107" s="5">
        <v>8.65</v>
      </c>
      <c r="E107" s="5">
        <v>10.49</v>
      </c>
      <c r="F107" s="5">
        <v>13.45</v>
      </c>
      <c r="G107" s="5">
        <v>15.71</v>
      </c>
      <c r="H107" s="5">
        <v>19.48</v>
      </c>
      <c r="I107" s="5">
        <v>27.9</v>
      </c>
      <c r="J107" s="5">
        <v>38.945799999999998</v>
      </c>
    </row>
    <row r="108" spans="2:11" x14ac:dyDescent="0.2">
      <c r="D108" s="10">
        <f>D107/C107-1</f>
        <v>0.36006289308176109</v>
      </c>
      <c r="E108" s="10">
        <f t="shared" ref="E108:J108" si="4">E107/D107-1</f>
        <v>0.21271676300578024</v>
      </c>
      <c r="F108" s="10">
        <f t="shared" si="4"/>
        <v>0.28217349857006657</v>
      </c>
      <c r="G108" s="10">
        <f t="shared" si="4"/>
        <v>0.1680297397769519</v>
      </c>
      <c r="H108" s="10">
        <f t="shared" si="4"/>
        <v>0.23997453851050277</v>
      </c>
      <c r="I108" s="10">
        <f t="shared" si="4"/>
        <v>0.43223819301848043</v>
      </c>
      <c r="J108" s="10">
        <f t="shared" si="4"/>
        <v>0.39590681003584227</v>
      </c>
    </row>
    <row r="109" spans="2:11" x14ac:dyDescent="0.2">
      <c r="B109" s="1" t="s">
        <v>102</v>
      </c>
      <c r="C109" s="5">
        <v>0.67</v>
      </c>
      <c r="D109" s="5">
        <v>0.97</v>
      </c>
      <c r="E109" s="5">
        <v>1.21</v>
      </c>
      <c r="F109" s="5">
        <v>1.59</v>
      </c>
      <c r="G109" s="5">
        <v>1.97</v>
      </c>
      <c r="H109" s="5">
        <v>2.84</v>
      </c>
      <c r="I109" s="5">
        <v>5.0999999999999996</v>
      </c>
      <c r="J109" s="5">
        <v>6.8120000000000003</v>
      </c>
    </row>
    <row r="110" spans="2:11" x14ac:dyDescent="0.2">
      <c r="D110" s="10">
        <f>D109/C109-1</f>
        <v>0.44776119402985071</v>
      </c>
      <c r="E110" s="10">
        <f t="shared" ref="E110:J110" si="5">E109/D109-1</f>
        <v>0.24742268041237114</v>
      </c>
      <c r="F110" s="10">
        <f t="shared" si="5"/>
        <v>0.31404958677685957</v>
      </c>
      <c r="G110" s="10">
        <f t="shared" si="5"/>
        <v>0.23899371069182385</v>
      </c>
      <c r="H110" s="10">
        <f t="shared" si="5"/>
        <v>0.44162436548223338</v>
      </c>
      <c r="I110" s="10">
        <f t="shared" si="5"/>
        <v>0.79577464788732399</v>
      </c>
      <c r="J110" s="10">
        <f t="shared" si="5"/>
        <v>0.33568627450980415</v>
      </c>
    </row>
    <row r="112" spans="2:11" x14ac:dyDescent="0.2">
      <c r="B112" s="1" t="s">
        <v>58</v>
      </c>
      <c r="C112" s="1" t="s">
        <v>100</v>
      </c>
    </row>
    <row r="114" spans="2:11" x14ac:dyDescent="0.2">
      <c r="B114" s="6"/>
      <c r="C114" s="6">
        <v>2010</v>
      </c>
      <c r="D114" s="6">
        <v>2011</v>
      </c>
      <c r="E114" s="6">
        <v>2012</v>
      </c>
      <c r="F114" s="6">
        <v>2013</v>
      </c>
      <c r="G114" s="6">
        <v>2014</v>
      </c>
      <c r="H114" s="6">
        <v>2015</v>
      </c>
      <c r="I114" s="6">
        <v>2016</v>
      </c>
      <c r="J114" s="6">
        <v>2017</v>
      </c>
    </row>
    <row r="115" spans="2:11" x14ac:dyDescent="0.2">
      <c r="B115" s="1" t="s">
        <v>101</v>
      </c>
      <c r="C115" s="5">
        <v>5.67</v>
      </c>
      <c r="D115" s="5">
        <v>7.65</v>
      </c>
      <c r="E115" s="5">
        <v>9.42</v>
      </c>
      <c r="F115" s="5">
        <v>11.26</v>
      </c>
      <c r="G115" s="5">
        <v>11.45</v>
      </c>
      <c r="H115" s="5">
        <v>11.46</v>
      </c>
      <c r="I115" s="5">
        <v>13.18</v>
      </c>
      <c r="J115" s="5">
        <v>15.07</v>
      </c>
    </row>
    <row r="116" spans="2:11" x14ac:dyDescent="0.2">
      <c r="D116" s="10">
        <f>D115/C115-1</f>
        <v>0.3492063492063493</v>
      </c>
      <c r="E116" s="10">
        <f t="shared" ref="E116:J116" si="6">E115/D115-1</f>
        <v>0.23137254901960769</v>
      </c>
      <c r="F116" s="10">
        <f t="shared" si="6"/>
        <v>0.19532908704883223</v>
      </c>
      <c r="G116" s="10">
        <f t="shared" si="6"/>
        <v>1.6873889875665959E-2</v>
      </c>
      <c r="H116" s="10">
        <f t="shared" si="6"/>
        <v>8.7336244541491581E-4</v>
      </c>
      <c r="I116" s="10">
        <f t="shared" si="6"/>
        <v>0.15008726003490391</v>
      </c>
      <c r="J116" s="10">
        <f t="shared" si="6"/>
        <v>0.14339908952959024</v>
      </c>
    </row>
    <row r="117" spans="2:11" x14ac:dyDescent="0.2">
      <c r="B117" s="1" t="s">
        <v>102</v>
      </c>
      <c r="C117" s="5">
        <v>0.59</v>
      </c>
      <c r="D117" s="5">
        <v>0.6</v>
      </c>
      <c r="E117" s="5">
        <v>0.86</v>
      </c>
      <c r="F117" s="5">
        <v>1.21</v>
      </c>
      <c r="G117" s="5">
        <v>0.88</v>
      </c>
      <c r="H117" s="5">
        <v>1.18</v>
      </c>
      <c r="I117" s="5">
        <v>1.17</v>
      </c>
      <c r="J117" s="5">
        <v>1.3</v>
      </c>
    </row>
    <row r="118" spans="2:11" x14ac:dyDescent="0.2">
      <c r="D118" s="10">
        <f>D117/C117-1</f>
        <v>1.6949152542372836E-2</v>
      </c>
      <c r="E118" s="10">
        <f t="shared" ref="E118:J118" si="7">E117/D117-1</f>
        <v>0.43333333333333335</v>
      </c>
      <c r="F118" s="10">
        <f t="shared" si="7"/>
        <v>0.40697674418604657</v>
      </c>
      <c r="G118" s="10">
        <f t="shared" si="7"/>
        <v>-0.27272727272727271</v>
      </c>
      <c r="H118" s="10">
        <f t="shared" si="7"/>
        <v>0.34090909090909083</v>
      </c>
      <c r="I118" s="10">
        <f t="shared" si="7"/>
        <v>-8.4745762711864181E-3</v>
      </c>
      <c r="J118" s="10">
        <f t="shared" si="7"/>
        <v>0.11111111111111116</v>
      </c>
    </row>
    <row r="120" spans="2:11" x14ac:dyDescent="0.2">
      <c r="B120" s="1" t="s">
        <v>103</v>
      </c>
    </row>
    <row r="121" spans="2:11" x14ac:dyDescent="0.2">
      <c r="B121" s="1" t="s">
        <v>104</v>
      </c>
    </row>
    <row r="123" spans="2:11" x14ac:dyDescent="0.2">
      <c r="B123" s="1" t="s">
        <v>105</v>
      </c>
    </row>
    <row r="124" spans="2:11" x14ac:dyDescent="0.2">
      <c r="B124" s="1" t="s">
        <v>106</v>
      </c>
    </row>
    <row r="126" spans="2:11" x14ac:dyDescent="0.2">
      <c r="B126" s="16" t="s">
        <v>24</v>
      </c>
      <c r="C126" s="16"/>
      <c r="D126" s="16"/>
      <c r="E126" s="16"/>
      <c r="F126" s="16"/>
      <c r="G126" s="16"/>
      <c r="H126" s="16"/>
      <c r="I126" s="16"/>
      <c r="J126" s="16"/>
      <c r="K126" s="16"/>
    </row>
    <row r="128" spans="2:11" x14ac:dyDescent="0.2">
      <c r="B128" s="2" t="s">
        <v>107</v>
      </c>
    </row>
    <row r="130" spans="2:8" x14ac:dyDescent="0.2">
      <c r="B130" s="1" t="s">
        <v>108</v>
      </c>
    </row>
    <row r="131" spans="2:8" x14ac:dyDescent="0.2">
      <c r="B131" s="6"/>
      <c r="C131" s="13" t="s">
        <v>109</v>
      </c>
      <c r="D131" s="13" t="s">
        <v>110</v>
      </c>
      <c r="E131" s="13" t="s">
        <v>111</v>
      </c>
      <c r="F131" s="13" t="s">
        <v>112</v>
      </c>
      <c r="G131" s="13" t="s">
        <v>113</v>
      </c>
      <c r="H131" s="13" t="s">
        <v>114</v>
      </c>
    </row>
    <row r="132" spans="2:8" x14ac:dyDescent="0.2">
      <c r="B132" s="1" t="s">
        <v>115</v>
      </c>
      <c r="C132" s="10">
        <v>0.186</v>
      </c>
      <c r="D132" s="10">
        <v>0.27079999999999999</v>
      </c>
      <c r="E132" s="10">
        <v>0.30830000000000002</v>
      </c>
      <c r="F132" s="10">
        <v>0.47670000000000001</v>
      </c>
      <c r="G132" s="10">
        <v>0.68389999999999995</v>
      </c>
      <c r="H132" s="10">
        <v>0.79210000000000003</v>
      </c>
    </row>
    <row r="133" spans="2:8" x14ac:dyDescent="0.2">
      <c r="B133" s="1" t="s">
        <v>116</v>
      </c>
      <c r="C133" s="10">
        <v>0.13800000000000001</v>
      </c>
      <c r="D133" s="10">
        <v>0.18740000000000001</v>
      </c>
      <c r="E133" s="10">
        <v>0.27839999999999998</v>
      </c>
      <c r="F133" s="10">
        <v>0.2495</v>
      </c>
      <c r="G133" s="10">
        <v>0.2495</v>
      </c>
      <c r="H133" s="10">
        <v>0.44590000000000002</v>
      </c>
    </row>
    <row r="134" spans="2:8" x14ac:dyDescent="0.2">
      <c r="B134" s="1" t="s">
        <v>117</v>
      </c>
      <c r="C134" s="10">
        <v>5.3999999999999999E-2</v>
      </c>
      <c r="D134" s="10">
        <v>0.1024</v>
      </c>
      <c r="E134" s="10">
        <v>0.1067</v>
      </c>
      <c r="F134" s="10">
        <v>0.18959999999999999</v>
      </c>
      <c r="G134" s="10">
        <v>0.26279999999999998</v>
      </c>
      <c r="H134" s="10">
        <v>0.79879999999999995</v>
      </c>
    </row>
    <row r="135" spans="2:8" x14ac:dyDescent="0.2">
      <c r="C135" s="10"/>
      <c r="D135" s="10"/>
      <c r="E135" s="10"/>
      <c r="F135" s="10"/>
      <c r="G135" s="10"/>
      <c r="H135" s="10"/>
    </row>
    <row r="136" spans="2:8" x14ac:dyDescent="0.2">
      <c r="B136" s="1" t="s">
        <v>118</v>
      </c>
      <c r="C136" s="10"/>
      <c r="D136" s="10"/>
      <c r="E136" s="10"/>
      <c r="F136" s="10"/>
      <c r="G136" s="10"/>
      <c r="H136" s="10"/>
    </row>
    <row r="137" spans="2:8" x14ac:dyDescent="0.2">
      <c r="B137" s="6"/>
      <c r="C137" s="13" t="s">
        <v>109</v>
      </c>
      <c r="D137" s="13" t="s">
        <v>110</v>
      </c>
      <c r="E137" s="13" t="s">
        <v>111</v>
      </c>
      <c r="F137" s="13" t="s">
        <v>112</v>
      </c>
      <c r="G137" s="13" t="s">
        <v>113</v>
      </c>
      <c r="H137" s="13" t="s">
        <v>114</v>
      </c>
    </row>
    <row r="138" spans="2:8" x14ac:dyDescent="0.2">
      <c r="B138" s="1" t="s">
        <v>115</v>
      </c>
      <c r="C138" s="19">
        <v>786</v>
      </c>
      <c r="D138" s="19">
        <v>2116.8200000000002</v>
      </c>
      <c r="E138" s="19">
        <v>1012.25</v>
      </c>
      <c r="F138" s="19">
        <v>3167.4</v>
      </c>
      <c r="G138" s="19">
        <v>2339.69</v>
      </c>
      <c r="H138" s="19">
        <v>12039</v>
      </c>
    </row>
    <row r="139" spans="2:8" x14ac:dyDescent="0.2">
      <c r="B139" s="1" t="s">
        <v>116</v>
      </c>
      <c r="C139" s="19">
        <v>220</v>
      </c>
      <c r="D139" s="19">
        <v>166.55</v>
      </c>
      <c r="E139" s="19">
        <v>87.47</v>
      </c>
      <c r="F139" s="19">
        <v>439.36</v>
      </c>
      <c r="G139" s="19">
        <v>321.20999999999998</v>
      </c>
      <c r="H139" s="19">
        <v>1687.45</v>
      </c>
    </row>
    <row r="140" spans="2:8" x14ac:dyDescent="0.2">
      <c r="B140" s="1" t="s">
        <v>117</v>
      </c>
      <c r="C140" s="19">
        <v>0</v>
      </c>
      <c r="D140" s="19">
        <v>0</v>
      </c>
      <c r="E140" s="19">
        <v>0</v>
      </c>
      <c r="F140" s="19">
        <v>0</v>
      </c>
      <c r="G140" s="19">
        <v>0</v>
      </c>
      <c r="H140" s="19">
        <v>0</v>
      </c>
    </row>
    <row r="142" spans="2:8" x14ac:dyDescent="0.2">
      <c r="B142" s="2" t="s">
        <v>119</v>
      </c>
    </row>
    <row r="144" spans="2:8" x14ac:dyDescent="0.2">
      <c r="B144" s="1" t="s">
        <v>108</v>
      </c>
    </row>
    <row r="145" spans="2:11" x14ac:dyDescent="0.2">
      <c r="B145" s="6"/>
      <c r="C145" s="13" t="s">
        <v>109</v>
      </c>
      <c r="D145" s="13" t="s">
        <v>110</v>
      </c>
      <c r="E145" s="13" t="s">
        <v>111</v>
      </c>
      <c r="F145" s="13" t="s">
        <v>112</v>
      </c>
      <c r="G145" s="13" t="s">
        <v>113</v>
      </c>
      <c r="H145" s="13" t="s">
        <v>114</v>
      </c>
    </row>
    <row r="146" spans="2:11" x14ac:dyDescent="0.2">
      <c r="B146" s="1" t="s">
        <v>120</v>
      </c>
      <c r="C146" s="10">
        <v>0.12759999999999999</v>
      </c>
      <c r="D146" s="10">
        <v>0.26019999999999999</v>
      </c>
      <c r="E146" s="10">
        <v>0.48499999999999999</v>
      </c>
      <c r="F146" s="10">
        <v>0.98719999999999997</v>
      </c>
      <c r="G146" s="10">
        <v>1.0669999999999999</v>
      </c>
      <c r="H146" s="10">
        <v>1.0669999999999999</v>
      </c>
    </row>
    <row r="147" spans="2:11" x14ac:dyDescent="0.2">
      <c r="B147" s="1" t="s">
        <v>121</v>
      </c>
      <c r="C147" s="10">
        <v>7.4999999999999997E-3</v>
      </c>
      <c r="D147" s="10">
        <v>0.18659999999999999</v>
      </c>
      <c r="E147" s="10">
        <v>0.53939999999999999</v>
      </c>
      <c r="F147" s="10">
        <v>0.67730000000000001</v>
      </c>
      <c r="G147" s="10">
        <v>0.94310000000000005</v>
      </c>
      <c r="H147" s="10">
        <v>0.94310000000000005</v>
      </c>
    </row>
    <row r="149" spans="2:11" x14ac:dyDescent="0.2">
      <c r="B149" s="1" t="s">
        <v>118</v>
      </c>
    </row>
    <row r="150" spans="2:11" x14ac:dyDescent="0.2">
      <c r="B150" s="6"/>
      <c r="C150" s="13" t="s">
        <v>109</v>
      </c>
      <c r="D150" s="13" t="s">
        <v>110</v>
      </c>
      <c r="E150" s="13" t="s">
        <v>111</v>
      </c>
      <c r="F150" s="13" t="s">
        <v>112</v>
      </c>
      <c r="G150" s="13" t="s">
        <v>113</v>
      </c>
      <c r="H150" s="13" t="s">
        <v>114</v>
      </c>
    </row>
    <row r="151" spans="2:11" x14ac:dyDescent="0.2">
      <c r="B151" s="1" t="s">
        <v>120</v>
      </c>
      <c r="C151" s="20">
        <v>0</v>
      </c>
      <c r="D151" s="20">
        <v>0</v>
      </c>
      <c r="E151" s="20">
        <v>0</v>
      </c>
      <c r="F151" s="20">
        <v>0</v>
      </c>
      <c r="G151" s="20">
        <v>1255.3699999999999</v>
      </c>
      <c r="H151" s="20">
        <v>4381.95</v>
      </c>
    </row>
    <row r="152" spans="2:11" x14ac:dyDescent="0.2">
      <c r="B152" s="1" t="s">
        <v>121</v>
      </c>
      <c r="C152" s="20">
        <v>0</v>
      </c>
      <c r="D152" s="20">
        <v>0</v>
      </c>
      <c r="E152" s="20">
        <v>0</v>
      </c>
      <c r="F152" s="20">
        <v>0</v>
      </c>
      <c r="G152" s="20">
        <v>0</v>
      </c>
      <c r="H152" s="20">
        <v>0</v>
      </c>
    </row>
    <row r="154" spans="2:11" x14ac:dyDescent="0.2">
      <c r="B154" s="16" t="s">
        <v>25</v>
      </c>
      <c r="C154" s="16"/>
      <c r="D154" s="16"/>
      <c r="E154" s="16"/>
      <c r="F154" s="16"/>
      <c r="G154" s="16"/>
      <c r="H154" s="16"/>
      <c r="I154" s="16"/>
      <c r="J154" s="16"/>
      <c r="K154" s="16"/>
    </row>
    <row r="155" spans="2:11" x14ac:dyDescent="0.2">
      <c r="B155" s="16" t="s">
        <v>122</v>
      </c>
      <c r="C155" s="16"/>
      <c r="D155" s="16"/>
      <c r="E155" s="16"/>
      <c r="F155" s="16"/>
      <c r="G155" s="16"/>
      <c r="H155" s="16"/>
      <c r="I155" s="16"/>
      <c r="J155" s="16"/>
      <c r="K155" s="16"/>
    </row>
    <row r="156" spans="2:11" x14ac:dyDescent="0.2">
      <c r="B156" s="16" t="s">
        <v>123</v>
      </c>
      <c r="C156" s="15"/>
      <c r="D156" s="15"/>
      <c r="E156" s="15"/>
      <c r="F156" s="15"/>
      <c r="G156" s="15"/>
      <c r="H156" s="15"/>
      <c r="I156" s="15"/>
      <c r="J156" s="15"/>
      <c r="K156" s="15"/>
    </row>
    <row r="158" spans="2:11" x14ac:dyDescent="0.2">
      <c r="B158" s="2" t="s">
        <v>124</v>
      </c>
      <c r="C158" s="1" t="s">
        <v>125</v>
      </c>
    </row>
    <row r="160" spans="2:11" x14ac:dyDescent="0.2">
      <c r="B160" s="1" t="s">
        <v>126</v>
      </c>
      <c r="D160" s="1" t="s">
        <v>127</v>
      </c>
    </row>
    <row r="161" spans="2:4" x14ac:dyDescent="0.2">
      <c r="B161" s="1" t="s">
        <v>26</v>
      </c>
    </row>
    <row r="162" spans="2:4" x14ac:dyDescent="0.2">
      <c r="B162" s="1" t="s">
        <v>128</v>
      </c>
    </row>
    <row r="164" spans="2:4" x14ac:dyDescent="0.2">
      <c r="B164" s="1" t="s">
        <v>129</v>
      </c>
      <c r="D164" s="1" t="s">
        <v>130</v>
      </c>
    </row>
    <row r="165" spans="2:4" x14ac:dyDescent="0.2">
      <c r="B165" s="1" t="s">
        <v>131</v>
      </c>
    </row>
    <row r="166" spans="2:4" x14ac:dyDescent="0.2">
      <c r="B166" s="1" t="s">
        <v>132</v>
      </c>
    </row>
    <row r="167" spans="2:4" x14ac:dyDescent="0.2">
      <c r="B167" s="1" t="s">
        <v>133</v>
      </c>
    </row>
    <row r="169" spans="2:4" x14ac:dyDescent="0.2">
      <c r="B169" s="1" t="s">
        <v>134</v>
      </c>
      <c r="D169" s="1" t="s">
        <v>135</v>
      </c>
    </row>
    <row r="170" spans="2:4" x14ac:dyDescent="0.2">
      <c r="B170" s="1" t="s">
        <v>136</v>
      </c>
    </row>
    <row r="172" spans="2:4" x14ac:dyDescent="0.2">
      <c r="B172" s="2" t="s">
        <v>137</v>
      </c>
      <c r="C172" s="1" t="s">
        <v>138</v>
      </c>
    </row>
    <row r="174" spans="2:4" x14ac:dyDescent="0.2">
      <c r="B174" s="1" t="s">
        <v>126</v>
      </c>
      <c r="D174" s="1" t="s">
        <v>139</v>
      </c>
    </row>
    <row r="175" spans="2:4" x14ac:dyDescent="0.2">
      <c r="B175" s="1" t="s">
        <v>140</v>
      </c>
    </row>
    <row r="177" spans="2:11" x14ac:dyDescent="0.2">
      <c r="B177" s="1" t="s">
        <v>141</v>
      </c>
      <c r="D177" s="1" t="s">
        <v>142</v>
      </c>
    </row>
    <row r="178" spans="2:11" x14ac:dyDescent="0.2">
      <c r="B178" s="1" t="s">
        <v>27</v>
      </c>
    </row>
    <row r="179" spans="2:11" x14ac:dyDescent="0.2">
      <c r="B179" s="1" t="s">
        <v>29</v>
      </c>
    </row>
    <row r="181" spans="2:11" x14ac:dyDescent="0.2">
      <c r="B181" s="1" t="s">
        <v>134</v>
      </c>
      <c r="D181" s="1" t="s">
        <v>143</v>
      </c>
    </row>
    <row r="182" spans="2:11" x14ac:dyDescent="0.2">
      <c r="B182" s="1" t="s">
        <v>28</v>
      </c>
    </row>
    <row r="184" spans="2:11" x14ac:dyDescent="0.2">
      <c r="B184" s="16" t="s">
        <v>30</v>
      </c>
      <c r="C184" s="15"/>
      <c r="D184" s="15"/>
      <c r="E184" s="15"/>
      <c r="F184" s="15"/>
      <c r="G184" s="15"/>
      <c r="H184" s="15"/>
      <c r="I184" s="15"/>
      <c r="J184" s="15"/>
      <c r="K184" s="15"/>
    </row>
    <row r="186" spans="2:11" x14ac:dyDescent="0.2">
      <c r="B186" s="1" t="s">
        <v>144</v>
      </c>
    </row>
    <row r="187" spans="2:11" x14ac:dyDescent="0.2">
      <c r="B187" s="1" t="s">
        <v>145</v>
      </c>
    </row>
    <row r="189" spans="2:11" x14ac:dyDescent="0.2">
      <c r="B189" s="1" t="s">
        <v>146</v>
      </c>
    </row>
    <row r="190" spans="2:11" x14ac:dyDescent="0.2">
      <c r="B190" s="1" t="s">
        <v>147</v>
      </c>
    </row>
    <row r="192" spans="2:11" x14ac:dyDescent="0.2">
      <c r="B192" s="16" t="s">
        <v>31</v>
      </c>
      <c r="C192" s="15"/>
      <c r="D192" s="15"/>
      <c r="E192" s="15"/>
      <c r="F192" s="15"/>
      <c r="G192" s="15"/>
      <c r="H192" s="15"/>
      <c r="I192" s="15"/>
      <c r="J192" s="15"/>
      <c r="K192" s="15"/>
    </row>
    <row r="193" spans="2:11" x14ac:dyDescent="0.2">
      <c r="B193" s="16" t="s">
        <v>32</v>
      </c>
      <c r="C193" s="15"/>
      <c r="D193" s="15"/>
      <c r="E193" s="15"/>
      <c r="F193" s="15"/>
      <c r="G193" s="15"/>
      <c r="H193" s="15"/>
      <c r="I193" s="15"/>
      <c r="J193" s="15"/>
      <c r="K193" s="15"/>
    </row>
    <row r="195" spans="2:11" x14ac:dyDescent="0.2">
      <c r="B195" s="1" t="s">
        <v>148</v>
      </c>
    </row>
    <row r="197" spans="2:11" x14ac:dyDescent="0.2">
      <c r="B197" s="1" t="s">
        <v>149</v>
      </c>
    </row>
    <row r="198" spans="2:11" x14ac:dyDescent="0.2">
      <c r="B198" s="1" t="s">
        <v>150</v>
      </c>
    </row>
    <row r="202" spans="2:11" x14ac:dyDescent="0.2">
      <c r="B202" s="16" t="s">
        <v>151</v>
      </c>
      <c r="C202" s="15"/>
      <c r="D202" s="15"/>
      <c r="E202" s="15"/>
      <c r="F202" s="15"/>
      <c r="G202" s="15"/>
      <c r="H202" s="15"/>
      <c r="I202" s="15"/>
      <c r="J202" s="15"/>
      <c r="K202" s="15"/>
    </row>
    <row r="204" spans="2:11" x14ac:dyDescent="0.2">
      <c r="B204" s="16" t="s">
        <v>152</v>
      </c>
      <c r="C204" s="15"/>
      <c r="D204" s="15"/>
      <c r="E204" s="15"/>
      <c r="F204" s="15"/>
      <c r="G204" s="15"/>
      <c r="H204" s="15"/>
      <c r="I204" s="15"/>
      <c r="J204" s="15"/>
      <c r="K204" s="15"/>
    </row>
    <row r="205" spans="2:11" x14ac:dyDescent="0.2">
      <c r="B205" s="21"/>
      <c r="C205" s="21"/>
      <c r="D205" s="21"/>
      <c r="E205" s="21"/>
      <c r="F205" s="21"/>
      <c r="G205" s="21"/>
      <c r="H205" s="21"/>
      <c r="I205" s="21"/>
      <c r="J205" s="21"/>
      <c r="K205" s="21"/>
    </row>
    <row r="206" spans="2:11" x14ac:dyDescent="0.2">
      <c r="B206" s="16" t="s">
        <v>153</v>
      </c>
      <c r="C206" s="15"/>
      <c r="D206" s="15"/>
      <c r="E206" s="15"/>
      <c r="F206" s="15"/>
      <c r="G206" s="15"/>
      <c r="H206" s="15"/>
      <c r="I206" s="15"/>
      <c r="J206" s="15"/>
      <c r="K206" s="15"/>
    </row>
    <row r="208" spans="2:11" x14ac:dyDescent="0.2">
      <c r="B208" s="1" t="s">
        <v>154</v>
      </c>
      <c r="C208" s="1" t="s">
        <v>155</v>
      </c>
    </row>
    <row r="209" spans="2:11" x14ac:dyDescent="0.2">
      <c r="B209" s="1" t="s">
        <v>156</v>
      </c>
      <c r="C209" s="1" t="s">
        <v>157</v>
      </c>
    </row>
    <row r="210" spans="2:11" x14ac:dyDescent="0.2">
      <c r="B210" s="1" t="s">
        <v>158</v>
      </c>
      <c r="C210" s="1" t="s">
        <v>159</v>
      </c>
    </row>
    <row r="212" spans="2:11" x14ac:dyDescent="0.2">
      <c r="B212" s="32" t="s">
        <v>160</v>
      </c>
      <c r="C212" s="22"/>
      <c r="D212" s="22"/>
      <c r="E212" s="22"/>
      <c r="F212" s="22"/>
      <c r="I212" s="22"/>
      <c r="J212" s="22"/>
      <c r="K212" s="22"/>
    </row>
    <row r="213" spans="2:11" x14ac:dyDescent="0.2">
      <c r="B213" s="1" t="s">
        <v>161</v>
      </c>
      <c r="C213" s="1" t="s">
        <v>36</v>
      </c>
    </row>
    <row r="214" spans="2:11" x14ac:dyDescent="0.2">
      <c r="B214" s="1" t="s">
        <v>162</v>
      </c>
      <c r="C214" s="1" t="s">
        <v>163</v>
      </c>
    </row>
    <row r="215" spans="2:11" x14ac:dyDescent="0.2">
      <c r="C215" s="1" t="s">
        <v>164</v>
      </c>
    </row>
    <row r="216" spans="2:11" x14ac:dyDescent="0.2">
      <c r="B216" s="1" t="s">
        <v>165</v>
      </c>
      <c r="C216" s="1" t="s">
        <v>166</v>
      </c>
    </row>
    <row r="217" spans="2:11" x14ac:dyDescent="0.2">
      <c r="B217" s="1" t="s">
        <v>167</v>
      </c>
      <c r="C217" s="1" t="s">
        <v>168</v>
      </c>
    </row>
    <row r="219" spans="2:11" x14ac:dyDescent="0.2">
      <c r="B219" s="32" t="s">
        <v>169</v>
      </c>
    </row>
    <row r="220" spans="2:11" x14ac:dyDescent="0.2">
      <c r="B220" s="1" t="s">
        <v>161</v>
      </c>
      <c r="C220" s="1" t="s">
        <v>37</v>
      </c>
    </row>
    <row r="221" spans="2:11" x14ac:dyDescent="0.2">
      <c r="B221" s="1" t="s">
        <v>162</v>
      </c>
      <c r="C221" s="1" t="s">
        <v>170</v>
      </c>
    </row>
    <row r="222" spans="2:11" x14ac:dyDescent="0.2">
      <c r="B222" s="1" t="s">
        <v>165</v>
      </c>
      <c r="C222" s="1" t="s">
        <v>171</v>
      </c>
    </row>
    <row r="223" spans="2:11" x14ac:dyDescent="0.2">
      <c r="B223" s="1" t="s">
        <v>167</v>
      </c>
      <c r="C223" s="1" t="s">
        <v>172</v>
      </c>
    </row>
    <row r="224" spans="2:11" x14ac:dyDescent="0.2">
      <c r="C224" s="1" t="s">
        <v>173</v>
      </c>
    </row>
    <row r="226" spans="2:2" x14ac:dyDescent="0.2">
      <c r="B226" s="2" t="s">
        <v>174</v>
      </c>
    </row>
    <row r="227" spans="2:2" x14ac:dyDescent="0.2">
      <c r="B227" s="1" t="s">
        <v>175</v>
      </c>
    </row>
    <row r="228" spans="2:2" x14ac:dyDescent="0.2">
      <c r="B228" s="1" t="s">
        <v>38</v>
      </c>
    </row>
    <row r="229" spans="2:2" x14ac:dyDescent="0.2">
      <c r="B229" s="1" t="s">
        <v>176</v>
      </c>
    </row>
    <row r="231" spans="2:2" x14ac:dyDescent="0.2">
      <c r="B231" s="1" t="s">
        <v>177</v>
      </c>
    </row>
    <row r="232" spans="2:2" x14ac:dyDescent="0.2">
      <c r="B232" s="1" t="s">
        <v>178</v>
      </c>
    </row>
    <row r="244" spans="2:2" x14ac:dyDescent="0.2">
      <c r="B244" s="1" t="s">
        <v>179</v>
      </c>
    </row>
    <row r="246" spans="2:2" x14ac:dyDescent="0.2">
      <c r="B246" s="1" t="s">
        <v>180</v>
      </c>
    </row>
    <row r="247" spans="2:2" x14ac:dyDescent="0.2">
      <c r="B247" s="1" t="s">
        <v>181</v>
      </c>
    </row>
    <row r="248" spans="2:2" ht="15" x14ac:dyDescent="0.25">
      <c r="B248" s="33"/>
    </row>
    <row r="261" spans="2:9" x14ac:dyDescent="0.2">
      <c r="B261" s="1" t="s">
        <v>39</v>
      </c>
    </row>
    <row r="263" spans="2:9" x14ac:dyDescent="0.2">
      <c r="B263" s="1" t="s">
        <v>182</v>
      </c>
    </row>
    <row r="264" spans="2:9" x14ac:dyDescent="0.2">
      <c r="B264" s="1" t="s">
        <v>183</v>
      </c>
    </row>
    <row r="265" spans="2:9" x14ac:dyDescent="0.2">
      <c r="B265" s="1" t="s">
        <v>184</v>
      </c>
    </row>
    <row r="267" spans="2:9" x14ac:dyDescent="0.2">
      <c r="B267" s="1" t="s">
        <v>185</v>
      </c>
    </row>
    <row r="269" spans="2:9" x14ac:dyDescent="0.2">
      <c r="B269" s="6" t="s">
        <v>186</v>
      </c>
      <c r="C269" s="13" t="s">
        <v>187</v>
      </c>
      <c r="D269" s="6" t="s">
        <v>40</v>
      </c>
      <c r="E269" s="13" t="s">
        <v>46</v>
      </c>
      <c r="F269" s="13" t="s">
        <v>41</v>
      </c>
      <c r="G269" s="13" t="s">
        <v>188</v>
      </c>
      <c r="I269" s="1" t="s">
        <v>189</v>
      </c>
    </row>
    <row r="270" spans="2:9" x14ac:dyDescent="0.2">
      <c r="B270" s="1" t="s">
        <v>190</v>
      </c>
      <c r="C270" s="23" t="s">
        <v>191</v>
      </c>
      <c r="D270" s="23">
        <v>168</v>
      </c>
      <c r="E270" s="23">
        <v>87</v>
      </c>
      <c r="F270" s="23">
        <v>102</v>
      </c>
      <c r="G270" s="10">
        <f>F270/E270-1</f>
        <v>0.17241379310344818</v>
      </c>
      <c r="I270" s="1" t="s">
        <v>192</v>
      </c>
    </row>
    <row r="271" spans="2:9" x14ac:dyDescent="0.2">
      <c r="B271" s="1" t="s">
        <v>193</v>
      </c>
      <c r="C271" s="23" t="s">
        <v>191</v>
      </c>
      <c r="D271" s="23">
        <v>173</v>
      </c>
      <c r="E271" s="23">
        <v>83</v>
      </c>
      <c r="F271" s="23">
        <v>95</v>
      </c>
      <c r="G271" s="10">
        <f>F271/E271-1</f>
        <v>0.14457831325301207</v>
      </c>
    </row>
    <row r="273" spans="2:11" x14ac:dyDescent="0.2">
      <c r="B273" s="1" t="s">
        <v>194</v>
      </c>
    </row>
    <row r="274" spans="2:11" x14ac:dyDescent="0.2">
      <c r="B274" s="1" t="s">
        <v>47</v>
      </c>
    </row>
    <row r="275" spans="2:11" x14ac:dyDescent="0.2">
      <c r="B275" s="1" t="s">
        <v>195</v>
      </c>
    </row>
    <row r="276" spans="2:11" x14ac:dyDescent="0.2">
      <c r="B276" s="1" t="s">
        <v>196</v>
      </c>
    </row>
    <row r="278" spans="2:11" x14ac:dyDescent="0.2">
      <c r="B278" s="2" t="s">
        <v>197</v>
      </c>
    </row>
    <row r="279" spans="2:11" x14ac:dyDescent="0.2">
      <c r="B279" s="1" t="s">
        <v>198</v>
      </c>
    </row>
    <row r="280" spans="2:11" x14ac:dyDescent="0.2">
      <c r="B280" s="1" t="s">
        <v>199</v>
      </c>
    </row>
    <row r="281" spans="2:11" x14ac:dyDescent="0.2">
      <c r="B281" s="1" t="s">
        <v>200</v>
      </c>
    </row>
    <row r="282" spans="2:11" x14ac:dyDescent="0.2">
      <c r="B282" s="1" t="s">
        <v>201</v>
      </c>
    </row>
    <row r="284" spans="2:11" x14ac:dyDescent="0.2">
      <c r="B284" s="1" t="s">
        <v>202</v>
      </c>
    </row>
    <row r="285" spans="2:11" x14ac:dyDescent="0.2">
      <c r="B285" s="1" t="s">
        <v>203</v>
      </c>
    </row>
    <row r="286" spans="2:11" x14ac:dyDescent="0.2">
      <c r="B286" s="1" t="s">
        <v>204</v>
      </c>
    </row>
    <row r="288" spans="2:11" x14ac:dyDescent="0.2">
      <c r="B288" s="16" t="s">
        <v>34</v>
      </c>
      <c r="C288" s="15"/>
      <c r="D288" s="15"/>
      <c r="E288" s="15"/>
      <c r="F288" s="15"/>
      <c r="G288" s="15"/>
      <c r="H288" s="15"/>
      <c r="I288" s="15"/>
      <c r="J288" s="15"/>
      <c r="K288" s="15"/>
    </row>
    <row r="290" spans="2:6" x14ac:dyDescent="0.2">
      <c r="B290" s="1" t="s">
        <v>154</v>
      </c>
      <c r="C290" s="1" t="s">
        <v>205</v>
      </c>
    </row>
    <row r="291" spans="2:6" x14ac:dyDescent="0.2">
      <c r="B291" s="1" t="s">
        <v>156</v>
      </c>
      <c r="C291" s="1" t="s">
        <v>206</v>
      </c>
    </row>
    <row r="292" spans="2:6" x14ac:dyDescent="0.2">
      <c r="C292" s="1" t="s">
        <v>207</v>
      </c>
    </row>
    <row r="294" spans="2:6" x14ac:dyDescent="0.2">
      <c r="B294" s="2" t="s">
        <v>208</v>
      </c>
    </row>
    <row r="295" spans="2:6" x14ac:dyDescent="0.2">
      <c r="B295" s="1" t="s">
        <v>209</v>
      </c>
    </row>
    <row r="296" spans="2:6" x14ac:dyDescent="0.2">
      <c r="B296" s="1" t="s">
        <v>210</v>
      </c>
    </row>
    <row r="297" spans="2:6" x14ac:dyDescent="0.2">
      <c r="B297" s="1" t="s">
        <v>211</v>
      </c>
    </row>
    <row r="299" spans="2:6" x14ac:dyDescent="0.2">
      <c r="B299" s="1" t="s">
        <v>48</v>
      </c>
    </row>
    <row r="300" spans="2:6" x14ac:dyDescent="0.2">
      <c r="B300" s="1" t="s">
        <v>212</v>
      </c>
    </row>
    <row r="302" spans="2:6" x14ac:dyDescent="0.2">
      <c r="B302" s="6"/>
      <c r="C302" s="6"/>
      <c r="D302" s="13" t="s">
        <v>213</v>
      </c>
      <c r="E302" s="13" t="s">
        <v>214</v>
      </c>
      <c r="F302" s="22"/>
    </row>
    <row r="303" spans="2:6" x14ac:dyDescent="0.2">
      <c r="B303" s="1" t="s">
        <v>215</v>
      </c>
      <c r="D303" s="1">
        <v>6.54</v>
      </c>
      <c r="E303" s="1">
        <v>6.94</v>
      </c>
    </row>
    <row r="304" spans="2:6" x14ac:dyDescent="0.2">
      <c r="B304" s="1" t="s">
        <v>216</v>
      </c>
      <c r="D304" s="10">
        <v>0.19963369963369965</v>
      </c>
      <c r="E304" s="10">
        <v>0.21184371184371187</v>
      </c>
    </row>
    <row r="305" spans="2:5" x14ac:dyDescent="0.2">
      <c r="B305" s="1" t="s">
        <v>217</v>
      </c>
      <c r="D305" s="10">
        <v>6.1454613794399551E-2</v>
      </c>
      <c r="E305" s="10">
        <v>6.5213305769592181E-2</v>
      </c>
    </row>
    <row r="306" spans="2:5" x14ac:dyDescent="0.2">
      <c r="D306" s="10"/>
      <c r="E306" s="10"/>
    </row>
    <row r="307" spans="2:5" x14ac:dyDescent="0.2">
      <c r="B307" s="1" t="s">
        <v>218</v>
      </c>
      <c r="D307" s="10"/>
      <c r="E307" s="10"/>
    </row>
    <row r="308" spans="2:5" x14ac:dyDescent="0.2">
      <c r="B308" s="1" t="s">
        <v>219</v>
      </c>
      <c r="D308" s="10"/>
      <c r="E308" s="10"/>
    </row>
    <row r="309" spans="2:5" x14ac:dyDescent="0.2">
      <c r="B309" s="1" t="s">
        <v>220</v>
      </c>
      <c r="D309" s="10"/>
      <c r="E309" s="10"/>
    </row>
    <row r="310" spans="2:5" x14ac:dyDescent="0.2">
      <c r="B310" s="1" t="s">
        <v>221</v>
      </c>
      <c r="D310" s="10"/>
      <c r="E310" s="10"/>
    </row>
    <row r="312" spans="2:5" x14ac:dyDescent="0.2">
      <c r="B312" s="2" t="s">
        <v>222</v>
      </c>
    </row>
    <row r="313" spans="2:5" x14ac:dyDescent="0.2">
      <c r="B313" s="1" t="s">
        <v>223</v>
      </c>
    </row>
    <row r="315" spans="2:5" x14ac:dyDescent="0.2">
      <c r="B315" s="2" t="s">
        <v>224</v>
      </c>
    </row>
    <row r="316" spans="2:5" x14ac:dyDescent="0.2">
      <c r="B316" s="1" t="s">
        <v>225</v>
      </c>
    </row>
    <row r="317" spans="2:5" x14ac:dyDescent="0.2">
      <c r="B317" s="1" t="s">
        <v>226</v>
      </c>
    </row>
    <row r="318" spans="2:5" x14ac:dyDescent="0.2">
      <c r="B318" s="1" t="s">
        <v>227</v>
      </c>
    </row>
    <row r="320" spans="2:5" x14ac:dyDescent="0.2">
      <c r="B320" s="32" t="s">
        <v>228</v>
      </c>
    </row>
    <row r="321" spans="2:3" x14ac:dyDescent="0.2">
      <c r="B321" s="1" t="s">
        <v>161</v>
      </c>
      <c r="C321" s="1" t="s">
        <v>229</v>
      </c>
    </row>
    <row r="322" spans="2:3" x14ac:dyDescent="0.2">
      <c r="B322" s="1" t="s">
        <v>162</v>
      </c>
      <c r="C322" s="1" t="s">
        <v>230</v>
      </c>
    </row>
    <row r="323" spans="2:3" x14ac:dyDescent="0.2">
      <c r="B323" s="1" t="s">
        <v>165</v>
      </c>
      <c r="C323" s="1" t="s">
        <v>231</v>
      </c>
    </row>
    <row r="324" spans="2:3" x14ac:dyDescent="0.2">
      <c r="B324" s="1" t="s">
        <v>167</v>
      </c>
      <c r="C324" s="1" t="s">
        <v>232</v>
      </c>
    </row>
    <row r="325" spans="2:3" x14ac:dyDescent="0.2">
      <c r="B325" s="1" t="s">
        <v>233</v>
      </c>
      <c r="C325" s="1" t="s">
        <v>234</v>
      </c>
    </row>
    <row r="326" spans="2:3" x14ac:dyDescent="0.2">
      <c r="C326" s="1" t="s">
        <v>235</v>
      </c>
    </row>
    <row r="327" spans="2:3" x14ac:dyDescent="0.2">
      <c r="C327" s="1" t="s">
        <v>236</v>
      </c>
    </row>
    <row r="329" spans="2:3" x14ac:dyDescent="0.2">
      <c r="B329" s="32" t="s">
        <v>237</v>
      </c>
    </row>
    <row r="330" spans="2:3" x14ac:dyDescent="0.2">
      <c r="B330" s="1" t="s">
        <v>161</v>
      </c>
      <c r="C330" s="1" t="s">
        <v>238</v>
      </c>
    </row>
    <row r="331" spans="2:3" x14ac:dyDescent="0.2">
      <c r="B331" s="1" t="s">
        <v>162</v>
      </c>
      <c r="C331" s="1" t="s">
        <v>239</v>
      </c>
    </row>
    <row r="332" spans="2:3" x14ac:dyDescent="0.2">
      <c r="B332" s="1" t="s">
        <v>165</v>
      </c>
      <c r="C332" s="1" t="s">
        <v>240</v>
      </c>
    </row>
    <row r="333" spans="2:3" x14ac:dyDescent="0.2">
      <c r="B333" s="1" t="s">
        <v>167</v>
      </c>
      <c r="C333" s="1" t="s">
        <v>241</v>
      </c>
    </row>
    <row r="334" spans="2:3" x14ac:dyDescent="0.2">
      <c r="B334" s="1" t="s">
        <v>233</v>
      </c>
      <c r="C334" s="1" t="s">
        <v>242</v>
      </c>
    </row>
    <row r="336" spans="2:3" x14ac:dyDescent="0.2">
      <c r="B336" s="1" t="s">
        <v>243</v>
      </c>
    </row>
    <row r="337" spans="2:11" x14ac:dyDescent="0.2">
      <c r="B337" s="1" t="s">
        <v>244</v>
      </c>
    </row>
    <row r="338" spans="2:11" x14ac:dyDescent="0.2">
      <c r="B338" s="1" t="s">
        <v>245</v>
      </c>
    </row>
    <row r="339" spans="2:11" x14ac:dyDescent="0.2">
      <c r="B339" s="1" t="s">
        <v>246</v>
      </c>
    </row>
    <row r="341" spans="2:11" x14ac:dyDescent="0.2">
      <c r="B341" s="6" t="s">
        <v>100</v>
      </c>
      <c r="C341" s="13" t="s">
        <v>42</v>
      </c>
      <c r="D341" s="13" t="s">
        <v>43</v>
      </c>
      <c r="E341" s="13" t="s">
        <v>44</v>
      </c>
      <c r="H341" s="23"/>
    </row>
    <row r="342" spans="2:11" x14ac:dyDescent="0.2">
      <c r="B342" s="1" t="s">
        <v>247</v>
      </c>
      <c r="C342" s="5">
        <v>19.52</v>
      </c>
      <c r="D342" s="5">
        <f>C342*2</f>
        <v>39.04</v>
      </c>
      <c r="E342" s="14">
        <f>D342</f>
        <v>39.04</v>
      </c>
    </row>
    <row r="343" spans="2:11" x14ac:dyDescent="0.2">
      <c r="B343" s="1" t="s">
        <v>248</v>
      </c>
      <c r="C343" s="5">
        <v>3.6</v>
      </c>
      <c r="D343" s="5">
        <f>C343*2</f>
        <v>7.2</v>
      </c>
      <c r="E343" s="14">
        <f>D343*(30000/8000)</f>
        <v>27</v>
      </c>
    </row>
    <row r="344" spans="2:11" x14ac:dyDescent="0.2">
      <c r="B344" s="1" t="s">
        <v>249</v>
      </c>
      <c r="C344" s="5">
        <f>C342+C343</f>
        <v>23.12</v>
      </c>
      <c r="D344" s="5">
        <f t="shared" ref="D344:E344" si="8">D342+D343</f>
        <v>46.24</v>
      </c>
      <c r="E344" s="5">
        <f t="shared" si="8"/>
        <v>66.039999999999992</v>
      </c>
    </row>
    <row r="345" spans="2:11" x14ac:dyDescent="0.2">
      <c r="B345" s="1" t="s">
        <v>250</v>
      </c>
      <c r="E345" s="10">
        <f>(E344/D344)^(1/3)-1</f>
        <v>0.12615044572727552</v>
      </c>
    </row>
    <row r="346" spans="2:11" x14ac:dyDescent="0.2">
      <c r="E346" s="10"/>
    </row>
    <row r="347" spans="2:11" x14ac:dyDescent="0.2">
      <c r="B347" s="2" t="s">
        <v>197</v>
      </c>
      <c r="E347" s="10"/>
    </row>
    <row r="348" spans="2:11" x14ac:dyDescent="0.2">
      <c r="B348" s="1" t="s">
        <v>251</v>
      </c>
      <c r="E348" s="10"/>
    </row>
    <row r="349" spans="2:11" x14ac:dyDescent="0.2">
      <c r="B349" s="1" t="s">
        <v>252</v>
      </c>
      <c r="E349" s="10"/>
    </row>
    <row r="351" spans="2:11" x14ac:dyDescent="0.2">
      <c r="B351" s="16" t="s">
        <v>33</v>
      </c>
      <c r="C351" s="15"/>
      <c r="D351" s="15"/>
      <c r="E351" s="15"/>
      <c r="F351" s="15"/>
      <c r="G351" s="15"/>
      <c r="H351" s="15"/>
      <c r="I351" s="15"/>
      <c r="J351" s="15"/>
      <c r="K351" s="15"/>
    </row>
    <row r="353" spans="2:3" x14ac:dyDescent="0.2">
      <c r="B353" s="1" t="s">
        <v>154</v>
      </c>
      <c r="C353" s="1" t="s">
        <v>253</v>
      </c>
    </row>
    <row r="354" spans="2:3" x14ac:dyDescent="0.2">
      <c r="B354" s="1" t="s">
        <v>156</v>
      </c>
      <c r="C354" s="1" t="s">
        <v>254</v>
      </c>
    </row>
    <row r="357" spans="2:3" x14ac:dyDescent="0.2">
      <c r="B357" s="32" t="s">
        <v>255</v>
      </c>
    </row>
    <row r="358" spans="2:3" x14ac:dyDescent="0.2">
      <c r="B358" s="1" t="s">
        <v>161</v>
      </c>
      <c r="C358" s="1" t="s">
        <v>256</v>
      </c>
    </row>
    <row r="359" spans="2:3" x14ac:dyDescent="0.2">
      <c r="B359" s="1" t="s">
        <v>162</v>
      </c>
      <c r="C359" s="1" t="s">
        <v>257</v>
      </c>
    </row>
    <row r="360" spans="2:3" x14ac:dyDescent="0.2">
      <c r="B360" s="1" t="s">
        <v>165</v>
      </c>
      <c r="C360" s="1" t="s">
        <v>258</v>
      </c>
    </row>
    <row r="361" spans="2:3" x14ac:dyDescent="0.2">
      <c r="B361" s="1" t="s">
        <v>167</v>
      </c>
      <c r="C361" s="1" t="s">
        <v>259</v>
      </c>
    </row>
    <row r="362" spans="2:3" x14ac:dyDescent="0.2">
      <c r="C362" s="1" t="s">
        <v>260</v>
      </c>
    </row>
    <row r="363" spans="2:3" x14ac:dyDescent="0.2">
      <c r="C363" s="1" t="s">
        <v>261</v>
      </c>
    </row>
    <row r="364" spans="2:3" x14ac:dyDescent="0.2">
      <c r="C364" s="1" t="s">
        <v>262</v>
      </c>
    </row>
    <row r="365" spans="2:3" x14ac:dyDescent="0.2">
      <c r="B365" s="1" t="s">
        <v>233</v>
      </c>
      <c r="C365" s="1" t="s">
        <v>263</v>
      </c>
    </row>
    <row r="366" spans="2:3" x14ac:dyDescent="0.2">
      <c r="C366" s="1" t="s">
        <v>264</v>
      </c>
    </row>
    <row r="368" spans="2:3" x14ac:dyDescent="0.2">
      <c r="B368" s="32" t="s">
        <v>265</v>
      </c>
    </row>
    <row r="369" spans="2:6" x14ac:dyDescent="0.2">
      <c r="B369" s="1" t="s">
        <v>161</v>
      </c>
      <c r="C369" s="1" t="s">
        <v>266</v>
      </c>
    </row>
    <row r="370" spans="2:6" x14ac:dyDescent="0.2">
      <c r="B370" s="1" t="s">
        <v>162</v>
      </c>
      <c r="C370" s="1" t="s">
        <v>267</v>
      </c>
    </row>
    <row r="371" spans="2:6" x14ac:dyDescent="0.2">
      <c r="B371" s="1" t="s">
        <v>165</v>
      </c>
      <c r="C371" s="1" t="s">
        <v>268</v>
      </c>
    </row>
    <row r="372" spans="2:6" x14ac:dyDescent="0.2">
      <c r="B372" s="1" t="s">
        <v>167</v>
      </c>
      <c r="C372" s="1" t="s">
        <v>269</v>
      </c>
    </row>
    <row r="373" spans="2:6" x14ac:dyDescent="0.2">
      <c r="C373" s="1" t="s">
        <v>270</v>
      </c>
    </row>
    <row r="374" spans="2:6" x14ac:dyDescent="0.2">
      <c r="C374" s="1" t="s">
        <v>271</v>
      </c>
    </row>
    <row r="375" spans="2:6" x14ac:dyDescent="0.2">
      <c r="C375" s="1" t="s">
        <v>272</v>
      </c>
    </row>
    <row r="376" spans="2:6" x14ac:dyDescent="0.2">
      <c r="B376" s="1" t="s">
        <v>233</v>
      </c>
      <c r="C376" s="1" t="s">
        <v>45</v>
      </c>
    </row>
    <row r="378" spans="2:6" x14ac:dyDescent="0.2">
      <c r="C378" s="34" t="s">
        <v>273</v>
      </c>
      <c r="D378" s="13" t="s">
        <v>274</v>
      </c>
      <c r="E378" s="13" t="s">
        <v>275</v>
      </c>
      <c r="F378" s="13" t="s">
        <v>276</v>
      </c>
    </row>
    <row r="379" spans="2:6" x14ac:dyDescent="0.2">
      <c r="C379" s="1" t="s">
        <v>277</v>
      </c>
      <c r="D379" s="10">
        <v>0.05</v>
      </c>
      <c r="E379" s="10">
        <v>0.15</v>
      </c>
      <c r="F379" s="10">
        <v>0.23</v>
      </c>
    </row>
    <row r="380" spans="2:6" x14ac:dyDescent="0.2">
      <c r="C380" s="1" t="s">
        <v>278</v>
      </c>
      <c r="D380" s="10">
        <v>0.15</v>
      </c>
      <c r="E380" s="10">
        <v>0.3</v>
      </c>
      <c r="F380" s="10">
        <v>0.4</v>
      </c>
    </row>
    <row r="382" spans="2:6" x14ac:dyDescent="0.2">
      <c r="B382" s="2" t="s">
        <v>224</v>
      </c>
    </row>
    <row r="383" spans="2:6" x14ac:dyDescent="0.2">
      <c r="B383" s="1" t="s">
        <v>279</v>
      </c>
    </row>
    <row r="384" spans="2:6" x14ac:dyDescent="0.2">
      <c r="B384" s="1" t="s">
        <v>280</v>
      </c>
    </row>
    <row r="385" spans="2:11" x14ac:dyDescent="0.2">
      <c r="B385" s="1" t="s">
        <v>281</v>
      </c>
    </row>
    <row r="386" spans="2:11" x14ac:dyDescent="0.2">
      <c r="B386" s="1" t="s">
        <v>282</v>
      </c>
    </row>
    <row r="387" spans="2:11" x14ac:dyDescent="0.2">
      <c r="B387" s="1" t="s">
        <v>283</v>
      </c>
    </row>
    <row r="388" spans="2:11" x14ac:dyDescent="0.2">
      <c r="B388" s="1" t="s">
        <v>284</v>
      </c>
    </row>
    <row r="390" spans="2:11" x14ac:dyDescent="0.2">
      <c r="B390" s="2" t="s">
        <v>197</v>
      </c>
    </row>
    <row r="391" spans="2:11" x14ac:dyDescent="0.2">
      <c r="B391" s="1" t="s">
        <v>285</v>
      </c>
    </row>
    <row r="392" spans="2:11" x14ac:dyDescent="0.2">
      <c r="B392" s="1" t="s">
        <v>286</v>
      </c>
    </row>
    <row r="393" spans="2:11" x14ac:dyDescent="0.2">
      <c r="B393" s="1" t="s">
        <v>287</v>
      </c>
    </row>
    <row r="394" spans="2:11" x14ac:dyDescent="0.2">
      <c r="B394" s="1" t="s">
        <v>288</v>
      </c>
    </row>
    <row r="395" spans="2:11" x14ac:dyDescent="0.2">
      <c r="B395" s="1" t="s">
        <v>289</v>
      </c>
    </row>
    <row r="398" spans="2:11" x14ac:dyDescent="0.2">
      <c r="B398" s="16" t="s">
        <v>35</v>
      </c>
      <c r="C398" s="15"/>
      <c r="D398" s="15"/>
      <c r="E398" s="15"/>
      <c r="F398" s="15"/>
      <c r="G398" s="15"/>
      <c r="H398" s="15"/>
      <c r="I398" s="15"/>
      <c r="J398" s="15"/>
      <c r="K398" s="15"/>
    </row>
    <row r="400" spans="2:11" x14ac:dyDescent="0.2">
      <c r="B400" s="1" t="s">
        <v>49</v>
      </c>
    </row>
    <row r="401" spans="2:2" x14ac:dyDescent="0.2">
      <c r="B401" s="1" t="s">
        <v>290</v>
      </c>
    </row>
    <row r="403" spans="2:2" x14ac:dyDescent="0.2">
      <c r="B403" s="1" t="s">
        <v>291</v>
      </c>
    </row>
    <row r="404" spans="2:2" x14ac:dyDescent="0.2">
      <c r="B404" s="1" t="s">
        <v>292</v>
      </c>
    </row>
    <row r="405" spans="2:2" x14ac:dyDescent="0.2">
      <c r="B405" s="1" t="s">
        <v>293</v>
      </c>
    </row>
    <row r="407" spans="2:2" x14ac:dyDescent="0.2">
      <c r="B407" s="1" t="s">
        <v>294</v>
      </c>
    </row>
    <row r="408" spans="2:2" x14ac:dyDescent="0.2">
      <c r="B408" s="1" t="s">
        <v>295</v>
      </c>
    </row>
    <row r="409" spans="2:2" x14ac:dyDescent="0.2">
      <c r="B409" s="1" t="s">
        <v>296</v>
      </c>
    </row>
    <row r="411" spans="2:2" x14ac:dyDescent="0.2">
      <c r="B411" s="1" t="s">
        <v>297</v>
      </c>
    </row>
    <row r="412" spans="2:2" x14ac:dyDescent="0.2">
      <c r="B412" s="1" t="s">
        <v>298</v>
      </c>
    </row>
    <row r="413" spans="2:2" x14ac:dyDescent="0.2">
      <c r="B413" s="1" t="s">
        <v>299</v>
      </c>
    </row>
    <row r="415" spans="2:2" x14ac:dyDescent="0.2">
      <c r="B415" s="1" t="s">
        <v>300</v>
      </c>
    </row>
    <row r="416" spans="2:2" x14ac:dyDescent="0.2">
      <c r="B416" s="1" t="s">
        <v>301</v>
      </c>
    </row>
    <row r="417" spans="2:2" x14ac:dyDescent="0.2">
      <c r="B417" s="1" t="s">
        <v>302</v>
      </c>
    </row>
    <row r="419" spans="2:2" x14ac:dyDescent="0.2">
      <c r="B419" s="2" t="s">
        <v>303</v>
      </c>
    </row>
  </sheetData>
  <mergeCells count="7">
    <mergeCell ref="B78:E78"/>
    <mergeCell ref="B85:E85"/>
    <mergeCell ref="B86:E86"/>
    <mergeCell ref="B87:E87"/>
    <mergeCell ref="B79:E79"/>
    <mergeCell ref="B80:E80"/>
    <mergeCell ref="B81:E81"/>
  </mergeCells>
  <phoneticPr fontId="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2018-04-04T15:28:24Z</dcterms:modified>
</cp:coreProperties>
</file>