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defaultThemeVersion="164011"/>
  <mc:AlternateContent xmlns:mc="http://schemas.openxmlformats.org/markup-compatibility/2006">
    <mc:Choice Requires="x15">
      <x15ac:absPath xmlns:x15ac="http://schemas.microsoft.com/office/spreadsheetml/2010/11/ac" url="C:\Users\Administrator\Desktop\W\训练营\18春训营\05_第五期\"/>
    </mc:Choice>
  </mc:AlternateContent>
  <bookViews>
    <workbookView xWindow="0" yWindow="0" windowWidth="18510" windowHeight="237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42" i="1" l="1"/>
  <c r="P60" i="1" l="1"/>
  <c r="O60" i="1"/>
  <c r="P57" i="1"/>
  <c r="O57" i="1"/>
  <c r="F169" i="1"/>
  <c r="E136" i="1" l="1"/>
  <c r="E137" i="1"/>
  <c r="G140" i="1" s="1"/>
  <c r="E135" i="1"/>
  <c r="E127" i="1"/>
  <c r="E126" i="1"/>
  <c r="E125" i="1"/>
  <c r="E123" i="1"/>
  <c r="E122" i="1"/>
  <c r="C124" i="1"/>
  <c r="D124" i="1"/>
  <c r="C143" i="1" l="1"/>
  <c r="E124" i="1"/>
  <c r="F155" i="1"/>
  <c r="F154" i="1"/>
  <c r="E157" i="1" l="1"/>
  <c r="F157" i="1" s="1"/>
  <c r="D172" i="1"/>
  <c r="H106" i="1"/>
  <c r="H108" i="1"/>
  <c r="H109" i="1"/>
  <c r="H80" i="1"/>
  <c r="T16" i="1"/>
  <c r="T15" i="1"/>
  <c r="E158" i="1" l="1"/>
  <c r="F158" i="1" s="1"/>
  <c r="F172" i="1"/>
  <c r="F171" i="1"/>
  <c r="F170" i="1"/>
  <c r="E156" i="1"/>
  <c r="F156" i="1" s="1"/>
  <c r="D109" i="1"/>
  <c r="G109" i="1"/>
  <c r="H110" i="1" s="1"/>
  <c r="F109" i="1"/>
  <c r="E109" i="1"/>
  <c r="G108" i="1"/>
  <c r="F108" i="1"/>
  <c r="E108" i="1"/>
  <c r="G106" i="1"/>
  <c r="F106" i="1"/>
  <c r="E106" i="1"/>
  <c r="H60" i="1"/>
  <c r="I60" i="1"/>
  <c r="J60" i="1"/>
  <c r="K60" i="1"/>
  <c r="S12" i="1"/>
  <c r="R12" i="1"/>
  <c r="R16" i="1" s="1"/>
  <c r="Q12" i="1"/>
  <c r="P12" i="1"/>
  <c r="O12" i="1"/>
  <c r="N12" i="1"/>
  <c r="M12" i="1"/>
  <c r="L12" i="1"/>
  <c r="S16" i="1" l="1"/>
  <c r="T17" i="1" s="1"/>
  <c r="T13" i="1"/>
  <c r="G110" i="1"/>
  <c r="F110" i="1"/>
  <c r="E110" i="1"/>
  <c r="E80" i="1" l="1"/>
  <c r="F80" i="1"/>
  <c r="G80" i="1"/>
  <c r="D80" i="1"/>
  <c r="E60" i="1"/>
  <c r="F60" i="1"/>
  <c r="G60" i="1"/>
  <c r="D60" i="1"/>
  <c r="K16" i="1"/>
  <c r="J16" i="1"/>
  <c r="I16" i="1"/>
  <c r="H16" i="1"/>
  <c r="G16" i="1"/>
  <c r="F16" i="1"/>
  <c r="E16" i="1"/>
  <c r="D16" i="1"/>
  <c r="S15" i="1"/>
  <c r="R15" i="1"/>
  <c r="Q15" i="1"/>
  <c r="P15" i="1"/>
  <c r="O15" i="1"/>
  <c r="N15" i="1"/>
  <c r="M15" i="1"/>
  <c r="L15" i="1"/>
  <c r="K15" i="1"/>
  <c r="J15" i="1"/>
  <c r="I15" i="1"/>
  <c r="H15" i="1"/>
  <c r="G15" i="1"/>
  <c r="F15" i="1"/>
  <c r="E15" i="1"/>
  <c r="K13" i="1"/>
  <c r="J13" i="1"/>
  <c r="I13" i="1"/>
  <c r="H13" i="1"/>
  <c r="G13" i="1"/>
  <c r="F13" i="1"/>
  <c r="E13" i="1"/>
  <c r="P16" i="1"/>
  <c r="N16" i="1"/>
  <c r="L16" i="1"/>
  <c r="R13" i="1" l="1"/>
  <c r="I17" i="1"/>
  <c r="E17" i="1"/>
  <c r="H17" i="1"/>
  <c r="L17" i="1"/>
  <c r="N13" i="1"/>
  <c r="F17" i="1"/>
  <c r="J17" i="1"/>
  <c r="Q16" i="1"/>
  <c r="Q17" i="1" s="1"/>
  <c r="O13" i="1"/>
  <c r="S13" i="1"/>
  <c r="L13" i="1"/>
  <c r="M16" i="1"/>
  <c r="M17" i="1" s="1"/>
  <c r="P13" i="1"/>
  <c r="M13" i="1"/>
  <c r="Q13" i="1"/>
  <c r="G17" i="1"/>
  <c r="K17" i="1"/>
  <c r="O16" i="1"/>
  <c r="O17" i="1" s="1"/>
  <c r="S17" i="1"/>
  <c r="N17" i="1" l="1"/>
  <c r="R17" i="1"/>
  <c r="P17" i="1"/>
</calcChain>
</file>

<file path=xl/sharedStrings.xml><?xml version="1.0" encoding="utf-8"?>
<sst xmlns="http://schemas.openxmlformats.org/spreadsheetml/2006/main" count="159" uniqueCount="131">
  <si>
    <t>00700.HK</t>
    <phoneticPr fontId="5" type="noConversion"/>
  </si>
  <si>
    <t>-yoy(%)</t>
    <phoneticPr fontId="5" type="noConversion"/>
  </si>
  <si>
    <t xml:space="preserve">ARPU
</t>
    <phoneticPr fontId="5" type="noConversion"/>
  </si>
  <si>
    <t>QIHU</t>
    <phoneticPr fontId="5" type="noConversion"/>
  </si>
  <si>
    <t xml:space="preserve"> </t>
    <phoneticPr fontId="5" type="noConversion"/>
  </si>
  <si>
    <t>MOMO</t>
    <phoneticPr fontId="5" type="noConversion"/>
  </si>
  <si>
    <t xml:space="preserve">ARPU </t>
    <phoneticPr fontId="5" type="noConversion"/>
  </si>
  <si>
    <r>
      <rPr>
        <sz val="10"/>
        <color theme="1"/>
        <rFont val="宋体"/>
        <family val="3"/>
        <charset val="134"/>
      </rPr>
      <t>电商平台</t>
    </r>
    <phoneticPr fontId="5" type="noConversion"/>
  </si>
  <si>
    <r>
      <rPr>
        <sz val="10"/>
        <color theme="1"/>
        <rFont val="宋体"/>
        <family val="3"/>
        <charset val="134"/>
      </rPr>
      <t>广告</t>
    </r>
    <r>
      <rPr>
        <sz val="10"/>
        <color theme="1"/>
        <rFont val="Times New Roman"/>
        <family val="1"/>
      </rPr>
      <t>+</t>
    </r>
    <r>
      <rPr>
        <sz val="10"/>
        <color theme="1"/>
        <rFont val="宋体"/>
        <family val="3"/>
        <charset val="134"/>
      </rPr>
      <t>佣金</t>
    </r>
    <r>
      <rPr>
        <sz val="10"/>
        <color theme="1"/>
        <rFont val="Times New Roman"/>
        <family val="1"/>
      </rPr>
      <t>+</t>
    </r>
    <r>
      <rPr>
        <sz val="10"/>
        <color theme="1"/>
        <rFont val="宋体"/>
        <family val="3"/>
        <charset val="134"/>
      </rPr>
      <t>交易分成</t>
    </r>
    <phoneticPr fontId="5" type="noConversion"/>
  </si>
  <si>
    <r>
      <rPr>
        <sz val="10"/>
        <color theme="1"/>
        <rFont val="宋体"/>
        <family val="3"/>
        <charset val="134"/>
      </rPr>
      <t>微博</t>
    </r>
    <phoneticPr fontId="5" type="noConversion"/>
  </si>
  <si>
    <r>
      <t xml:space="preserve">9. </t>
    </r>
    <r>
      <rPr>
        <sz val="10"/>
        <color theme="1"/>
        <rFont val="宋体"/>
        <family val="3"/>
        <charset val="134"/>
      </rPr>
      <t>互联网什么情况下会沦为传统行业？</t>
    </r>
    <phoneticPr fontId="2" type="noConversion"/>
  </si>
  <si>
    <r>
      <rPr>
        <sz val="10"/>
        <color theme="1"/>
        <rFont val="宋体"/>
        <family val="3"/>
        <charset val="134"/>
      </rPr>
      <t>根据公司</t>
    </r>
    <r>
      <rPr>
        <sz val="10"/>
        <color theme="1"/>
        <rFont val="Times New Roman"/>
        <family val="1"/>
      </rPr>
      <t>17</t>
    </r>
    <r>
      <rPr>
        <sz val="10"/>
        <color theme="1"/>
        <rFont val="宋体"/>
        <family val="3"/>
        <charset val="134"/>
      </rPr>
      <t>年</t>
    </r>
    <r>
      <rPr>
        <sz val="10"/>
        <color theme="1"/>
        <rFont val="Times New Roman"/>
        <family val="1"/>
      </rPr>
      <t>8</t>
    </r>
    <r>
      <rPr>
        <sz val="10"/>
        <color theme="1"/>
        <rFont val="宋体"/>
        <family val="3"/>
        <charset val="134"/>
      </rPr>
      <t>月公布的股权激励计划，解锁条件如下：</t>
    </r>
    <phoneticPr fontId="5" type="noConversion"/>
  </si>
  <si>
    <r>
      <t>17=19</t>
    </r>
    <r>
      <rPr>
        <sz val="10"/>
        <color theme="1"/>
        <rFont val="宋体"/>
        <family val="3"/>
        <charset val="134"/>
      </rPr>
      <t>年净利润相对于</t>
    </r>
    <r>
      <rPr>
        <sz val="10"/>
        <color theme="1"/>
        <rFont val="Times New Roman"/>
        <family val="1"/>
      </rPr>
      <t>16</t>
    </r>
    <r>
      <rPr>
        <sz val="10"/>
        <color theme="1"/>
        <rFont val="宋体"/>
        <family val="3"/>
        <charset val="134"/>
      </rPr>
      <t>年的扣非净利润增长率分别不低于</t>
    </r>
    <r>
      <rPr>
        <sz val="10"/>
        <color theme="1"/>
        <rFont val="Times New Roman"/>
        <family val="1"/>
      </rPr>
      <t>80%</t>
    </r>
    <r>
      <rPr>
        <sz val="10"/>
        <color theme="1"/>
        <rFont val="宋体"/>
        <family val="3"/>
        <charset val="134"/>
      </rPr>
      <t>，</t>
    </r>
    <r>
      <rPr>
        <sz val="10"/>
        <color theme="1"/>
        <rFont val="Times New Roman"/>
        <family val="1"/>
      </rPr>
      <t>140%</t>
    </r>
    <r>
      <rPr>
        <sz val="10"/>
        <color theme="1"/>
        <rFont val="宋体"/>
        <family val="3"/>
        <charset val="134"/>
      </rPr>
      <t>，</t>
    </r>
    <r>
      <rPr>
        <sz val="10"/>
        <color theme="1"/>
        <rFont val="Times New Roman"/>
        <family val="1"/>
      </rPr>
      <t>190%</t>
    </r>
    <r>
      <rPr>
        <sz val="10"/>
        <color theme="1"/>
        <rFont val="宋体"/>
        <family val="3"/>
        <charset val="134"/>
      </rPr>
      <t>。</t>
    </r>
    <phoneticPr fontId="5" type="noConversion"/>
  </si>
  <si>
    <r>
      <rPr>
        <sz val="10"/>
        <color theme="1"/>
        <rFont val="宋体"/>
        <family val="3"/>
        <charset val="134"/>
      </rPr>
      <t>假设</t>
    </r>
    <r>
      <rPr>
        <sz val="10"/>
        <color theme="1"/>
        <rFont val="Times New Roman"/>
        <family val="1"/>
      </rPr>
      <t>18,19</t>
    </r>
    <r>
      <rPr>
        <sz val="10"/>
        <color theme="1"/>
        <rFont val="宋体"/>
        <family val="3"/>
        <charset val="134"/>
      </rPr>
      <t>年解锁业绩能够实现，则</t>
    </r>
    <r>
      <rPr>
        <sz val="10"/>
        <color theme="1"/>
        <rFont val="Times New Roman"/>
        <family val="1"/>
      </rPr>
      <t>17-19</t>
    </r>
    <r>
      <rPr>
        <sz val="10"/>
        <color theme="1"/>
        <rFont val="宋体"/>
        <family val="3"/>
        <charset val="134"/>
      </rPr>
      <t>年的复合增速为</t>
    </r>
    <phoneticPr fontId="5" type="noConversion"/>
  </si>
  <si>
    <r>
      <rPr>
        <sz val="10"/>
        <color theme="1"/>
        <rFont val="宋体"/>
        <family val="3"/>
        <charset val="134"/>
      </rPr>
      <t>单笔贷款金额</t>
    </r>
    <phoneticPr fontId="5" type="noConversion"/>
  </si>
  <si>
    <r>
      <rPr>
        <sz val="10"/>
        <color theme="1"/>
        <rFont val="宋体"/>
        <family val="3"/>
        <charset val="134"/>
      </rPr>
      <t>达成营收</t>
    </r>
    <r>
      <rPr>
        <sz val="10"/>
        <color theme="1"/>
        <rFont val="Times New Roman"/>
        <family val="1"/>
      </rPr>
      <t>(</t>
    </r>
    <r>
      <rPr>
        <sz val="10"/>
        <color theme="1"/>
        <rFont val="宋体"/>
        <family val="3"/>
        <charset val="134"/>
      </rPr>
      <t>亿</t>
    </r>
    <r>
      <rPr>
        <sz val="10"/>
        <color theme="1"/>
        <rFont val="Times New Roman"/>
        <family val="1"/>
      </rPr>
      <t>)</t>
    </r>
    <phoneticPr fontId="5" type="noConversion"/>
  </si>
  <si>
    <r>
      <rPr>
        <sz val="10"/>
        <color theme="1"/>
        <rFont val="宋体"/>
        <family val="3"/>
        <charset val="134"/>
      </rPr>
      <t>增长率</t>
    </r>
    <phoneticPr fontId="5" type="noConversion"/>
  </si>
  <si>
    <r>
      <rPr>
        <sz val="10"/>
        <color theme="1"/>
        <rFont val="宋体"/>
        <family val="3"/>
        <charset val="134"/>
      </rPr>
      <t>最新</t>
    </r>
    <r>
      <rPr>
        <sz val="10"/>
        <color theme="1"/>
        <rFont val="Times New Roman"/>
        <family val="1"/>
      </rPr>
      <t>PE</t>
    </r>
    <r>
      <rPr>
        <sz val="10"/>
        <color theme="1"/>
        <rFont val="宋体"/>
        <family val="3"/>
        <charset val="134"/>
      </rPr>
      <t>是</t>
    </r>
    <phoneticPr fontId="5" type="noConversion"/>
  </si>
  <si>
    <r>
      <t>PEG</t>
    </r>
    <r>
      <rPr>
        <sz val="10"/>
        <color theme="1"/>
        <rFont val="宋体"/>
        <family val="3"/>
        <charset val="134"/>
      </rPr>
      <t>是</t>
    </r>
    <phoneticPr fontId="5" type="noConversion"/>
  </si>
  <si>
    <r>
      <t xml:space="preserve">8. </t>
    </r>
    <r>
      <rPr>
        <sz val="10"/>
        <rFont val="宋体"/>
        <family val="3"/>
        <charset val="134"/>
      </rPr>
      <t>给暴风、二三四五和奇虎对号入座。</t>
    </r>
    <phoneticPr fontId="2" type="noConversion"/>
  </si>
  <si>
    <r>
      <rPr>
        <sz val="10"/>
        <color theme="1"/>
        <rFont val="宋体"/>
        <family val="3"/>
        <charset val="134"/>
      </rPr>
      <t>用户快速增长过程</t>
    </r>
    <phoneticPr fontId="5" type="noConversion"/>
  </si>
  <si>
    <r>
      <t>(</t>
    </r>
    <r>
      <rPr>
        <sz val="10"/>
        <color theme="1"/>
        <rFont val="宋体"/>
        <family val="3"/>
        <charset val="134"/>
      </rPr>
      <t>百万</t>
    </r>
    <r>
      <rPr>
        <sz val="10"/>
        <color theme="1"/>
        <rFont val="Times New Roman"/>
        <family val="1"/>
      </rPr>
      <t>)</t>
    </r>
    <phoneticPr fontId="5" type="noConversion"/>
  </si>
  <si>
    <r>
      <t>(</t>
    </r>
    <r>
      <rPr>
        <sz val="10"/>
        <color theme="1"/>
        <rFont val="宋体"/>
        <family val="3"/>
        <charset val="134"/>
      </rPr>
      <t>百万美元</t>
    </r>
    <r>
      <rPr>
        <sz val="10"/>
        <color theme="1"/>
        <rFont val="Times New Roman"/>
        <family val="1"/>
      </rPr>
      <t>)</t>
    </r>
    <phoneticPr fontId="5" type="noConversion"/>
  </si>
  <si>
    <r>
      <rPr>
        <sz val="10"/>
        <color theme="1"/>
        <rFont val="宋体"/>
        <family val="3"/>
        <charset val="134"/>
      </rPr>
      <t>营收</t>
    </r>
    <phoneticPr fontId="5" type="noConversion"/>
  </si>
  <si>
    <r>
      <t>2.</t>
    </r>
    <r>
      <rPr>
        <sz val="10"/>
        <color theme="1"/>
        <rFont val="宋体"/>
        <family val="3"/>
        <charset val="134"/>
      </rPr>
      <t>每个公司都只取公司单个王牌产品的用户数；取用户数最大的产品数据等其他不同口径也是可以的，主要是同公司历史纵向对比。</t>
    </r>
    <phoneticPr fontId="5" type="noConversion"/>
  </si>
  <si>
    <r>
      <t xml:space="preserve">1. </t>
    </r>
    <r>
      <rPr>
        <sz val="10"/>
        <color theme="1"/>
        <rFont val="宋体"/>
        <family val="3"/>
        <charset val="134"/>
      </rPr>
      <t>列举腾讯从招股说明书开始披露至今的每年活跃用户数和由总收入所对应计算的</t>
    </r>
    <r>
      <rPr>
        <sz val="10"/>
        <color theme="1"/>
        <rFont val="Times New Roman"/>
        <family val="1"/>
      </rPr>
      <t>ARPU</t>
    </r>
    <phoneticPr fontId="2" type="noConversion"/>
  </si>
  <si>
    <r>
      <rPr>
        <b/>
        <sz val="10"/>
        <color theme="1"/>
        <rFont val="宋体"/>
        <family val="3"/>
        <charset val="134"/>
      </rPr>
      <t>腾讯历年数据：</t>
    </r>
    <phoneticPr fontId="5" type="noConversion"/>
  </si>
  <si>
    <r>
      <rPr>
        <sz val="10"/>
        <color theme="1"/>
        <rFont val="宋体"/>
        <family val="3"/>
        <charset val="134"/>
      </rPr>
      <t>用户快速增长过程</t>
    </r>
    <phoneticPr fontId="5" type="noConversion"/>
  </si>
  <si>
    <r>
      <rPr>
        <sz val="10"/>
        <color theme="1"/>
        <rFont val="宋体"/>
        <family val="3"/>
        <charset val="134"/>
      </rPr>
      <t>增强变现</t>
    </r>
    <phoneticPr fontId="5" type="noConversion"/>
  </si>
  <si>
    <r>
      <t>(</t>
    </r>
    <r>
      <rPr>
        <sz val="10"/>
        <color theme="1"/>
        <rFont val="宋体"/>
        <family val="3"/>
        <charset val="134"/>
      </rPr>
      <t>百万</t>
    </r>
    <r>
      <rPr>
        <sz val="10"/>
        <color theme="1"/>
        <rFont val="Times New Roman"/>
        <family val="1"/>
      </rPr>
      <t>)</t>
    </r>
    <phoneticPr fontId="5" type="noConversion"/>
  </si>
  <si>
    <r>
      <rPr>
        <sz val="10"/>
        <color theme="1"/>
        <rFont val="宋体"/>
        <family val="3"/>
        <charset val="134"/>
      </rPr>
      <t>月活</t>
    </r>
    <phoneticPr fontId="5" type="noConversion"/>
  </si>
  <si>
    <r>
      <t>(</t>
    </r>
    <r>
      <rPr>
        <sz val="10"/>
        <color theme="1"/>
        <rFont val="宋体"/>
        <family val="3"/>
        <charset val="134"/>
      </rPr>
      <t>百万元</t>
    </r>
    <r>
      <rPr>
        <sz val="10"/>
        <color theme="1"/>
        <rFont val="Times New Roman"/>
        <family val="1"/>
      </rPr>
      <t>)</t>
    </r>
    <phoneticPr fontId="5" type="noConversion"/>
  </si>
  <si>
    <r>
      <t>(</t>
    </r>
    <r>
      <rPr>
        <sz val="10"/>
        <color theme="1"/>
        <rFont val="宋体"/>
        <family val="3"/>
        <charset val="134"/>
      </rPr>
      <t>元</t>
    </r>
    <r>
      <rPr>
        <sz val="10"/>
        <color theme="1"/>
        <rFont val="Times New Roman"/>
        <family val="1"/>
      </rPr>
      <t>)</t>
    </r>
    <phoneticPr fontId="5" type="noConversion"/>
  </si>
  <si>
    <r>
      <rPr>
        <b/>
        <sz val="10"/>
        <color theme="1"/>
        <rFont val="宋体"/>
        <family val="3"/>
        <charset val="134"/>
      </rPr>
      <t>腾讯</t>
    </r>
    <r>
      <rPr>
        <b/>
        <sz val="10"/>
        <color theme="1"/>
        <rFont val="Times New Roman"/>
        <family val="1"/>
      </rPr>
      <t>17</t>
    </r>
    <r>
      <rPr>
        <b/>
        <sz val="10"/>
        <color theme="1"/>
        <rFont val="宋体"/>
        <family val="3"/>
        <charset val="134"/>
      </rPr>
      <t>年的</t>
    </r>
    <r>
      <rPr>
        <b/>
        <sz val="10"/>
        <color theme="1"/>
        <rFont val="Times New Roman"/>
        <family val="1"/>
      </rPr>
      <t>ARPU</t>
    </r>
    <r>
      <rPr>
        <b/>
        <sz val="10"/>
        <color theme="1"/>
        <rFont val="宋体"/>
        <family val="3"/>
        <charset val="134"/>
      </rPr>
      <t>为</t>
    </r>
    <r>
      <rPr>
        <b/>
        <sz val="10"/>
        <color theme="1"/>
        <rFont val="Times New Roman"/>
        <family val="1"/>
      </rPr>
      <t>303.5</t>
    </r>
    <r>
      <rPr>
        <b/>
        <sz val="10"/>
        <color theme="1"/>
        <rFont val="宋体"/>
        <family val="3"/>
        <charset val="134"/>
      </rPr>
      <t>元</t>
    </r>
    <phoneticPr fontId="5" type="noConversion"/>
  </si>
  <si>
    <r>
      <rPr>
        <sz val="10"/>
        <color theme="1"/>
        <rFont val="宋体"/>
        <family val="3"/>
        <charset val="134"/>
      </rPr>
      <t>注：</t>
    </r>
    <phoneticPr fontId="5" type="noConversion"/>
  </si>
  <si>
    <r>
      <rPr>
        <sz val="10"/>
        <color theme="1"/>
        <rFont val="宋体"/>
        <family val="3"/>
        <charset val="134"/>
      </rPr>
      <t>月活</t>
    </r>
    <phoneticPr fontId="5" type="noConversion"/>
  </si>
  <si>
    <r>
      <t>(</t>
    </r>
    <r>
      <rPr>
        <sz val="10"/>
        <color theme="1"/>
        <rFont val="宋体"/>
        <family val="3"/>
        <charset val="134"/>
      </rPr>
      <t>美元</t>
    </r>
    <r>
      <rPr>
        <sz val="10"/>
        <color theme="1"/>
        <rFont val="Times New Roman"/>
        <family val="1"/>
      </rPr>
      <t>)</t>
    </r>
    <phoneticPr fontId="5" type="noConversion"/>
  </si>
  <si>
    <r>
      <t xml:space="preserve">3. </t>
    </r>
    <r>
      <rPr>
        <sz val="10"/>
        <color theme="1"/>
        <rFont val="宋体"/>
        <family val="3"/>
        <charset val="134"/>
      </rPr>
      <t>列举陌陌从招股说明书开始披露至今每年活跃用户数和由总收入所对应计算的</t>
    </r>
    <r>
      <rPr>
        <sz val="10"/>
        <color theme="1"/>
        <rFont val="Times New Roman"/>
        <family val="1"/>
      </rPr>
      <t>ARPU</t>
    </r>
    <phoneticPr fontId="2" type="noConversion"/>
  </si>
  <si>
    <r>
      <rPr>
        <sz val="10"/>
        <color theme="1"/>
        <rFont val="宋体"/>
        <family val="3"/>
        <charset val="134"/>
      </rPr>
      <t>陌陌历年数据：</t>
    </r>
    <phoneticPr fontId="5" type="noConversion"/>
  </si>
  <si>
    <r>
      <rPr>
        <sz val="10"/>
        <color theme="1"/>
        <rFont val="宋体"/>
        <family val="3"/>
        <charset val="134"/>
      </rPr>
      <t>陌陌</t>
    </r>
    <r>
      <rPr>
        <sz val="10"/>
        <color theme="1"/>
        <rFont val="Times New Roman"/>
        <family val="1"/>
      </rPr>
      <t>17</t>
    </r>
    <r>
      <rPr>
        <sz val="10"/>
        <color theme="1"/>
        <rFont val="宋体"/>
        <family val="3"/>
        <charset val="134"/>
      </rPr>
      <t>年的</t>
    </r>
    <r>
      <rPr>
        <sz val="10"/>
        <color theme="1"/>
        <rFont val="Times New Roman"/>
        <family val="1"/>
      </rPr>
      <t>ARPU</t>
    </r>
    <r>
      <rPr>
        <sz val="10"/>
        <color theme="1"/>
        <rFont val="宋体"/>
        <family val="3"/>
        <charset val="134"/>
      </rPr>
      <t>为</t>
    </r>
    <r>
      <rPr>
        <sz val="10"/>
        <color theme="1"/>
        <rFont val="Times New Roman"/>
        <family val="1"/>
      </rPr>
      <t>13.3</t>
    </r>
    <r>
      <rPr>
        <sz val="10"/>
        <color theme="1"/>
        <rFont val="宋体"/>
        <family val="3"/>
        <charset val="134"/>
      </rPr>
      <t>美元，约为</t>
    </r>
    <r>
      <rPr>
        <sz val="10"/>
        <color theme="1"/>
        <rFont val="Times New Roman"/>
        <family val="1"/>
      </rPr>
      <t>85</t>
    </r>
    <r>
      <rPr>
        <sz val="10"/>
        <color theme="1"/>
        <rFont val="宋体"/>
        <family val="3"/>
        <charset val="134"/>
      </rPr>
      <t>元，上市前一年只是不到一块钱。</t>
    </r>
    <phoneticPr fontId="5" type="noConversion"/>
  </si>
  <si>
    <r>
      <rPr>
        <sz val="10"/>
        <color theme="1"/>
        <rFont val="宋体"/>
        <family val="3"/>
        <charset val="134"/>
      </rPr>
      <t>相比于</t>
    </r>
    <r>
      <rPr>
        <sz val="10"/>
        <color theme="1"/>
        <rFont val="Times New Roman"/>
        <family val="1"/>
      </rPr>
      <t>ARPU</t>
    </r>
    <r>
      <rPr>
        <sz val="10"/>
        <color theme="1"/>
        <rFont val="宋体"/>
        <family val="3"/>
        <charset val="134"/>
      </rPr>
      <t>的快速提升，陌陌的用户增长率已经很缓慢，现在也是变现增强的过程。</t>
    </r>
    <phoneticPr fontId="5" type="noConversion"/>
  </si>
  <si>
    <r>
      <t xml:space="preserve">4. </t>
    </r>
    <r>
      <rPr>
        <sz val="10"/>
        <color theme="1"/>
        <rFont val="宋体"/>
        <family val="3"/>
        <charset val="134"/>
      </rPr>
      <t>你认为以上三者从上市后</t>
    </r>
    <r>
      <rPr>
        <sz val="10"/>
        <color theme="1"/>
        <rFont val="Times New Roman"/>
        <family val="1"/>
      </rPr>
      <t>ARPU</t>
    </r>
    <r>
      <rPr>
        <sz val="10"/>
        <color theme="1"/>
        <rFont val="宋体"/>
        <family val="3"/>
        <charset val="134"/>
      </rPr>
      <t>的变化有什么特点？说明了什么？</t>
    </r>
    <phoneticPr fontId="2" type="noConversion"/>
  </si>
  <si>
    <r>
      <rPr>
        <sz val="10"/>
        <color theme="1"/>
        <rFont val="宋体"/>
        <family val="3"/>
        <charset val="134"/>
      </rPr>
      <t>腾讯在上市较早，上市之后的较长时间内用户数持续在增长，后续</t>
    </r>
    <r>
      <rPr>
        <sz val="10"/>
        <color theme="1"/>
        <rFont val="Times New Roman"/>
        <family val="1"/>
      </rPr>
      <t>ARPU</t>
    </r>
    <r>
      <rPr>
        <sz val="10"/>
        <color theme="1"/>
        <rFont val="宋体"/>
        <family val="3"/>
        <charset val="134"/>
      </rPr>
      <t>快速增长</t>
    </r>
    <phoneticPr fontId="5" type="noConversion"/>
  </si>
  <si>
    <r>
      <rPr>
        <sz val="10"/>
        <color theme="1"/>
        <rFont val="宋体"/>
        <family val="3"/>
        <charset val="134"/>
      </rPr>
      <t>奇虎在上市后很快用户的增速就放缓了，</t>
    </r>
    <r>
      <rPr>
        <sz val="10"/>
        <color theme="1"/>
        <rFont val="Times New Roman"/>
        <family val="1"/>
      </rPr>
      <t>ARPU</t>
    </r>
    <r>
      <rPr>
        <sz val="10"/>
        <color theme="1"/>
        <rFont val="宋体"/>
        <family val="3"/>
        <charset val="134"/>
      </rPr>
      <t>依然保持增长</t>
    </r>
    <phoneticPr fontId="5" type="noConversion"/>
  </si>
  <si>
    <r>
      <rPr>
        <sz val="10"/>
        <color theme="1"/>
        <rFont val="宋体"/>
        <family val="3"/>
        <charset val="134"/>
      </rPr>
      <t>陌陌在上市后即用户几乎不再增长，但</t>
    </r>
    <r>
      <rPr>
        <sz val="10"/>
        <color theme="1"/>
        <rFont val="Times New Roman"/>
        <family val="1"/>
      </rPr>
      <t>ARPU</t>
    </r>
    <r>
      <rPr>
        <sz val="10"/>
        <color theme="1"/>
        <rFont val="宋体"/>
        <family val="3"/>
        <charset val="134"/>
      </rPr>
      <t>增速越来越快</t>
    </r>
    <phoneticPr fontId="5" type="noConversion"/>
  </si>
  <si>
    <r>
      <rPr>
        <b/>
        <sz val="10"/>
        <color theme="1"/>
        <rFont val="宋体"/>
        <family val="3"/>
        <charset val="134"/>
      </rPr>
      <t>腾讯和陌陌算是主动使用产品，奇虎则是被动使用产品，前者粘性高，后者粘性较低。这也导致前者的</t>
    </r>
    <r>
      <rPr>
        <b/>
        <sz val="10"/>
        <color theme="1"/>
        <rFont val="Times New Roman"/>
        <family val="1"/>
      </rPr>
      <t>ARPU</t>
    </r>
    <r>
      <rPr>
        <b/>
        <sz val="10"/>
        <color theme="1"/>
        <rFont val="宋体"/>
        <family val="3"/>
        <charset val="134"/>
      </rPr>
      <t>明显高于奇虎。</t>
    </r>
    <phoneticPr fontId="5" type="noConversion"/>
  </si>
  <si>
    <r>
      <rPr>
        <sz val="10"/>
        <color theme="1"/>
        <rFont val="宋体"/>
        <family val="3"/>
        <charset val="134"/>
      </rPr>
      <t>从这三家公司的数据也可以看出一个互联网公司的发展路径，</t>
    </r>
    <r>
      <rPr>
        <b/>
        <sz val="10"/>
        <color theme="1"/>
        <rFont val="宋体"/>
        <family val="3"/>
        <charset val="134"/>
      </rPr>
      <t>就是从用户规模增长，到</t>
    </r>
    <r>
      <rPr>
        <b/>
        <sz val="10"/>
        <color theme="1"/>
        <rFont val="Times New Roman"/>
        <family val="1"/>
      </rPr>
      <t>ARPU</t>
    </r>
    <r>
      <rPr>
        <b/>
        <sz val="10"/>
        <color theme="1"/>
        <rFont val="宋体"/>
        <family val="3"/>
        <charset val="134"/>
      </rPr>
      <t>增长的变现过程。</t>
    </r>
    <phoneticPr fontId="5" type="noConversion"/>
  </si>
  <si>
    <r>
      <t xml:space="preserve">5. </t>
    </r>
    <r>
      <rPr>
        <sz val="10"/>
        <color theme="1"/>
        <rFont val="宋体"/>
        <family val="3"/>
        <charset val="134"/>
      </rPr>
      <t>互联网公司估值的核心要素是什么？当一家公司不赚钱，甚至几乎没有收入的时候，如何给它们估值。</t>
    </r>
    <phoneticPr fontId="2" type="noConversion"/>
  </si>
  <si>
    <r>
      <rPr>
        <sz val="10"/>
        <color theme="1"/>
        <rFont val="宋体"/>
        <family val="3"/>
        <charset val="134"/>
      </rPr>
      <t>核心要素用户数和</t>
    </r>
    <r>
      <rPr>
        <sz val="10"/>
        <color theme="1"/>
        <rFont val="Times New Roman"/>
        <family val="1"/>
      </rPr>
      <t>ARPU</t>
    </r>
    <r>
      <rPr>
        <sz val="10"/>
        <color theme="1"/>
        <rFont val="宋体"/>
        <family val="3"/>
        <charset val="134"/>
      </rPr>
      <t>的增长空间和增长速度。同时还需要考虑其用户的粘性</t>
    </r>
    <phoneticPr fontId="5" type="noConversion"/>
  </si>
  <si>
    <r>
      <t xml:space="preserve">6. </t>
    </r>
    <r>
      <rPr>
        <sz val="10"/>
        <rFont val="宋体"/>
        <family val="3"/>
        <charset val="134"/>
      </rPr>
      <t>列举暴风和二三四五的活跃用户数，你认为它们当前的估值是否合理。</t>
    </r>
    <phoneticPr fontId="2" type="noConversion"/>
  </si>
  <si>
    <r>
      <rPr>
        <b/>
        <sz val="10"/>
        <color theme="1"/>
        <rFont val="宋体"/>
        <family val="3"/>
        <charset val="134"/>
      </rPr>
      <t>二三四五历年数据：</t>
    </r>
    <phoneticPr fontId="5" type="noConversion"/>
  </si>
  <si>
    <r>
      <rPr>
        <sz val="10"/>
        <color theme="1"/>
        <rFont val="宋体"/>
        <family val="3"/>
        <charset val="134"/>
      </rPr>
      <t>二三四五</t>
    </r>
    <phoneticPr fontId="5" type="noConversion"/>
  </si>
  <si>
    <r>
      <rPr>
        <sz val="10"/>
        <color theme="1"/>
        <rFont val="宋体"/>
        <family val="3"/>
        <charset val="134"/>
      </rPr>
      <t>两者的营收占比分别为金融服务：信息服务，</t>
    </r>
    <r>
      <rPr>
        <sz val="10"/>
        <color theme="1"/>
        <rFont val="Times New Roman"/>
        <family val="1"/>
      </rPr>
      <t>65%</t>
    </r>
    <r>
      <rPr>
        <sz val="10"/>
        <color theme="1"/>
        <rFont val="宋体"/>
        <family val="3"/>
        <charset val="134"/>
      </rPr>
      <t>：</t>
    </r>
    <r>
      <rPr>
        <sz val="10"/>
        <color theme="1"/>
        <rFont val="Times New Roman"/>
        <family val="1"/>
      </rPr>
      <t>37%</t>
    </r>
    <phoneticPr fontId="5" type="noConversion"/>
  </si>
  <si>
    <r>
      <rPr>
        <sz val="10"/>
        <color theme="1"/>
        <rFont val="宋体"/>
        <family val="3"/>
        <charset val="134"/>
      </rPr>
      <t>最新的数据如下：</t>
    </r>
    <phoneticPr fontId="5" type="noConversion"/>
  </si>
  <si>
    <r>
      <rPr>
        <sz val="10"/>
        <color theme="1"/>
        <rFont val="宋体"/>
        <family val="3"/>
        <charset val="134"/>
      </rPr>
      <t>增速</t>
    </r>
    <phoneticPr fontId="5" type="noConversion"/>
  </si>
  <si>
    <r>
      <rPr>
        <sz val="10"/>
        <color theme="1"/>
        <rFont val="宋体"/>
        <family val="3"/>
        <charset val="134"/>
      </rPr>
      <t>贷款总额</t>
    </r>
    <r>
      <rPr>
        <sz val="10"/>
        <color theme="1"/>
        <rFont val="Times New Roman"/>
        <family val="1"/>
      </rPr>
      <t>(</t>
    </r>
    <r>
      <rPr>
        <sz val="10"/>
        <color theme="1"/>
        <rFont val="宋体"/>
        <family val="3"/>
        <charset val="134"/>
      </rPr>
      <t>亿</t>
    </r>
    <r>
      <rPr>
        <sz val="10"/>
        <color theme="1"/>
        <rFont val="Times New Roman"/>
        <family val="1"/>
      </rPr>
      <t>)</t>
    </r>
    <phoneticPr fontId="5" type="noConversion"/>
  </si>
  <si>
    <r>
      <rPr>
        <sz val="10"/>
        <color theme="1"/>
        <rFont val="宋体"/>
        <family val="3"/>
        <charset val="134"/>
      </rPr>
      <t>贷款笔数</t>
    </r>
    <r>
      <rPr>
        <sz val="10"/>
        <color theme="1"/>
        <rFont val="Times New Roman"/>
        <family val="1"/>
      </rPr>
      <t>(</t>
    </r>
    <r>
      <rPr>
        <sz val="10"/>
        <color theme="1"/>
        <rFont val="宋体"/>
        <family val="3"/>
        <charset val="134"/>
      </rPr>
      <t>万</t>
    </r>
    <r>
      <rPr>
        <sz val="10"/>
        <color theme="1"/>
        <rFont val="Times New Roman"/>
        <family val="1"/>
      </rPr>
      <t>)</t>
    </r>
    <phoneticPr fontId="5" type="noConversion"/>
  </si>
  <si>
    <r>
      <rPr>
        <sz val="10"/>
        <color theme="1"/>
        <rFont val="宋体"/>
        <family val="3"/>
        <charset val="134"/>
      </rPr>
      <t>达成净利</t>
    </r>
    <r>
      <rPr>
        <sz val="10"/>
        <color theme="1"/>
        <rFont val="Times New Roman"/>
        <family val="1"/>
      </rPr>
      <t>(</t>
    </r>
    <r>
      <rPr>
        <sz val="10"/>
        <color theme="1"/>
        <rFont val="宋体"/>
        <family val="3"/>
        <charset val="134"/>
      </rPr>
      <t>亿</t>
    </r>
    <r>
      <rPr>
        <sz val="10"/>
        <color theme="1"/>
        <rFont val="Times New Roman"/>
        <family val="1"/>
      </rPr>
      <t>)</t>
    </r>
    <phoneticPr fontId="5" type="noConversion"/>
  </si>
  <si>
    <r>
      <rPr>
        <sz val="10"/>
        <color theme="1"/>
        <rFont val="宋体"/>
        <family val="3"/>
        <charset val="134"/>
      </rPr>
      <t>计提减值</t>
    </r>
    <phoneticPr fontId="5" type="noConversion"/>
  </si>
  <si>
    <r>
      <rPr>
        <sz val="10"/>
        <color theme="1"/>
        <rFont val="宋体"/>
        <family val="3"/>
        <charset val="134"/>
      </rPr>
      <t>单位：亿</t>
    </r>
    <phoneticPr fontId="5" type="noConversion"/>
  </si>
  <si>
    <r>
      <rPr>
        <sz val="10"/>
        <color theme="1"/>
        <rFont val="宋体"/>
        <family val="3"/>
        <charset val="134"/>
      </rPr>
      <t>实际业绩</t>
    </r>
    <phoneticPr fontId="5" type="noConversion"/>
  </si>
  <si>
    <r>
      <rPr>
        <sz val="10"/>
        <color theme="1"/>
        <rFont val="宋体"/>
        <family val="3"/>
        <charset val="134"/>
      </rPr>
      <t>解锁业绩</t>
    </r>
    <phoneticPr fontId="5" type="noConversion"/>
  </si>
  <si>
    <r>
      <t>17</t>
    </r>
    <r>
      <rPr>
        <sz val="10"/>
        <color theme="1"/>
        <rFont val="宋体"/>
        <family val="3"/>
        <charset val="134"/>
      </rPr>
      <t>年实际业绩与解锁业绩非常接近，差两千万。</t>
    </r>
    <phoneticPr fontId="5" type="noConversion"/>
  </si>
  <si>
    <r>
      <t>0427</t>
    </r>
    <r>
      <rPr>
        <sz val="10"/>
        <color theme="1"/>
        <rFont val="宋体"/>
        <family val="3"/>
        <charset val="134"/>
      </rPr>
      <t>市值是</t>
    </r>
    <r>
      <rPr>
        <sz val="10"/>
        <color theme="1"/>
        <rFont val="Times New Roman"/>
        <family val="1"/>
      </rPr>
      <t/>
    </r>
    <phoneticPr fontId="5" type="noConversion"/>
  </si>
  <si>
    <r>
      <rPr>
        <sz val="10"/>
        <color theme="1"/>
        <rFont val="宋体"/>
        <family val="3"/>
        <charset val="134"/>
      </rPr>
      <t>亿</t>
    </r>
    <phoneticPr fontId="5" type="noConversion"/>
  </si>
  <si>
    <r>
      <rPr>
        <b/>
        <sz val="10"/>
        <color theme="1"/>
        <rFont val="宋体"/>
        <family val="3"/>
        <charset val="134"/>
      </rPr>
      <t>暴风的数据：</t>
    </r>
    <phoneticPr fontId="5" type="noConversion"/>
  </si>
  <si>
    <r>
      <rPr>
        <sz val="10"/>
        <color theme="1"/>
        <rFont val="宋体"/>
        <family val="3"/>
        <charset val="134"/>
      </rPr>
      <t>暴风（百万）</t>
    </r>
    <phoneticPr fontId="5" type="noConversion"/>
  </si>
  <si>
    <r>
      <t>PC</t>
    </r>
    <r>
      <rPr>
        <sz val="10"/>
        <color theme="1"/>
        <rFont val="宋体"/>
        <family val="3"/>
        <charset val="134"/>
      </rPr>
      <t>端月活</t>
    </r>
    <phoneticPr fontId="5" type="noConversion"/>
  </si>
  <si>
    <r>
      <rPr>
        <sz val="10"/>
        <color theme="1"/>
        <rFont val="宋体"/>
        <family val="3"/>
        <charset val="134"/>
      </rPr>
      <t>去除硬件业务的营收</t>
    </r>
    <phoneticPr fontId="5" type="noConversion"/>
  </si>
  <si>
    <r>
      <rPr>
        <sz val="10"/>
        <color theme="1"/>
        <rFont val="宋体"/>
        <family val="3"/>
        <charset val="134"/>
      </rPr>
      <t>去除硬件业务的</t>
    </r>
    <r>
      <rPr>
        <sz val="10"/>
        <color theme="1"/>
        <rFont val="Times New Roman"/>
        <family val="1"/>
      </rPr>
      <t xml:space="preserve">ARPU
</t>
    </r>
    <phoneticPr fontId="5" type="noConversion"/>
  </si>
  <si>
    <r>
      <t xml:space="preserve">7. </t>
    </r>
    <r>
      <rPr>
        <sz val="10"/>
        <color theme="1"/>
        <rFont val="宋体"/>
        <family val="3"/>
        <charset val="134"/>
      </rPr>
      <t>比较百度、腾讯、阿里、新浪</t>
    </r>
    <r>
      <rPr>
        <sz val="10"/>
        <color theme="1"/>
        <rFont val="Times New Roman"/>
        <family val="1"/>
      </rPr>
      <t>/</t>
    </r>
    <r>
      <rPr>
        <sz val="10"/>
        <color theme="1"/>
        <rFont val="宋体"/>
        <family val="3"/>
        <charset val="134"/>
      </rPr>
      <t>微博的商业模式，试从</t>
    </r>
    <r>
      <rPr>
        <sz val="10"/>
        <color theme="1"/>
        <rFont val="Times New Roman"/>
        <family val="1"/>
      </rPr>
      <t>ARPU</t>
    </r>
    <r>
      <rPr>
        <sz val="10"/>
        <color theme="1"/>
        <rFont val="宋体"/>
        <family val="3"/>
        <charset val="134"/>
      </rPr>
      <t>的角度评估互联网商业模式的潜力。</t>
    </r>
    <phoneticPr fontId="2" type="noConversion"/>
  </si>
  <si>
    <r>
      <t>17</t>
    </r>
    <r>
      <rPr>
        <sz val="10"/>
        <color theme="1"/>
        <rFont val="宋体"/>
        <family val="3"/>
        <charset val="134"/>
      </rPr>
      <t>年报数据（人民币）</t>
    </r>
    <phoneticPr fontId="5" type="noConversion"/>
  </si>
  <si>
    <r>
      <rPr>
        <sz val="10"/>
        <color theme="1"/>
        <rFont val="宋体"/>
        <family val="3"/>
        <charset val="134"/>
      </rPr>
      <t>用户</t>
    </r>
    <r>
      <rPr>
        <sz val="10"/>
        <color theme="1"/>
        <rFont val="Times New Roman"/>
        <family val="1"/>
      </rPr>
      <t>)</t>
    </r>
    <phoneticPr fontId="5" type="noConversion"/>
  </si>
  <si>
    <r>
      <rPr>
        <sz val="10"/>
        <color theme="1"/>
        <rFont val="宋体"/>
        <family val="3"/>
        <charset val="134"/>
      </rPr>
      <t>入口</t>
    </r>
  </si>
  <si>
    <r>
      <rPr>
        <sz val="10"/>
        <color theme="1"/>
        <rFont val="宋体"/>
        <family val="3"/>
        <charset val="134"/>
      </rPr>
      <t>流量变现</t>
    </r>
  </si>
  <si>
    <r>
      <rPr>
        <sz val="10"/>
        <color theme="1"/>
        <rFont val="宋体"/>
        <family val="3"/>
        <charset val="134"/>
      </rPr>
      <t>百度</t>
    </r>
  </si>
  <si>
    <r>
      <rPr>
        <sz val="10"/>
        <color theme="1"/>
        <rFont val="宋体"/>
        <family val="3"/>
        <charset val="134"/>
      </rPr>
      <t>搜索引擎</t>
    </r>
  </si>
  <si>
    <r>
      <rPr>
        <sz val="10"/>
        <color theme="1"/>
        <rFont val="宋体"/>
        <family val="3"/>
        <charset val="134"/>
      </rPr>
      <t>广告</t>
    </r>
    <phoneticPr fontId="5" type="noConversion"/>
  </si>
  <si>
    <r>
      <rPr>
        <sz val="10"/>
        <color theme="1"/>
        <rFont val="宋体"/>
        <family val="3"/>
        <charset val="134"/>
      </rPr>
      <t>腾讯</t>
    </r>
  </si>
  <si>
    <r>
      <rPr>
        <sz val="10"/>
        <color theme="1"/>
        <rFont val="宋体"/>
        <family val="3"/>
        <charset val="134"/>
      </rPr>
      <t>即时通讯</t>
    </r>
  </si>
  <si>
    <r>
      <rPr>
        <sz val="10"/>
        <color theme="1"/>
        <rFont val="宋体"/>
        <family val="3"/>
        <charset val="134"/>
      </rPr>
      <t>游戏</t>
    </r>
    <r>
      <rPr>
        <sz val="10"/>
        <color theme="1"/>
        <rFont val="Times New Roman"/>
        <family val="1"/>
      </rPr>
      <t>+</t>
    </r>
    <r>
      <rPr>
        <sz val="10"/>
        <color theme="1"/>
        <rFont val="宋体"/>
        <family val="3"/>
        <charset val="134"/>
      </rPr>
      <t>社交网络（会员、数字内容订阅、虚拟道具）</t>
    </r>
    <r>
      <rPr>
        <sz val="10"/>
        <color theme="1"/>
        <rFont val="Times New Roman"/>
        <family val="1"/>
      </rPr>
      <t>+</t>
    </r>
    <r>
      <rPr>
        <sz val="10"/>
        <color theme="1"/>
        <rFont val="宋体"/>
        <family val="3"/>
        <charset val="134"/>
      </rPr>
      <t>广告</t>
    </r>
  </si>
  <si>
    <r>
      <rPr>
        <sz val="10"/>
        <color theme="1"/>
        <rFont val="宋体"/>
        <family val="3"/>
        <charset val="134"/>
      </rPr>
      <t>阿里</t>
    </r>
  </si>
  <si>
    <r>
      <rPr>
        <sz val="10"/>
        <color theme="1"/>
        <rFont val="宋体"/>
        <family val="3"/>
        <charset val="134"/>
      </rPr>
      <t>社交网络</t>
    </r>
    <phoneticPr fontId="5" type="noConversion"/>
  </si>
  <si>
    <r>
      <rPr>
        <sz val="10"/>
        <color theme="1"/>
        <rFont val="宋体"/>
        <family val="3"/>
        <charset val="134"/>
      </rPr>
      <t>广告</t>
    </r>
    <r>
      <rPr>
        <sz val="10"/>
        <color theme="1"/>
        <rFont val="Times New Roman"/>
        <family val="1"/>
      </rPr>
      <t>+</t>
    </r>
    <r>
      <rPr>
        <sz val="10"/>
        <color theme="1"/>
        <rFont val="宋体"/>
        <family val="3"/>
        <charset val="134"/>
      </rPr>
      <t>增值服务</t>
    </r>
  </si>
  <si>
    <r>
      <rPr>
        <sz val="10"/>
        <color theme="1"/>
        <rFont val="宋体"/>
        <family val="3"/>
        <charset val="134"/>
      </rPr>
      <t>二三四五的渠道入口是导航</t>
    </r>
    <r>
      <rPr>
        <sz val="10"/>
        <color theme="1"/>
        <rFont val="Times New Roman"/>
        <family val="1"/>
      </rPr>
      <t>+</t>
    </r>
    <r>
      <rPr>
        <sz val="10"/>
        <color theme="1"/>
        <rFont val="宋体"/>
        <family val="3"/>
        <charset val="134"/>
      </rPr>
      <t>搜索，流量变现是广告收入，与百度类似。</t>
    </r>
  </si>
  <si>
    <r>
      <rPr>
        <sz val="10"/>
        <color theme="1"/>
        <rFont val="宋体"/>
        <family val="3"/>
        <charset val="134"/>
      </rPr>
      <t>已经充分变现完成之后，就变成传统行业了；</t>
    </r>
    <phoneticPr fontId="5" type="noConversion"/>
  </si>
  <si>
    <r>
      <rPr>
        <sz val="10"/>
        <color theme="1"/>
        <rFont val="宋体"/>
        <family val="3"/>
        <charset val="134"/>
      </rPr>
      <t>比如微软，苹果，现在已经到了看股息率的阶段了。</t>
    </r>
    <phoneticPr fontId="5" type="noConversion"/>
  </si>
  <si>
    <r>
      <rPr>
        <sz val="10"/>
        <color theme="1"/>
        <rFont val="宋体"/>
        <family val="3"/>
        <charset val="134"/>
      </rPr>
      <t>二三四五自</t>
    </r>
    <r>
      <rPr>
        <sz val="10"/>
        <color theme="1"/>
        <rFont val="Times New Roman"/>
        <family val="1"/>
      </rPr>
      <t>16</t>
    </r>
    <r>
      <rPr>
        <sz val="10"/>
        <color theme="1"/>
        <rFont val="宋体"/>
        <family val="3"/>
        <charset val="134"/>
      </rPr>
      <t>年</t>
    </r>
    <r>
      <rPr>
        <sz val="10"/>
        <color theme="1"/>
        <rFont val="Times New Roman"/>
        <family val="1"/>
      </rPr>
      <t>12</t>
    </r>
    <r>
      <rPr>
        <sz val="10"/>
        <color theme="1"/>
        <rFont val="宋体"/>
        <family val="3"/>
        <charset val="134"/>
      </rPr>
      <t>月剥离了软件外包的业务，现在主要业务两块，一是互联网金融，即目前的小贷业务；二是互联网信息服务，即</t>
    </r>
    <r>
      <rPr>
        <sz val="10"/>
        <color theme="1"/>
        <rFont val="Times New Roman"/>
        <family val="1"/>
      </rPr>
      <t>2345.COM</t>
    </r>
    <r>
      <rPr>
        <sz val="10"/>
        <color theme="1"/>
        <rFont val="宋体"/>
        <family val="3"/>
        <charset val="134"/>
      </rPr>
      <t>。</t>
    </r>
    <phoneticPr fontId="5" type="noConversion"/>
  </si>
  <si>
    <r>
      <t>1.</t>
    </r>
    <r>
      <rPr>
        <sz val="10"/>
        <color theme="1"/>
        <rFont val="宋体"/>
        <family val="3"/>
        <charset val="134"/>
      </rPr>
      <t>微博财报中的收入单位为美元，采取汇率</t>
    </r>
    <r>
      <rPr>
        <sz val="10"/>
        <color theme="1"/>
        <rFont val="Times New Roman"/>
        <family val="1"/>
      </rPr>
      <t>6.35</t>
    </r>
    <r>
      <rPr>
        <sz val="10"/>
        <color theme="1"/>
        <rFont val="宋体"/>
        <family val="3"/>
        <charset val="134"/>
      </rPr>
      <t>兑换。</t>
    </r>
    <phoneticPr fontId="5" type="noConversion"/>
  </si>
  <si>
    <r>
      <t>2.</t>
    </r>
    <r>
      <rPr>
        <sz val="10"/>
        <color theme="1"/>
        <rFont val="宋体"/>
        <family val="3"/>
        <charset val="134"/>
      </rPr>
      <t>百度</t>
    </r>
    <r>
      <rPr>
        <sz val="10"/>
        <color theme="1"/>
        <rFont val="Times New Roman"/>
        <family val="1"/>
      </rPr>
      <t>17</t>
    </r>
    <r>
      <rPr>
        <sz val="10"/>
        <color theme="1"/>
        <rFont val="宋体"/>
        <family val="3"/>
        <charset val="134"/>
      </rPr>
      <t>年报中未给出最新的用户数据，表中用户数据为</t>
    </r>
    <r>
      <rPr>
        <sz val="10"/>
        <color theme="1"/>
        <rFont val="Times New Roman"/>
        <family val="1"/>
      </rPr>
      <t>16</t>
    </r>
    <r>
      <rPr>
        <sz val="10"/>
        <color theme="1"/>
        <rFont val="宋体"/>
        <family val="3"/>
        <charset val="134"/>
      </rPr>
      <t>年年报数据。</t>
    </r>
    <phoneticPr fontId="5" type="noConversion"/>
  </si>
  <si>
    <r>
      <rPr>
        <sz val="10"/>
        <color theme="1"/>
        <rFont val="宋体"/>
        <family val="3"/>
        <charset val="134"/>
      </rPr>
      <t>上述企业基本代表了各种商业模式的标杆，给大家一个不同模式下</t>
    </r>
    <r>
      <rPr>
        <sz val="10"/>
        <color theme="1"/>
        <rFont val="Times New Roman"/>
        <family val="1"/>
      </rPr>
      <t>ARPU</t>
    </r>
    <r>
      <rPr>
        <sz val="10"/>
        <color theme="1"/>
        <rFont val="宋体"/>
        <family val="3"/>
        <charset val="134"/>
      </rPr>
      <t>的参考值。当然目前除了百度增速稍缓，阿里，腾讯，微博还在快速发展。</t>
    </r>
    <phoneticPr fontId="5" type="noConversion"/>
  </si>
  <si>
    <r>
      <rPr>
        <sz val="10"/>
        <color theme="1"/>
        <rFont val="宋体"/>
        <family val="3"/>
        <charset val="134"/>
      </rPr>
      <t>最后补充一句，本期的</t>
    </r>
    <r>
      <rPr>
        <b/>
        <sz val="10"/>
        <color theme="1"/>
        <rFont val="宋体"/>
        <family val="3"/>
        <charset val="134"/>
      </rPr>
      <t>个股估值部分</t>
    </r>
    <r>
      <rPr>
        <sz val="10"/>
        <color theme="1"/>
        <rFont val="宋体"/>
        <family val="3"/>
        <charset val="134"/>
      </rPr>
      <t>因为时间关系做的还远远不够细致，真正需要分析更详细还需寻找更多的数据和材料，本期内容只给出初步思路。</t>
    </r>
    <phoneticPr fontId="5" type="noConversion"/>
  </si>
  <si>
    <r>
      <t>15</t>
    </r>
    <r>
      <rPr>
        <sz val="10"/>
        <rFont val="宋体"/>
        <family val="3"/>
        <charset val="134"/>
      </rPr>
      <t>年之前的数据从</t>
    </r>
    <r>
      <rPr>
        <sz val="10"/>
        <rFont val="Times New Roman"/>
        <family val="1"/>
      </rPr>
      <t>SEC</t>
    </r>
    <r>
      <rPr>
        <sz val="10"/>
        <rFont val="宋体"/>
        <family val="3"/>
        <charset val="134"/>
      </rPr>
      <t>查看之前的年报。</t>
    </r>
    <phoneticPr fontId="5" type="noConversion"/>
  </si>
  <si>
    <r>
      <rPr>
        <sz val="10"/>
        <color theme="1"/>
        <rFont val="宋体"/>
        <family val="3"/>
        <charset val="134"/>
      </rPr>
      <t>单位是：</t>
    </r>
    <r>
      <rPr>
        <sz val="10"/>
        <color theme="1"/>
        <rFont val="Times New Roman"/>
        <family val="1"/>
      </rPr>
      <t>RMB</t>
    </r>
    <phoneticPr fontId="5" type="noConversion"/>
  </si>
  <si>
    <r>
      <rPr>
        <sz val="10"/>
        <color theme="1"/>
        <rFont val="宋体"/>
        <family val="3"/>
        <charset val="134"/>
      </rPr>
      <t>数据找寻方式如奇虎，在此不再细说。</t>
    </r>
    <phoneticPr fontId="5" type="noConversion"/>
  </si>
  <si>
    <r>
      <rPr>
        <sz val="10"/>
        <color theme="1"/>
        <rFont val="宋体"/>
        <family val="3"/>
        <charset val="134"/>
      </rPr>
      <t>先来看传统的互联网信息业务，营收</t>
    </r>
    <r>
      <rPr>
        <sz val="10"/>
        <color theme="1"/>
        <rFont val="Times New Roman"/>
        <family val="1"/>
      </rPr>
      <t>17</t>
    </r>
    <r>
      <rPr>
        <sz val="10"/>
        <color theme="1"/>
        <rFont val="宋体"/>
        <family val="3"/>
        <charset val="134"/>
      </rPr>
      <t>年增长</t>
    </r>
    <r>
      <rPr>
        <sz val="10"/>
        <color theme="1"/>
        <rFont val="Times New Roman"/>
        <family val="1"/>
      </rPr>
      <t>9.7%</t>
    </r>
    <r>
      <rPr>
        <sz val="10"/>
        <color theme="1"/>
        <rFont val="宋体"/>
        <family val="3"/>
        <charset val="134"/>
      </rPr>
      <t>，用户规模增长</t>
    </r>
    <r>
      <rPr>
        <sz val="10"/>
        <color theme="1"/>
        <rFont val="Times New Roman"/>
        <family val="1"/>
      </rPr>
      <t>2%</t>
    </r>
    <r>
      <rPr>
        <sz val="10"/>
        <color theme="1"/>
        <rFont val="宋体"/>
        <family val="3"/>
        <charset val="134"/>
      </rPr>
      <t>，</t>
    </r>
    <r>
      <rPr>
        <sz val="10"/>
        <color theme="1"/>
        <rFont val="Times New Roman"/>
        <family val="1"/>
      </rPr>
      <t>ARPU</t>
    </r>
    <r>
      <rPr>
        <sz val="10"/>
        <color theme="1"/>
        <rFont val="宋体"/>
        <family val="3"/>
        <charset val="134"/>
      </rPr>
      <t>缓慢增长，已经变现充分，为稳定低增长的业务。</t>
    </r>
    <r>
      <rPr>
        <sz val="10"/>
        <color theme="1"/>
        <rFont val="Times New Roman"/>
        <family val="1"/>
      </rPr>
      <t xml:space="preserve"> </t>
    </r>
    <phoneticPr fontId="5" type="noConversion"/>
  </si>
  <si>
    <r>
      <rPr>
        <sz val="10"/>
        <color theme="1"/>
        <rFont val="宋体"/>
        <family val="3"/>
        <charset val="134"/>
      </rPr>
      <t>再来看小贷业务，小贷业务是目前公司的主推的一个业务，</t>
    </r>
    <r>
      <rPr>
        <sz val="10"/>
        <color theme="1"/>
        <rFont val="Times New Roman"/>
        <family val="1"/>
      </rPr>
      <t>16</t>
    </r>
    <r>
      <rPr>
        <sz val="10"/>
        <color theme="1"/>
        <rFont val="宋体"/>
        <family val="3"/>
        <charset val="134"/>
      </rPr>
      <t>年才刚刚做起来，现在营收占比已经达到公司的</t>
    </r>
    <r>
      <rPr>
        <sz val="10"/>
        <color theme="1"/>
        <rFont val="Times New Roman"/>
        <family val="1"/>
      </rPr>
      <t>65%</t>
    </r>
    <r>
      <rPr>
        <sz val="10"/>
        <color theme="1"/>
        <rFont val="宋体"/>
        <family val="3"/>
        <charset val="134"/>
      </rPr>
      <t>，</t>
    </r>
    <r>
      <rPr>
        <sz val="10"/>
        <color theme="1"/>
        <rFont val="Times New Roman"/>
        <family val="1"/>
      </rPr>
      <t>16</t>
    </r>
    <r>
      <rPr>
        <sz val="10"/>
        <color theme="1"/>
        <rFont val="宋体"/>
        <family val="3"/>
        <charset val="134"/>
      </rPr>
      <t>年仅有</t>
    </r>
    <r>
      <rPr>
        <sz val="10"/>
        <color theme="1"/>
        <rFont val="Times New Roman"/>
        <family val="1"/>
      </rPr>
      <t>12%</t>
    </r>
    <r>
      <rPr>
        <sz val="10"/>
        <color theme="1"/>
        <rFont val="宋体"/>
        <family val="3"/>
        <charset val="134"/>
      </rPr>
      <t>，是目前公司快速增长的业务。</t>
    </r>
    <phoneticPr fontId="5" type="noConversion"/>
  </si>
  <si>
    <r>
      <rPr>
        <b/>
        <sz val="10"/>
        <color theme="1"/>
        <rFont val="宋体"/>
        <family val="3"/>
        <charset val="134"/>
      </rPr>
      <t>综上，暴风虽有潜力，但是现有业务重心难以实现盈利，不看好。（以上仅做参考，为助教个人思路）</t>
    </r>
    <phoneticPr fontId="5" type="noConversion"/>
  </si>
  <si>
    <r>
      <rPr>
        <sz val="10"/>
        <color theme="1"/>
        <rFont val="宋体"/>
        <family val="3"/>
        <charset val="134"/>
      </rPr>
      <t>注：</t>
    </r>
    <phoneticPr fontId="5" type="noConversion"/>
  </si>
  <si>
    <r>
      <t>1.</t>
    </r>
    <r>
      <rPr>
        <sz val="10"/>
        <color theme="1"/>
        <rFont val="宋体"/>
        <family val="3"/>
        <charset val="134"/>
      </rPr>
      <t>借壳报告书与之前年报数据对不上。借壳报告书公布的</t>
    </r>
    <r>
      <rPr>
        <sz val="10"/>
        <color theme="1"/>
        <rFont val="Times New Roman"/>
        <family val="1"/>
      </rPr>
      <t>14,15</t>
    </r>
    <r>
      <rPr>
        <sz val="10"/>
        <color theme="1"/>
        <rFont val="宋体"/>
        <family val="3"/>
        <charset val="134"/>
      </rPr>
      <t>年的活跃用户数（</t>
    </r>
    <r>
      <rPr>
        <sz val="10"/>
        <color theme="1"/>
        <rFont val="Times New Roman"/>
        <family val="1"/>
      </rPr>
      <t>P587</t>
    </r>
    <r>
      <rPr>
        <sz val="10"/>
        <color theme="1"/>
        <rFont val="宋体"/>
        <family val="3"/>
        <charset val="134"/>
      </rPr>
      <t>）与</t>
    </r>
    <r>
      <rPr>
        <sz val="10"/>
        <color theme="1"/>
        <rFont val="Times New Roman"/>
        <family val="1"/>
      </rPr>
      <t>SEC</t>
    </r>
    <r>
      <rPr>
        <sz val="10"/>
        <color theme="1"/>
        <rFont val="宋体"/>
        <family val="3"/>
        <charset val="134"/>
      </rPr>
      <t>年报中的数据不一致，暂未找到原因</t>
    </r>
    <phoneticPr fontId="5" type="noConversion"/>
  </si>
  <si>
    <r>
      <t>1.1-3</t>
    </r>
    <r>
      <rPr>
        <sz val="10"/>
        <color theme="1"/>
        <rFont val="宋体"/>
        <family val="3"/>
        <charset val="134"/>
      </rPr>
      <t>题数据是第四题的基础，主要看</t>
    </r>
    <r>
      <rPr>
        <sz val="10"/>
        <color theme="1"/>
        <rFont val="Times New Roman"/>
        <family val="1"/>
      </rPr>
      <t>ARPU</t>
    </r>
    <r>
      <rPr>
        <sz val="10"/>
        <color theme="1"/>
        <rFont val="宋体"/>
        <family val="3"/>
        <charset val="134"/>
      </rPr>
      <t>和用户数的变化过程；</t>
    </r>
    <phoneticPr fontId="5" type="noConversion"/>
  </si>
  <si>
    <r>
      <rPr>
        <sz val="10"/>
        <color theme="1"/>
        <rFont val="宋体"/>
        <family val="3"/>
        <charset val="134"/>
      </rPr>
      <t>【通关题】</t>
    </r>
    <phoneticPr fontId="2" type="noConversion"/>
  </si>
  <si>
    <r>
      <rPr>
        <b/>
        <sz val="10"/>
        <color theme="1"/>
        <rFont val="宋体"/>
        <family val="3"/>
        <charset val="134"/>
      </rPr>
      <t>可以从港股披露易上搜索腾讯年报查询，打开年报后搜索</t>
    </r>
    <r>
      <rPr>
        <b/>
        <sz val="10"/>
        <color theme="1"/>
        <rFont val="Times New Roman"/>
        <family val="1"/>
      </rPr>
      <t>“</t>
    </r>
    <r>
      <rPr>
        <b/>
        <sz val="10"/>
        <color theme="1"/>
        <rFont val="宋体"/>
        <family val="3"/>
        <charset val="134"/>
      </rPr>
      <t>月活</t>
    </r>
    <r>
      <rPr>
        <b/>
        <sz val="10"/>
        <color theme="1"/>
        <rFont val="Times New Roman"/>
        <family val="1"/>
      </rPr>
      <t>”</t>
    </r>
    <r>
      <rPr>
        <b/>
        <sz val="10"/>
        <color theme="1"/>
        <rFont val="宋体"/>
        <family val="3"/>
        <charset val="134"/>
      </rPr>
      <t>即可看到。</t>
    </r>
    <phoneticPr fontId="5" type="noConversion"/>
  </si>
  <si>
    <r>
      <rPr>
        <sz val="10"/>
        <color theme="1"/>
        <rFont val="宋体"/>
        <family val="3"/>
        <charset val="134"/>
      </rPr>
      <t>以下月活为</t>
    </r>
    <r>
      <rPr>
        <sz val="10"/>
        <color theme="1"/>
        <rFont val="Times New Roman"/>
        <family val="1"/>
      </rPr>
      <t>QQ</t>
    </r>
    <r>
      <rPr>
        <sz val="10"/>
        <color theme="1"/>
        <rFont val="宋体"/>
        <family val="3"/>
        <charset val="134"/>
      </rPr>
      <t>的用户数：</t>
    </r>
    <phoneticPr fontId="5" type="noConversion"/>
  </si>
  <si>
    <r>
      <rPr>
        <sz val="10"/>
        <color theme="1"/>
        <rFont val="宋体"/>
        <family val="3"/>
        <charset val="134"/>
      </rPr>
      <t>增强变现</t>
    </r>
    <phoneticPr fontId="5" type="noConversion"/>
  </si>
  <si>
    <r>
      <t>(</t>
    </r>
    <r>
      <rPr>
        <sz val="10"/>
        <color theme="1"/>
        <rFont val="宋体"/>
        <family val="3"/>
        <charset val="134"/>
      </rPr>
      <t>百万元</t>
    </r>
    <r>
      <rPr>
        <sz val="10"/>
        <color theme="1"/>
        <rFont val="Times New Roman"/>
        <family val="1"/>
      </rPr>
      <t>)</t>
    </r>
    <phoneticPr fontId="5" type="noConversion"/>
  </si>
  <si>
    <r>
      <rPr>
        <sz val="10"/>
        <color theme="1"/>
        <rFont val="宋体"/>
        <family val="3"/>
        <charset val="134"/>
      </rPr>
      <t>营收</t>
    </r>
    <phoneticPr fontId="5" type="noConversion"/>
  </si>
  <si>
    <r>
      <rPr>
        <b/>
        <sz val="10"/>
        <color theme="1"/>
        <rFont val="宋体"/>
        <family val="3"/>
        <charset val="134"/>
      </rPr>
      <t>奇虎</t>
    </r>
    <r>
      <rPr>
        <b/>
        <sz val="10"/>
        <color theme="1"/>
        <rFont val="Times New Roman"/>
        <family val="1"/>
      </rPr>
      <t>360</t>
    </r>
    <r>
      <rPr>
        <b/>
        <sz val="10"/>
        <color theme="1"/>
        <rFont val="宋体"/>
        <family val="3"/>
        <charset val="134"/>
      </rPr>
      <t>历年数据：</t>
    </r>
    <phoneticPr fontId="5" type="noConversion"/>
  </si>
  <si>
    <r>
      <rPr>
        <sz val="10"/>
        <color theme="1"/>
        <rFont val="宋体"/>
        <family val="3"/>
        <charset val="134"/>
      </rPr>
      <t>查询网址：</t>
    </r>
    <r>
      <rPr>
        <sz val="10"/>
        <color theme="1"/>
        <rFont val="Times New Roman"/>
        <family val="1"/>
      </rPr>
      <t xml:space="preserve"> https://www.sec.gov/edgar/searchedgar/companysearch.html</t>
    </r>
    <phoneticPr fontId="5" type="noConversion"/>
  </si>
  <si>
    <r>
      <rPr>
        <sz val="10"/>
        <color theme="1"/>
        <rFont val="宋体"/>
        <family val="3"/>
        <charset val="134"/>
      </rPr>
      <t>用户数据位于</t>
    </r>
    <r>
      <rPr>
        <sz val="10"/>
        <color theme="1"/>
        <rFont val="Times New Roman"/>
        <family val="1"/>
      </rPr>
      <t>“business review”</t>
    </r>
    <r>
      <rPr>
        <sz val="10"/>
        <color theme="1"/>
        <rFont val="宋体"/>
        <family val="3"/>
        <charset val="134"/>
      </rPr>
      <t>部分，如</t>
    </r>
    <r>
      <rPr>
        <sz val="10"/>
        <color theme="1"/>
        <rFont val="Times New Roman"/>
        <family val="1"/>
      </rPr>
      <t>15</t>
    </r>
    <r>
      <rPr>
        <sz val="10"/>
        <color theme="1"/>
        <rFont val="宋体"/>
        <family val="3"/>
        <charset val="134"/>
      </rPr>
      <t>年年报在</t>
    </r>
    <r>
      <rPr>
        <sz val="10"/>
        <color theme="1"/>
        <rFont val="Times New Roman"/>
        <family val="1"/>
      </rPr>
      <t>P29</t>
    </r>
    <r>
      <rPr>
        <sz val="10"/>
        <color theme="1"/>
        <rFont val="宋体"/>
        <family val="3"/>
        <charset val="134"/>
      </rPr>
      <t>。</t>
    </r>
    <phoneticPr fontId="5" type="noConversion"/>
  </si>
  <si>
    <r>
      <rPr>
        <sz val="10"/>
        <color theme="1"/>
        <rFont val="宋体"/>
        <family val="3"/>
        <charset val="134"/>
      </rPr>
      <t>以下月活为</t>
    </r>
    <r>
      <rPr>
        <sz val="10"/>
        <color theme="1"/>
        <rFont val="Times New Roman"/>
        <family val="1"/>
      </rPr>
      <t>PC</t>
    </r>
    <r>
      <rPr>
        <sz val="10"/>
        <color theme="1"/>
        <rFont val="宋体"/>
        <family val="3"/>
        <charset val="134"/>
      </rPr>
      <t>版的</t>
    </r>
    <r>
      <rPr>
        <sz val="10"/>
        <color theme="1"/>
        <rFont val="Times New Roman"/>
        <family val="1"/>
      </rPr>
      <t>360</t>
    </r>
    <r>
      <rPr>
        <sz val="10"/>
        <color theme="1"/>
        <rFont val="宋体"/>
        <family val="3"/>
        <charset val="134"/>
      </rPr>
      <t>安全卫士用户数：</t>
    </r>
    <phoneticPr fontId="5" type="noConversion"/>
  </si>
  <si>
    <r>
      <rPr>
        <sz val="10"/>
        <color theme="1"/>
        <rFont val="宋体"/>
        <family val="3"/>
        <charset val="134"/>
      </rPr>
      <t>上半年</t>
    </r>
    <phoneticPr fontId="5" type="noConversion"/>
  </si>
  <si>
    <r>
      <rPr>
        <b/>
        <sz val="10"/>
        <color theme="1"/>
        <rFont val="宋体"/>
        <family val="3"/>
        <charset val="134"/>
      </rPr>
      <t>根据用户数和单个用户的价值来估值</t>
    </r>
    <phoneticPr fontId="5" type="noConversion"/>
  </si>
  <si>
    <r>
      <rPr>
        <sz val="10"/>
        <color theme="1"/>
        <rFont val="宋体"/>
        <family val="3"/>
        <charset val="134"/>
      </rPr>
      <t>注：月活为核心产品</t>
    </r>
    <r>
      <rPr>
        <sz val="10"/>
        <color theme="1"/>
        <rFont val="Times New Roman"/>
        <family val="1"/>
      </rPr>
      <t>2345.com</t>
    </r>
    <r>
      <rPr>
        <sz val="10"/>
        <color theme="1"/>
        <rFont val="宋体"/>
        <family val="3"/>
        <charset val="134"/>
      </rPr>
      <t>的用户数，</t>
    </r>
    <r>
      <rPr>
        <sz val="10"/>
        <color theme="1"/>
        <rFont val="Times New Roman"/>
        <family val="1"/>
      </rPr>
      <t>17</t>
    </r>
    <r>
      <rPr>
        <sz val="10"/>
        <color theme="1"/>
        <rFont val="宋体"/>
        <family val="3"/>
        <charset val="134"/>
      </rPr>
      <t>年报数据在</t>
    </r>
    <r>
      <rPr>
        <sz val="10"/>
        <color theme="1"/>
        <rFont val="Times New Roman"/>
        <family val="1"/>
      </rPr>
      <t>P11</t>
    </r>
    <r>
      <rPr>
        <sz val="10"/>
        <color theme="1"/>
        <rFont val="宋体"/>
        <family val="3"/>
        <charset val="134"/>
      </rPr>
      <t>。</t>
    </r>
    <phoneticPr fontId="5" type="noConversion"/>
  </si>
  <si>
    <r>
      <rPr>
        <sz val="10"/>
        <color theme="1"/>
        <rFont val="宋体"/>
        <family val="3"/>
        <charset val="134"/>
      </rPr>
      <t>营收</t>
    </r>
    <phoneticPr fontId="5" type="noConversion"/>
  </si>
  <si>
    <r>
      <t>16,17</t>
    </r>
    <r>
      <rPr>
        <sz val="10"/>
        <color theme="1"/>
        <rFont val="宋体"/>
        <family val="3"/>
        <charset val="134"/>
      </rPr>
      <t>年数据分别从借壳报告书和</t>
    </r>
    <r>
      <rPr>
        <sz val="10"/>
        <color theme="1"/>
        <rFont val="Times New Roman"/>
        <family val="1"/>
      </rPr>
      <t>17</t>
    </r>
    <r>
      <rPr>
        <sz val="10"/>
        <color theme="1"/>
        <rFont val="宋体"/>
        <family val="3"/>
        <charset val="134"/>
      </rPr>
      <t>年年报查询。</t>
    </r>
    <phoneticPr fontId="5" type="noConversion"/>
  </si>
  <si>
    <r>
      <rPr>
        <b/>
        <sz val="10"/>
        <color theme="1"/>
        <rFont val="宋体"/>
        <family val="3"/>
        <charset val="134"/>
      </rPr>
      <t>退市前数据：</t>
    </r>
    <phoneticPr fontId="5" type="noConversion"/>
  </si>
  <si>
    <r>
      <rPr>
        <b/>
        <sz val="10"/>
        <color theme="1"/>
        <rFont val="宋体"/>
        <family val="3"/>
        <charset val="134"/>
      </rPr>
      <t>退市后数据：</t>
    </r>
    <phoneticPr fontId="5" type="noConversion"/>
  </si>
  <si>
    <r>
      <t>12</t>
    </r>
    <r>
      <rPr>
        <sz val="10"/>
        <color theme="1"/>
        <rFont val="宋体"/>
        <family val="3"/>
        <charset val="134"/>
      </rPr>
      <t>年后用户数不再增长，</t>
    </r>
    <r>
      <rPr>
        <sz val="10"/>
        <color theme="1"/>
        <rFont val="Times New Roman"/>
        <family val="1"/>
      </rPr>
      <t>16,17</t>
    </r>
    <r>
      <rPr>
        <sz val="10"/>
        <color theme="1"/>
        <rFont val="宋体"/>
        <family val="3"/>
        <charset val="134"/>
      </rPr>
      <t>年开始</t>
    </r>
    <r>
      <rPr>
        <sz val="10"/>
        <color theme="1"/>
        <rFont val="Times New Roman"/>
        <family val="1"/>
      </rPr>
      <t>ARPU</t>
    </r>
    <r>
      <rPr>
        <sz val="10"/>
        <color theme="1"/>
        <rFont val="宋体"/>
        <family val="3"/>
        <charset val="134"/>
      </rPr>
      <t>也停止增长。</t>
    </r>
    <phoneticPr fontId="5" type="noConversion"/>
  </si>
  <si>
    <r>
      <rPr>
        <sz val="10"/>
        <rFont val="宋体"/>
        <family val="3"/>
        <charset val="134"/>
      </rPr>
      <t>奇虎</t>
    </r>
    <r>
      <rPr>
        <sz val="10"/>
        <rFont val="Times New Roman"/>
        <family val="1"/>
      </rPr>
      <t>15</t>
    </r>
    <r>
      <rPr>
        <sz val="10"/>
        <rFont val="宋体"/>
        <family val="3"/>
        <charset val="134"/>
      </rPr>
      <t>年的</t>
    </r>
    <r>
      <rPr>
        <sz val="10"/>
        <rFont val="Times New Roman"/>
        <family val="1"/>
      </rPr>
      <t>ARPU</t>
    </r>
    <r>
      <rPr>
        <sz val="10"/>
        <rFont val="宋体"/>
        <family val="3"/>
        <charset val="134"/>
      </rPr>
      <t>为</t>
    </r>
    <r>
      <rPr>
        <sz val="10"/>
        <rFont val="Times New Roman"/>
        <family val="1"/>
      </rPr>
      <t>3.5</t>
    </r>
    <r>
      <rPr>
        <sz val="10"/>
        <rFont val="宋体"/>
        <family val="3"/>
        <charset val="134"/>
      </rPr>
      <t>美元，约为</t>
    </r>
    <r>
      <rPr>
        <sz val="10"/>
        <rFont val="Times New Roman"/>
        <family val="1"/>
      </rPr>
      <t>23</t>
    </r>
    <r>
      <rPr>
        <sz val="10"/>
        <rFont val="宋体"/>
        <family val="3"/>
        <charset val="134"/>
      </rPr>
      <t>元，</t>
    </r>
    <r>
      <rPr>
        <sz val="10"/>
        <rFont val="Times New Roman"/>
        <family val="1"/>
      </rPr>
      <t>16</t>
    </r>
    <r>
      <rPr>
        <sz val="10"/>
        <rFont val="宋体"/>
        <family val="3"/>
        <charset val="134"/>
      </rPr>
      <t>年</t>
    </r>
    <r>
      <rPr>
        <sz val="10"/>
        <rFont val="Times New Roman"/>
        <family val="1"/>
      </rPr>
      <t>ARPU</t>
    </r>
    <r>
      <rPr>
        <sz val="10"/>
        <rFont val="宋体"/>
        <family val="3"/>
        <charset val="134"/>
      </rPr>
      <t>为</t>
    </r>
    <r>
      <rPr>
        <sz val="10"/>
        <rFont val="Times New Roman"/>
        <family val="1"/>
      </rPr>
      <t>20.4</t>
    </r>
    <r>
      <rPr>
        <sz val="10"/>
        <rFont val="宋体"/>
        <family val="3"/>
        <charset val="134"/>
      </rPr>
      <t>元，</t>
    </r>
    <r>
      <rPr>
        <sz val="10"/>
        <rFont val="Times New Roman"/>
        <family val="1"/>
      </rPr>
      <t>17</t>
    </r>
    <r>
      <rPr>
        <sz val="10"/>
        <rFont val="宋体"/>
        <family val="3"/>
        <charset val="134"/>
      </rPr>
      <t>上半年为</t>
    </r>
    <r>
      <rPr>
        <sz val="10"/>
        <rFont val="Times New Roman"/>
        <family val="1"/>
      </rPr>
      <t>10.9</t>
    </r>
    <r>
      <rPr>
        <sz val="10"/>
        <rFont val="宋体"/>
        <family val="3"/>
        <charset val="134"/>
      </rPr>
      <t>元。</t>
    </r>
    <phoneticPr fontId="5" type="noConversion"/>
  </si>
  <si>
    <r>
      <rPr>
        <sz val="10"/>
        <color theme="1"/>
        <rFont val="宋体"/>
        <family val="3"/>
        <charset val="134"/>
      </rPr>
      <t>奇虎的渠道入口是安全卫士，是被动使用产品，粘性较低，流量变现是广告收入</t>
    </r>
    <r>
      <rPr>
        <sz val="10"/>
        <color theme="1"/>
        <rFont val="Times New Roman"/>
        <family val="1"/>
      </rPr>
      <t>+</t>
    </r>
    <r>
      <rPr>
        <sz val="10"/>
        <color theme="1"/>
        <rFont val="宋体"/>
        <family val="3"/>
        <charset val="134"/>
      </rPr>
      <t>增值服务</t>
    </r>
    <r>
      <rPr>
        <sz val="10"/>
        <color theme="1"/>
        <rFont val="Times New Roman"/>
        <family val="1"/>
      </rPr>
      <t>+</t>
    </r>
    <r>
      <rPr>
        <sz val="10"/>
        <color theme="1"/>
        <rFont val="宋体"/>
        <family val="3"/>
        <charset val="134"/>
      </rPr>
      <t>销售硬件，自成一体。</t>
    </r>
    <phoneticPr fontId="5" type="noConversion"/>
  </si>
  <si>
    <r>
      <rPr>
        <sz val="10"/>
        <color theme="1"/>
        <rFont val="宋体"/>
        <family val="3"/>
        <charset val="134"/>
      </rPr>
      <t>暴风的渠道入口是视频工具，也是被动使用产品，流量变现是获取广告收入</t>
    </r>
    <r>
      <rPr>
        <sz val="10"/>
        <color theme="1"/>
        <rFont val="Times New Roman"/>
        <family val="1"/>
      </rPr>
      <t>+</t>
    </r>
    <r>
      <rPr>
        <sz val="10"/>
        <color theme="1"/>
        <rFont val="宋体"/>
        <family val="3"/>
        <charset val="134"/>
      </rPr>
      <t>销售硬件，跟奇虎类似。</t>
    </r>
    <phoneticPr fontId="5" type="noConversion"/>
  </si>
  <si>
    <r>
      <t xml:space="preserve">2. </t>
    </r>
    <r>
      <rPr>
        <sz val="10"/>
        <rFont val="宋体"/>
        <family val="3"/>
        <charset val="134"/>
      </rPr>
      <t>列举奇虎从招股说明书开始披露至今的每年活跃用户数和由总收入所对应计算的</t>
    </r>
    <r>
      <rPr>
        <sz val="10"/>
        <rFont val="Times New Roman"/>
        <family val="1"/>
      </rPr>
      <t>ARPU</t>
    </r>
    <phoneticPr fontId="2" type="noConversion"/>
  </si>
  <si>
    <r>
      <rPr>
        <sz val="10"/>
        <color theme="1"/>
        <rFont val="宋体"/>
        <family val="3"/>
        <charset val="134"/>
      </rPr>
      <t>不过，对于二三四五而言还要考虑去年</t>
    </r>
    <r>
      <rPr>
        <sz val="10"/>
        <color theme="1"/>
        <rFont val="Times New Roman"/>
        <family val="1"/>
      </rPr>
      <t>12</t>
    </r>
    <r>
      <rPr>
        <sz val="10"/>
        <color theme="1"/>
        <rFont val="宋体"/>
        <family val="3"/>
        <charset val="134"/>
      </rPr>
      <t>月央行出台的现金贷监管的新规。拍拍贷，趣店等美股上市公司收到这个影响，不仅股价下跌很多，业绩也有下滑。</t>
    </r>
    <phoneticPr fontId="5" type="noConversion"/>
  </si>
  <si>
    <r>
      <rPr>
        <sz val="10"/>
        <color theme="1"/>
        <rFont val="宋体"/>
        <family val="3"/>
        <charset val="134"/>
      </rPr>
      <t>趣店相比发行当日的最高价</t>
    </r>
    <r>
      <rPr>
        <sz val="10"/>
        <color theme="1"/>
        <rFont val="Times New Roman"/>
        <family val="1"/>
      </rPr>
      <t>35.45</t>
    </r>
    <r>
      <rPr>
        <sz val="10"/>
        <color theme="1"/>
        <rFont val="宋体"/>
        <family val="3"/>
        <charset val="134"/>
      </rPr>
      <t>，已经跌去了超过</t>
    </r>
    <r>
      <rPr>
        <sz val="10"/>
        <color theme="1"/>
        <rFont val="Times New Roman"/>
        <family val="1"/>
      </rPr>
      <t>70%</t>
    </r>
    <r>
      <rPr>
        <sz val="10"/>
        <color theme="1"/>
        <rFont val="宋体"/>
        <family val="3"/>
        <charset val="134"/>
      </rPr>
      <t>，拍拍贷相比发行首日最高价</t>
    </r>
    <r>
      <rPr>
        <sz val="10"/>
        <color theme="1"/>
        <rFont val="Times New Roman"/>
        <family val="1"/>
      </rPr>
      <t>14.63</t>
    </r>
    <r>
      <rPr>
        <sz val="10"/>
        <color theme="1"/>
        <rFont val="宋体"/>
        <family val="3"/>
        <charset val="134"/>
      </rPr>
      <t>，也跌了</t>
    </r>
    <r>
      <rPr>
        <sz val="10"/>
        <color theme="1"/>
        <rFont val="Times New Roman"/>
        <family val="1"/>
      </rPr>
      <t>55%</t>
    </r>
    <r>
      <rPr>
        <sz val="10"/>
        <color theme="1"/>
        <rFont val="宋体"/>
        <family val="3"/>
        <charset val="134"/>
      </rPr>
      <t>。而二三四五从最年八月的最高价</t>
    </r>
    <r>
      <rPr>
        <sz val="10"/>
        <color theme="1"/>
        <rFont val="Times New Roman"/>
        <family val="1"/>
      </rPr>
      <t>8.99</t>
    </r>
    <r>
      <rPr>
        <sz val="10"/>
        <color theme="1"/>
        <rFont val="宋体"/>
        <family val="3"/>
        <charset val="134"/>
      </rPr>
      <t>到今年的最低价</t>
    </r>
    <r>
      <rPr>
        <sz val="10"/>
        <color theme="1"/>
        <rFont val="Times New Roman"/>
        <family val="1"/>
      </rPr>
      <t>5.10</t>
    </r>
    <r>
      <rPr>
        <sz val="10"/>
        <color theme="1"/>
        <rFont val="宋体"/>
        <family val="3"/>
        <charset val="134"/>
      </rPr>
      <t>，下跌了</t>
    </r>
    <r>
      <rPr>
        <sz val="10"/>
        <color theme="1"/>
        <rFont val="Times New Roman"/>
        <family val="1"/>
      </rPr>
      <t>43%</t>
    </r>
    <r>
      <rPr>
        <sz val="10"/>
        <color theme="1"/>
        <rFont val="宋体"/>
        <family val="3"/>
        <charset val="134"/>
      </rPr>
      <t>。</t>
    </r>
    <phoneticPr fontId="5" type="noConversion"/>
  </si>
  <si>
    <r>
      <rPr>
        <sz val="10"/>
        <color theme="1"/>
        <rFont val="宋体"/>
        <family val="3"/>
        <charset val="134"/>
      </rPr>
      <t>贷款总额，笔数均快速增长，最新坏账率约为</t>
    </r>
    <r>
      <rPr>
        <sz val="10"/>
        <color theme="1"/>
        <rFont val="Times New Roman"/>
        <family val="1"/>
      </rPr>
      <t>4%</t>
    </r>
    <r>
      <rPr>
        <sz val="10"/>
        <color theme="1"/>
        <rFont val="宋体"/>
        <family val="3"/>
        <charset val="134"/>
      </rPr>
      <t>。</t>
    </r>
    <phoneticPr fontId="5" type="noConversion"/>
  </si>
  <si>
    <r>
      <t>收到监管的影响，三家公司的业务都受到了不少冲击，二三四五就在</t>
    </r>
    <r>
      <rPr>
        <sz val="10"/>
        <color theme="1"/>
        <rFont val="Times New Roman"/>
        <family val="1"/>
      </rPr>
      <t>17</t>
    </r>
    <r>
      <rPr>
        <sz val="10"/>
        <color theme="1"/>
        <rFont val="宋体"/>
        <family val="3"/>
        <charset val="134"/>
      </rPr>
      <t>年末已经停止了无场景的纯现金贷款。</t>
    </r>
    <phoneticPr fontId="5" type="noConversion"/>
  </si>
  <si>
    <t>综上，二三四五当前估值还略微有些贵。（以上仅做参考，为助教个人思路）</t>
    <phoneticPr fontId="5" type="noConversion"/>
  </si>
  <si>
    <t>所以除了账面的业绩和估值数字之外，对于现金贷未来的政策风险，也是需要考虑的重要因素。如果考虑买入，需要有更厚的安全垫以及做好止损。</t>
    <phoneticPr fontId="5" type="noConversion"/>
  </si>
  <si>
    <r>
      <rPr>
        <sz val="10"/>
        <color theme="1"/>
        <rFont val="宋体"/>
        <family val="3"/>
        <charset val="134"/>
      </rPr>
      <t>对于暴风来说，其目前去掉硬件销售的</t>
    </r>
    <r>
      <rPr>
        <sz val="10"/>
        <color theme="1"/>
        <rFont val="Times New Roman"/>
        <family val="1"/>
      </rPr>
      <t>ARPU</t>
    </r>
    <r>
      <rPr>
        <sz val="10"/>
        <color theme="1"/>
        <rFont val="宋体"/>
        <family val="3"/>
        <charset val="134"/>
      </rPr>
      <t>仅为</t>
    </r>
    <r>
      <rPr>
        <sz val="10"/>
        <color theme="1"/>
        <rFont val="Times New Roman"/>
        <family val="1"/>
      </rPr>
      <t>3.2</t>
    </r>
    <r>
      <rPr>
        <sz val="10"/>
        <color theme="1"/>
        <rFont val="宋体"/>
        <family val="3"/>
        <charset val="134"/>
      </rPr>
      <t>元，对比商业模式类似的奇虎</t>
    </r>
    <r>
      <rPr>
        <sz val="10"/>
        <color theme="1"/>
        <rFont val="Times New Roman"/>
        <family val="1"/>
      </rPr>
      <t>36</t>
    </r>
    <r>
      <rPr>
        <sz val="10"/>
        <rFont val="Times New Roman"/>
        <family val="1"/>
      </rPr>
      <t>0</t>
    </r>
    <r>
      <rPr>
        <sz val="10"/>
        <rFont val="宋体"/>
        <family val="3"/>
        <charset val="134"/>
      </rPr>
      <t>的</t>
    </r>
    <r>
      <rPr>
        <sz val="10"/>
        <rFont val="Times New Roman"/>
        <family val="1"/>
      </rPr>
      <t>20</t>
    </r>
    <r>
      <rPr>
        <sz val="10"/>
        <rFont val="宋体"/>
        <family val="3"/>
        <charset val="134"/>
      </rPr>
      <t>元左右仍</t>
    </r>
    <r>
      <rPr>
        <sz val="10"/>
        <color theme="1"/>
        <rFont val="宋体"/>
        <family val="3"/>
        <charset val="134"/>
      </rPr>
      <t>有较大差距，看得出还未充分变现。但是其在上市之后直接就去做了硬件的业务，并没有想办法把传统的业务进行充分变现。而且相比</t>
    </r>
    <r>
      <rPr>
        <sz val="10"/>
        <color theme="1"/>
        <rFont val="Times New Roman"/>
        <family val="1"/>
      </rPr>
      <t>16</t>
    </r>
    <r>
      <rPr>
        <sz val="10"/>
        <color theme="1"/>
        <rFont val="宋体"/>
        <family val="3"/>
        <charset val="134"/>
      </rPr>
      <t>年的</t>
    </r>
    <r>
      <rPr>
        <sz val="10"/>
        <color theme="1"/>
        <rFont val="Times New Roman"/>
        <family val="1"/>
      </rPr>
      <t>4.3</t>
    </r>
    <r>
      <rPr>
        <sz val="10"/>
        <color theme="1"/>
        <rFont val="宋体"/>
        <family val="3"/>
        <charset val="134"/>
      </rPr>
      <t>元还有所下降，这是非常不好的信号。
目前硬件业务的投入很多，效益却并不是很好，毛利为</t>
    </r>
    <r>
      <rPr>
        <sz val="10"/>
        <color theme="1"/>
        <rFont val="Times New Roman"/>
        <family val="1"/>
      </rPr>
      <t>-7%</t>
    </r>
    <r>
      <rPr>
        <sz val="10"/>
        <color theme="1"/>
        <rFont val="宋体"/>
        <family val="3"/>
        <charset val="134"/>
      </rPr>
      <t>，相比去年的</t>
    </r>
    <r>
      <rPr>
        <sz val="10"/>
        <color theme="1"/>
        <rFont val="Times New Roman"/>
        <family val="1"/>
      </rPr>
      <t>-15%</t>
    </r>
    <r>
      <rPr>
        <sz val="10"/>
        <color theme="1"/>
        <rFont val="宋体"/>
        <family val="3"/>
        <charset val="134"/>
      </rPr>
      <t>提升</t>
    </r>
    <r>
      <rPr>
        <sz val="10"/>
        <color theme="1"/>
        <rFont val="Times New Roman"/>
        <family val="1"/>
      </rPr>
      <t>8</t>
    </r>
    <r>
      <rPr>
        <sz val="10"/>
        <color theme="1"/>
        <rFont val="宋体"/>
        <family val="3"/>
        <charset val="134"/>
      </rPr>
      <t>个百分点，硬件业务短期想赚钱很难。总体来说，如果继续大规模投入硬件业务的话，前途比较难说，盈利较难预测。不考虑硬件业务，仅仅根据传统视频工具的</t>
    </r>
    <r>
      <rPr>
        <sz val="10"/>
        <color theme="1"/>
        <rFont val="Times New Roman"/>
        <family val="1"/>
      </rPr>
      <t>ARPU</t>
    </r>
    <r>
      <rPr>
        <sz val="10"/>
        <color theme="1"/>
        <rFont val="宋体"/>
        <family val="3"/>
        <charset val="134"/>
      </rPr>
      <t>上限和用户数来说，目前</t>
    </r>
    <r>
      <rPr>
        <sz val="10"/>
        <color theme="1"/>
        <rFont val="Times New Roman"/>
        <family val="1"/>
      </rPr>
      <t>67</t>
    </r>
    <r>
      <rPr>
        <sz val="10"/>
        <color theme="1"/>
        <rFont val="宋体"/>
        <family val="3"/>
        <charset val="134"/>
      </rPr>
      <t>亿的暴风应该不算贵。</t>
    </r>
    <phoneticPr fontId="5" type="noConversion"/>
  </si>
  <si>
    <r>
      <rPr>
        <b/>
        <sz val="16"/>
        <color theme="1"/>
        <rFont val="宋体"/>
        <family val="3"/>
        <charset val="134"/>
      </rPr>
      <t>【</t>
    </r>
    <r>
      <rPr>
        <b/>
        <sz val="16"/>
        <color theme="1"/>
        <rFont val="Times New Roman"/>
        <family val="1"/>
      </rPr>
      <t>18</t>
    </r>
    <r>
      <rPr>
        <b/>
        <sz val="16"/>
        <color theme="1"/>
        <rFont val="宋体"/>
        <family val="3"/>
        <charset val="134"/>
      </rPr>
      <t>春训营价值投资新时代】任务五：互联网</t>
    </r>
    <r>
      <rPr>
        <b/>
        <sz val="16"/>
        <color theme="1"/>
        <rFont val="Times New Roman"/>
        <family val="1"/>
      </rPr>
      <t xml:space="preserve"> - </t>
    </r>
    <r>
      <rPr>
        <b/>
        <sz val="16"/>
        <color theme="1"/>
        <rFont val="宋体"/>
        <family val="3"/>
        <charset val="134"/>
      </rPr>
      <t>用户为王</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</si>
</sst>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 #,##0.00_ ;_ * \-#,##0.00_ ;_ * &quot;-&quot;??_ ;_ @_ "/>
    <numFmt numFmtId="176" formatCode="#,##0_ "/>
    <numFmt numFmtId="177" formatCode="0.0_ "/>
    <numFmt numFmtId="178" formatCode="#,##0_);[Red]\(#,##0\)"/>
    <numFmt numFmtId="179" formatCode="#,##0.0_);[Red]\(#,##0.0\)"/>
    <numFmt numFmtId="180" formatCode="_ * #,##0.0_ ;_ * \-#,##0.0_ ;_ * &quot;-&quot;??_ ;_ @_ "/>
    <numFmt numFmtId="181" formatCode="_ * #,##0_ ;_ * \-#,##0_ ;_ * &quot;-&quot;??_ ;_ @_ "/>
  </numFmts>
  <fonts count="19" x14ac:knownFonts="1">
    <font>
      <sz val="11"/>
      <color theme="1"/>
      <name val="等线"/>
      <family val="2"/>
      <charset val="134"/>
      <scheme val="minor"/>
    </font>
    <font>
      <sz val="10"/>
      <color theme="1"/>
      <name val="Times New Roman"/>
      <family val="1"/>
    </font>
    <font>
      <sz val="9"/>
      <name val="等线"/>
      <family val="2"/>
      <charset val="134"/>
      <scheme val="minor"/>
    </font>
    <font>
      <sz val="10"/>
      <color theme="1"/>
      <name val="宋体"/>
      <family val="3"/>
      <charset val="134"/>
    </font>
    <font>
      <sz val="10"/>
      <color theme="1"/>
      <name val="Arial"/>
      <family val="2"/>
      <charset val="134"/>
    </font>
    <font>
      <sz val="9"/>
      <name val="等线"/>
      <family val="3"/>
      <charset val="134"/>
      <scheme val="minor"/>
    </font>
    <font>
      <b/>
      <sz val="10"/>
      <color theme="1"/>
      <name val="宋体"/>
      <family val="3"/>
      <charset val="134"/>
    </font>
    <font>
      <b/>
      <sz val="10"/>
      <color theme="1"/>
      <name val="Times New Roman"/>
      <family val="1"/>
    </font>
    <font>
      <sz val="10"/>
      <color rgb="FFFF0000"/>
      <name val="Times New Roman"/>
      <family val="1"/>
    </font>
    <font>
      <sz val="11"/>
      <color theme="1"/>
      <name val="等线"/>
      <family val="2"/>
      <charset val="134"/>
      <scheme val="minor"/>
    </font>
    <font>
      <sz val="10"/>
      <name val="Times New Roman"/>
      <family val="1"/>
    </font>
    <font>
      <sz val="10"/>
      <color rgb="FF00B050"/>
      <name val="Times New Roman"/>
      <family val="1"/>
    </font>
    <font>
      <b/>
      <sz val="10"/>
      <name val="宋体"/>
      <family val="3"/>
      <charset val="134"/>
    </font>
    <font>
      <sz val="10"/>
      <name val="宋体"/>
      <family val="3"/>
      <charset val="134"/>
    </font>
    <font>
      <u/>
      <sz val="11"/>
      <color theme="10"/>
      <name val="等线"/>
      <family val="2"/>
      <charset val="134"/>
      <scheme val="minor"/>
    </font>
    <font>
      <u/>
      <sz val="11"/>
      <color theme="10"/>
      <name val="Times New Roman"/>
      <family val="1"/>
    </font>
    <font>
      <sz val="11"/>
      <color theme="1"/>
      <name val="Times New Roman"/>
      <family val="1"/>
    </font>
    <font>
      <b/>
      <sz val="16"/>
      <color theme="1"/>
      <name val="Times New Roman"/>
      <family val="1"/>
    </font>
    <font>
      <b/>
      <sz val="16"/>
      <color theme="1"/>
      <name val="宋体"/>
      <family val="3"/>
      <charset val="134"/>
    </font>
  </fonts>
  <fills count="4">
    <fill>
      <patternFill patternType="none"/>
    </fill>
    <fill>
      <patternFill patternType="gray125"/>
    </fill>
    <fill>
      <patternFill patternType="solid">
        <fgColor theme="3" tint="0.79998168889431442"/>
        <bgColor indexed="64"/>
      </patternFill>
    </fill>
    <fill>
      <patternFill patternType="solid">
        <fgColor theme="0" tint="-0.14999847407452621"/>
        <bgColor indexed="64"/>
      </patternFill>
    </fill>
  </fills>
  <borders count="22">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ashed">
        <color auto="1"/>
      </top>
      <bottom/>
      <diagonal/>
    </border>
    <border>
      <left style="thin">
        <color indexed="64"/>
      </left>
      <right/>
      <top style="dashed">
        <color auto="1"/>
      </top>
      <bottom/>
      <diagonal/>
    </border>
    <border>
      <left/>
      <right/>
      <top/>
      <bottom style="dashed">
        <color auto="1"/>
      </bottom>
      <diagonal/>
    </border>
    <border>
      <left style="thin">
        <color indexed="64"/>
      </left>
      <right/>
      <top/>
      <bottom style="dashed">
        <color auto="1"/>
      </bottom>
      <diagonal/>
    </border>
    <border>
      <left/>
      <right/>
      <top style="thin">
        <color auto="1"/>
      </top>
      <bottom/>
      <diagonal/>
    </border>
    <border>
      <left style="dashed">
        <color indexed="64"/>
      </left>
      <right/>
      <top style="thin">
        <color indexed="64"/>
      </top>
      <bottom/>
      <diagonal/>
    </border>
    <border>
      <left/>
      <right style="dashed">
        <color indexed="64"/>
      </right>
      <top style="thin">
        <color indexed="64"/>
      </top>
      <bottom/>
      <diagonal/>
    </border>
    <border>
      <left style="dashed">
        <color indexed="64"/>
      </left>
      <right/>
      <top/>
      <bottom/>
      <diagonal/>
    </border>
    <border>
      <left/>
      <right style="dashed">
        <color indexed="64"/>
      </right>
      <top/>
      <bottom/>
      <diagonal/>
    </border>
    <border>
      <left style="dashed">
        <color indexed="64"/>
      </left>
      <right/>
      <top style="dashed">
        <color auto="1"/>
      </top>
      <bottom/>
      <diagonal/>
    </border>
    <border>
      <left/>
      <right style="dashed">
        <color indexed="64"/>
      </right>
      <top style="dashed">
        <color auto="1"/>
      </top>
      <bottom/>
      <diagonal/>
    </border>
    <border>
      <left style="dashed">
        <color indexed="64"/>
      </left>
      <right/>
      <top/>
      <bottom style="dashed">
        <color auto="1"/>
      </bottom>
      <diagonal/>
    </border>
    <border>
      <left/>
      <right style="dashed">
        <color indexed="64"/>
      </right>
      <top/>
      <bottom style="dashed">
        <color auto="1"/>
      </bottom>
      <diagonal/>
    </border>
    <border>
      <left/>
      <right style="dashed">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5">
    <xf numFmtId="0" fontId="0" fillId="0" borderId="0">
      <alignment vertical="center"/>
    </xf>
    <xf numFmtId="0" fontId="4" fillId="0" borderId="0">
      <alignment vertical="center"/>
    </xf>
    <xf numFmtId="43" fontId="4" fillId="0" borderId="0" applyFont="0" applyFill="0" applyBorder="0" applyAlignment="0" applyProtection="0">
      <alignment vertical="center"/>
    </xf>
    <xf numFmtId="43" fontId="9" fillId="0" borderId="0" applyFont="0" applyFill="0" applyBorder="0" applyAlignment="0" applyProtection="0">
      <alignment vertical="center"/>
    </xf>
    <xf numFmtId="0" fontId="14" fillId="0" borderId="0" applyNumberFormat="0" applyFill="0" applyBorder="0" applyAlignment="0" applyProtection="0">
      <alignment vertical="center"/>
    </xf>
  </cellStyleXfs>
  <cellXfs count="166">
    <xf numFmtId="0" fontId="0" fillId="0" borderId="0" xfId="0">
      <alignment vertical="center"/>
    </xf>
    <xf numFmtId="0" fontId="1" fillId="0" borderId="0" xfId="0" applyNumberFormat="1" applyFont="1" applyAlignment="1">
      <alignment vertical="center"/>
    </xf>
    <xf numFmtId="0" fontId="1" fillId="0" borderId="1" xfId="0" applyNumberFormat="1" applyFont="1" applyBorder="1" applyAlignment="1">
      <alignment vertical="center"/>
    </xf>
    <xf numFmtId="0" fontId="1" fillId="0" borderId="0" xfId="0" applyNumberFormat="1" applyFont="1" applyBorder="1" applyAlignment="1">
      <alignment vertical="center"/>
    </xf>
    <xf numFmtId="0" fontId="1" fillId="0" borderId="2" xfId="0" applyNumberFormat="1" applyFont="1" applyBorder="1" applyAlignment="1">
      <alignment vertical="center"/>
    </xf>
    <xf numFmtId="0" fontId="1" fillId="0" borderId="1" xfId="0" applyNumberFormat="1" applyFont="1" applyBorder="1" applyAlignment="1">
      <alignment horizontal="left" vertical="center"/>
    </xf>
    <xf numFmtId="0" fontId="1" fillId="0" borderId="0" xfId="0" applyNumberFormat="1" applyFont="1" applyBorder="1" applyAlignment="1">
      <alignment horizontal="right" vertical="center"/>
    </xf>
    <xf numFmtId="0" fontId="1" fillId="0" borderId="4" xfId="0" applyNumberFormat="1" applyFont="1" applyBorder="1" applyAlignment="1">
      <alignment vertical="center"/>
    </xf>
    <xf numFmtId="0" fontId="1" fillId="0" borderId="0" xfId="0" applyNumberFormat="1" applyFont="1" applyFill="1" applyBorder="1" applyAlignment="1">
      <alignment vertical="center"/>
    </xf>
    <xf numFmtId="0" fontId="1" fillId="0" borderId="2" xfId="0" applyNumberFormat="1" applyFont="1" applyFill="1" applyBorder="1" applyAlignment="1">
      <alignment vertical="center"/>
    </xf>
    <xf numFmtId="0" fontId="1" fillId="0" borderId="0" xfId="0" applyNumberFormat="1" applyFont="1" applyFill="1" applyAlignment="1">
      <alignment vertical="center"/>
    </xf>
    <xf numFmtId="0" fontId="1" fillId="0" borderId="1" xfId="0" applyNumberFormat="1" applyFont="1" applyFill="1" applyBorder="1" applyAlignment="1">
      <alignment vertical="center"/>
    </xf>
    <xf numFmtId="0" fontId="1" fillId="0" borderId="0" xfId="0" applyNumberFormat="1" applyFont="1" applyBorder="1" applyAlignment="1">
      <alignment vertical="center" wrapText="1"/>
    </xf>
    <xf numFmtId="0" fontId="1" fillId="0" borderId="1" xfId="0" applyNumberFormat="1" applyFont="1" applyBorder="1" applyAlignment="1">
      <alignment vertical="center" wrapText="1"/>
    </xf>
    <xf numFmtId="0" fontId="1" fillId="0" borderId="2" xfId="0" applyNumberFormat="1" applyFont="1" applyBorder="1" applyAlignment="1">
      <alignment vertical="center" wrapText="1"/>
    </xf>
    <xf numFmtId="0" fontId="1" fillId="0" borderId="4" xfId="0" applyNumberFormat="1" applyFont="1" applyBorder="1" applyAlignment="1">
      <alignment vertical="center" wrapText="1"/>
    </xf>
    <xf numFmtId="0" fontId="1" fillId="0" borderId="3" xfId="0" applyNumberFormat="1" applyFont="1" applyBorder="1" applyAlignment="1">
      <alignment vertical="center"/>
    </xf>
    <xf numFmtId="0" fontId="1" fillId="0" borderId="5" xfId="0" applyNumberFormat="1" applyFont="1" applyBorder="1" applyAlignment="1">
      <alignment vertical="center"/>
    </xf>
    <xf numFmtId="0" fontId="1" fillId="0" borderId="1"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1" fillId="0" borderId="2" xfId="0" applyNumberFormat="1" applyFont="1" applyFill="1" applyBorder="1" applyAlignment="1">
      <alignment vertical="center" wrapText="1"/>
    </xf>
    <xf numFmtId="0" fontId="1" fillId="0" borderId="1" xfId="0" applyNumberFormat="1" applyFont="1" applyFill="1" applyBorder="1" applyAlignment="1">
      <alignment horizontal="left" vertical="center" wrapText="1"/>
    </xf>
    <xf numFmtId="0" fontId="1" fillId="0" borderId="2" xfId="0" applyNumberFormat="1" applyFont="1" applyFill="1" applyBorder="1" applyAlignment="1">
      <alignment horizontal="left" vertical="center" wrapText="1"/>
    </xf>
    <xf numFmtId="0" fontId="1" fillId="0" borderId="0" xfId="0" applyNumberFormat="1" applyFont="1" applyAlignment="1">
      <alignment horizontal="left" vertical="center"/>
    </xf>
    <xf numFmtId="0" fontId="1" fillId="0" borderId="0" xfId="0" applyNumberFormat="1" applyFont="1" applyBorder="1" applyAlignment="1">
      <alignment horizontal="left" vertical="center"/>
    </xf>
    <xf numFmtId="0" fontId="1" fillId="0" borderId="0" xfId="0" applyFont="1" applyAlignment="1">
      <alignment horizontal="left" vertical="center"/>
    </xf>
    <xf numFmtId="0" fontId="1" fillId="0" borderId="4" xfId="0" applyNumberFormat="1" applyFont="1" applyBorder="1" applyAlignment="1">
      <alignment horizontal="left" vertical="center" wrapText="1"/>
    </xf>
    <xf numFmtId="0" fontId="1" fillId="0" borderId="3" xfId="0" applyFont="1" applyBorder="1" applyAlignment="1">
      <alignment horizontal="right" vertical="center"/>
    </xf>
    <xf numFmtId="0" fontId="1" fillId="0" borderId="4" xfId="0" applyFont="1" applyBorder="1" applyAlignment="1">
      <alignment horizontal="right" vertical="center"/>
    </xf>
    <xf numFmtId="176" fontId="1" fillId="0" borderId="1" xfId="0" applyNumberFormat="1" applyFont="1" applyBorder="1" applyAlignment="1">
      <alignment horizontal="right" vertical="center"/>
    </xf>
    <xf numFmtId="176" fontId="1" fillId="0" borderId="0" xfId="0" applyNumberFormat="1" applyFont="1" applyAlignment="1">
      <alignment horizontal="right" vertical="center"/>
    </xf>
    <xf numFmtId="0" fontId="1" fillId="0" borderId="1" xfId="0" applyFont="1" applyBorder="1" applyAlignment="1">
      <alignment horizontal="right" vertical="center"/>
    </xf>
    <xf numFmtId="177" fontId="1" fillId="0" borderId="1" xfId="0" applyNumberFormat="1" applyFont="1" applyBorder="1" applyAlignment="1">
      <alignment horizontal="right" vertical="center"/>
    </xf>
    <xf numFmtId="177" fontId="1" fillId="0" borderId="0" xfId="0" applyNumberFormat="1" applyFont="1" applyAlignment="1">
      <alignment horizontal="right" vertical="center"/>
    </xf>
    <xf numFmtId="0" fontId="1" fillId="0" borderId="4" xfId="0" applyFont="1" applyBorder="1" applyAlignment="1">
      <alignment horizontal="left" vertical="center"/>
    </xf>
    <xf numFmtId="49" fontId="1" fillId="0" borderId="0" xfId="0" applyNumberFormat="1" applyFont="1" applyAlignment="1">
      <alignment horizontal="left" vertical="center"/>
    </xf>
    <xf numFmtId="0" fontId="1" fillId="0" borderId="0" xfId="0" applyFont="1" applyBorder="1" applyAlignment="1">
      <alignment vertical="center"/>
    </xf>
    <xf numFmtId="176" fontId="1" fillId="0" borderId="7" xfId="0" applyNumberFormat="1" applyFont="1" applyBorder="1" applyAlignment="1">
      <alignment horizontal="right" vertical="center"/>
    </xf>
    <xf numFmtId="176" fontId="1" fillId="0" borderId="6" xfId="0" applyNumberFormat="1" applyFont="1" applyBorder="1" applyAlignment="1">
      <alignment horizontal="right" vertical="center"/>
    </xf>
    <xf numFmtId="49" fontId="1" fillId="0" borderId="8" xfId="0" applyNumberFormat="1" applyFont="1" applyBorder="1" applyAlignment="1">
      <alignment horizontal="left" vertical="center"/>
    </xf>
    <xf numFmtId="0" fontId="1" fillId="0" borderId="9" xfId="0" applyFont="1" applyBorder="1" applyAlignment="1">
      <alignment horizontal="right" vertical="center"/>
    </xf>
    <xf numFmtId="9" fontId="1" fillId="3" borderId="0" xfId="0" applyNumberFormat="1" applyFont="1" applyFill="1" applyAlignment="1">
      <alignment horizontal="right" vertical="center"/>
    </xf>
    <xf numFmtId="9" fontId="1" fillId="3" borderId="8" xfId="0" applyNumberFormat="1" applyFont="1" applyFill="1" applyBorder="1" applyAlignment="1">
      <alignment horizontal="right" vertical="center"/>
    </xf>
    <xf numFmtId="0" fontId="1" fillId="0" borderId="1" xfId="0" applyNumberFormat="1" applyFont="1" applyBorder="1" applyAlignment="1">
      <alignment horizontal="center" vertical="center"/>
    </xf>
    <xf numFmtId="9" fontId="1" fillId="0" borderId="0" xfId="0" applyNumberFormat="1" applyFont="1" applyFill="1" applyAlignment="1">
      <alignment horizontal="right" vertical="center"/>
    </xf>
    <xf numFmtId="0" fontId="1" fillId="0" borderId="0" xfId="0" applyFont="1" applyFill="1" applyBorder="1" applyAlignment="1">
      <alignment horizontal="right" vertical="center"/>
    </xf>
    <xf numFmtId="176" fontId="1" fillId="0" borderId="0" xfId="0" applyNumberFormat="1" applyFont="1" applyFill="1" applyBorder="1" applyAlignment="1">
      <alignment horizontal="right" vertical="center"/>
    </xf>
    <xf numFmtId="9" fontId="1" fillId="0" borderId="0" xfId="0" applyNumberFormat="1" applyFont="1" applyFill="1" applyBorder="1" applyAlignment="1">
      <alignment horizontal="right" vertical="center"/>
    </xf>
    <xf numFmtId="177" fontId="1" fillId="0" borderId="0" xfId="0" applyNumberFormat="1" applyFont="1" applyFill="1" applyBorder="1" applyAlignment="1">
      <alignment horizontal="right" vertical="center"/>
    </xf>
    <xf numFmtId="177" fontId="1" fillId="0" borderId="7" xfId="0" applyNumberFormat="1" applyFont="1" applyBorder="1" applyAlignment="1">
      <alignment horizontal="right" vertical="center"/>
    </xf>
    <xf numFmtId="177" fontId="1" fillId="0" borderId="6" xfId="0" applyNumberFormat="1" applyFont="1" applyBorder="1" applyAlignment="1">
      <alignment horizontal="right" vertical="center"/>
    </xf>
    <xf numFmtId="49" fontId="1" fillId="0" borderId="0" xfId="0" applyNumberFormat="1" applyFont="1" applyFill="1" applyAlignment="1">
      <alignment horizontal="left" vertical="center"/>
    </xf>
    <xf numFmtId="0" fontId="1" fillId="0" borderId="0" xfId="0" applyNumberFormat="1" applyFont="1" applyFill="1" applyBorder="1" applyAlignment="1">
      <alignment horizontal="right" vertical="center"/>
    </xf>
    <xf numFmtId="0" fontId="1" fillId="0" borderId="0" xfId="0" applyFont="1" applyBorder="1" applyAlignment="1">
      <alignment horizontal="left" vertical="center"/>
    </xf>
    <xf numFmtId="0" fontId="1" fillId="0" borderId="1" xfId="0" applyNumberFormat="1" applyFont="1" applyFill="1" applyBorder="1" applyAlignment="1">
      <alignment horizontal="left" vertical="center"/>
    </xf>
    <xf numFmtId="176" fontId="1" fillId="0" borderId="0" xfId="0" applyNumberFormat="1" applyFont="1" applyBorder="1" applyAlignment="1">
      <alignment horizontal="right" vertical="center"/>
    </xf>
    <xf numFmtId="9" fontId="1" fillId="3" borderId="0" xfId="0" applyNumberFormat="1" applyFont="1" applyFill="1" applyBorder="1" applyAlignment="1">
      <alignment horizontal="right" vertical="center"/>
    </xf>
    <xf numFmtId="177" fontId="1" fillId="0" borderId="0" xfId="0" applyNumberFormat="1" applyFont="1" applyBorder="1" applyAlignment="1">
      <alignment horizontal="right" vertical="center"/>
    </xf>
    <xf numFmtId="176" fontId="1" fillId="0" borderId="11" xfId="0" applyNumberFormat="1" applyFont="1" applyBorder="1" applyAlignment="1">
      <alignment horizontal="right" vertical="center"/>
    </xf>
    <xf numFmtId="176" fontId="1" fillId="0" borderId="10" xfId="0" applyNumberFormat="1" applyFont="1" applyBorder="1" applyAlignment="1">
      <alignment horizontal="right" vertical="center"/>
    </xf>
    <xf numFmtId="176" fontId="1" fillId="0" borderId="12" xfId="0" applyNumberFormat="1" applyFont="1" applyBorder="1" applyAlignment="1">
      <alignment horizontal="right" vertical="center"/>
    </xf>
    <xf numFmtId="9" fontId="1" fillId="3" borderId="13" xfId="0" applyNumberFormat="1" applyFont="1" applyFill="1" applyBorder="1" applyAlignment="1">
      <alignment horizontal="right" vertical="center"/>
    </xf>
    <xf numFmtId="9" fontId="1" fillId="3" borderId="14" xfId="0" applyNumberFormat="1" applyFont="1" applyFill="1" applyBorder="1" applyAlignment="1">
      <alignment horizontal="right" vertical="center"/>
    </xf>
    <xf numFmtId="176" fontId="1" fillId="0" borderId="15" xfId="0" applyNumberFormat="1" applyFont="1" applyBorder="1" applyAlignment="1">
      <alignment horizontal="right" vertical="center"/>
    </xf>
    <xf numFmtId="176" fontId="1" fillId="0" borderId="16" xfId="0" applyNumberFormat="1" applyFont="1" applyBorder="1" applyAlignment="1">
      <alignment horizontal="right" vertical="center"/>
    </xf>
    <xf numFmtId="9" fontId="1" fillId="3" borderId="17" xfId="0" applyNumberFormat="1" applyFont="1" applyFill="1" applyBorder="1" applyAlignment="1">
      <alignment horizontal="right" vertical="center"/>
    </xf>
    <xf numFmtId="9" fontId="1" fillId="3" borderId="18" xfId="0" applyNumberFormat="1" applyFont="1" applyFill="1" applyBorder="1" applyAlignment="1">
      <alignment horizontal="right" vertical="center"/>
    </xf>
    <xf numFmtId="177" fontId="1" fillId="0" borderId="13" xfId="0" applyNumberFormat="1" applyFont="1" applyBorder="1" applyAlignment="1">
      <alignment horizontal="right" vertical="center"/>
    </xf>
    <xf numFmtId="177" fontId="1" fillId="0" borderId="14" xfId="0" applyNumberFormat="1" applyFont="1" applyBorder="1" applyAlignment="1">
      <alignment horizontal="right" vertical="center"/>
    </xf>
    <xf numFmtId="0" fontId="1" fillId="0" borderId="19" xfId="0" applyFont="1" applyBorder="1" applyAlignment="1">
      <alignment horizontal="right" vertical="center"/>
    </xf>
    <xf numFmtId="176" fontId="1" fillId="0" borderId="0" xfId="0" applyNumberFormat="1" applyFont="1" applyFill="1" applyBorder="1" applyAlignment="1">
      <alignment horizontal="left" vertical="center"/>
    </xf>
    <xf numFmtId="176" fontId="1" fillId="0" borderId="20" xfId="0" applyNumberFormat="1" applyFont="1" applyBorder="1" applyAlignment="1">
      <alignment horizontal="right" vertical="center"/>
    </xf>
    <xf numFmtId="177" fontId="1" fillId="0" borderId="16" xfId="0" applyNumberFormat="1" applyFont="1" applyBorder="1" applyAlignment="1">
      <alignment horizontal="right" vertical="center"/>
    </xf>
    <xf numFmtId="176" fontId="1" fillId="0" borderId="14" xfId="0" applyNumberFormat="1" applyFont="1" applyBorder="1" applyAlignment="1">
      <alignment horizontal="right" vertical="center"/>
    </xf>
    <xf numFmtId="0" fontId="1" fillId="0" borderId="0" xfId="0" applyFont="1" applyAlignment="1">
      <alignment horizontal="left" vertical="center" wrapText="1"/>
    </xf>
    <xf numFmtId="0" fontId="1" fillId="0" borderId="6" xfId="0" applyFont="1" applyBorder="1" applyAlignment="1">
      <alignment horizontal="left" vertical="center" wrapText="1"/>
    </xf>
    <xf numFmtId="0" fontId="1" fillId="0" borderId="10" xfId="0" applyNumberFormat="1" applyFont="1" applyBorder="1" applyAlignment="1">
      <alignment horizontal="left" vertical="center"/>
    </xf>
    <xf numFmtId="0" fontId="1" fillId="0" borderId="10" xfId="0" applyNumberFormat="1" applyFont="1" applyBorder="1" applyAlignment="1">
      <alignment vertical="center"/>
    </xf>
    <xf numFmtId="0" fontId="1" fillId="0" borderId="10" xfId="0" applyNumberFormat="1" applyFont="1" applyBorder="1" applyAlignment="1">
      <alignment vertical="center" wrapText="1"/>
    </xf>
    <xf numFmtId="0" fontId="1" fillId="0" borderId="4" xfId="0" applyNumberFormat="1" applyFont="1" applyBorder="1" applyAlignment="1">
      <alignment horizontal="left" vertical="center"/>
    </xf>
    <xf numFmtId="0" fontId="1" fillId="0" borderId="0" xfId="0" applyNumberFormat="1" applyFont="1" applyBorder="1" applyAlignment="1">
      <alignment horizontal="right" vertical="center" wrapText="1"/>
    </xf>
    <xf numFmtId="178" fontId="1" fillId="0" borderId="10" xfId="0" applyNumberFormat="1" applyFont="1" applyBorder="1" applyAlignment="1">
      <alignment horizontal="right" vertical="center"/>
    </xf>
    <xf numFmtId="178" fontId="1" fillId="0" borderId="0" xfId="0" applyNumberFormat="1" applyFont="1" applyBorder="1" applyAlignment="1">
      <alignment horizontal="right" vertical="center"/>
    </xf>
    <xf numFmtId="178" fontId="1" fillId="0" borderId="4" xfId="0" applyNumberFormat="1" applyFont="1" applyBorder="1" applyAlignment="1">
      <alignment horizontal="right" vertical="center"/>
    </xf>
    <xf numFmtId="1" fontId="1" fillId="0" borderId="10" xfId="0" applyNumberFormat="1" applyFont="1" applyBorder="1" applyAlignment="1">
      <alignment horizontal="right" vertical="center" wrapText="1"/>
    </xf>
    <xf numFmtId="1" fontId="1" fillId="0" borderId="0" xfId="0" applyNumberFormat="1" applyFont="1" applyBorder="1" applyAlignment="1">
      <alignment horizontal="right" vertical="center" wrapText="1"/>
    </xf>
    <xf numFmtId="1" fontId="1" fillId="0" borderId="4" xfId="0" applyNumberFormat="1" applyFont="1" applyBorder="1" applyAlignment="1">
      <alignment horizontal="right" vertical="center" wrapText="1"/>
    </xf>
    <xf numFmtId="179" fontId="1" fillId="0" borderId="1" xfId="0" applyNumberFormat="1" applyFont="1" applyBorder="1" applyAlignment="1">
      <alignment horizontal="right" vertical="center"/>
    </xf>
    <xf numFmtId="178" fontId="1" fillId="0" borderId="20" xfId="0" applyNumberFormat="1" applyFont="1" applyBorder="1" applyAlignment="1">
      <alignment horizontal="right" vertical="center"/>
    </xf>
    <xf numFmtId="178" fontId="1" fillId="0" borderId="1" xfId="0" applyNumberFormat="1" applyFont="1" applyBorder="1" applyAlignment="1">
      <alignment horizontal="right" vertical="center"/>
    </xf>
    <xf numFmtId="0" fontId="1" fillId="0" borderId="0" xfId="0" applyNumberFormat="1" applyFont="1" applyFill="1" applyBorder="1" applyAlignment="1">
      <alignment horizontal="left" vertical="center" wrapText="1"/>
    </xf>
    <xf numFmtId="0" fontId="1" fillId="0" borderId="0" xfId="0" applyFont="1" applyBorder="1" applyAlignment="1">
      <alignment horizontal="right" vertical="center"/>
    </xf>
    <xf numFmtId="0" fontId="7" fillId="0" borderId="1" xfId="0" applyNumberFormat="1" applyFont="1" applyBorder="1" applyAlignment="1">
      <alignment vertical="center"/>
    </xf>
    <xf numFmtId="0" fontId="7" fillId="0" borderId="1" xfId="0" applyNumberFormat="1" applyFont="1" applyBorder="1" applyAlignment="1">
      <alignment horizontal="left" vertical="center"/>
    </xf>
    <xf numFmtId="179" fontId="1" fillId="0" borderId="4" xfId="0" applyNumberFormat="1" applyFont="1" applyFill="1" applyBorder="1" applyAlignment="1">
      <alignment horizontal="right" vertical="center"/>
    </xf>
    <xf numFmtId="9" fontId="1" fillId="0" borderId="10" xfId="0" applyNumberFormat="1" applyFont="1" applyFill="1" applyBorder="1" applyAlignment="1">
      <alignment vertical="center" wrapText="1"/>
    </xf>
    <xf numFmtId="9" fontId="1" fillId="0" borderId="0" xfId="0" applyNumberFormat="1" applyFont="1" applyFill="1" applyBorder="1" applyAlignment="1">
      <alignment vertical="center" wrapText="1"/>
    </xf>
    <xf numFmtId="179" fontId="1" fillId="0" borderId="0" xfId="0" applyNumberFormat="1" applyFont="1" applyBorder="1" applyAlignment="1">
      <alignment horizontal="right" vertical="center"/>
    </xf>
    <xf numFmtId="179" fontId="1" fillId="0" borderId="3" xfId="0" applyNumberFormat="1" applyFont="1" applyFill="1" applyBorder="1" applyAlignment="1">
      <alignment horizontal="right" vertical="center"/>
    </xf>
    <xf numFmtId="0" fontId="1" fillId="0" borderId="3" xfId="0" applyNumberFormat="1" applyFont="1" applyFill="1" applyBorder="1" applyAlignment="1">
      <alignment vertical="center" wrapText="1"/>
    </xf>
    <xf numFmtId="0" fontId="1" fillId="0" borderId="0" xfId="0" applyNumberFormat="1" applyFont="1" applyBorder="1" applyAlignment="1">
      <alignment horizontal="center" vertical="center"/>
    </xf>
    <xf numFmtId="0" fontId="1" fillId="0" borderId="1" xfId="0" applyNumberFormat="1" applyFont="1" applyBorder="1" applyAlignment="1">
      <alignment horizontal="left" vertical="center" wrapText="1"/>
    </xf>
    <xf numFmtId="0" fontId="1" fillId="0" borderId="0" xfId="0" applyNumberFormat="1" applyFont="1" applyBorder="1" applyAlignment="1">
      <alignment horizontal="left" vertical="center" wrapText="1"/>
    </xf>
    <xf numFmtId="0" fontId="1" fillId="0" borderId="2" xfId="0" applyNumberFormat="1" applyFont="1" applyBorder="1" applyAlignment="1">
      <alignment horizontal="left" vertical="center" wrapText="1"/>
    </xf>
    <xf numFmtId="9" fontId="11" fillId="0" borderId="0" xfId="0" applyNumberFormat="1" applyFont="1" applyFill="1" applyBorder="1" applyAlignment="1">
      <alignment vertical="center" wrapText="1"/>
    </xf>
    <xf numFmtId="9" fontId="11" fillId="0" borderId="4" xfId="0" applyNumberFormat="1" applyFont="1" applyFill="1" applyBorder="1" applyAlignment="1">
      <alignment vertical="center" wrapText="1"/>
    </xf>
    <xf numFmtId="0" fontId="1" fillId="0" borderId="4" xfId="0" applyNumberFormat="1" applyFont="1" applyFill="1" applyBorder="1" applyAlignment="1">
      <alignment horizontal="right" vertical="center" wrapText="1"/>
    </xf>
    <xf numFmtId="2" fontId="1" fillId="0" borderId="0" xfId="0" applyNumberFormat="1" applyFont="1" applyFill="1" applyBorder="1" applyAlignment="1">
      <alignment horizontal="right" vertical="center"/>
    </xf>
    <xf numFmtId="180" fontId="1" fillId="0" borderId="0" xfId="3" applyNumberFormat="1" applyFont="1" applyFill="1" applyBorder="1" applyAlignment="1">
      <alignment horizontal="right" vertical="center"/>
    </xf>
    <xf numFmtId="181" fontId="1" fillId="0" borderId="0" xfId="3" applyNumberFormat="1" applyFont="1" applyFill="1" applyBorder="1" applyAlignment="1">
      <alignment horizontal="right" vertical="center"/>
    </xf>
    <xf numFmtId="181" fontId="1" fillId="0" borderId="10" xfId="3" applyNumberFormat="1" applyFont="1" applyFill="1" applyBorder="1" applyAlignment="1">
      <alignment horizontal="right" vertical="center"/>
    </xf>
    <xf numFmtId="180" fontId="1" fillId="0" borderId="4" xfId="3" applyNumberFormat="1" applyFont="1" applyFill="1" applyBorder="1" applyAlignment="1">
      <alignment horizontal="right" vertical="center"/>
    </xf>
    <xf numFmtId="9" fontId="8" fillId="0" borderId="10" xfId="0" applyNumberFormat="1" applyFont="1" applyFill="1" applyBorder="1" applyAlignment="1">
      <alignment horizontal="right" vertical="center"/>
    </xf>
    <xf numFmtId="9" fontId="8" fillId="0" borderId="0" xfId="0" applyNumberFormat="1" applyFont="1" applyFill="1" applyBorder="1" applyAlignment="1">
      <alignment horizontal="right" vertical="center"/>
    </xf>
    <xf numFmtId="9" fontId="8" fillId="0" borderId="4" xfId="0" applyNumberFormat="1" applyFont="1" applyFill="1" applyBorder="1" applyAlignment="1">
      <alignment horizontal="right" vertical="center"/>
    </xf>
    <xf numFmtId="9" fontId="11" fillId="0" borderId="0" xfId="0" applyNumberFormat="1" applyFont="1" applyFill="1" applyBorder="1" applyAlignment="1">
      <alignment horizontal="right" vertical="center"/>
    </xf>
    <xf numFmtId="9" fontId="1" fillId="0" borderId="0" xfId="0" applyNumberFormat="1" applyFont="1" applyBorder="1" applyAlignment="1">
      <alignment horizontal="right" vertical="center"/>
    </xf>
    <xf numFmtId="0" fontId="1" fillId="0" borderId="20" xfId="0" applyNumberFormat="1" applyFont="1" applyBorder="1" applyAlignment="1">
      <alignment horizontal="center" vertical="center"/>
    </xf>
    <xf numFmtId="0" fontId="1" fillId="0" borderId="10" xfId="0" applyFont="1" applyBorder="1" applyAlignment="1">
      <alignment horizontal="right" vertical="center"/>
    </xf>
    <xf numFmtId="0" fontId="1" fillId="0" borderId="10" xfId="0" applyNumberFormat="1" applyFont="1" applyFill="1" applyBorder="1" applyAlignment="1">
      <alignment horizontal="right" vertical="center"/>
    </xf>
    <xf numFmtId="0" fontId="1" fillId="0" borderId="3" xfId="0" applyNumberFormat="1" applyFont="1" applyBorder="1" applyAlignment="1">
      <alignment horizontal="center" vertical="center"/>
    </xf>
    <xf numFmtId="9" fontId="1" fillId="0" borderId="4" xfId="0" applyNumberFormat="1" applyFont="1" applyBorder="1" applyAlignment="1">
      <alignment horizontal="right" vertical="center"/>
    </xf>
    <xf numFmtId="0" fontId="1" fillId="0" borderId="4" xfId="0" applyNumberFormat="1" applyFont="1" applyFill="1" applyBorder="1" applyAlignment="1">
      <alignment horizontal="right" vertical="center"/>
    </xf>
    <xf numFmtId="2" fontId="1" fillId="0" borderId="4" xfId="0" applyNumberFormat="1" applyFont="1" applyFill="1" applyBorder="1" applyAlignment="1">
      <alignment horizontal="right" vertical="center"/>
    </xf>
    <xf numFmtId="180" fontId="1" fillId="0" borderId="0" xfId="3" applyNumberFormat="1" applyFont="1" applyFill="1" applyBorder="1" applyAlignment="1">
      <alignment vertical="center" wrapText="1"/>
    </xf>
    <xf numFmtId="43" fontId="1" fillId="0" borderId="0" xfId="0" applyNumberFormat="1" applyFont="1" applyBorder="1" applyAlignment="1">
      <alignment horizontal="left" vertical="center"/>
    </xf>
    <xf numFmtId="180" fontId="1" fillId="0" borderId="0" xfId="0" applyNumberFormat="1" applyFont="1" applyBorder="1" applyAlignment="1">
      <alignment horizontal="left" vertical="center"/>
    </xf>
    <xf numFmtId="0" fontId="1" fillId="0" borderId="20" xfId="0" applyNumberFormat="1" applyFont="1" applyBorder="1" applyAlignment="1">
      <alignment vertical="center"/>
    </xf>
    <xf numFmtId="0" fontId="1" fillId="0" borderId="0" xfId="0" applyNumberFormat="1" applyFont="1" applyFill="1" applyBorder="1" applyAlignment="1">
      <alignment horizontal="left" vertical="center"/>
    </xf>
    <xf numFmtId="0" fontId="10" fillId="0" borderId="1" xfId="0" applyNumberFormat="1" applyFont="1" applyBorder="1" applyAlignment="1">
      <alignment vertical="center"/>
    </xf>
    <xf numFmtId="0" fontId="15" fillId="0" borderId="0" xfId="4" applyNumberFormat="1" applyFont="1" applyBorder="1" applyAlignment="1">
      <alignment vertical="center"/>
    </xf>
    <xf numFmtId="0" fontId="1" fillId="0" borderId="0" xfId="0" applyFont="1">
      <alignment vertical="center"/>
    </xf>
    <xf numFmtId="0" fontId="16" fillId="0" borderId="0" xfId="0" applyFont="1">
      <alignment vertical="center"/>
    </xf>
    <xf numFmtId="0" fontId="10" fillId="0" borderId="0" xfId="0" applyFont="1">
      <alignment vertical="center"/>
    </xf>
    <xf numFmtId="176" fontId="10" fillId="0" borderId="10" xfId="0" applyNumberFormat="1" applyFont="1" applyFill="1" applyBorder="1" applyAlignment="1">
      <alignment horizontal="right" vertical="center"/>
    </xf>
    <xf numFmtId="176" fontId="10" fillId="0" borderId="0" xfId="0" applyNumberFormat="1" applyFont="1" applyFill="1" applyBorder="1" applyAlignment="1">
      <alignment horizontal="right" vertical="center"/>
    </xf>
    <xf numFmtId="177" fontId="10" fillId="0" borderId="6" xfId="0" applyNumberFormat="1" applyFont="1" applyBorder="1" applyAlignment="1">
      <alignment horizontal="right" vertical="center"/>
    </xf>
    <xf numFmtId="9" fontId="10" fillId="0" borderId="4" xfId="0" applyNumberFormat="1" applyFont="1" applyFill="1" applyBorder="1" applyAlignment="1">
      <alignment horizontal="right" vertical="center"/>
    </xf>
    <xf numFmtId="9" fontId="10" fillId="2" borderId="0" xfId="0" applyNumberFormat="1" applyFont="1" applyFill="1" applyBorder="1" applyAlignment="1">
      <alignment horizontal="right" vertical="center"/>
    </xf>
    <xf numFmtId="9" fontId="10" fillId="2" borderId="8" xfId="0" applyNumberFormat="1" applyFont="1" applyFill="1" applyBorder="1" applyAlignment="1">
      <alignment horizontal="right" vertical="center"/>
    </xf>
    <xf numFmtId="0" fontId="7" fillId="0" borderId="0" xfId="0" applyNumberFormat="1" applyFont="1" applyAlignment="1">
      <alignment vertical="center"/>
    </xf>
    <xf numFmtId="0" fontId="3" fillId="0" borderId="1" xfId="0" applyNumberFormat="1" applyFont="1" applyBorder="1" applyAlignment="1">
      <alignment vertical="center"/>
    </xf>
    <xf numFmtId="0" fontId="12" fillId="0" borderId="1" xfId="0" applyNumberFormat="1" applyFont="1" applyBorder="1" applyAlignment="1">
      <alignment vertical="center"/>
    </xf>
    <xf numFmtId="178" fontId="10" fillId="0" borderId="10" xfId="0" applyNumberFormat="1" applyFont="1" applyBorder="1" applyAlignment="1">
      <alignment horizontal="right" vertical="center"/>
    </xf>
    <xf numFmtId="0" fontId="17" fillId="0" borderId="0" xfId="0" applyNumberFormat="1" applyFont="1" applyAlignment="1">
      <alignment vertical="center"/>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 xfId="0" applyNumberFormat="1" applyFont="1" applyBorder="1" applyAlignment="1">
      <alignment horizontal="left" vertical="center" wrapText="1"/>
    </xf>
    <xf numFmtId="0" fontId="1" fillId="0" borderId="0" xfId="0" applyNumberFormat="1" applyFont="1" applyBorder="1" applyAlignment="1">
      <alignment horizontal="left" vertical="center" wrapText="1"/>
    </xf>
    <xf numFmtId="0" fontId="1" fillId="0" borderId="2" xfId="0" applyNumberFormat="1" applyFont="1" applyBorder="1" applyAlignment="1">
      <alignment horizontal="left" vertical="center" wrapText="1"/>
    </xf>
    <xf numFmtId="0" fontId="1" fillId="0" borderId="20" xfId="0" applyNumberFormat="1" applyFont="1" applyFill="1" applyBorder="1" applyAlignment="1">
      <alignment horizontal="center" vertical="center" wrapText="1"/>
    </xf>
    <xf numFmtId="0" fontId="1" fillId="0" borderId="21"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2" borderId="1" xfId="0" applyNumberFormat="1" applyFont="1" applyFill="1" applyBorder="1" applyAlignment="1">
      <alignment horizontal="left" vertical="center" wrapText="1"/>
    </xf>
    <xf numFmtId="0" fontId="1" fillId="2" borderId="0" xfId="0" applyNumberFormat="1" applyFont="1" applyFill="1" applyBorder="1" applyAlignment="1">
      <alignment horizontal="left" vertical="center" wrapText="1"/>
    </xf>
    <xf numFmtId="0" fontId="1" fillId="2" borderId="2" xfId="0" applyNumberFormat="1" applyFont="1" applyFill="1" applyBorder="1" applyAlignment="1">
      <alignment horizontal="left" vertical="center" wrapText="1"/>
    </xf>
    <xf numFmtId="0" fontId="10" fillId="2" borderId="1" xfId="0" applyNumberFormat="1" applyFont="1" applyFill="1" applyBorder="1" applyAlignment="1">
      <alignment horizontal="left" vertical="center" wrapText="1"/>
    </xf>
    <xf numFmtId="0" fontId="10" fillId="2" borderId="0" xfId="0" applyNumberFormat="1" applyFont="1" applyFill="1" applyBorder="1" applyAlignment="1">
      <alignment horizontal="left" vertical="center" wrapText="1"/>
    </xf>
    <xf numFmtId="0" fontId="10" fillId="2" borderId="2" xfId="0" applyNumberFormat="1" applyFont="1" applyFill="1" applyBorder="1" applyAlignment="1">
      <alignment horizontal="left" vertical="center" wrapText="1"/>
    </xf>
    <xf numFmtId="0" fontId="1" fillId="0" borderId="0" xfId="0" applyNumberFormat="1" applyFont="1" applyBorder="1" applyAlignment="1">
      <alignment horizontal="center" vertical="center"/>
    </xf>
    <xf numFmtId="0" fontId="1" fillId="0" borderId="14" xfId="0" applyNumberFormat="1" applyFont="1" applyBorder="1" applyAlignment="1">
      <alignment horizontal="center" vertical="center"/>
    </xf>
    <xf numFmtId="0" fontId="1" fillId="0" borderId="0" xfId="0" applyNumberFormat="1" applyFont="1" applyBorder="1" applyAlignment="1">
      <alignment horizontal="center" vertical="center" wrapText="1"/>
    </xf>
    <xf numFmtId="0" fontId="1" fillId="0" borderId="14" xfId="0" applyNumberFormat="1" applyFont="1" applyBorder="1" applyAlignment="1">
      <alignment horizontal="center" vertical="center" wrapText="1"/>
    </xf>
  </cellXfs>
  <cellStyles count="5">
    <cellStyle name="常规" xfId="0" builtinId="0"/>
    <cellStyle name="常规 2" xfId="1"/>
    <cellStyle name="超链接" xfId="4" builtinId="8"/>
    <cellStyle name="千位分隔" xfId="3" builtinId="3"/>
    <cellStyle name="千位分隔 2" xfId="2"/>
  </cellStyles>
  <dxfs count="2">
    <dxf>
      <font>
        <color rgb="FFC00000"/>
      </font>
      <fill>
        <patternFill patternType="none">
          <bgColor auto="1"/>
        </patternFill>
      </fill>
    </dxf>
    <dxf>
      <font>
        <color rgb="FF00B05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676275</xdr:colOff>
      <xdr:row>30</xdr:row>
      <xdr:rowOff>95250</xdr:rowOff>
    </xdr:from>
    <xdr:to>
      <xdr:col>9</xdr:col>
      <xdr:colOff>285750</xdr:colOff>
      <xdr:row>38</xdr:row>
      <xdr:rowOff>182503</xdr:rowOff>
    </xdr:to>
    <xdr:pic>
      <xdr:nvPicPr>
        <xdr:cNvPr id="2" name="图片 1"/>
        <xdr:cNvPicPr>
          <a:picLocks noChangeAspect="1"/>
        </xdr:cNvPicPr>
      </xdr:nvPicPr>
      <xdr:blipFill>
        <a:blip xmlns:r="http://schemas.openxmlformats.org/officeDocument/2006/relationships" r:embed="rId1"/>
        <a:stretch>
          <a:fillRect/>
        </a:stretch>
      </xdr:blipFill>
      <xdr:spPr>
        <a:xfrm>
          <a:off x="676275" y="5638800"/>
          <a:ext cx="5019675" cy="1611253"/>
        </a:xfrm>
        <a:prstGeom prst="rect">
          <a:avLst/>
        </a:prstGeom>
      </xdr:spPr>
    </xdr:pic>
    <xdr:clientData/>
  </xdr:twoCellAnchor>
  <xdr:twoCellAnchor editAs="oneCell">
    <xdr:from>
      <xdr:col>1</xdr:col>
      <xdr:colOff>28576</xdr:colOff>
      <xdr:row>41</xdr:row>
      <xdr:rowOff>152400</xdr:rowOff>
    </xdr:from>
    <xdr:to>
      <xdr:col>12</xdr:col>
      <xdr:colOff>466726</xdr:colOff>
      <xdr:row>48</xdr:row>
      <xdr:rowOff>144801</xdr:rowOff>
    </xdr:to>
    <xdr:pic>
      <xdr:nvPicPr>
        <xdr:cNvPr id="3" name="图片 2"/>
        <xdr:cNvPicPr>
          <a:picLocks noChangeAspect="1"/>
        </xdr:cNvPicPr>
      </xdr:nvPicPr>
      <xdr:blipFill>
        <a:blip xmlns:r="http://schemas.openxmlformats.org/officeDocument/2006/relationships" r:embed="rId2"/>
        <a:stretch>
          <a:fillRect/>
        </a:stretch>
      </xdr:blipFill>
      <xdr:spPr>
        <a:xfrm>
          <a:off x="714376" y="7981950"/>
          <a:ext cx="6743700" cy="132590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2:AI192"/>
  <sheetViews>
    <sheetView showGridLines="0" tabSelected="1"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 defaultRowHeight="12.75" x14ac:dyDescent="0.2"/>
  <cols>
    <col min="1" max="1" width="9" style="1"/>
    <col min="2" max="2" width="10.5" style="1" customWidth="1"/>
    <col min="3" max="3" width="7.375" style="23" customWidth="1"/>
    <col min="4" max="5" width="7.375" style="1" customWidth="1"/>
    <col min="6" max="6" width="6.5" style="1" customWidth="1"/>
    <col min="7" max="7" width="9" style="1" customWidth="1"/>
    <col min="8" max="8" width="7.375" style="1" customWidth="1"/>
    <col min="9" max="9" width="6.5" style="1" customWidth="1"/>
    <col min="10" max="11" width="7.125" style="1" customWidth="1"/>
    <col min="12" max="20" width="6.5" style="1" customWidth="1"/>
    <col min="21" max="21" width="5.875" style="1" customWidth="1"/>
    <col min="22" max="22" width="9" style="1"/>
    <col min="23" max="23" width="9.75" style="1" bestFit="1" customWidth="1"/>
    <col min="24" max="16384" width="9" style="1"/>
  </cols>
  <sheetData>
    <row r="2" spans="2:21" ht="20.25" x14ac:dyDescent="0.2">
      <c r="B2" s="144" t="s">
        <v>130</v>
      </c>
    </row>
    <row r="3" spans="2:21" ht="15" customHeight="1" x14ac:dyDescent="0.2"/>
    <row r="4" spans="2:21" ht="15" customHeight="1" x14ac:dyDescent="0.2">
      <c r="B4" s="1" t="s">
        <v>101</v>
      </c>
    </row>
    <row r="5" spans="2:21" ht="15" customHeight="1" x14ac:dyDescent="0.2">
      <c r="B5" s="156" t="s">
        <v>25</v>
      </c>
      <c r="C5" s="157"/>
      <c r="D5" s="157"/>
      <c r="E5" s="157"/>
      <c r="F5" s="157"/>
      <c r="G5" s="157"/>
      <c r="H5" s="157"/>
      <c r="I5" s="157"/>
      <c r="J5" s="157"/>
      <c r="K5" s="157"/>
      <c r="L5" s="157"/>
      <c r="M5" s="157"/>
      <c r="N5" s="157"/>
      <c r="O5" s="157"/>
      <c r="P5" s="157"/>
      <c r="Q5" s="157"/>
      <c r="R5" s="157"/>
      <c r="S5" s="157"/>
      <c r="T5" s="157"/>
      <c r="U5" s="158"/>
    </row>
    <row r="6" spans="2:21" ht="15" customHeight="1" x14ac:dyDescent="0.2">
      <c r="B6" s="2"/>
      <c r="C6" s="24"/>
      <c r="D6" s="3"/>
      <c r="E6" s="3"/>
      <c r="F6" s="3"/>
      <c r="G6" s="3"/>
      <c r="H6" s="3"/>
      <c r="I6" s="3"/>
      <c r="J6" s="3"/>
      <c r="K6" s="3"/>
      <c r="L6" s="3"/>
      <c r="M6" s="3"/>
      <c r="N6" s="3"/>
      <c r="O6" s="3"/>
      <c r="P6" s="3"/>
      <c r="Q6" s="3"/>
      <c r="R6" s="3"/>
      <c r="S6" s="3"/>
      <c r="T6" s="3"/>
      <c r="U6" s="4"/>
    </row>
    <row r="7" spans="2:21" ht="15" customHeight="1" x14ac:dyDescent="0.2">
      <c r="B7" s="92" t="s">
        <v>26</v>
      </c>
      <c r="C7" s="24"/>
      <c r="D7" s="3"/>
      <c r="E7" s="3"/>
      <c r="F7" s="3"/>
      <c r="G7" s="3"/>
      <c r="H7" s="3"/>
      <c r="I7" s="3"/>
      <c r="J7" s="3"/>
      <c r="K7" s="3"/>
      <c r="L7" s="3"/>
      <c r="M7" s="3"/>
      <c r="N7" s="3"/>
      <c r="O7" s="3"/>
      <c r="P7" s="3"/>
      <c r="Q7" s="3"/>
      <c r="R7" s="3"/>
      <c r="S7" s="3"/>
      <c r="T7" s="3"/>
      <c r="U7" s="4"/>
    </row>
    <row r="8" spans="2:21" ht="15" customHeight="1" x14ac:dyDescent="0.2">
      <c r="B8" s="92" t="s">
        <v>102</v>
      </c>
      <c r="C8" s="24"/>
      <c r="D8" s="3"/>
      <c r="E8" s="3"/>
      <c r="F8" s="3"/>
      <c r="G8" s="3"/>
      <c r="H8" s="3"/>
      <c r="I8" s="3"/>
      <c r="J8" s="3"/>
      <c r="K8" s="3"/>
      <c r="L8" s="3"/>
      <c r="M8" s="3"/>
      <c r="N8" s="3"/>
      <c r="O8" s="3"/>
      <c r="P8" s="3"/>
      <c r="Q8" s="3"/>
      <c r="R8" s="3"/>
      <c r="S8" s="3"/>
      <c r="T8" s="3"/>
      <c r="U8" s="4"/>
    </row>
    <row r="9" spans="2:21" ht="15" customHeight="1" x14ac:dyDescent="0.2">
      <c r="B9" s="92"/>
      <c r="C9" s="24"/>
      <c r="D9" s="3"/>
      <c r="E9" s="3"/>
      <c r="F9" s="3"/>
      <c r="G9" s="3"/>
      <c r="H9" s="3"/>
      <c r="I9" s="3"/>
      <c r="J9" s="3"/>
      <c r="K9" s="3"/>
      <c r="L9" s="3"/>
      <c r="M9" s="3"/>
      <c r="N9" s="3"/>
      <c r="O9" s="3"/>
      <c r="P9" s="3"/>
      <c r="Q9" s="3"/>
      <c r="R9" s="3"/>
      <c r="S9" s="3"/>
      <c r="T9" s="3"/>
      <c r="U9" s="4"/>
    </row>
    <row r="10" spans="2:21" ht="15" customHeight="1" x14ac:dyDescent="0.2">
      <c r="B10" s="2" t="s">
        <v>103</v>
      </c>
      <c r="C10" s="24"/>
      <c r="D10" s="162" t="s">
        <v>27</v>
      </c>
      <c r="E10" s="162"/>
      <c r="F10" s="162"/>
      <c r="G10" s="162"/>
      <c r="H10" s="162"/>
      <c r="I10" s="162"/>
      <c r="J10" s="162"/>
      <c r="K10" s="162"/>
      <c r="L10" s="162"/>
      <c r="M10" s="162"/>
      <c r="N10" s="162"/>
      <c r="O10" s="163"/>
      <c r="P10" s="162" t="s">
        <v>104</v>
      </c>
      <c r="Q10" s="162"/>
      <c r="R10" s="162"/>
      <c r="S10" s="162"/>
      <c r="T10" s="100"/>
      <c r="U10" s="4"/>
    </row>
    <row r="11" spans="2:21" ht="15" customHeight="1" x14ac:dyDescent="0.2">
      <c r="B11" s="2"/>
      <c r="C11" s="34" t="s">
        <v>0</v>
      </c>
      <c r="D11" s="27">
        <v>2001</v>
      </c>
      <c r="E11" s="28">
        <v>2002</v>
      </c>
      <c r="F11" s="28">
        <v>2003</v>
      </c>
      <c r="G11" s="28">
        <v>2004</v>
      </c>
      <c r="H11" s="28">
        <v>2005</v>
      </c>
      <c r="I11" s="28">
        <v>2006</v>
      </c>
      <c r="J11" s="28">
        <v>2007</v>
      </c>
      <c r="K11" s="28">
        <v>2008</v>
      </c>
      <c r="L11" s="28">
        <v>2009</v>
      </c>
      <c r="M11" s="28">
        <v>2010</v>
      </c>
      <c r="N11" s="28">
        <v>2011</v>
      </c>
      <c r="O11" s="69">
        <v>2012</v>
      </c>
      <c r="P11" s="28">
        <v>2013</v>
      </c>
      <c r="Q11" s="28">
        <v>2014</v>
      </c>
      <c r="R11" s="28">
        <v>2015</v>
      </c>
      <c r="S11" s="28">
        <v>2016</v>
      </c>
      <c r="T11" s="91">
        <v>2017</v>
      </c>
      <c r="U11" s="4"/>
    </row>
    <row r="12" spans="2:21" ht="15" customHeight="1" x14ac:dyDescent="0.2">
      <c r="B12" s="43" t="s">
        <v>29</v>
      </c>
      <c r="C12" s="74" t="s">
        <v>30</v>
      </c>
      <c r="D12" s="29">
        <v>43.8</v>
      </c>
      <c r="E12" s="30">
        <v>54.4</v>
      </c>
      <c r="F12" s="30">
        <v>81.5</v>
      </c>
      <c r="G12" s="58">
        <v>134.80000000000001</v>
      </c>
      <c r="H12" s="59">
        <v>201.9</v>
      </c>
      <c r="I12" s="59">
        <v>232.6</v>
      </c>
      <c r="J12" s="59">
        <v>300.2</v>
      </c>
      <c r="K12" s="59">
        <v>376.6</v>
      </c>
      <c r="L12" s="59">
        <f>522.9</f>
        <v>522.9</v>
      </c>
      <c r="M12" s="59">
        <f>647.6</f>
        <v>647.6</v>
      </c>
      <c r="N12" s="59">
        <f>721</f>
        <v>721</v>
      </c>
      <c r="O12" s="60">
        <f>798.2</f>
        <v>798.2</v>
      </c>
      <c r="P12" s="30">
        <f>808</f>
        <v>808</v>
      </c>
      <c r="Q12" s="30">
        <f>815.3</f>
        <v>815.3</v>
      </c>
      <c r="R12" s="30">
        <f>853.1</f>
        <v>853.1</v>
      </c>
      <c r="S12" s="30">
        <f>868.5</f>
        <v>868.5</v>
      </c>
      <c r="T12" s="59">
        <v>783.4</v>
      </c>
      <c r="U12" s="4"/>
    </row>
    <row r="13" spans="2:21" ht="15" customHeight="1" x14ac:dyDescent="0.2">
      <c r="B13" s="43"/>
      <c r="C13" s="35" t="s">
        <v>1</v>
      </c>
      <c r="D13" s="31"/>
      <c r="E13" s="41">
        <f>E12/D12-1</f>
        <v>0.24200913242009148</v>
      </c>
      <c r="F13" s="41">
        <f>F12/E12-1</f>
        <v>0.49816176470588247</v>
      </c>
      <c r="G13" s="61">
        <f t="shared" ref="G13:T13" si="0">G12/F12-1</f>
        <v>0.65398773006134991</v>
      </c>
      <c r="H13" s="56">
        <f t="shared" si="0"/>
        <v>0.49777448071216601</v>
      </c>
      <c r="I13" s="56">
        <f t="shared" si="0"/>
        <v>0.15205547300643873</v>
      </c>
      <c r="J13" s="56">
        <f t="shared" si="0"/>
        <v>0.29062768701633712</v>
      </c>
      <c r="K13" s="56">
        <f t="shared" si="0"/>
        <v>0.25449700199866765</v>
      </c>
      <c r="L13" s="56">
        <f t="shared" si="0"/>
        <v>0.38847583643122663</v>
      </c>
      <c r="M13" s="56">
        <f t="shared" si="0"/>
        <v>0.23847772040543136</v>
      </c>
      <c r="N13" s="56">
        <f t="shared" si="0"/>
        <v>0.11334156886967262</v>
      </c>
      <c r="O13" s="62">
        <f t="shared" si="0"/>
        <v>0.10707350901525658</v>
      </c>
      <c r="P13" s="41">
        <f t="shared" si="0"/>
        <v>1.2277624655474773E-2</v>
      </c>
      <c r="Q13" s="41">
        <f t="shared" si="0"/>
        <v>9.0346534653464872E-3</v>
      </c>
      <c r="R13" s="41">
        <f t="shared" si="0"/>
        <v>4.6363301852079042E-2</v>
      </c>
      <c r="S13" s="41">
        <f t="shared" si="0"/>
        <v>1.8051811042081756E-2</v>
      </c>
      <c r="T13" s="41">
        <f t="shared" si="0"/>
        <v>-9.7985031663788136E-2</v>
      </c>
      <c r="U13" s="4"/>
    </row>
    <row r="14" spans="2:21" ht="15" customHeight="1" x14ac:dyDescent="0.2">
      <c r="B14" s="43" t="s">
        <v>105</v>
      </c>
      <c r="C14" s="75" t="s">
        <v>106</v>
      </c>
      <c r="D14" s="37">
        <v>49.076000000000001</v>
      </c>
      <c r="E14" s="38">
        <v>263.10700000000003</v>
      </c>
      <c r="F14" s="38">
        <v>734.95699999999999</v>
      </c>
      <c r="G14" s="63">
        <v>1143.5329999999999</v>
      </c>
      <c r="H14" s="38">
        <v>1426.395</v>
      </c>
      <c r="I14" s="38">
        <v>2800.4409999999998</v>
      </c>
      <c r="J14" s="38">
        <v>3820.9229999999998</v>
      </c>
      <c r="K14" s="38">
        <v>7154.5439999999999</v>
      </c>
      <c r="L14" s="38">
        <v>12439.96</v>
      </c>
      <c r="M14" s="38">
        <v>19646.030999999999</v>
      </c>
      <c r="N14" s="38">
        <v>28496.072</v>
      </c>
      <c r="O14" s="64">
        <v>43893.711000000003</v>
      </c>
      <c r="P14" s="38">
        <v>60437</v>
      </c>
      <c r="Q14" s="38">
        <v>78932</v>
      </c>
      <c r="R14" s="38">
        <v>102863</v>
      </c>
      <c r="S14" s="38">
        <v>151938</v>
      </c>
      <c r="T14" s="55">
        <v>237760</v>
      </c>
      <c r="U14" s="4"/>
    </row>
    <row r="15" spans="2:21" ht="15" customHeight="1" x14ac:dyDescent="0.2">
      <c r="B15" s="2"/>
      <c r="C15" s="39" t="s">
        <v>1</v>
      </c>
      <c r="D15" s="40"/>
      <c r="E15" s="42">
        <f>E14/D14-1</f>
        <v>4.3612152579672347</v>
      </c>
      <c r="F15" s="42">
        <f>F14/E14-1</f>
        <v>1.7933768390806777</v>
      </c>
      <c r="G15" s="65">
        <f t="shared" ref="G15:T15" si="1">G14/F14-1</f>
        <v>0.55591823739348012</v>
      </c>
      <c r="H15" s="42">
        <f t="shared" si="1"/>
        <v>0.24735796868127125</v>
      </c>
      <c r="I15" s="42">
        <f t="shared" si="1"/>
        <v>0.96329978722583842</v>
      </c>
      <c r="J15" s="42">
        <f t="shared" si="1"/>
        <v>0.36440046406976623</v>
      </c>
      <c r="K15" s="42">
        <f t="shared" si="1"/>
        <v>0.87246484684459746</v>
      </c>
      <c r="L15" s="42">
        <f t="shared" si="1"/>
        <v>0.73874952757296608</v>
      </c>
      <c r="M15" s="42">
        <f t="shared" si="1"/>
        <v>0.57926802015440559</v>
      </c>
      <c r="N15" s="42">
        <f t="shared" si="1"/>
        <v>0.45047475492632594</v>
      </c>
      <c r="O15" s="66">
        <f t="shared" si="1"/>
        <v>0.54034250755683111</v>
      </c>
      <c r="P15" s="42">
        <f t="shared" si="1"/>
        <v>0.37689428902468491</v>
      </c>
      <c r="Q15" s="42">
        <f t="shared" si="1"/>
        <v>0.30602114598672991</v>
      </c>
      <c r="R15" s="42">
        <f t="shared" si="1"/>
        <v>0.30318502001722991</v>
      </c>
      <c r="S15" s="42">
        <f t="shared" si="1"/>
        <v>0.47709088787999576</v>
      </c>
      <c r="T15" s="42">
        <f t="shared" si="1"/>
        <v>0.56484881991338565</v>
      </c>
      <c r="U15" s="4"/>
    </row>
    <row r="16" spans="2:21" ht="15" customHeight="1" x14ac:dyDescent="0.2">
      <c r="B16" s="43" t="s">
        <v>32</v>
      </c>
      <c r="C16" s="25" t="s">
        <v>2</v>
      </c>
      <c r="D16" s="32">
        <f>D14/D12</f>
        <v>1.1204566210045663</v>
      </c>
      <c r="E16" s="33">
        <f t="shared" ref="E16:Q16" si="2">E14/E12</f>
        <v>4.836525735294118</v>
      </c>
      <c r="F16" s="33">
        <f t="shared" si="2"/>
        <v>9.0178773006134971</v>
      </c>
      <c r="G16" s="67">
        <f t="shared" si="2"/>
        <v>8.4831824925816015</v>
      </c>
      <c r="H16" s="57">
        <f t="shared" si="2"/>
        <v>7.064858841010401</v>
      </c>
      <c r="I16" s="57">
        <f t="shared" si="2"/>
        <v>12.039729148753224</v>
      </c>
      <c r="J16" s="57">
        <f t="shared" si="2"/>
        <v>12.72792471685543</v>
      </c>
      <c r="K16" s="57">
        <f t="shared" si="2"/>
        <v>18.997727031332978</v>
      </c>
      <c r="L16" s="57">
        <f t="shared" si="2"/>
        <v>23.790323197552112</v>
      </c>
      <c r="M16" s="57">
        <f t="shared" si="2"/>
        <v>30.336675416924024</v>
      </c>
      <c r="N16" s="57">
        <f t="shared" si="2"/>
        <v>39.522984743411925</v>
      </c>
      <c r="O16" s="68">
        <f t="shared" si="2"/>
        <v>54.990868203457779</v>
      </c>
      <c r="P16" s="33">
        <f t="shared" si="2"/>
        <v>74.79826732673267</v>
      </c>
      <c r="Q16" s="33">
        <f t="shared" si="2"/>
        <v>96.813442904452359</v>
      </c>
      <c r="R16" s="33">
        <f>R14/R12</f>
        <v>120.57554800140663</v>
      </c>
      <c r="S16" s="33">
        <f>S14/S12</f>
        <v>174.94300518134716</v>
      </c>
      <c r="T16" s="33">
        <f>T14/T12</f>
        <v>303.49757467449581</v>
      </c>
      <c r="U16" s="4"/>
    </row>
    <row r="17" spans="1:21" ht="15" customHeight="1" x14ac:dyDescent="0.2">
      <c r="B17" s="2"/>
      <c r="C17" s="35" t="s">
        <v>1</v>
      </c>
      <c r="D17" s="31"/>
      <c r="E17" s="41">
        <f>E16/D16-1</f>
        <v>3.3165666966721483</v>
      </c>
      <c r="F17" s="41">
        <f>F16/E16-1</f>
        <v>0.86453619688329919</v>
      </c>
      <c r="G17" s="61">
        <f t="shared" ref="G17:T17" si="3">G16/F16-1</f>
        <v>-5.9292757065514734E-2</v>
      </c>
      <c r="H17" s="56">
        <f t="shared" si="3"/>
        <v>-0.16719240129650637</v>
      </c>
      <c r="I17" s="56">
        <f t="shared" si="3"/>
        <v>0.70417122545527433</v>
      </c>
      <c r="J17" s="56">
        <f t="shared" si="3"/>
        <v>5.7160386217946835E-2</v>
      </c>
      <c r="K17" s="56">
        <f t="shared" si="3"/>
        <v>0.49260208981080233</v>
      </c>
      <c r="L17" s="56">
        <f t="shared" si="3"/>
        <v>0.25227208277678148</v>
      </c>
      <c r="M17" s="56">
        <f t="shared" si="3"/>
        <v>0.27516869632294427</v>
      </c>
      <c r="N17" s="56">
        <f t="shared" si="3"/>
        <v>0.30281199901565703</v>
      </c>
      <c r="O17" s="62">
        <f t="shared" si="3"/>
        <v>0.39136425450823764</v>
      </c>
      <c r="P17" s="41">
        <f t="shared" si="3"/>
        <v>0.36019433353898966</v>
      </c>
      <c r="Q17" s="41">
        <f t="shared" si="3"/>
        <v>0.29432734693643803</v>
      </c>
      <c r="R17" s="41">
        <f t="shared" si="3"/>
        <v>0.24544220703322872</v>
      </c>
      <c r="S17" s="41">
        <f t="shared" si="3"/>
        <v>0.45089952383468557</v>
      </c>
      <c r="T17" s="41">
        <f t="shared" si="3"/>
        <v>0.73483686506864365</v>
      </c>
      <c r="U17" s="4"/>
    </row>
    <row r="18" spans="1:21" ht="15" customHeight="1" x14ac:dyDescent="0.2">
      <c r="B18" s="2"/>
      <c r="C18" s="24"/>
      <c r="D18" s="3"/>
      <c r="E18" s="3"/>
      <c r="F18" s="3"/>
      <c r="G18" s="3"/>
      <c r="H18" s="3"/>
      <c r="I18" s="3"/>
      <c r="J18" s="3"/>
      <c r="K18" s="3"/>
      <c r="L18" s="3"/>
      <c r="M18" s="3"/>
      <c r="N18" s="3"/>
      <c r="O18" s="3"/>
      <c r="P18" s="3"/>
      <c r="Q18" s="3"/>
      <c r="R18" s="3"/>
      <c r="S18" s="3"/>
      <c r="T18" s="3"/>
      <c r="U18" s="4"/>
    </row>
    <row r="19" spans="1:21" ht="15" customHeight="1" x14ac:dyDescent="0.2">
      <c r="A19" s="1" t="s">
        <v>4</v>
      </c>
      <c r="B19" s="92" t="s">
        <v>33</v>
      </c>
      <c r="C19" s="24"/>
      <c r="D19" s="3"/>
      <c r="E19" s="3"/>
      <c r="F19" s="3"/>
      <c r="G19" s="3"/>
      <c r="H19" s="3"/>
      <c r="I19" s="3"/>
      <c r="J19" s="3"/>
      <c r="K19" s="3"/>
      <c r="L19" s="3"/>
      <c r="M19" s="3"/>
      <c r="N19" s="3"/>
      <c r="O19" s="3"/>
      <c r="P19" s="3"/>
      <c r="Q19" s="3"/>
      <c r="R19" s="3"/>
      <c r="S19" s="3"/>
      <c r="T19" s="3"/>
      <c r="U19" s="4"/>
    </row>
    <row r="20" spans="1:21" ht="15" customHeight="1" x14ac:dyDescent="0.2">
      <c r="B20" s="2"/>
      <c r="C20" s="24"/>
      <c r="D20" s="3"/>
      <c r="E20" s="3"/>
      <c r="F20" s="3"/>
      <c r="G20" s="3"/>
      <c r="H20" s="3"/>
      <c r="I20" s="3"/>
      <c r="J20" s="3"/>
      <c r="K20" s="3"/>
      <c r="L20" s="3"/>
      <c r="M20" s="3"/>
      <c r="N20" s="3"/>
      <c r="O20" s="3"/>
      <c r="P20" s="3"/>
      <c r="Q20" s="3"/>
      <c r="R20" s="3"/>
      <c r="S20" s="3"/>
      <c r="T20" s="3"/>
      <c r="U20" s="4"/>
    </row>
    <row r="21" spans="1:21" ht="15" customHeight="1" x14ac:dyDescent="0.2">
      <c r="B21" s="2" t="s">
        <v>34</v>
      </c>
      <c r="C21" s="24"/>
      <c r="D21" s="3"/>
      <c r="E21" s="3"/>
      <c r="F21" s="3"/>
      <c r="G21" s="3"/>
      <c r="H21" s="3"/>
      <c r="I21" s="3"/>
      <c r="J21" s="3"/>
      <c r="K21" s="3"/>
      <c r="L21" s="3"/>
      <c r="M21" s="3"/>
      <c r="N21" s="3"/>
      <c r="O21" s="3"/>
      <c r="P21" s="3"/>
      <c r="Q21" s="3"/>
      <c r="R21" s="3"/>
      <c r="S21" s="3"/>
      <c r="T21" s="3"/>
      <c r="U21" s="4"/>
    </row>
    <row r="22" spans="1:21" ht="15" customHeight="1" x14ac:dyDescent="0.2">
      <c r="B22" s="2" t="s">
        <v>100</v>
      </c>
      <c r="C22" s="24"/>
      <c r="D22" s="3"/>
      <c r="E22" s="3"/>
      <c r="F22" s="3"/>
      <c r="G22" s="3"/>
      <c r="H22" s="3"/>
      <c r="I22" s="3"/>
      <c r="J22" s="3"/>
      <c r="K22" s="3"/>
      <c r="L22" s="3"/>
      <c r="M22" s="3"/>
      <c r="N22" s="3"/>
      <c r="O22" s="3"/>
      <c r="P22" s="3"/>
      <c r="Q22" s="3"/>
      <c r="R22" s="3"/>
      <c r="S22" s="3"/>
      <c r="T22" s="3"/>
      <c r="U22" s="4"/>
    </row>
    <row r="23" spans="1:21" ht="15" customHeight="1" x14ac:dyDescent="0.2">
      <c r="B23" s="2" t="s">
        <v>24</v>
      </c>
      <c r="C23" s="24"/>
      <c r="D23" s="3"/>
      <c r="E23" s="3"/>
      <c r="F23" s="3"/>
      <c r="G23" s="3"/>
      <c r="H23" s="3"/>
      <c r="I23" s="3"/>
      <c r="J23" s="3"/>
      <c r="K23" s="3"/>
      <c r="L23" s="3"/>
      <c r="M23" s="3"/>
      <c r="N23" s="3"/>
      <c r="O23" s="3"/>
      <c r="P23" s="3"/>
      <c r="Q23" s="3"/>
      <c r="R23" s="3"/>
      <c r="S23" s="3"/>
      <c r="T23" s="3"/>
      <c r="U23" s="4"/>
    </row>
    <row r="24" spans="1:21" ht="15" customHeight="1" x14ac:dyDescent="0.2">
      <c r="B24" s="2"/>
      <c r="C24" s="24"/>
      <c r="D24" s="3"/>
      <c r="E24" s="3"/>
      <c r="F24" s="3"/>
      <c r="G24" s="3"/>
      <c r="H24" s="3"/>
      <c r="I24" s="3"/>
      <c r="J24" s="3"/>
      <c r="K24" s="3"/>
      <c r="L24" s="3"/>
      <c r="M24" s="3"/>
      <c r="N24" s="3"/>
      <c r="O24" s="3"/>
      <c r="P24" s="3"/>
      <c r="Q24" s="3"/>
      <c r="R24" s="3"/>
      <c r="S24" s="3"/>
      <c r="T24" s="3"/>
      <c r="U24" s="4"/>
    </row>
    <row r="25" spans="1:21" s="3" customFormat="1" ht="15" customHeight="1" x14ac:dyDescent="0.2">
      <c r="B25" s="159" t="s">
        <v>122</v>
      </c>
      <c r="C25" s="160"/>
      <c r="D25" s="160"/>
      <c r="E25" s="160"/>
      <c r="F25" s="160"/>
      <c r="G25" s="160"/>
      <c r="H25" s="160"/>
      <c r="I25" s="160"/>
      <c r="J25" s="160"/>
      <c r="K25" s="160"/>
      <c r="L25" s="160"/>
      <c r="M25" s="160"/>
      <c r="N25" s="160"/>
      <c r="O25" s="160"/>
      <c r="P25" s="160"/>
      <c r="Q25" s="160"/>
      <c r="R25" s="160"/>
      <c r="S25" s="160"/>
      <c r="T25" s="160"/>
      <c r="U25" s="161"/>
    </row>
    <row r="26" spans="1:21" s="3" customFormat="1" ht="15" customHeight="1" x14ac:dyDescent="0.2">
      <c r="B26" s="13"/>
      <c r="C26" s="102"/>
      <c r="D26" s="12"/>
      <c r="E26" s="12"/>
      <c r="F26" s="12"/>
      <c r="G26" s="12"/>
      <c r="H26" s="12"/>
      <c r="I26" s="12"/>
      <c r="J26" s="12"/>
      <c r="K26" s="12"/>
      <c r="L26" s="12"/>
      <c r="M26" s="12"/>
      <c r="N26" s="12"/>
      <c r="O26" s="12"/>
      <c r="P26" s="12"/>
      <c r="Q26" s="12"/>
      <c r="R26" s="12"/>
      <c r="S26" s="12"/>
      <c r="T26" s="12"/>
      <c r="U26" s="14"/>
    </row>
    <row r="27" spans="1:21" s="3" customFormat="1" ht="15" customHeight="1" x14ac:dyDescent="0.2">
      <c r="B27" s="92" t="s">
        <v>107</v>
      </c>
      <c r="C27" s="102"/>
      <c r="D27" s="12"/>
      <c r="E27" s="12"/>
      <c r="F27" s="12"/>
      <c r="G27" s="12"/>
      <c r="H27" s="12"/>
      <c r="I27" s="12"/>
      <c r="J27" s="12"/>
      <c r="K27" s="12"/>
      <c r="L27" s="12"/>
      <c r="M27" s="12"/>
      <c r="N27" s="12"/>
      <c r="O27" s="12"/>
      <c r="P27" s="12"/>
      <c r="Q27" s="12"/>
      <c r="R27" s="12"/>
      <c r="S27" s="12"/>
      <c r="T27" s="12"/>
      <c r="U27" s="14"/>
    </row>
    <row r="28" spans="1:21" s="3" customFormat="1" ht="15" customHeight="1" x14ac:dyDescent="0.2">
      <c r="B28" s="130"/>
      <c r="C28" s="102"/>
      <c r="D28" s="12"/>
      <c r="E28" s="12"/>
      <c r="F28" s="12"/>
      <c r="G28" s="12"/>
      <c r="H28" s="12"/>
      <c r="I28" s="12"/>
      <c r="J28" s="12"/>
      <c r="K28" s="12"/>
      <c r="L28" s="12"/>
      <c r="M28" s="12"/>
      <c r="N28" s="12"/>
      <c r="O28" s="12"/>
      <c r="P28" s="12"/>
      <c r="Q28" s="12"/>
      <c r="R28" s="12"/>
      <c r="S28" s="12"/>
      <c r="T28" s="12"/>
      <c r="U28" s="14"/>
    </row>
    <row r="29" spans="1:21" s="3" customFormat="1" ht="15" customHeight="1" x14ac:dyDescent="0.2">
      <c r="B29" s="133" t="s">
        <v>92</v>
      </c>
      <c r="C29" s="102"/>
      <c r="D29" s="12"/>
      <c r="E29" s="12"/>
      <c r="F29" s="12"/>
      <c r="G29" s="12"/>
      <c r="H29" s="12"/>
      <c r="I29" s="12"/>
      <c r="J29" s="12"/>
      <c r="K29" s="12"/>
      <c r="L29" s="12"/>
      <c r="M29" s="12"/>
      <c r="N29" s="12"/>
      <c r="O29" s="12"/>
      <c r="P29" s="12"/>
      <c r="Q29" s="12"/>
      <c r="R29" s="12"/>
      <c r="S29" s="12"/>
      <c r="T29" s="12"/>
      <c r="U29" s="14"/>
    </row>
    <row r="30" spans="1:21" s="3" customFormat="1" ht="15" customHeight="1" x14ac:dyDescent="0.2">
      <c r="B30" s="131" t="s">
        <v>108</v>
      </c>
      <c r="C30" s="102"/>
      <c r="D30" s="12"/>
      <c r="E30" s="12"/>
      <c r="F30" s="12"/>
      <c r="G30" s="12"/>
      <c r="H30" s="12"/>
      <c r="I30" s="12"/>
      <c r="J30" s="12"/>
      <c r="K30" s="12"/>
      <c r="L30" s="12"/>
      <c r="M30" s="12"/>
      <c r="N30" s="12"/>
      <c r="O30" s="12"/>
      <c r="P30" s="12"/>
      <c r="Q30" s="12"/>
      <c r="R30" s="12"/>
      <c r="S30" s="12"/>
      <c r="T30" s="12"/>
      <c r="U30" s="14"/>
    </row>
    <row r="31" spans="1:21" s="3" customFormat="1" ht="15" customHeight="1" x14ac:dyDescent="0.2">
      <c r="B31" s="131"/>
      <c r="C31" s="102"/>
      <c r="D31" s="12"/>
      <c r="E31" s="12"/>
      <c r="F31" s="12"/>
      <c r="G31" s="12"/>
      <c r="H31" s="12"/>
      <c r="I31" s="12"/>
      <c r="J31" s="12"/>
      <c r="K31" s="12"/>
      <c r="L31" s="12"/>
      <c r="M31" s="12"/>
      <c r="N31" s="12"/>
      <c r="O31" s="12"/>
      <c r="P31" s="12"/>
      <c r="Q31" s="12"/>
      <c r="R31" s="12"/>
      <c r="S31" s="12"/>
      <c r="T31" s="12"/>
      <c r="U31" s="14"/>
    </row>
    <row r="32" spans="1:21" s="3" customFormat="1" ht="15" customHeight="1" x14ac:dyDescent="0.2">
      <c r="B32" s="131"/>
      <c r="C32" s="102"/>
      <c r="D32" s="12"/>
      <c r="E32" s="12"/>
      <c r="F32" s="12"/>
      <c r="G32" s="12"/>
      <c r="H32" s="12"/>
      <c r="I32" s="12"/>
      <c r="J32" s="12"/>
      <c r="K32" s="12"/>
      <c r="L32" s="12"/>
      <c r="M32" s="12"/>
      <c r="N32" s="12"/>
      <c r="O32" s="12"/>
      <c r="P32" s="12"/>
      <c r="Q32" s="12"/>
      <c r="R32" s="12"/>
      <c r="S32" s="12"/>
      <c r="T32" s="12"/>
      <c r="U32" s="14"/>
    </row>
    <row r="33" spans="2:21" s="3" customFormat="1" ht="15" customHeight="1" x14ac:dyDescent="0.2">
      <c r="B33" s="131"/>
      <c r="C33" s="102"/>
      <c r="D33" s="12"/>
      <c r="E33" s="12"/>
      <c r="F33" s="12"/>
      <c r="G33" s="12"/>
      <c r="H33" s="12"/>
      <c r="I33" s="12"/>
      <c r="J33" s="12"/>
      <c r="K33" s="12"/>
      <c r="L33" s="12"/>
      <c r="M33" s="12"/>
      <c r="N33" s="12"/>
      <c r="O33" s="12"/>
      <c r="P33" s="12"/>
      <c r="Q33" s="12"/>
      <c r="R33" s="12"/>
      <c r="S33" s="12"/>
      <c r="T33" s="12"/>
      <c r="U33" s="14"/>
    </row>
    <row r="34" spans="2:21" s="3" customFormat="1" ht="15" customHeight="1" x14ac:dyDescent="0.2">
      <c r="B34" s="131"/>
      <c r="C34" s="102"/>
      <c r="D34" s="12"/>
      <c r="E34" s="12"/>
      <c r="F34" s="12"/>
      <c r="G34" s="12"/>
      <c r="H34" s="12"/>
      <c r="I34" s="12"/>
      <c r="J34" s="12"/>
      <c r="K34" s="12"/>
      <c r="L34" s="12"/>
      <c r="M34" s="12"/>
      <c r="N34" s="12"/>
      <c r="O34" s="12"/>
      <c r="P34" s="12"/>
      <c r="Q34" s="12"/>
      <c r="R34" s="12"/>
      <c r="S34" s="12"/>
      <c r="T34" s="12"/>
      <c r="U34" s="14"/>
    </row>
    <row r="35" spans="2:21" s="3" customFormat="1" ht="15" customHeight="1" x14ac:dyDescent="0.2">
      <c r="B35" s="131"/>
      <c r="C35" s="102"/>
      <c r="D35" s="12"/>
      <c r="E35" s="12"/>
      <c r="F35" s="12"/>
      <c r="G35" s="12"/>
      <c r="H35" s="12"/>
      <c r="I35" s="12"/>
      <c r="J35" s="12"/>
      <c r="K35" s="12"/>
      <c r="L35" s="12"/>
      <c r="M35" s="12"/>
      <c r="N35" s="12"/>
      <c r="O35" s="12"/>
      <c r="P35" s="12"/>
      <c r="Q35" s="12"/>
      <c r="R35" s="12"/>
      <c r="S35" s="12"/>
      <c r="T35" s="12"/>
      <c r="U35" s="14"/>
    </row>
    <row r="36" spans="2:21" s="3" customFormat="1" ht="15" customHeight="1" x14ac:dyDescent="0.2">
      <c r="B36" s="131"/>
      <c r="C36" s="102"/>
      <c r="D36" s="12"/>
      <c r="E36" s="12"/>
      <c r="F36" s="12"/>
      <c r="G36" s="12"/>
      <c r="H36" s="12"/>
      <c r="I36" s="12"/>
      <c r="J36" s="12"/>
      <c r="K36" s="12"/>
      <c r="L36" s="12"/>
      <c r="M36" s="12"/>
      <c r="N36" s="12"/>
      <c r="O36" s="12"/>
      <c r="P36" s="12"/>
      <c r="Q36" s="12"/>
      <c r="R36" s="12"/>
      <c r="S36" s="12"/>
      <c r="T36" s="12"/>
      <c r="U36" s="14"/>
    </row>
    <row r="37" spans="2:21" s="3" customFormat="1" ht="15" customHeight="1" x14ac:dyDescent="0.2">
      <c r="B37" s="131"/>
      <c r="C37" s="102"/>
      <c r="D37" s="12"/>
      <c r="E37" s="12"/>
      <c r="F37" s="12"/>
      <c r="G37" s="12"/>
      <c r="H37" s="12"/>
      <c r="I37" s="12"/>
      <c r="J37" s="12"/>
      <c r="K37" s="12"/>
      <c r="L37" s="12"/>
      <c r="M37" s="12"/>
      <c r="N37" s="12"/>
      <c r="O37" s="12"/>
      <c r="P37" s="12"/>
      <c r="Q37" s="12"/>
      <c r="R37" s="12"/>
      <c r="S37" s="12"/>
      <c r="T37" s="12"/>
      <c r="U37" s="14"/>
    </row>
    <row r="38" spans="2:21" s="3" customFormat="1" ht="15" customHeight="1" x14ac:dyDescent="0.2">
      <c r="B38" s="131"/>
      <c r="C38" s="102"/>
      <c r="D38" s="12"/>
      <c r="E38" s="12"/>
      <c r="F38" s="12"/>
      <c r="G38" s="12"/>
      <c r="H38" s="12"/>
      <c r="I38" s="12"/>
      <c r="J38" s="12"/>
      <c r="K38" s="12"/>
      <c r="L38" s="12"/>
      <c r="M38" s="12"/>
      <c r="N38" s="12"/>
      <c r="O38" s="12"/>
      <c r="P38" s="12"/>
      <c r="Q38" s="12"/>
      <c r="R38" s="12"/>
      <c r="S38" s="12"/>
      <c r="T38" s="12"/>
      <c r="U38" s="14"/>
    </row>
    <row r="39" spans="2:21" s="3" customFormat="1" ht="15" customHeight="1" x14ac:dyDescent="0.2">
      <c r="B39" s="131"/>
      <c r="C39" s="102"/>
      <c r="D39" s="12"/>
      <c r="E39" s="12"/>
      <c r="F39" s="12"/>
      <c r="G39" s="12"/>
      <c r="H39" s="12"/>
      <c r="I39" s="12"/>
      <c r="J39" s="12"/>
      <c r="K39" s="12"/>
      <c r="L39" s="12"/>
      <c r="M39" s="12"/>
      <c r="N39" s="12"/>
      <c r="O39" s="12"/>
      <c r="P39" s="12"/>
      <c r="Q39" s="12"/>
      <c r="R39" s="12"/>
      <c r="S39" s="12"/>
      <c r="T39" s="12"/>
      <c r="U39" s="14"/>
    </row>
    <row r="40" spans="2:21" s="3" customFormat="1" ht="15" customHeight="1" x14ac:dyDescent="0.2">
      <c r="B40" s="131"/>
      <c r="C40" s="102"/>
      <c r="D40" s="12"/>
      <c r="E40" s="12"/>
      <c r="F40" s="12"/>
      <c r="G40" s="12"/>
      <c r="H40" s="12"/>
      <c r="I40" s="12"/>
      <c r="J40" s="12"/>
      <c r="K40" s="12"/>
      <c r="L40" s="12"/>
      <c r="M40" s="12"/>
      <c r="N40" s="12"/>
      <c r="O40" s="12"/>
      <c r="P40" s="12"/>
      <c r="Q40" s="12"/>
      <c r="R40" s="12"/>
      <c r="S40" s="12"/>
      <c r="T40" s="12"/>
      <c r="U40" s="14"/>
    </row>
    <row r="41" spans="2:21" s="3" customFormat="1" ht="15" customHeight="1" x14ac:dyDescent="0.2">
      <c r="B41" s="131" t="s">
        <v>109</v>
      </c>
      <c r="C41" s="102"/>
      <c r="D41" s="12"/>
      <c r="E41" s="12"/>
      <c r="F41" s="12"/>
      <c r="G41" s="12"/>
      <c r="H41" s="12"/>
      <c r="I41" s="12"/>
      <c r="J41" s="12"/>
      <c r="K41" s="12"/>
      <c r="L41" s="12"/>
      <c r="M41" s="12"/>
      <c r="N41" s="12"/>
      <c r="O41" s="12"/>
      <c r="P41" s="12"/>
      <c r="Q41" s="12"/>
      <c r="R41" s="12"/>
      <c r="S41" s="12"/>
      <c r="T41" s="12"/>
      <c r="U41" s="14"/>
    </row>
    <row r="42" spans="2:21" s="3" customFormat="1" ht="15" customHeight="1" x14ac:dyDescent="0.2">
      <c r="B42" s="131"/>
      <c r="C42" s="102"/>
      <c r="D42" s="12"/>
      <c r="E42" s="12"/>
      <c r="F42" s="12"/>
      <c r="G42" s="12"/>
      <c r="H42" s="12"/>
      <c r="I42" s="12"/>
      <c r="J42" s="12"/>
      <c r="K42" s="12"/>
      <c r="L42" s="12"/>
      <c r="M42" s="12"/>
      <c r="N42" s="12"/>
      <c r="O42" s="12"/>
      <c r="P42" s="12"/>
      <c r="Q42" s="12"/>
      <c r="R42" s="12"/>
      <c r="S42" s="12"/>
      <c r="T42" s="12"/>
      <c r="U42" s="14"/>
    </row>
    <row r="43" spans="2:21" s="3" customFormat="1" ht="15" customHeight="1" x14ac:dyDescent="0.2">
      <c r="B43" s="131"/>
      <c r="C43" s="102"/>
      <c r="D43" s="12"/>
      <c r="E43" s="12"/>
      <c r="F43" s="12"/>
      <c r="G43" s="12"/>
      <c r="H43" s="12"/>
      <c r="I43" s="12"/>
      <c r="J43" s="12"/>
      <c r="K43" s="12"/>
      <c r="L43" s="12"/>
      <c r="M43" s="12"/>
      <c r="N43" s="12"/>
      <c r="O43" s="12"/>
      <c r="P43" s="12"/>
      <c r="Q43" s="12"/>
      <c r="R43" s="12"/>
      <c r="S43" s="12"/>
      <c r="T43" s="12"/>
      <c r="U43" s="14"/>
    </row>
    <row r="44" spans="2:21" s="3" customFormat="1" ht="15" customHeight="1" x14ac:dyDescent="0.2">
      <c r="B44" s="131"/>
      <c r="C44" s="102"/>
      <c r="D44" s="12"/>
      <c r="E44" s="12"/>
      <c r="F44" s="12"/>
      <c r="G44" s="12"/>
      <c r="H44" s="12"/>
      <c r="I44" s="12"/>
      <c r="J44" s="12"/>
      <c r="K44" s="12"/>
      <c r="L44" s="12"/>
      <c r="M44" s="12"/>
      <c r="N44" s="12"/>
      <c r="O44" s="12"/>
      <c r="P44" s="12"/>
      <c r="Q44" s="12"/>
      <c r="R44" s="12"/>
      <c r="S44" s="12"/>
      <c r="T44" s="12"/>
      <c r="U44" s="14"/>
    </row>
    <row r="45" spans="2:21" s="3" customFormat="1" ht="15" customHeight="1" x14ac:dyDescent="0.2">
      <c r="B45" s="131"/>
      <c r="C45" s="102"/>
      <c r="D45" s="12"/>
      <c r="E45" s="12"/>
      <c r="F45" s="12"/>
      <c r="G45" s="12"/>
      <c r="H45" s="12"/>
      <c r="I45" s="12"/>
      <c r="J45" s="12"/>
      <c r="K45" s="12"/>
      <c r="L45" s="12"/>
      <c r="M45" s="12"/>
      <c r="N45" s="12"/>
      <c r="O45" s="12"/>
      <c r="P45" s="12"/>
      <c r="Q45" s="12"/>
      <c r="R45" s="12"/>
      <c r="S45" s="12"/>
      <c r="T45" s="12"/>
      <c r="U45" s="14"/>
    </row>
    <row r="46" spans="2:21" s="3" customFormat="1" ht="15" customHeight="1" x14ac:dyDescent="0.2">
      <c r="B46" s="131"/>
      <c r="C46" s="102"/>
      <c r="D46" s="12"/>
      <c r="E46" s="12"/>
      <c r="F46" s="12"/>
      <c r="G46" s="12"/>
      <c r="H46" s="12"/>
      <c r="I46" s="12"/>
      <c r="J46" s="12"/>
      <c r="K46" s="12"/>
      <c r="L46" s="12"/>
      <c r="M46" s="12"/>
      <c r="N46" s="12"/>
      <c r="O46" s="12"/>
      <c r="P46" s="12"/>
      <c r="Q46" s="12"/>
      <c r="R46" s="12"/>
      <c r="S46" s="12"/>
      <c r="T46" s="12"/>
      <c r="U46" s="14"/>
    </row>
    <row r="47" spans="2:21" s="3" customFormat="1" ht="15" customHeight="1" x14ac:dyDescent="0.2">
      <c r="B47" s="131"/>
      <c r="C47" s="102"/>
      <c r="D47" s="12"/>
      <c r="E47" s="12"/>
      <c r="F47" s="12"/>
      <c r="G47" s="12"/>
      <c r="H47" s="12"/>
      <c r="I47" s="12"/>
      <c r="J47" s="12"/>
      <c r="K47" s="12"/>
      <c r="L47" s="12"/>
      <c r="M47" s="12"/>
      <c r="N47" s="12"/>
      <c r="O47" s="12"/>
      <c r="P47" s="12"/>
      <c r="Q47" s="12"/>
      <c r="R47" s="12"/>
      <c r="S47" s="12"/>
      <c r="T47" s="12"/>
      <c r="U47" s="14"/>
    </row>
    <row r="48" spans="2:21" s="3" customFormat="1" ht="15" customHeight="1" x14ac:dyDescent="0.2">
      <c r="B48" s="131"/>
      <c r="C48" s="102"/>
      <c r="D48" s="12"/>
      <c r="E48" s="12"/>
      <c r="F48" s="12"/>
      <c r="G48" s="12"/>
      <c r="H48" s="12"/>
      <c r="I48" s="12"/>
      <c r="J48" s="12"/>
      <c r="K48" s="12"/>
      <c r="L48" s="12"/>
      <c r="M48" s="12"/>
      <c r="N48" s="12"/>
      <c r="O48" s="12"/>
      <c r="P48" s="12"/>
      <c r="Q48" s="12"/>
      <c r="R48" s="12"/>
      <c r="S48" s="12"/>
      <c r="T48" s="12"/>
      <c r="U48" s="14"/>
    </row>
    <row r="49" spans="2:21" s="3" customFormat="1" ht="15" customHeight="1" x14ac:dyDescent="0.2">
      <c r="B49" s="132"/>
      <c r="C49" s="102"/>
      <c r="D49" s="12"/>
      <c r="E49" s="12"/>
      <c r="F49" s="12"/>
      <c r="G49" s="12"/>
      <c r="H49" s="12"/>
      <c r="I49" s="12"/>
      <c r="J49" s="12"/>
      <c r="K49" s="12"/>
      <c r="L49" s="12"/>
      <c r="M49" s="12"/>
      <c r="N49" s="12"/>
      <c r="O49" s="12"/>
      <c r="P49" s="12"/>
      <c r="Q49" s="12"/>
      <c r="R49" s="12"/>
      <c r="S49" s="12"/>
      <c r="T49" s="12"/>
      <c r="U49" s="14"/>
    </row>
    <row r="50" spans="2:21" s="3" customFormat="1" ht="15" customHeight="1" x14ac:dyDescent="0.2">
      <c r="B50" s="132"/>
      <c r="C50" s="102"/>
      <c r="D50" s="12"/>
      <c r="E50" s="12"/>
      <c r="F50" s="12"/>
      <c r="G50" s="12"/>
      <c r="H50" s="12"/>
      <c r="I50" s="12"/>
      <c r="J50" s="12"/>
      <c r="K50" s="12"/>
      <c r="L50" s="12"/>
      <c r="M50" s="12"/>
      <c r="N50" s="12"/>
      <c r="O50" s="12"/>
      <c r="P50" s="12"/>
      <c r="Q50" s="12"/>
      <c r="R50" s="12"/>
      <c r="S50" s="12"/>
      <c r="T50" s="12"/>
      <c r="U50" s="14"/>
    </row>
    <row r="51" spans="2:21" s="3" customFormat="1" ht="15" customHeight="1" x14ac:dyDescent="0.2">
      <c r="B51" s="131" t="s">
        <v>115</v>
      </c>
      <c r="C51" s="102"/>
      <c r="D51" s="12"/>
      <c r="E51" s="12"/>
      <c r="F51" s="12"/>
      <c r="G51" s="12"/>
      <c r="H51" s="12"/>
      <c r="I51" s="12"/>
      <c r="J51" s="12"/>
      <c r="K51" s="12"/>
      <c r="L51" s="12"/>
      <c r="M51" s="12"/>
      <c r="N51" s="12"/>
      <c r="O51" s="12"/>
      <c r="P51" s="12"/>
      <c r="Q51" s="12"/>
      <c r="R51" s="12"/>
      <c r="S51" s="12"/>
      <c r="T51" s="12"/>
      <c r="U51" s="14"/>
    </row>
    <row r="52" spans="2:21" s="3" customFormat="1" ht="15" customHeight="1" x14ac:dyDescent="0.2">
      <c r="B52" s="132"/>
      <c r="C52" s="102"/>
      <c r="D52" s="12"/>
      <c r="E52" s="12"/>
      <c r="F52" s="12"/>
      <c r="G52" s="12"/>
      <c r="H52" s="12"/>
      <c r="I52" s="12"/>
      <c r="J52" s="12"/>
      <c r="K52" s="12"/>
      <c r="L52" s="12"/>
      <c r="M52" s="12"/>
      <c r="N52" s="12"/>
      <c r="O52" s="12"/>
      <c r="P52" s="12"/>
      <c r="Q52" s="12"/>
      <c r="R52" s="12"/>
      <c r="S52" s="12"/>
      <c r="T52" s="12"/>
      <c r="U52" s="14"/>
    </row>
    <row r="53" spans="2:21" s="3" customFormat="1" ht="15" customHeight="1" x14ac:dyDescent="0.2">
      <c r="B53" s="70" t="s">
        <v>110</v>
      </c>
      <c r="C53" s="12"/>
      <c r="D53" s="12"/>
      <c r="E53" s="12"/>
      <c r="F53" s="12"/>
      <c r="G53" s="12"/>
      <c r="H53" s="12"/>
      <c r="I53" s="164"/>
      <c r="J53" s="164"/>
      <c r="K53" s="164"/>
      <c r="L53" s="12"/>
      <c r="O53" s="162" t="s">
        <v>93</v>
      </c>
      <c r="P53" s="162"/>
      <c r="Q53" s="12"/>
      <c r="R53" s="12"/>
      <c r="S53" s="12"/>
      <c r="T53" s="12"/>
      <c r="U53" s="14"/>
    </row>
    <row r="54" spans="2:21" s="3" customFormat="1" ht="15" customHeight="1" x14ac:dyDescent="0.2">
      <c r="B54" s="70"/>
      <c r="C54" s="102"/>
      <c r="D54" s="164" t="s">
        <v>20</v>
      </c>
      <c r="E54" s="164"/>
      <c r="F54" s="164"/>
      <c r="G54" s="164"/>
      <c r="H54" s="165"/>
      <c r="I54" s="164" t="s">
        <v>28</v>
      </c>
      <c r="J54" s="164"/>
      <c r="K54" s="164"/>
      <c r="O54" s="12"/>
      <c r="P54" s="6" t="s">
        <v>111</v>
      </c>
      <c r="Q54" s="12"/>
      <c r="R54" s="12"/>
      <c r="S54" s="12"/>
      <c r="T54" s="12"/>
      <c r="U54" s="14"/>
    </row>
    <row r="55" spans="2:21" ht="15" customHeight="1" x14ac:dyDescent="0.2">
      <c r="B55" s="92" t="s">
        <v>116</v>
      </c>
      <c r="C55" s="34" t="s">
        <v>3</v>
      </c>
      <c r="D55" s="27">
        <v>2008</v>
      </c>
      <c r="E55" s="28">
        <v>2009</v>
      </c>
      <c r="F55" s="28">
        <v>2010</v>
      </c>
      <c r="G55" s="28">
        <v>2011</v>
      </c>
      <c r="H55" s="69">
        <v>2012</v>
      </c>
      <c r="I55" s="28">
        <v>2013</v>
      </c>
      <c r="J55" s="28">
        <v>2014</v>
      </c>
      <c r="K55" s="28">
        <v>2015</v>
      </c>
      <c r="M55" s="140" t="s">
        <v>117</v>
      </c>
      <c r="O55" s="45">
        <v>2016</v>
      </c>
      <c r="P55" s="45">
        <v>2017</v>
      </c>
      <c r="Q55" s="45"/>
      <c r="R55" s="45"/>
      <c r="S55" s="45"/>
      <c r="T55" s="45"/>
      <c r="U55" s="4"/>
    </row>
    <row r="56" spans="2:21" ht="15" customHeight="1" x14ac:dyDescent="0.2">
      <c r="B56" s="43" t="s">
        <v>21</v>
      </c>
      <c r="C56" s="74" t="s">
        <v>35</v>
      </c>
      <c r="D56" s="71">
        <v>116</v>
      </c>
      <c r="E56" s="59">
        <v>216</v>
      </c>
      <c r="F56" s="60">
        <v>301</v>
      </c>
      <c r="G56" s="55">
        <v>402</v>
      </c>
      <c r="H56" s="73">
        <v>456</v>
      </c>
      <c r="I56" s="30">
        <v>475</v>
      </c>
      <c r="J56" s="30">
        <v>479</v>
      </c>
      <c r="K56" s="30">
        <v>523</v>
      </c>
      <c r="O56" s="134">
        <v>485.57</v>
      </c>
      <c r="P56" s="134">
        <v>485.11</v>
      </c>
      <c r="Q56" s="46"/>
      <c r="R56" s="46"/>
      <c r="S56" s="46"/>
      <c r="T56" s="46"/>
      <c r="U56" s="4"/>
    </row>
    <row r="57" spans="2:21" ht="15" customHeight="1" x14ac:dyDescent="0.2">
      <c r="B57" s="43"/>
      <c r="C57" s="35" t="s">
        <v>1</v>
      </c>
      <c r="D57" s="31"/>
      <c r="E57" s="56">
        <v>1.4862745098039216</v>
      </c>
      <c r="F57" s="62">
        <v>0.65457413249211349</v>
      </c>
      <c r="G57" s="56">
        <v>0.30791229742612014</v>
      </c>
      <c r="H57" s="62">
        <v>0.13921282798833823</v>
      </c>
      <c r="I57" s="41">
        <v>7.2296865003198985E-2</v>
      </c>
      <c r="J57" s="41">
        <v>1.4319809069212486E-2</v>
      </c>
      <c r="K57" s="41">
        <v>5.5882352941176494E-2</v>
      </c>
      <c r="O57" s="138">
        <f>O56/K56-1</f>
        <v>-7.1567877629063137E-2</v>
      </c>
      <c r="P57" s="138">
        <f>P56/O56-1</f>
        <v>-9.4734023930631572E-4</v>
      </c>
      <c r="Q57" s="47"/>
      <c r="R57" s="47"/>
      <c r="S57" s="47"/>
      <c r="T57" s="47"/>
      <c r="U57" s="4"/>
    </row>
    <row r="58" spans="2:21" ht="15" customHeight="1" x14ac:dyDescent="0.2">
      <c r="B58" s="43" t="s">
        <v>22</v>
      </c>
      <c r="C58" s="75" t="s">
        <v>23</v>
      </c>
      <c r="D58" s="37">
        <v>16.895</v>
      </c>
      <c r="E58" s="38">
        <v>32.302</v>
      </c>
      <c r="F58" s="64">
        <v>57.664999999999999</v>
      </c>
      <c r="G58" s="38">
        <v>167.851</v>
      </c>
      <c r="H58" s="64">
        <v>329.03199999999998</v>
      </c>
      <c r="I58" s="38">
        <v>671.08799999999997</v>
      </c>
      <c r="J58" s="38">
        <v>1390.65</v>
      </c>
      <c r="K58" s="38">
        <v>1804.5830000000001</v>
      </c>
      <c r="O58" s="135">
        <v>9904</v>
      </c>
      <c r="P58" s="135">
        <v>5287</v>
      </c>
      <c r="Q58" s="46"/>
      <c r="R58" s="46"/>
      <c r="S58" s="46"/>
      <c r="T58" s="46"/>
      <c r="U58" s="4"/>
    </row>
    <row r="59" spans="2:21" ht="15" customHeight="1" x14ac:dyDescent="0.2">
      <c r="B59" s="2"/>
      <c r="C59" s="39" t="s">
        <v>1</v>
      </c>
      <c r="D59" s="40"/>
      <c r="E59" s="42">
        <v>0.91192660550458715</v>
      </c>
      <c r="F59" s="66">
        <v>0.78518357996408894</v>
      </c>
      <c r="G59" s="42">
        <v>1.9107951096852509</v>
      </c>
      <c r="H59" s="66">
        <v>0.96026237555927585</v>
      </c>
      <c r="I59" s="42">
        <v>1.0395827761433538</v>
      </c>
      <c r="J59" s="42">
        <v>1.07223195765682</v>
      </c>
      <c r="K59" s="42">
        <v>0.29765433430410249</v>
      </c>
      <c r="O59" s="139">
        <v>0.29765433430410249</v>
      </c>
      <c r="P59" s="139"/>
      <c r="Q59" s="47"/>
      <c r="R59" s="47"/>
      <c r="S59" s="47"/>
      <c r="T59" s="47"/>
      <c r="U59" s="4"/>
    </row>
    <row r="60" spans="2:21" ht="15" customHeight="1" x14ac:dyDescent="0.2">
      <c r="B60" s="43" t="s">
        <v>36</v>
      </c>
      <c r="C60" s="25" t="s">
        <v>2</v>
      </c>
      <c r="D60" s="49">
        <f>D58/D56</f>
        <v>0.14564655172413793</v>
      </c>
      <c r="E60" s="50">
        <f t="shared" ref="E60:G60" si="4">E58/E56</f>
        <v>0.14954629629629629</v>
      </c>
      <c r="F60" s="72">
        <f t="shared" si="4"/>
        <v>0.19157807308970098</v>
      </c>
      <c r="G60" s="50">
        <f t="shared" si="4"/>
        <v>0.41753980099502486</v>
      </c>
      <c r="H60" s="72">
        <f>H58/H56</f>
        <v>0.72156140350877185</v>
      </c>
      <c r="I60" s="50">
        <f>I58/I56</f>
        <v>1.4128168421052631</v>
      </c>
      <c r="J60" s="50">
        <f>J58/J56</f>
        <v>2.9032359081419625</v>
      </c>
      <c r="K60" s="50">
        <f>K58/K56</f>
        <v>3.4504455066921609</v>
      </c>
      <c r="O60" s="136">
        <f>O58/O56</f>
        <v>20.396647239326978</v>
      </c>
      <c r="P60" s="136">
        <f>P58/P56</f>
        <v>10.898559089690998</v>
      </c>
      <c r="Q60" s="48"/>
      <c r="R60" s="48"/>
      <c r="S60" s="48"/>
      <c r="T60" s="48"/>
      <c r="U60" s="4"/>
    </row>
    <row r="61" spans="2:21" ht="15" customHeight="1" x14ac:dyDescent="0.2">
      <c r="B61" s="2"/>
      <c r="C61" s="35" t="s">
        <v>1</v>
      </c>
      <c r="D61" s="31"/>
      <c r="E61" s="56">
        <v>-0.23100743784910149</v>
      </c>
      <c r="F61" s="62">
        <v>7.893840771900118E-2</v>
      </c>
      <c r="G61" s="56">
        <v>1.2255277478570177</v>
      </c>
      <c r="H61" s="62">
        <v>0.72071655743271035</v>
      </c>
      <c r="I61" s="41">
        <v>0.90206914028165985</v>
      </c>
      <c r="J61" s="41">
        <v>1.042976918254606</v>
      </c>
      <c r="K61" s="41">
        <v>0.22897624975875996</v>
      </c>
      <c r="O61" s="137"/>
      <c r="P61" s="137"/>
      <c r="Q61" s="47"/>
      <c r="R61" s="47"/>
      <c r="S61" s="47"/>
      <c r="T61" s="47"/>
      <c r="U61" s="4"/>
    </row>
    <row r="62" spans="2:21" s="3" customFormat="1" ht="15" customHeight="1" x14ac:dyDescent="0.2">
      <c r="B62" s="2"/>
      <c r="C62" s="102"/>
      <c r="D62" s="12"/>
      <c r="E62" s="12"/>
      <c r="F62" s="12"/>
      <c r="G62" s="12"/>
      <c r="H62" s="12"/>
      <c r="I62" s="12"/>
      <c r="J62" s="12"/>
      <c r="K62" s="12"/>
      <c r="L62" s="12"/>
      <c r="M62" s="12"/>
      <c r="N62" s="12"/>
      <c r="O62" s="12"/>
      <c r="P62" s="12"/>
      <c r="Q62" s="12"/>
      <c r="R62" s="12"/>
      <c r="S62" s="12"/>
      <c r="T62" s="12"/>
      <c r="U62" s="14"/>
    </row>
    <row r="63" spans="2:21" s="3" customFormat="1" ht="15" customHeight="1" x14ac:dyDescent="0.2">
      <c r="B63" s="2"/>
      <c r="C63" s="102"/>
      <c r="D63" s="12"/>
      <c r="E63" s="12"/>
      <c r="F63" s="12"/>
      <c r="G63" s="12"/>
      <c r="H63" s="12"/>
      <c r="I63" s="12"/>
      <c r="J63" s="12"/>
      <c r="K63" s="12"/>
      <c r="L63" s="12"/>
      <c r="M63" s="12"/>
      <c r="N63" s="12"/>
      <c r="O63" s="12"/>
      <c r="P63" s="12"/>
      <c r="Q63" s="12"/>
      <c r="R63" s="12"/>
      <c r="S63" s="12"/>
      <c r="T63" s="12"/>
      <c r="U63" s="14"/>
    </row>
    <row r="64" spans="2:21" s="3" customFormat="1" ht="15" customHeight="1" x14ac:dyDescent="0.2">
      <c r="B64" s="129" t="s">
        <v>119</v>
      </c>
      <c r="C64" s="102"/>
      <c r="D64" s="12"/>
      <c r="E64" s="12"/>
      <c r="F64" s="12"/>
      <c r="G64" s="12"/>
      <c r="H64" s="12"/>
      <c r="I64" s="12"/>
      <c r="J64" s="12"/>
      <c r="K64" s="12"/>
      <c r="L64" s="12"/>
      <c r="M64" s="12"/>
      <c r="N64" s="12"/>
      <c r="O64" s="12"/>
      <c r="P64" s="12"/>
      <c r="Q64" s="12"/>
      <c r="R64" s="12"/>
      <c r="S64" s="12"/>
      <c r="T64" s="12"/>
      <c r="U64" s="14"/>
    </row>
    <row r="65" spans="2:21" s="3" customFormat="1" ht="15" customHeight="1" x14ac:dyDescent="0.2">
      <c r="B65" s="2" t="s">
        <v>118</v>
      </c>
      <c r="C65" s="102"/>
      <c r="D65" s="12"/>
      <c r="E65" s="12"/>
      <c r="F65" s="12"/>
      <c r="G65" s="12"/>
      <c r="H65" s="12"/>
      <c r="I65" s="12"/>
      <c r="J65" s="12"/>
      <c r="K65" s="12"/>
      <c r="L65" s="12"/>
      <c r="M65" s="12"/>
      <c r="N65" s="12"/>
      <c r="O65" s="12"/>
      <c r="P65" s="12"/>
      <c r="Q65" s="12"/>
      <c r="R65" s="12"/>
      <c r="S65" s="12"/>
      <c r="T65" s="12"/>
      <c r="U65" s="14"/>
    </row>
    <row r="66" spans="2:21" s="3" customFormat="1" ht="15" customHeight="1" x14ac:dyDescent="0.2">
      <c r="B66" s="2"/>
      <c r="C66" s="102"/>
      <c r="D66" s="12"/>
      <c r="E66" s="12"/>
      <c r="F66" s="12"/>
      <c r="G66" s="12"/>
      <c r="H66" s="12"/>
      <c r="I66" s="12"/>
      <c r="J66" s="12"/>
      <c r="K66" s="12"/>
      <c r="L66" s="12"/>
      <c r="M66" s="12"/>
      <c r="N66" s="12"/>
      <c r="O66" s="12"/>
      <c r="P66" s="12"/>
      <c r="Q66" s="12"/>
      <c r="R66" s="12"/>
      <c r="S66" s="12"/>
      <c r="T66" s="12"/>
      <c r="U66" s="14"/>
    </row>
    <row r="67" spans="2:21" s="3" customFormat="1" ht="15" customHeight="1" x14ac:dyDescent="0.2">
      <c r="B67" s="2" t="s">
        <v>34</v>
      </c>
      <c r="C67" s="102"/>
      <c r="D67" s="12"/>
      <c r="E67" s="12"/>
      <c r="F67" s="12"/>
      <c r="G67" s="12"/>
      <c r="H67" s="12"/>
      <c r="I67" s="12"/>
      <c r="J67" s="12"/>
      <c r="K67" s="12"/>
      <c r="L67" s="12"/>
      <c r="M67" s="12"/>
      <c r="N67" s="12"/>
      <c r="O67" s="12"/>
      <c r="P67" s="12"/>
      <c r="Q67" s="12"/>
      <c r="R67" s="12"/>
      <c r="S67" s="12"/>
      <c r="T67" s="12"/>
      <c r="U67" s="14"/>
    </row>
    <row r="68" spans="2:21" s="3" customFormat="1" ht="15" customHeight="1" x14ac:dyDescent="0.2">
      <c r="B68" s="2" t="s">
        <v>99</v>
      </c>
      <c r="C68" s="102"/>
      <c r="D68" s="12"/>
      <c r="E68" s="12"/>
      <c r="F68" s="12"/>
      <c r="G68" s="12"/>
      <c r="H68" s="12"/>
      <c r="I68" s="12"/>
      <c r="J68" s="12"/>
      <c r="K68" s="12"/>
      <c r="L68" s="12"/>
      <c r="M68" s="12"/>
      <c r="N68" s="12"/>
      <c r="O68" s="12"/>
      <c r="P68" s="12"/>
      <c r="Q68" s="12"/>
      <c r="R68" s="12"/>
      <c r="S68" s="12"/>
      <c r="T68" s="12"/>
      <c r="U68" s="14"/>
    </row>
    <row r="69" spans="2:21" s="3" customFormat="1" ht="15" customHeight="1" x14ac:dyDescent="0.2">
      <c r="B69" s="2"/>
      <c r="C69" s="102"/>
      <c r="D69" s="12"/>
      <c r="E69" s="12"/>
      <c r="F69" s="12"/>
      <c r="G69" s="12"/>
      <c r="H69" s="12"/>
      <c r="I69" s="12"/>
      <c r="J69" s="12"/>
      <c r="K69" s="12"/>
      <c r="L69" s="12"/>
      <c r="M69" s="12"/>
      <c r="N69" s="12"/>
      <c r="O69" s="12"/>
      <c r="P69" s="12"/>
      <c r="Q69" s="12"/>
      <c r="R69" s="12"/>
      <c r="S69" s="12"/>
      <c r="T69" s="12"/>
      <c r="U69" s="14"/>
    </row>
    <row r="70" spans="2:21" ht="15" customHeight="1" x14ac:dyDescent="0.2">
      <c r="B70" s="156" t="s">
        <v>37</v>
      </c>
      <c r="C70" s="157"/>
      <c r="D70" s="157"/>
      <c r="E70" s="157"/>
      <c r="F70" s="157"/>
      <c r="G70" s="157"/>
      <c r="H70" s="157"/>
      <c r="I70" s="157"/>
      <c r="J70" s="157"/>
      <c r="K70" s="157"/>
      <c r="L70" s="157"/>
      <c r="M70" s="157"/>
      <c r="N70" s="157"/>
      <c r="O70" s="157"/>
      <c r="P70" s="157"/>
      <c r="Q70" s="157"/>
      <c r="R70" s="157"/>
      <c r="S70" s="157"/>
      <c r="T70" s="157"/>
      <c r="U70" s="158"/>
    </row>
    <row r="71" spans="2:21" ht="15" customHeight="1" x14ac:dyDescent="0.2">
      <c r="B71" s="2"/>
      <c r="C71" s="24"/>
      <c r="D71" s="3"/>
      <c r="E71" s="3"/>
      <c r="F71" s="3"/>
      <c r="G71" s="3"/>
      <c r="H71" s="3"/>
      <c r="I71" s="3"/>
      <c r="J71" s="3"/>
      <c r="K71" s="3"/>
      <c r="L71" s="3"/>
      <c r="M71" s="3"/>
      <c r="N71" s="3"/>
      <c r="O71" s="3"/>
      <c r="P71" s="3"/>
      <c r="Q71" s="3"/>
      <c r="R71" s="3"/>
      <c r="S71" s="3"/>
      <c r="T71" s="3"/>
      <c r="U71" s="4"/>
    </row>
    <row r="72" spans="2:21" ht="15" customHeight="1" x14ac:dyDescent="0.2">
      <c r="B72" s="2" t="s">
        <v>38</v>
      </c>
      <c r="C72" s="12"/>
      <c r="D72" s="12"/>
      <c r="E72" s="12"/>
      <c r="F72" s="12"/>
      <c r="G72" s="12"/>
      <c r="H72" s="12"/>
      <c r="I72" s="12"/>
      <c r="J72" s="12"/>
      <c r="K72" s="12"/>
      <c r="L72" s="12"/>
      <c r="M72" s="12"/>
      <c r="N72" s="12"/>
      <c r="O72" s="12"/>
      <c r="P72" s="12"/>
      <c r="Q72" s="12"/>
      <c r="R72" s="12"/>
      <c r="S72" s="12"/>
      <c r="T72" s="12"/>
      <c r="U72" s="14"/>
    </row>
    <row r="73" spans="2:21" ht="15" customHeight="1" x14ac:dyDescent="0.2">
      <c r="B73" s="2"/>
      <c r="C73" s="12"/>
      <c r="D73" s="12"/>
      <c r="E73" s="12"/>
      <c r="F73" s="12"/>
      <c r="G73" s="12"/>
      <c r="H73" s="12"/>
      <c r="I73" s="12"/>
      <c r="J73" s="12"/>
      <c r="K73" s="12"/>
      <c r="L73" s="12"/>
      <c r="M73" s="12"/>
      <c r="N73" s="12"/>
      <c r="O73" s="12"/>
      <c r="P73" s="12"/>
      <c r="Q73" s="12"/>
      <c r="R73" s="12"/>
      <c r="S73" s="12"/>
      <c r="T73" s="12"/>
      <c r="U73" s="14"/>
    </row>
    <row r="74" spans="2:21" ht="15" customHeight="1" x14ac:dyDescent="0.2">
      <c r="B74" s="2" t="s">
        <v>94</v>
      </c>
      <c r="C74" s="12"/>
      <c r="D74" s="12"/>
      <c r="E74" s="12"/>
      <c r="F74" s="12"/>
      <c r="G74" s="12"/>
      <c r="H74" s="12"/>
      <c r="I74" s="12"/>
      <c r="J74" s="12"/>
      <c r="K74" s="12"/>
      <c r="L74" s="12"/>
      <c r="M74" s="12"/>
      <c r="N74" s="12"/>
      <c r="O74" s="12"/>
      <c r="P74" s="12"/>
      <c r="Q74" s="12"/>
      <c r="R74" s="12"/>
      <c r="S74" s="12"/>
      <c r="T74" s="12"/>
      <c r="U74" s="14"/>
    </row>
    <row r="75" spans="2:21" ht="15" customHeight="1" x14ac:dyDescent="0.2">
      <c r="B75" s="2"/>
      <c r="C75" s="34" t="s">
        <v>5</v>
      </c>
      <c r="D75" s="27">
        <v>2013</v>
      </c>
      <c r="E75" s="28">
        <v>2014</v>
      </c>
      <c r="F75" s="28">
        <v>2015</v>
      </c>
      <c r="G75" s="28">
        <v>2016</v>
      </c>
      <c r="H75" s="28">
        <v>2017</v>
      </c>
      <c r="I75" s="12"/>
      <c r="J75" s="12"/>
      <c r="K75" s="12"/>
      <c r="L75" s="12"/>
      <c r="M75" s="12"/>
      <c r="N75" s="12"/>
      <c r="O75" s="12"/>
      <c r="P75" s="12"/>
      <c r="Q75" s="12"/>
      <c r="R75" s="12"/>
      <c r="S75" s="12"/>
      <c r="T75" s="12"/>
      <c r="U75" s="14"/>
    </row>
    <row r="76" spans="2:21" ht="15" customHeight="1" x14ac:dyDescent="0.2">
      <c r="B76" s="43" t="s">
        <v>21</v>
      </c>
      <c r="C76" s="74" t="s">
        <v>35</v>
      </c>
      <c r="D76" s="29">
        <v>33.700000000000003</v>
      </c>
      <c r="E76" s="30">
        <v>69.3</v>
      </c>
      <c r="F76" s="30">
        <v>69.8</v>
      </c>
      <c r="G76" s="30">
        <v>81.099999999999994</v>
      </c>
      <c r="H76" s="30">
        <v>99.1</v>
      </c>
      <c r="I76" s="12"/>
      <c r="J76" s="12"/>
      <c r="K76" s="12"/>
      <c r="L76" s="12"/>
      <c r="M76" s="12"/>
      <c r="N76" s="12"/>
      <c r="O76" s="12"/>
      <c r="P76" s="12"/>
      <c r="Q76" s="12"/>
      <c r="R76" s="12"/>
      <c r="S76" s="12"/>
      <c r="T76" s="12"/>
      <c r="U76" s="14"/>
    </row>
    <row r="77" spans="2:21" ht="15" customHeight="1" x14ac:dyDescent="0.2">
      <c r="B77" s="43"/>
      <c r="C77" s="35" t="s">
        <v>1</v>
      </c>
      <c r="D77" s="31"/>
      <c r="E77" s="41">
        <v>1.0563798219584566</v>
      </c>
      <c r="F77" s="41">
        <v>7.2150072150072297E-3</v>
      </c>
      <c r="G77" s="41">
        <v>0.16189111747851004</v>
      </c>
      <c r="H77" s="41">
        <v>1.16189111747851</v>
      </c>
      <c r="I77" s="12"/>
      <c r="J77" s="12"/>
      <c r="K77" s="12"/>
      <c r="L77" s="12"/>
      <c r="M77" s="12"/>
      <c r="N77" s="12"/>
      <c r="O77" s="12"/>
      <c r="P77" s="12"/>
      <c r="Q77" s="12"/>
      <c r="R77" s="12"/>
      <c r="S77" s="12"/>
      <c r="T77" s="12"/>
      <c r="U77" s="14"/>
    </row>
    <row r="78" spans="2:21" ht="15" customHeight="1" x14ac:dyDescent="0.2">
      <c r="B78" s="43" t="s">
        <v>22</v>
      </c>
      <c r="C78" s="75" t="s">
        <v>23</v>
      </c>
      <c r="D78" s="37">
        <v>3.129</v>
      </c>
      <c r="E78" s="38">
        <v>44.76</v>
      </c>
      <c r="F78" s="38">
        <v>133.99</v>
      </c>
      <c r="G78" s="38">
        <v>553.1</v>
      </c>
      <c r="H78" s="38">
        <v>1318.271</v>
      </c>
      <c r="I78" s="3"/>
      <c r="J78" s="3"/>
      <c r="K78" s="3"/>
      <c r="L78" s="3"/>
      <c r="M78" s="3"/>
      <c r="N78" s="3"/>
      <c r="O78" s="3"/>
      <c r="P78" s="3"/>
      <c r="Q78" s="3"/>
      <c r="R78" s="3"/>
      <c r="S78" s="3"/>
      <c r="T78" s="3"/>
      <c r="U78" s="4"/>
    </row>
    <row r="79" spans="2:21" ht="15" customHeight="1" x14ac:dyDescent="0.2">
      <c r="B79" s="2"/>
      <c r="C79" s="39" t="s">
        <v>1</v>
      </c>
      <c r="D79" s="40"/>
      <c r="E79" s="42">
        <v>6.4073386270491799</v>
      </c>
      <c r="F79" s="42">
        <v>1.274299101778289</v>
      </c>
      <c r="G79" s="42">
        <v>2.6571928157369573</v>
      </c>
      <c r="H79" s="42">
        <v>3.65719281573696</v>
      </c>
      <c r="I79" s="12"/>
      <c r="J79" s="12"/>
      <c r="K79" s="12"/>
      <c r="L79" s="12"/>
      <c r="M79" s="12"/>
      <c r="N79" s="12"/>
      <c r="O79" s="12"/>
      <c r="P79" s="12"/>
      <c r="Q79" s="12"/>
      <c r="R79" s="12"/>
      <c r="S79" s="12"/>
      <c r="T79" s="12"/>
      <c r="U79" s="14"/>
    </row>
    <row r="80" spans="2:21" ht="15" customHeight="1" x14ac:dyDescent="0.2">
      <c r="B80" s="43" t="s">
        <v>36</v>
      </c>
      <c r="C80" s="25" t="s">
        <v>2</v>
      </c>
      <c r="D80" s="49">
        <f>D78/D76</f>
        <v>9.2848664688427299E-2</v>
      </c>
      <c r="E80" s="50">
        <f t="shared" ref="E80:G80" si="5">E78/E76</f>
        <v>0.64588744588744584</v>
      </c>
      <c r="F80" s="50">
        <f t="shared" si="5"/>
        <v>1.919627507163324</v>
      </c>
      <c r="G80" s="50">
        <f t="shared" si="5"/>
        <v>6.8199753390875468</v>
      </c>
      <c r="H80" s="50">
        <f t="shared" ref="H80" si="6">H78/H76</f>
        <v>13.302431886982847</v>
      </c>
      <c r="I80" s="12"/>
      <c r="J80" s="12"/>
      <c r="K80" s="12"/>
      <c r="L80" s="12"/>
      <c r="M80" s="12"/>
      <c r="N80" s="12"/>
      <c r="O80" s="12"/>
      <c r="P80" s="12"/>
      <c r="Q80" s="12"/>
      <c r="R80" s="12"/>
      <c r="S80" s="12"/>
      <c r="T80" s="12"/>
      <c r="U80" s="14"/>
    </row>
    <row r="81" spans="2:22" ht="15" customHeight="1" x14ac:dyDescent="0.2">
      <c r="B81" s="2"/>
      <c r="C81" s="35" t="s">
        <v>1</v>
      </c>
      <c r="D81" s="31"/>
      <c r="E81" s="41">
        <v>2.6021257104120838</v>
      </c>
      <c r="F81" s="41">
        <v>1.2580075609346046</v>
      </c>
      <c r="G81" s="41">
        <v>2.1476209437538794</v>
      </c>
      <c r="H81" s="41">
        <v>3.1476209437538798</v>
      </c>
      <c r="I81" s="3"/>
      <c r="J81" s="3"/>
      <c r="K81" s="3"/>
      <c r="L81" s="3"/>
      <c r="M81" s="3"/>
      <c r="N81" s="3"/>
      <c r="O81" s="3"/>
      <c r="P81" s="3"/>
      <c r="Q81" s="3"/>
      <c r="R81" s="3"/>
      <c r="S81" s="3"/>
      <c r="T81" s="3"/>
      <c r="U81" s="4"/>
    </row>
    <row r="82" spans="2:22" ht="15" customHeight="1" x14ac:dyDescent="0.2">
      <c r="B82" s="2"/>
      <c r="C82" s="24"/>
      <c r="D82" s="3"/>
      <c r="E82" s="3"/>
      <c r="F82" s="3"/>
      <c r="G82" s="3"/>
      <c r="H82" s="3"/>
      <c r="I82" s="3"/>
      <c r="J82" s="3"/>
      <c r="K82" s="3"/>
      <c r="L82" s="3"/>
      <c r="M82" s="3"/>
      <c r="N82" s="3"/>
      <c r="O82" s="3"/>
      <c r="P82" s="3"/>
      <c r="Q82" s="3"/>
      <c r="R82" s="3"/>
      <c r="S82" s="3"/>
      <c r="T82" s="3"/>
      <c r="U82" s="4"/>
    </row>
    <row r="83" spans="2:22" ht="15" customHeight="1" x14ac:dyDescent="0.2">
      <c r="B83" s="2" t="s">
        <v>39</v>
      </c>
      <c r="C83" s="24"/>
      <c r="D83" s="3"/>
      <c r="E83" s="3"/>
      <c r="F83" s="3"/>
      <c r="G83" s="3"/>
      <c r="H83" s="3"/>
      <c r="I83" s="3"/>
      <c r="J83" s="3"/>
      <c r="K83" s="3"/>
      <c r="L83" s="3"/>
      <c r="M83" s="3"/>
      <c r="N83" s="3"/>
      <c r="O83" s="3"/>
      <c r="P83" s="3"/>
      <c r="Q83" s="3"/>
      <c r="R83" s="3"/>
      <c r="S83" s="3"/>
      <c r="T83" s="3"/>
      <c r="U83" s="4"/>
    </row>
    <row r="84" spans="2:22" ht="15" customHeight="1" x14ac:dyDescent="0.2">
      <c r="B84" s="2" t="s">
        <v>40</v>
      </c>
      <c r="C84" s="24"/>
      <c r="D84" s="3"/>
      <c r="E84" s="3"/>
      <c r="F84" s="3"/>
      <c r="G84" s="3"/>
      <c r="H84" s="3"/>
      <c r="I84" s="3"/>
      <c r="J84" s="3"/>
      <c r="K84" s="3"/>
      <c r="L84" s="3"/>
      <c r="M84" s="3"/>
      <c r="N84" s="3"/>
      <c r="O84" s="3"/>
      <c r="P84" s="3"/>
      <c r="Q84" s="3"/>
      <c r="R84" s="3"/>
      <c r="S84" s="3"/>
      <c r="T84" s="3"/>
      <c r="U84" s="4"/>
    </row>
    <row r="85" spans="2:22" ht="15" customHeight="1" x14ac:dyDescent="0.2">
      <c r="B85" s="2"/>
      <c r="C85" s="24"/>
      <c r="D85" s="3"/>
      <c r="E85" s="3"/>
      <c r="F85" s="3"/>
      <c r="G85" s="3"/>
      <c r="H85" s="3"/>
      <c r="I85" s="3"/>
      <c r="J85" s="3"/>
      <c r="K85" s="3"/>
      <c r="L85" s="3"/>
      <c r="M85" s="3"/>
      <c r="N85" s="3"/>
      <c r="O85" s="3"/>
      <c r="P85" s="3"/>
      <c r="Q85" s="3"/>
      <c r="R85" s="3"/>
      <c r="S85" s="3"/>
      <c r="T85" s="3"/>
      <c r="U85" s="4"/>
    </row>
    <row r="86" spans="2:22" ht="15" customHeight="1" x14ac:dyDescent="0.2">
      <c r="B86" s="156" t="s">
        <v>41</v>
      </c>
      <c r="C86" s="157"/>
      <c r="D86" s="157"/>
      <c r="E86" s="157"/>
      <c r="F86" s="157"/>
      <c r="G86" s="157"/>
      <c r="H86" s="157"/>
      <c r="I86" s="157"/>
      <c r="J86" s="157"/>
      <c r="K86" s="157"/>
      <c r="L86" s="157"/>
      <c r="M86" s="157"/>
      <c r="N86" s="157"/>
      <c r="O86" s="157"/>
      <c r="P86" s="157"/>
      <c r="Q86" s="157"/>
      <c r="R86" s="157"/>
      <c r="S86" s="157"/>
      <c r="T86" s="157"/>
      <c r="U86" s="158"/>
    </row>
    <row r="87" spans="2:22" ht="15" customHeight="1" x14ac:dyDescent="0.2">
      <c r="B87" s="5"/>
      <c r="C87" s="24"/>
      <c r="D87" s="6"/>
      <c r="E87" s="6"/>
      <c r="F87" s="6"/>
      <c r="G87" s="6"/>
      <c r="H87" s="6"/>
      <c r="I87" s="6"/>
      <c r="J87" s="6"/>
      <c r="K87" s="6"/>
      <c r="L87" s="6"/>
      <c r="M87" s="6"/>
      <c r="N87" s="6"/>
      <c r="O87" s="6"/>
      <c r="P87" s="6"/>
      <c r="Q87" s="3"/>
      <c r="R87" s="3"/>
      <c r="S87" s="3"/>
      <c r="T87" s="3"/>
      <c r="U87" s="4"/>
    </row>
    <row r="88" spans="2:22" ht="15" customHeight="1" x14ac:dyDescent="0.2">
      <c r="B88" s="5" t="s">
        <v>42</v>
      </c>
      <c r="C88" s="24"/>
      <c r="D88" s="6"/>
      <c r="E88" s="6"/>
      <c r="F88" s="6"/>
      <c r="G88" s="6"/>
      <c r="H88" s="6"/>
      <c r="I88" s="6"/>
      <c r="J88" s="6"/>
      <c r="K88" s="6"/>
      <c r="L88" s="6"/>
      <c r="M88" s="6"/>
      <c r="N88" s="6"/>
      <c r="O88" s="6"/>
      <c r="P88" s="6"/>
      <c r="Q88" s="3"/>
      <c r="R88" s="3"/>
      <c r="S88" s="3"/>
      <c r="T88" s="3"/>
      <c r="U88" s="4"/>
      <c r="V88" s="3"/>
    </row>
    <row r="89" spans="2:22" ht="15" customHeight="1" x14ac:dyDescent="0.2">
      <c r="B89" s="5" t="s">
        <v>43</v>
      </c>
      <c r="C89" s="24"/>
      <c r="D89" s="6"/>
      <c r="E89" s="6"/>
      <c r="F89" s="6"/>
      <c r="G89" s="6"/>
      <c r="H89" s="6"/>
      <c r="I89" s="6"/>
      <c r="J89" s="6"/>
      <c r="K89" s="6"/>
      <c r="L89" s="6"/>
      <c r="M89" s="6"/>
      <c r="N89" s="6"/>
      <c r="O89" s="6"/>
      <c r="P89" s="6"/>
      <c r="Q89" s="3"/>
      <c r="R89" s="3"/>
      <c r="S89" s="3"/>
      <c r="T89" s="3"/>
      <c r="U89" s="4"/>
      <c r="V89" s="3"/>
    </row>
    <row r="90" spans="2:22" ht="15" customHeight="1" x14ac:dyDescent="0.2">
      <c r="B90" s="5" t="s">
        <v>44</v>
      </c>
      <c r="C90" s="24"/>
      <c r="D90" s="6"/>
      <c r="E90" s="6"/>
      <c r="F90" s="6"/>
      <c r="G90" s="6"/>
      <c r="H90" s="6"/>
      <c r="I90" s="6"/>
      <c r="J90" s="6"/>
      <c r="K90" s="6"/>
      <c r="L90" s="6"/>
      <c r="M90" s="6"/>
      <c r="N90" s="6"/>
      <c r="O90" s="6"/>
      <c r="P90" s="6"/>
      <c r="Q90" s="3"/>
      <c r="R90" s="3"/>
      <c r="S90" s="3"/>
      <c r="T90" s="3"/>
      <c r="U90" s="4"/>
      <c r="V90" s="3"/>
    </row>
    <row r="91" spans="2:22" ht="15" customHeight="1" x14ac:dyDescent="0.2">
      <c r="B91" s="93" t="s">
        <v>45</v>
      </c>
      <c r="C91" s="24"/>
      <c r="D91" s="6"/>
      <c r="E91" s="6"/>
      <c r="F91" s="6"/>
      <c r="G91" s="6"/>
      <c r="H91" s="6"/>
      <c r="I91" s="6"/>
      <c r="J91" s="6"/>
      <c r="K91" s="6"/>
      <c r="L91" s="6"/>
      <c r="M91" s="6"/>
      <c r="N91" s="6"/>
      <c r="O91" s="6"/>
      <c r="P91" s="6"/>
      <c r="Q91" s="3"/>
      <c r="R91" s="3"/>
      <c r="S91" s="3"/>
      <c r="T91" s="3"/>
      <c r="U91" s="4"/>
      <c r="V91" s="3"/>
    </row>
    <row r="92" spans="2:22" ht="15" customHeight="1" x14ac:dyDescent="0.2">
      <c r="B92" s="5"/>
      <c r="C92" s="24"/>
      <c r="D92" s="6"/>
      <c r="E92" s="6"/>
      <c r="F92" s="6"/>
      <c r="G92" s="6"/>
      <c r="H92" s="6"/>
      <c r="I92" s="6"/>
      <c r="J92" s="6"/>
      <c r="K92" s="6"/>
      <c r="L92" s="6"/>
      <c r="M92" s="6"/>
      <c r="N92" s="6"/>
      <c r="O92" s="6"/>
      <c r="P92" s="6"/>
      <c r="Q92" s="3"/>
      <c r="R92" s="3"/>
      <c r="S92" s="3"/>
      <c r="T92" s="3"/>
      <c r="U92" s="4"/>
      <c r="V92" s="3"/>
    </row>
    <row r="93" spans="2:22" ht="15" customHeight="1" x14ac:dyDescent="0.2">
      <c r="B93" s="5" t="s">
        <v>46</v>
      </c>
      <c r="C93" s="24"/>
      <c r="D93" s="6"/>
      <c r="E93" s="6"/>
      <c r="F93" s="6"/>
      <c r="G93" s="6"/>
      <c r="H93" s="6"/>
      <c r="I93" s="6"/>
      <c r="J93" s="6"/>
      <c r="K93" s="6"/>
      <c r="L93" s="6"/>
      <c r="M93" s="6"/>
      <c r="N93" s="6"/>
      <c r="O93" s="6"/>
      <c r="P93" s="6"/>
      <c r="Q93" s="3"/>
      <c r="R93" s="3"/>
      <c r="S93" s="3"/>
      <c r="T93" s="3"/>
      <c r="U93" s="4"/>
      <c r="V93" s="3"/>
    </row>
    <row r="94" spans="2:22" ht="15" customHeight="1" x14ac:dyDescent="0.2">
      <c r="B94" s="5"/>
      <c r="C94" s="24"/>
      <c r="D94" s="6"/>
      <c r="E94" s="6"/>
      <c r="F94" s="6"/>
      <c r="G94" s="6"/>
      <c r="H94" s="6"/>
      <c r="I94" s="6"/>
      <c r="J94" s="6"/>
      <c r="K94" s="6"/>
      <c r="L94" s="6"/>
      <c r="M94" s="6"/>
      <c r="N94" s="6"/>
      <c r="O94" s="6"/>
      <c r="P94" s="6"/>
      <c r="Q94" s="3"/>
      <c r="R94" s="3"/>
      <c r="S94" s="3"/>
      <c r="T94" s="3"/>
      <c r="U94" s="4"/>
      <c r="V94" s="3"/>
    </row>
    <row r="95" spans="2:22" ht="15" customHeight="1" x14ac:dyDescent="0.2">
      <c r="B95" s="156" t="s">
        <v>47</v>
      </c>
      <c r="C95" s="157"/>
      <c r="D95" s="157"/>
      <c r="E95" s="157"/>
      <c r="F95" s="157"/>
      <c r="G95" s="157"/>
      <c r="H95" s="157"/>
      <c r="I95" s="157"/>
      <c r="J95" s="157"/>
      <c r="K95" s="157"/>
      <c r="L95" s="157"/>
      <c r="M95" s="157"/>
      <c r="N95" s="157"/>
      <c r="O95" s="157"/>
      <c r="P95" s="157"/>
      <c r="Q95" s="157"/>
      <c r="R95" s="157"/>
      <c r="S95" s="157"/>
      <c r="T95" s="157"/>
      <c r="U95" s="158"/>
    </row>
    <row r="96" spans="2:22" s="10" customFormat="1" ht="15" customHeight="1" x14ac:dyDescent="0.2">
      <c r="B96" s="21"/>
      <c r="C96" s="90"/>
      <c r="D96" s="90"/>
      <c r="E96" s="90"/>
      <c r="F96" s="90"/>
      <c r="G96" s="90"/>
      <c r="H96" s="90"/>
      <c r="I96" s="90"/>
      <c r="J96" s="90"/>
      <c r="K96" s="90"/>
      <c r="L96" s="90"/>
      <c r="M96" s="90"/>
      <c r="N96" s="90"/>
      <c r="O96" s="90"/>
      <c r="P96" s="90"/>
      <c r="Q96" s="90"/>
      <c r="R96" s="90"/>
      <c r="S96" s="90"/>
      <c r="T96" s="90"/>
      <c r="U96" s="9"/>
    </row>
    <row r="97" spans="2:21" ht="15" customHeight="1" x14ac:dyDescent="0.2">
      <c r="B97" s="5" t="s">
        <v>48</v>
      </c>
      <c r="C97" s="24"/>
      <c r="D97" s="6"/>
      <c r="E97" s="6"/>
      <c r="F97" s="6"/>
      <c r="G97" s="6"/>
      <c r="H97" s="6"/>
      <c r="I97" s="6"/>
      <c r="J97" s="6"/>
      <c r="K97" s="6"/>
      <c r="L97" s="6"/>
      <c r="M97" s="6"/>
      <c r="N97" s="6"/>
      <c r="O97" s="6"/>
      <c r="P97" s="6"/>
      <c r="Q97" s="6"/>
      <c r="R97" s="6"/>
      <c r="S97" s="3"/>
      <c r="T97" s="3"/>
      <c r="U97" s="4"/>
    </row>
    <row r="98" spans="2:21" ht="15" customHeight="1" x14ac:dyDescent="0.2">
      <c r="B98" s="92" t="s">
        <v>112</v>
      </c>
      <c r="C98" s="102"/>
      <c r="D98" s="12"/>
      <c r="E98" s="12"/>
      <c r="F98" s="12"/>
      <c r="G98" s="12"/>
      <c r="H98" s="12"/>
      <c r="I98" s="12"/>
      <c r="J98" s="12"/>
      <c r="K98" s="12"/>
      <c r="L98" s="12"/>
      <c r="M98" s="12"/>
      <c r="N98" s="12"/>
      <c r="O98" s="12"/>
      <c r="P98" s="12"/>
      <c r="Q98" s="12"/>
      <c r="R98" s="12"/>
      <c r="S98" s="12"/>
      <c r="T98" s="12"/>
      <c r="U98" s="14"/>
    </row>
    <row r="99" spans="2:21" s="8" customFormat="1" ht="15" customHeight="1" x14ac:dyDescent="0.2">
      <c r="B99" s="11"/>
      <c r="C99" s="51"/>
      <c r="D99" s="45"/>
      <c r="E99" s="44"/>
      <c r="F99" s="44"/>
      <c r="G99" s="44"/>
      <c r="U99" s="9"/>
    </row>
    <row r="100" spans="2:21" ht="15" customHeight="1" x14ac:dyDescent="0.2">
      <c r="B100" s="159" t="s">
        <v>49</v>
      </c>
      <c r="C100" s="160"/>
      <c r="D100" s="160"/>
      <c r="E100" s="160"/>
      <c r="F100" s="160"/>
      <c r="G100" s="160"/>
      <c r="H100" s="160"/>
      <c r="I100" s="160"/>
      <c r="J100" s="160"/>
      <c r="K100" s="160"/>
      <c r="L100" s="160"/>
      <c r="M100" s="160"/>
      <c r="N100" s="160"/>
      <c r="O100" s="160"/>
      <c r="P100" s="160"/>
      <c r="Q100" s="160"/>
      <c r="R100" s="160"/>
      <c r="S100" s="160"/>
      <c r="T100" s="160"/>
      <c r="U100" s="161"/>
    </row>
    <row r="101" spans="2:21" ht="15" customHeight="1" x14ac:dyDescent="0.2">
      <c r="B101" s="18"/>
      <c r="C101" s="19"/>
      <c r="D101" s="19"/>
      <c r="E101" s="19"/>
      <c r="F101" s="19"/>
      <c r="G101" s="19"/>
      <c r="H101" s="19"/>
      <c r="I101" s="19"/>
      <c r="J101" s="19"/>
      <c r="K101" s="19"/>
      <c r="L101" s="19"/>
      <c r="M101" s="19"/>
      <c r="N101" s="19"/>
      <c r="O101" s="19"/>
      <c r="P101" s="19"/>
      <c r="Q101" s="19"/>
      <c r="R101" s="19"/>
      <c r="S101" s="19"/>
      <c r="T101" s="19"/>
      <c r="U101" s="20"/>
    </row>
    <row r="102" spans="2:21" ht="15" customHeight="1" x14ac:dyDescent="0.2">
      <c r="B102" s="92" t="s">
        <v>50</v>
      </c>
      <c r="C102" s="12"/>
      <c r="D102" s="12"/>
      <c r="E102" s="12"/>
      <c r="F102" s="12"/>
      <c r="G102" s="12"/>
      <c r="H102" s="19"/>
      <c r="I102" s="19"/>
      <c r="J102" s="19"/>
      <c r="K102" s="19"/>
      <c r="L102" s="19"/>
      <c r="M102" s="19"/>
      <c r="N102" s="19"/>
      <c r="O102" s="19"/>
      <c r="P102" s="19"/>
      <c r="Q102" s="19"/>
      <c r="R102" s="19"/>
      <c r="S102" s="19"/>
      <c r="T102" s="19"/>
      <c r="U102" s="20"/>
    </row>
    <row r="103" spans="2:21" ht="15" customHeight="1" x14ac:dyDescent="0.2">
      <c r="B103" s="92"/>
      <c r="C103" s="12"/>
      <c r="D103" s="12"/>
      <c r="E103" s="12"/>
      <c r="F103" s="12"/>
      <c r="G103" s="12"/>
      <c r="H103" s="19"/>
      <c r="I103" s="19"/>
      <c r="J103" s="19"/>
      <c r="K103" s="19"/>
      <c r="L103" s="19"/>
      <c r="M103" s="19"/>
      <c r="N103" s="19"/>
      <c r="O103" s="19"/>
      <c r="P103" s="19"/>
      <c r="Q103" s="19"/>
      <c r="R103" s="19"/>
      <c r="S103" s="19"/>
      <c r="T103" s="19"/>
      <c r="U103" s="20"/>
    </row>
    <row r="104" spans="2:21" ht="15" customHeight="1" x14ac:dyDescent="0.2">
      <c r="B104" s="2"/>
      <c r="C104" s="34" t="s">
        <v>51</v>
      </c>
      <c r="D104" s="27">
        <v>2013</v>
      </c>
      <c r="E104" s="28">
        <v>2014</v>
      </c>
      <c r="F104" s="28">
        <v>2015</v>
      </c>
      <c r="G104" s="28">
        <v>2016</v>
      </c>
      <c r="H104" s="28">
        <v>2017</v>
      </c>
      <c r="I104" s="8"/>
      <c r="J104" s="8"/>
      <c r="K104" s="8"/>
      <c r="L104" s="8"/>
      <c r="M104" s="8"/>
      <c r="N104" s="8"/>
      <c r="O104" s="8"/>
      <c r="P104" s="8"/>
      <c r="Q104" s="8"/>
      <c r="R104" s="8"/>
      <c r="S104" s="8"/>
      <c r="T104" s="8"/>
      <c r="U104" s="4"/>
    </row>
    <row r="105" spans="2:21" ht="15" customHeight="1" x14ac:dyDescent="0.2">
      <c r="B105" s="43" t="s">
        <v>21</v>
      </c>
      <c r="C105" s="74" t="s">
        <v>35</v>
      </c>
      <c r="D105" s="29">
        <v>32</v>
      </c>
      <c r="E105" s="30">
        <v>40</v>
      </c>
      <c r="F105" s="30">
        <v>45</v>
      </c>
      <c r="G105" s="30">
        <v>48</v>
      </c>
      <c r="H105" s="30">
        <v>49</v>
      </c>
      <c r="I105" s="8"/>
      <c r="J105" s="8"/>
      <c r="K105" s="8"/>
      <c r="L105" s="8"/>
      <c r="M105" s="8"/>
      <c r="N105" s="8"/>
      <c r="O105" s="8"/>
      <c r="P105" s="8"/>
      <c r="Q105" s="8"/>
      <c r="R105" s="8"/>
      <c r="S105" s="8"/>
      <c r="T105" s="8"/>
      <c r="U105" s="4"/>
    </row>
    <row r="106" spans="2:21" ht="15" customHeight="1" x14ac:dyDescent="0.2">
      <c r="B106" s="43"/>
      <c r="C106" s="35" t="s">
        <v>1</v>
      </c>
      <c r="D106" s="31"/>
      <c r="E106" s="41">
        <f>E105/D105-1</f>
        <v>0.25</v>
      </c>
      <c r="F106" s="41">
        <f>F105/E105-1</f>
        <v>0.125</v>
      </c>
      <c r="G106" s="41">
        <f>G105/F105-1</f>
        <v>6.6666666666666652E-2</v>
      </c>
      <c r="H106" s="41">
        <f>H105/G105-1</f>
        <v>2.0833333333333259E-2</v>
      </c>
      <c r="I106" s="8"/>
      <c r="J106" s="8"/>
      <c r="K106" s="8"/>
      <c r="L106" s="8"/>
      <c r="M106" s="8"/>
      <c r="N106" s="8"/>
      <c r="O106" s="8"/>
      <c r="P106" s="8"/>
      <c r="Q106" s="8"/>
      <c r="R106" s="8"/>
      <c r="S106" s="8"/>
      <c r="T106" s="8"/>
      <c r="U106" s="4"/>
    </row>
    <row r="107" spans="2:21" ht="15" customHeight="1" x14ac:dyDescent="0.2">
      <c r="B107" s="43" t="s">
        <v>31</v>
      </c>
      <c r="C107" s="75" t="s">
        <v>23</v>
      </c>
      <c r="D107" s="37">
        <v>497</v>
      </c>
      <c r="E107" s="38">
        <v>654</v>
      </c>
      <c r="F107" s="38">
        <v>1469</v>
      </c>
      <c r="G107" s="38">
        <v>1741</v>
      </c>
      <c r="H107" s="38">
        <v>3200.1860000000001</v>
      </c>
      <c r="I107" s="8"/>
      <c r="J107" s="8"/>
      <c r="K107" s="8"/>
      <c r="L107" s="8"/>
      <c r="M107" s="8"/>
      <c r="N107" s="8"/>
      <c r="O107" s="8"/>
      <c r="P107" s="8"/>
      <c r="Q107" s="8"/>
      <c r="R107" s="8"/>
      <c r="S107" s="8"/>
      <c r="T107" s="8"/>
      <c r="U107" s="4"/>
    </row>
    <row r="108" spans="2:21" ht="15" customHeight="1" x14ac:dyDescent="0.2">
      <c r="B108" s="2"/>
      <c r="C108" s="39" t="s">
        <v>1</v>
      </c>
      <c r="D108" s="40"/>
      <c r="E108" s="41">
        <f>E107/D107-1</f>
        <v>0.31589537223340036</v>
      </c>
      <c r="F108" s="41">
        <f>F107/E107-1</f>
        <v>1.2461773700305812</v>
      </c>
      <c r="G108" s="41">
        <f>G107/F107-1</f>
        <v>0.18515997277059215</v>
      </c>
      <c r="H108" s="41">
        <f>H107/G107-1</f>
        <v>0.83813095921883973</v>
      </c>
      <c r="I108" s="19"/>
      <c r="J108" s="19"/>
      <c r="K108" s="19"/>
      <c r="L108" s="19"/>
      <c r="M108" s="19"/>
      <c r="N108" s="19"/>
      <c r="O108" s="19"/>
      <c r="P108" s="19"/>
      <c r="Q108" s="36"/>
      <c r="R108" s="36"/>
      <c r="S108" s="19"/>
      <c r="T108" s="19"/>
      <c r="U108" s="20"/>
    </row>
    <row r="109" spans="2:21" ht="15" customHeight="1" x14ac:dyDescent="0.2">
      <c r="B109" s="43" t="s">
        <v>32</v>
      </c>
      <c r="C109" s="25" t="s">
        <v>2</v>
      </c>
      <c r="D109" s="49">
        <f>D107/D105</f>
        <v>15.53125</v>
      </c>
      <c r="E109" s="50">
        <f>E107/E105</f>
        <v>16.350000000000001</v>
      </c>
      <c r="F109" s="50">
        <f>F107/F105</f>
        <v>32.644444444444446</v>
      </c>
      <c r="G109" s="50">
        <f>G107/G105</f>
        <v>36.270833333333336</v>
      </c>
      <c r="H109" s="50">
        <f>H107/H105</f>
        <v>65.309918367346938</v>
      </c>
      <c r="I109" s="19"/>
      <c r="J109" s="19"/>
      <c r="K109" s="19"/>
      <c r="L109" s="19"/>
      <c r="M109" s="19"/>
      <c r="N109" s="19"/>
      <c r="O109" s="19"/>
      <c r="P109" s="19"/>
      <c r="Q109" s="36"/>
      <c r="R109" s="36"/>
      <c r="S109" s="19"/>
      <c r="T109" s="19"/>
      <c r="U109" s="20"/>
    </row>
    <row r="110" spans="2:21" ht="15" customHeight="1" x14ac:dyDescent="0.2">
      <c r="B110" s="2"/>
      <c r="C110" s="35" t="s">
        <v>1</v>
      </c>
      <c r="D110" s="31"/>
      <c r="E110" s="41">
        <f>E109/D109-1</f>
        <v>5.2716297786720379E-2</v>
      </c>
      <c r="F110" s="41">
        <f>F109/E109-1</f>
        <v>0.99660210669384974</v>
      </c>
      <c r="G110" s="41">
        <f>G109/F109-1</f>
        <v>0.11108747447243017</v>
      </c>
      <c r="H110" s="41">
        <f>H109/G109-1</f>
        <v>0.8006180825000877</v>
      </c>
      <c r="I110" s="19"/>
      <c r="J110" s="19"/>
      <c r="K110" s="19"/>
      <c r="L110" s="19"/>
      <c r="M110" s="19"/>
      <c r="N110" s="19"/>
      <c r="O110" s="19"/>
      <c r="P110" s="19"/>
      <c r="Q110" s="36"/>
      <c r="R110" s="36"/>
      <c r="S110" s="19"/>
      <c r="T110" s="19"/>
      <c r="U110" s="20"/>
    </row>
    <row r="111" spans="2:21" ht="15" customHeight="1" x14ac:dyDescent="0.2">
      <c r="B111" s="2"/>
      <c r="C111" s="53"/>
      <c r="D111" s="52"/>
      <c r="E111" s="52"/>
      <c r="F111" s="19"/>
      <c r="G111" s="19"/>
      <c r="H111" s="19"/>
      <c r="I111" s="19"/>
      <c r="J111" s="19"/>
      <c r="K111" s="19"/>
      <c r="L111" s="19"/>
      <c r="M111" s="19"/>
      <c r="N111" s="19"/>
      <c r="O111" s="19"/>
      <c r="P111" s="19"/>
      <c r="Q111" s="36"/>
      <c r="R111" s="36"/>
      <c r="S111" s="19"/>
      <c r="T111" s="19"/>
      <c r="U111" s="20"/>
    </row>
    <row r="112" spans="2:21" ht="15" customHeight="1" x14ac:dyDescent="0.2">
      <c r="B112" s="2" t="s">
        <v>113</v>
      </c>
      <c r="C112" s="53"/>
      <c r="D112" s="52"/>
      <c r="E112" s="52"/>
      <c r="F112" s="19"/>
      <c r="G112" s="19"/>
      <c r="H112" s="19"/>
      <c r="I112" s="19"/>
      <c r="J112" s="19"/>
      <c r="K112" s="19"/>
      <c r="L112" s="19"/>
      <c r="M112" s="19"/>
      <c r="N112" s="19"/>
      <c r="O112" s="19"/>
      <c r="P112" s="19"/>
      <c r="Q112" s="36"/>
      <c r="R112" s="36"/>
      <c r="S112" s="19"/>
      <c r="T112" s="19"/>
      <c r="U112" s="20"/>
    </row>
    <row r="113" spans="2:21" ht="15" customHeight="1" x14ac:dyDescent="0.2">
      <c r="B113" s="2"/>
      <c r="C113" s="53"/>
      <c r="D113" s="52"/>
      <c r="E113" s="52"/>
      <c r="F113" s="19"/>
      <c r="G113" s="19"/>
      <c r="H113" s="19"/>
      <c r="I113" s="19"/>
      <c r="J113" s="19"/>
      <c r="K113" s="19"/>
      <c r="L113" s="19"/>
      <c r="M113" s="19"/>
      <c r="N113" s="19"/>
      <c r="O113" s="19"/>
      <c r="P113" s="19"/>
      <c r="Q113" s="36"/>
      <c r="R113" s="36"/>
      <c r="S113" s="19"/>
      <c r="T113" s="19"/>
      <c r="U113" s="20"/>
    </row>
    <row r="114" spans="2:21" ht="15" customHeight="1" x14ac:dyDescent="0.2">
      <c r="B114" s="2" t="s">
        <v>87</v>
      </c>
      <c r="C114" s="53"/>
      <c r="D114" s="52"/>
      <c r="E114" s="52"/>
      <c r="F114" s="19"/>
      <c r="G114" s="19"/>
      <c r="H114" s="19"/>
      <c r="I114" s="19"/>
      <c r="J114" s="19"/>
      <c r="K114" s="19"/>
      <c r="L114" s="19"/>
      <c r="M114" s="19"/>
      <c r="N114" s="19"/>
      <c r="O114" s="19"/>
      <c r="P114" s="19"/>
      <c r="Q114" s="36"/>
      <c r="R114" s="36"/>
      <c r="S114" s="19"/>
      <c r="T114" s="19"/>
      <c r="U114" s="20"/>
    </row>
    <row r="115" spans="2:21" ht="15" customHeight="1" x14ac:dyDescent="0.2">
      <c r="B115" s="2" t="s">
        <v>52</v>
      </c>
      <c r="C115" s="53"/>
      <c r="D115" s="52"/>
      <c r="E115" s="52"/>
      <c r="F115" s="19"/>
      <c r="G115" s="19"/>
      <c r="H115" s="19"/>
      <c r="I115" s="19"/>
      <c r="J115" s="19"/>
      <c r="K115" s="19"/>
      <c r="L115" s="19"/>
      <c r="M115" s="19"/>
      <c r="N115" s="19"/>
      <c r="O115" s="19"/>
      <c r="P115" s="19"/>
      <c r="Q115" s="36"/>
      <c r="R115" s="36"/>
      <c r="S115" s="19"/>
      <c r="T115" s="19"/>
      <c r="U115" s="20"/>
    </row>
    <row r="116" spans="2:21" ht="15" customHeight="1" x14ac:dyDescent="0.2">
      <c r="B116" s="2"/>
      <c r="C116" s="53"/>
      <c r="D116" s="52"/>
      <c r="E116" s="52"/>
      <c r="F116" s="19"/>
      <c r="G116" s="19"/>
      <c r="H116" s="19"/>
      <c r="I116" s="19"/>
      <c r="J116" s="19"/>
      <c r="K116" s="19"/>
      <c r="L116" s="19"/>
      <c r="M116" s="19"/>
      <c r="N116" s="19"/>
      <c r="O116" s="19"/>
      <c r="P116" s="19"/>
      <c r="Q116" s="36"/>
      <c r="R116" s="36"/>
      <c r="S116" s="19"/>
      <c r="T116" s="19"/>
      <c r="U116" s="20"/>
    </row>
    <row r="117" spans="2:21" ht="15" customHeight="1" x14ac:dyDescent="0.2">
      <c r="B117" s="2" t="s">
        <v>95</v>
      </c>
      <c r="C117" s="53"/>
      <c r="D117" s="52"/>
      <c r="E117" s="52"/>
      <c r="F117" s="19"/>
      <c r="G117" s="19"/>
      <c r="H117" s="19"/>
      <c r="I117" s="19"/>
      <c r="J117" s="19"/>
      <c r="K117" s="19"/>
      <c r="L117" s="19"/>
      <c r="M117" s="19"/>
      <c r="N117" s="19"/>
      <c r="O117" s="19"/>
      <c r="P117" s="19"/>
      <c r="Q117" s="36"/>
      <c r="R117" s="36"/>
      <c r="S117" s="19"/>
      <c r="T117" s="19"/>
      <c r="U117" s="20"/>
    </row>
    <row r="118" spans="2:21" ht="15" customHeight="1" x14ac:dyDescent="0.2">
      <c r="B118" s="2"/>
      <c r="C118" s="53"/>
      <c r="D118" s="52"/>
      <c r="E118" s="52"/>
      <c r="F118" s="19"/>
      <c r="G118" s="19"/>
      <c r="H118" s="19"/>
      <c r="I118" s="19"/>
      <c r="J118" s="19"/>
      <c r="K118" s="19"/>
      <c r="L118" s="19"/>
      <c r="M118" s="19"/>
      <c r="N118" s="19"/>
      <c r="O118" s="19"/>
      <c r="P118" s="19"/>
      <c r="Q118" s="36"/>
      <c r="R118" s="36"/>
      <c r="S118" s="19"/>
      <c r="T118" s="19"/>
      <c r="U118" s="20"/>
    </row>
    <row r="119" spans="2:21" ht="15" customHeight="1" x14ac:dyDescent="0.2">
      <c r="B119" s="2" t="s">
        <v>96</v>
      </c>
      <c r="C119" s="53"/>
      <c r="D119" s="52"/>
      <c r="E119" s="52"/>
      <c r="F119" s="19"/>
      <c r="G119" s="19"/>
      <c r="H119" s="19"/>
      <c r="I119" s="19"/>
      <c r="J119" s="19"/>
      <c r="K119" s="19"/>
      <c r="L119" s="19"/>
      <c r="M119" s="19"/>
      <c r="N119" s="19"/>
      <c r="O119" s="19"/>
      <c r="P119" s="19"/>
      <c r="Q119" s="36"/>
      <c r="R119" s="36"/>
      <c r="S119" s="19"/>
      <c r="T119" s="19"/>
      <c r="U119" s="20"/>
    </row>
    <row r="120" spans="2:21" ht="15" customHeight="1" x14ac:dyDescent="0.2">
      <c r="B120" s="8" t="s">
        <v>53</v>
      </c>
      <c r="C120" s="53"/>
      <c r="D120" s="52"/>
      <c r="E120" s="52"/>
      <c r="F120" s="19"/>
      <c r="G120" s="19"/>
      <c r="H120" s="19"/>
      <c r="I120" s="19"/>
      <c r="J120" s="19"/>
      <c r="K120" s="19"/>
      <c r="L120" s="19"/>
      <c r="M120" s="19"/>
      <c r="N120" s="19"/>
      <c r="O120" s="19"/>
      <c r="P120" s="19"/>
      <c r="Q120" s="36"/>
      <c r="R120" s="36"/>
      <c r="S120" s="19"/>
      <c r="T120" s="19"/>
      <c r="U120" s="20"/>
    </row>
    <row r="121" spans="2:21" ht="15" customHeight="1" x14ac:dyDescent="0.2">
      <c r="B121" s="2"/>
      <c r="C121" s="91">
        <v>2016</v>
      </c>
      <c r="D121" s="52">
        <v>2017</v>
      </c>
      <c r="E121" s="52" t="s">
        <v>54</v>
      </c>
      <c r="F121" s="19"/>
      <c r="G121" s="19"/>
      <c r="H121" s="19"/>
      <c r="I121" s="19"/>
      <c r="J121" s="19"/>
      <c r="K121" s="19"/>
      <c r="L121" s="19"/>
      <c r="M121" s="19"/>
      <c r="N121" s="19"/>
      <c r="O121" s="19"/>
      <c r="P121" s="19"/>
      <c r="Q121" s="36"/>
      <c r="R121" s="36"/>
      <c r="S121" s="19"/>
      <c r="T121" s="19"/>
      <c r="U121" s="20"/>
    </row>
    <row r="122" spans="2:21" ht="15" customHeight="1" x14ac:dyDescent="0.2">
      <c r="B122" s="127" t="s">
        <v>55</v>
      </c>
      <c r="C122" s="110">
        <v>62.74</v>
      </c>
      <c r="D122" s="110">
        <v>297.47000000000003</v>
      </c>
      <c r="E122" s="112">
        <f t="shared" ref="E122:E127" si="7">D122/C122-1</f>
        <v>3.7413133567102328</v>
      </c>
      <c r="F122" s="19"/>
      <c r="G122" s="19"/>
      <c r="H122" s="19"/>
      <c r="I122" s="19"/>
      <c r="J122" s="19"/>
      <c r="K122" s="19"/>
      <c r="L122" s="19"/>
      <c r="M122" s="19"/>
      <c r="N122" s="19"/>
      <c r="O122" s="19"/>
      <c r="P122" s="19"/>
      <c r="Q122" s="36"/>
      <c r="R122" s="36"/>
      <c r="S122" s="19"/>
      <c r="T122" s="19"/>
      <c r="U122" s="20"/>
    </row>
    <row r="123" spans="2:21" ht="15" customHeight="1" x14ac:dyDescent="0.2">
      <c r="B123" s="2" t="s">
        <v>56</v>
      </c>
      <c r="C123" s="109">
        <v>411.75</v>
      </c>
      <c r="D123" s="109">
        <v>1993</v>
      </c>
      <c r="E123" s="113">
        <f t="shared" si="7"/>
        <v>3.8403157255616271</v>
      </c>
      <c r="F123" s="19"/>
      <c r="G123" s="19"/>
      <c r="H123" s="19"/>
      <c r="I123" s="19"/>
      <c r="J123" s="19"/>
      <c r="K123" s="19"/>
      <c r="L123" s="19"/>
      <c r="M123" s="19"/>
      <c r="N123" s="19"/>
      <c r="O123" s="19"/>
      <c r="P123" s="19"/>
      <c r="Q123" s="36"/>
      <c r="R123" s="36"/>
      <c r="S123" s="19"/>
      <c r="T123" s="19"/>
      <c r="U123" s="20"/>
    </row>
    <row r="124" spans="2:21" ht="15" customHeight="1" x14ac:dyDescent="0.2">
      <c r="B124" s="2" t="s">
        <v>14</v>
      </c>
      <c r="C124" s="109">
        <f>C122/C123*10000</f>
        <v>1523.740133576199</v>
      </c>
      <c r="D124" s="109">
        <f>D122/D123*10000</f>
        <v>1492.5740090316108</v>
      </c>
      <c r="E124" s="115">
        <f t="shared" si="7"/>
        <v>-2.0453700639519012E-2</v>
      </c>
      <c r="F124" s="19"/>
      <c r="G124" s="19"/>
      <c r="H124" s="19"/>
      <c r="I124" s="19"/>
      <c r="J124" s="19"/>
      <c r="K124" s="19"/>
      <c r="L124" s="19"/>
      <c r="M124" s="19"/>
      <c r="N124" s="19"/>
      <c r="O124" s="19"/>
      <c r="P124" s="19"/>
      <c r="Q124" s="36"/>
      <c r="R124" s="36"/>
      <c r="S124" s="19"/>
      <c r="T124" s="19"/>
      <c r="U124" s="20"/>
    </row>
    <row r="125" spans="2:21" ht="15" customHeight="1" x14ac:dyDescent="0.2">
      <c r="B125" s="2" t="s">
        <v>15</v>
      </c>
      <c r="C125" s="108">
        <v>2.0625</v>
      </c>
      <c r="D125" s="108">
        <v>19.928599999999999</v>
      </c>
      <c r="E125" s="113">
        <f t="shared" si="7"/>
        <v>8.6623515151515154</v>
      </c>
      <c r="F125" s="19"/>
      <c r="G125" s="19"/>
      <c r="H125" s="19"/>
      <c r="I125" s="19"/>
      <c r="J125" s="19"/>
      <c r="K125" s="19"/>
      <c r="L125" s="19"/>
      <c r="M125" s="19"/>
      <c r="N125" s="19"/>
      <c r="O125" s="19"/>
      <c r="P125" s="19"/>
      <c r="Q125" s="36"/>
      <c r="R125" s="36"/>
      <c r="S125" s="19"/>
      <c r="T125" s="19"/>
      <c r="U125" s="20"/>
    </row>
    <row r="126" spans="2:21" ht="15" customHeight="1" x14ac:dyDescent="0.2">
      <c r="B126" s="2" t="s">
        <v>57</v>
      </c>
      <c r="C126" s="108">
        <v>1.1094999999999999</v>
      </c>
      <c r="D126" s="108">
        <v>4.1238000000000001</v>
      </c>
      <c r="E126" s="113">
        <f t="shared" si="7"/>
        <v>2.7168093735917083</v>
      </c>
      <c r="F126" s="19"/>
      <c r="G126" s="19"/>
      <c r="H126" s="19"/>
      <c r="I126" s="19"/>
      <c r="J126" s="19"/>
      <c r="K126" s="19"/>
      <c r="L126" s="19"/>
      <c r="M126" s="19"/>
      <c r="N126" s="19"/>
      <c r="O126" s="19"/>
      <c r="P126" s="19"/>
      <c r="Q126" s="36"/>
      <c r="R126" s="36"/>
      <c r="S126" s="19"/>
      <c r="T126" s="19"/>
      <c r="U126" s="20"/>
    </row>
    <row r="127" spans="2:21" ht="15" customHeight="1" x14ac:dyDescent="0.2">
      <c r="B127" s="16" t="s">
        <v>58</v>
      </c>
      <c r="C127" s="111">
        <v>0.32</v>
      </c>
      <c r="D127" s="111">
        <v>11.98</v>
      </c>
      <c r="E127" s="114">
        <f t="shared" si="7"/>
        <v>36.4375</v>
      </c>
      <c r="F127" s="19"/>
      <c r="G127" s="19"/>
      <c r="H127" s="19"/>
      <c r="I127" s="19"/>
      <c r="J127" s="19"/>
      <c r="K127" s="19"/>
      <c r="L127" s="19"/>
      <c r="M127" s="19"/>
      <c r="N127" s="19"/>
      <c r="O127" s="19"/>
      <c r="P127" s="19"/>
      <c r="Q127" s="36"/>
      <c r="R127" s="36"/>
      <c r="S127" s="19"/>
      <c r="T127" s="19"/>
      <c r="U127" s="20"/>
    </row>
    <row r="128" spans="2:21" ht="15" customHeight="1" x14ac:dyDescent="0.2">
      <c r="B128" s="2" t="s">
        <v>125</v>
      </c>
      <c r="C128" s="53"/>
      <c r="D128" s="52"/>
      <c r="E128" s="52"/>
      <c r="F128" s="19"/>
      <c r="G128" s="19"/>
      <c r="H128" s="19"/>
      <c r="I128" s="19"/>
      <c r="J128" s="19"/>
      <c r="K128" s="19"/>
      <c r="L128" s="19"/>
      <c r="M128" s="19"/>
      <c r="N128" s="19"/>
      <c r="O128" s="19"/>
      <c r="P128" s="19"/>
      <c r="Q128" s="36"/>
      <c r="R128" s="36"/>
      <c r="S128" s="19"/>
      <c r="T128" s="19"/>
      <c r="U128" s="20"/>
    </row>
    <row r="129" spans="2:21" ht="15" customHeight="1" x14ac:dyDescent="0.2">
      <c r="B129" s="2"/>
      <c r="C129" s="53"/>
      <c r="D129" s="52"/>
      <c r="E129" s="52"/>
      <c r="F129" s="19"/>
      <c r="G129" s="19"/>
      <c r="H129" s="19"/>
      <c r="I129" s="19"/>
      <c r="J129" s="19"/>
      <c r="K129" s="19"/>
      <c r="L129" s="19"/>
      <c r="M129" s="19"/>
      <c r="N129" s="19"/>
      <c r="O129" s="19"/>
      <c r="P129" s="19"/>
      <c r="Q129" s="36"/>
      <c r="R129" s="36"/>
      <c r="S129" s="19"/>
      <c r="T129" s="19"/>
      <c r="U129" s="20"/>
    </row>
    <row r="130" spans="2:21" ht="15" customHeight="1" x14ac:dyDescent="0.2">
      <c r="B130" s="2" t="s">
        <v>11</v>
      </c>
      <c r="C130" s="53"/>
      <c r="D130" s="52"/>
      <c r="E130" s="52"/>
      <c r="F130" s="19"/>
      <c r="G130" s="19"/>
      <c r="H130" s="19"/>
      <c r="I130" s="19"/>
      <c r="J130" s="19"/>
      <c r="K130" s="19"/>
      <c r="L130" s="19"/>
      <c r="M130" s="19"/>
      <c r="N130" s="19"/>
      <c r="O130" s="19"/>
      <c r="P130" s="19"/>
      <c r="Q130" s="36"/>
      <c r="R130" s="36"/>
      <c r="S130" s="19"/>
      <c r="T130" s="19"/>
      <c r="U130" s="20"/>
    </row>
    <row r="131" spans="2:21" ht="15" customHeight="1" x14ac:dyDescent="0.2">
      <c r="B131" s="2" t="s">
        <v>12</v>
      </c>
      <c r="C131" s="53"/>
      <c r="D131" s="52"/>
      <c r="E131" s="52"/>
      <c r="F131" s="19"/>
      <c r="G131" s="19"/>
      <c r="H131" s="19"/>
      <c r="I131" s="19"/>
      <c r="J131" s="19"/>
      <c r="K131" s="19"/>
      <c r="L131" s="19"/>
      <c r="M131" s="19"/>
      <c r="N131" s="19"/>
      <c r="O131" s="19"/>
      <c r="P131" s="19"/>
      <c r="Q131" s="36"/>
      <c r="R131" s="36"/>
      <c r="S131" s="19"/>
      <c r="T131" s="19"/>
      <c r="U131" s="20"/>
    </row>
    <row r="132" spans="2:21" ht="15" customHeight="1" x14ac:dyDescent="0.2">
      <c r="B132" s="2"/>
      <c r="C132" s="53"/>
      <c r="D132" s="52"/>
      <c r="E132" s="52"/>
      <c r="F132" s="19"/>
      <c r="G132" s="19"/>
      <c r="H132" s="19"/>
      <c r="I132" s="19"/>
      <c r="J132" s="19"/>
      <c r="K132" s="19"/>
      <c r="L132" s="19"/>
      <c r="M132" s="19"/>
      <c r="N132" s="19"/>
      <c r="O132" s="19"/>
      <c r="P132" s="19"/>
      <c r="Q132" s="36"/>
      <c r="R132" s="36"/>
      <c r="S132" s="19"/>
      <c r="T132" s="19"/>
      <c r="U132" s="20"/>
    </row>
    <row r="133" spans="2:21" ht="15" customHeight="1" x14ac:dyDescent="0.2">
      <c r="B133" s="43" t="s">
        <v>59</v>
      </c>
      <c r="C133" s="91" t="s">
        <v>16</v>
      </c>
      <c r="D133" s="52" t="s">
        <v>60</v>
      </c>
      <c r="E133" s="52" t="s">
        <v>61</v>
      </c>
      <c r="F133" s="19"/>
      <c r="G133" s="19"/>
      <c r="H133" s="19"/>
      <c r="I133" s="19"/>
      <c r="J133" s="19"/>
      <c r="K133" s="19"/>
      <c r="L133" s="19"/>
      <c r="M133" s="19"/>
      <c r="N133" s="19"/>
      <c r="O133" s="19"/>
      <c r="P133" s="19"/>
      <c r="Q133" s="36"/>
      <c r="R133" s="36"/>
      <c r="S133" s="19"/>
      <c r="T133" s="19"/>
      <c r="U133" s="20"/>
    </row>
    <row r="134" spans="2:21" ht="15" customHeight="1" x14ac:dyDescent="0.2">
      <c r="B134" s="117">
        <v>2016</v>
      </c>
      <c r="C134" s="118"/>
      <c r="D134" s="119">
        <v>5.17</v>
      </c>
      <c r="E134" s="119"/>
      <c r="F134" s="19"/>
      <c r="G134" s="19"/>
      <c r="H134" s="19"/>
      <c r="I134" s="19"/>
      <c r="J134" s="19"/>
      <c r="K134" s="19"/>
      <c r="L134" s="19"/>
      <c r="M134" s="19"/>
      <c r="N134" s="19"/>
      <c r="O134" s="19"/>
      <c r="P134" s="19"/>
      <c r="Q134" s="36"/>
      <c r="R134" s="36"/>
      <c r="S134" s="19"/>
      <c r="T134" s="19"/>
      <c r="U134" s="20"/>
    </row>
    <row r="135" spans="2:21" ht="15" customHeight="1" x14ac:dyDescent="0.2">
      <c r="B135" s="43">
        <v>2017</v>
      </c>
      <c r="C135" s="116">
        <v>0.8</v>
      </c>
      <c r="D135" s="107">
        <v>9.1180000000000003</v>
      </c>
      <c r="E135" s="107">
        <f>$D$134*(1+C135)</f>
        <v>9.3060000000000009</v>
      </c>
      <c r="F135" s="19"/>
      <c r="G135" s="19"/>
      <c r="H135" s="19"/>
      <c r="I135" s="19"/>
      <c r="J135" s="19"/>
      <c r="K135" s="19"/>
      <c r="L135" s="124"/>
      <c r="M135" s="19"/>
      <c r="N135" s="19"/>
      <c r="O135" s="19"/>
      <c r="P135" s="19"/>
      <c r="Q135" s="36"/>
      <c r="R135" s="36"/>
      <c r="S135" s="19"/>
      <c r="T135" s="19"/>
      <c r="U135" s="20"/>
    </row>
    <row r="136" spans="2:21" ht="15" customHeight="1" x14ac:dyDescent="0.2">
      <c r="B136" s="43">
        <v>2018</v>
      </c>
      <c r="C136" s="116">
        <v>1.4</v>
      </c>
      <c r="D136" s="52"/>
      <c r="E136" s="107">
        <f t="shared" ref="E136:E137" si="8">$D$134*(1+C136)</f>
        <v>12.407999999999999</v>
      </c>
      <c r="F136" s="19"/>
      <c r="G136" s="19"/>
      <c r="H136" s="19"/>
      <c r="I136" s="19"/>
      <c r="J136" s="19"/>
      <c r="K136" s="19"/>
      <c r="L136" s="19"/>
      <c r="M136" s="19"/>
      <c r="N136" s="19"/>
      <c r="O136" s="19"/>
      <c r="P136" s="19"/>
      <c r="Q136" s="36"/>
      <c r="R136" s="36"/>
      <c r="S136" s="19"/>
      <c r="T136" s="19"/>
      <c r="U136" s="20"/>
    </row>
    <row r="137" spans="2:21" ht="15" customHeight="1" x14ac:dyDescent="0.2">
      <c r="B137" s="120">
        <v>2019</v>
      </c>
      <c r="C137" s="121">
        <v>1.9</v>
      </c>
      <c r="D137" s="122"/>
      <c r="E137" s="123">
        <f t="shared" si="8"/>
        <v>14.992999999999999</v>
      </c>
      <c r="F137" s="19"/>
      <c r="G137" s="19"/>
      <c r="H137" s="19"/>
      <c r="I137" s="19"/>
      <c r="J137" s="19"/>
      <c r="K137" s="19"/>
      <c r="L137" s="19"/>
      <c r="M137" s="19"/>
      <c r="N137" s="19"/>
      <c r="O137" s="19"/>
      <c r="P137" s="19"/>
      <c r="Q137" s="36"/>
      <c r="R137" s="36"/>
      <c r="S137" s="19"/>
      <c r="T137" s="19"/>
      <c r="U137" s="20"/>
    </row>
    <row r="138" spans="2:21" ht="15" customHeight="1" x14ac:dyDescent="0.2">
      <c r="B138" s="2" t="s">
        <v>62</v>
      </c>
      <c r="C138" s="53"/>
      <c r="D138" s="52"/>
      <c r="E138" s="52"/>
      <c r="F138" s="19"/>
      <c r="G138" s="19"/>
      <c r="H138" s="19"/>
      <c r="I138" s="19"/>
      <c r="J138" s="19"/>
      <c r="K138" s="19"/>
      <c r="L138" s="19"/>
      <c r="M138" s="19"/>
      <c r="N138" s="19"/>
      <c r="O138" s="19"/>
      <c r="P138" s="19"/>
      <c r="Q138" s="36"/>
      <c r="R138" s="36"/>
      <c r="S138" s="19"/>
      <c r="T138" s="19"/>
      <c r="U138" s="20"/>
    </row>
    <row r="139" spans="2:21" ht="15" customHeight="1" x14ac:dyDescent="0.2">
      <c r="B139" s="2"/>
      <c r="C139" s="53"/>
      <c r="D139" s="52"/>
      <c r="E139" s="52"/>
      <c r="F139" s="19"/>
      <c r="G139" s="19"/>
      <c r="H139" s="19"/>
      <c r="I139" s="19"/>
      <c r="J139" s="19"/>
      <c r="K139" s="19"/>
      <c r="L139" s="19"/>
      <c r="M139" s="19"/>
      <c r="N139" s="19"/>
      <c r="O139" s="19"/>
      <c r="P139" s="19"/>
      <c r="Q139" s="36"/>
      <c r="R139" s="36"/>
      <c r="S139" s="19"/>
      <c r="T139" s="19"/>
      <c r="U139" s="20"/>
    </row>
    <row r="140" spans="2:21" ht="15" customHeight="1" x14ac:dyDescent="0.2">
      <c r="B140" s="2" t="s">
        <v>13</v>
      </c>
      <c r="C140" s="53"/>
      <c r="D140" s="52"/>
      <c r="E140" s="52"/>
      <c r="F140" s="19"/>
      <c r="G140" s="96">
        <f>(E137/D135)^(1/2)-1</f>
        <v>0.28231427384522867</v>
      </c>
      <c r="H140" s="19"/>
      <c r="I140" s="19"/>
      <c r="J140" s="19"/>
      <c r="K140" s="19"/>
      <c r="L140" s="19"/>
      <c r="M140" s="19"/>
      <c r="N140" s="19"/>
      <c r="O140" s="19"/>
      <c r="P140" s="19"/>
      <c r="Q140" s="36"/>
      <c r="R140" s="36"/>
      <c r="S140" s="19"/>
      <c r="T140" s="19"/>
      <c r="U140" s="20"/>
    </row>
    <row r="141" spans="2:21" ht="15" customHeight="1" x14ac:dyDescent="0.2">
      <c r="B141" s="2" t="s">
        <v>63</v>
      </c>
      <c r="C141" s="91">
        <v>251</v>
      </c>
      <c r="D141" s="128" t="s">
        <v>64</v>
      </c>
      <c r="E141" s="52"/>
      <c r="F141" s="19"/>
      <c r="G141" s="96"/>
      <c r="H141" s="19"/>
      <c r="I141" s="19"/>
      <c r="J141" s="19"/>
      <c r="K141" s="19"/>
      <c r="L141" s="19"/>
      <c r="M141" s="19"/>
      <c r="N141" s="19"/>
      <c r="O141" s="19"/>
      <c r="P141" s="19"/>
      <c r="Q141" s="36"/>
      <c r="R141" s="36"/>
      <c r="S141" s="19"/>
      <c r="T141" s="19"/>
      <c r="U141" s="20"/>
    </row>
    <row r="142" spans="2:21" ht="15" customHeight="1" x14ac:dyDescent="0.2">
      <c r="B142" s="2" t="s">
        <v>17</v>
      </c>
      <c r="C142" s="126">
        <f>251.1/D135</f>
        <v>27.538933976749284</v>
      </c>
      <c r="D142" s="52"/>
      <c r="E142" s="52"/>
      <c r="F142" s="19"/>
      <c r="G142" s="19"/>
      <c r="H142" s="19"/>
      <c r="I142" s="19"/>
      <c r="J142" s="19"/>
      <c r="K142" s="19"/>
      <c r="L142" s="19"/>
      <c r="M142" s="19"/>
      <c r="N142" s="19"/>
      <c r="O142" s="19"/>
      <c r="P142" s="19"/>
      <c r="Q142" s="36"/>
      <c r="R142" s="36"/>
      <c r="S142" s="19"/>
      <c r="T142" s="19"/>
      <c r="U142" s="20"/>
    </row>
    <row r="143" spans="2:21" ht="15" customHeight="1" x14ac:dyDescent="0.2">
      <c r="B143" s="2" t="s">
        <v>18</v>
      </c>
      <c r="C143" s="125">
        <f>C142/G140/100</f>
        <v>0.97547083261708467</v>
      </c>
      <c r="D143" s="52"/>
      <c r="E143" s="52"/>
      <c r="F143" s="19"/>
      <c r="G143" s="19"/>
      <c r="H143" s="19"/>
      <c r="I143" s="19"/>
      <c r="J143" s="19"/>
      <c r="K143" s="19"/>
      <c r="L143" s="19"/>
      <c r="M143" s="19"/>
      <c r="N143" s="19"/>
      <c r="O143" s="19"/>
      <c r="P143" s="19"/>
      <c r="Q143" s="36"/>
      <c r="R143" s="36"/>
      <c r="S143" s="19"/>
      <c r="T143" s="19"/>
      <c r="U143" s="20"/>
    </row>
    <row r="144" spans="2:21" ht="15" customHeight="1" x14ac:dyDescent="0.2">
      <c r="B144" s="2"/>
      <c r="C144" s="53"/>
      <c r="D144" s="52"/>
      <c r="E144" s="52"/>
      <c r="F144" s="19"/>
      <c r="G144" s="19"/>
      <c r="H144" s="19"/>
      <c r="I144" s="19"/>
      <c r="J144" s="19"/>
      <c r="K144" s="19"/>
      <c r="L144" s="19"/>
      <c r="M144" s="19"/>
      <c r="N144" s="19"/>
      <c r="O144" s="19"/>
      <c r="P144" s="19"/>
      <c r="Q144" s="36"/>
      <c r="R144" s="36"/>
      <c r="S144" s="19"/>
      <c r="T144" s="19"/>
      <c r="U144" s="20"/>
    </row>
    <row r="145" spans="2:21" ht="15" customHeight="1" x14ac:dyDescent="0.2">
      <c r="B145" s="2" t="s">
        <v>123</v>
      </c>
      <c r="C145" s="53"/>
      <c r="D145" s="52"/>
      <c r="E145" s="52"/>
      <c r="F145" s="19"/>
      <c r="G145" s="19"/>
      <c r="H145" s="19"/>
      <c r="I145" s="19"/>
      <c r="J145" s="19"/>
      <c r="K145" s="19"/>
      <c r="L145" s="19"/>
      <c r="M145" s="19"/>
      <c r="N145" s="19"/>
      <c r="O145" s="19"/>
      <c r="P145" s="19"/>
      <c r="Q145" s="36"/>
      <c r="R145" s="36"/>
      <c r="S145" s="19"/>
      <c r="T145" s="19"/>
      <c r="U145" s="20"/>
    </row>
    <row r="146" spans="2:21" ht="15" customHeight="1" x14ac:dyDescent="0.2">
      <c r="B146" s="2" t="s">
        <v>124</v>
      </c>
      <c r="C146" s="53"/>
      <c r="D146" s="52"/>
      <c r="E146" s="52"/>
      <c r="F146" s="19"/>
      <c r="G146" s="19"/>
      <c r="H146" s="19"/>
      <c r="I146" s="19"/>
      <c r="J146" s="19"/>
      <c r="K146" s="19"/>
      <c r="L146" s="19"/>
      <c r="M146" s="19"/>
      <c r="N146" s="19"/>
      <c r="O146" s="19"/>
      <c r="P146" s="19"/>
      <c r="Q146" s="36"/>
      <c r="R146" s="36"/>
      <c r="S146" s="19"/>
      <c r="T146" s="19"/>
      <c r="U146" s="20"/>
    </row>
    <row r="147" spans="2:21" ht="15" customHeight="1" x14ac:dyDescent="0.2">
      <c r="B147" s="141" t="s">
        <v>126</v>
      </c>
      <c r="C147" s="53"/>
      <c r="D147" s="52"/>
      <c r="E147" s="52"/>
      <c r="F147" s="19"/>
      <c r="G147" s="19"/>
      <c r="H147" s="19"/>
      <c r="I147" s="19"/>
      <c r="J147" s="19"/>
      <c r="K147" s="19"/>
      <c r="L147" s="19"/>
      <c r="M147" s="19"/>
      <c r="N147" s="19"/>
      <c r="O147" s="19"/>
      <c r="P147" s="19"/>
      <c r="Q147" s="36"/>
      <c r="R147" s="36"/>
      <c r="S147" s="19"/>
      <c r="T147" s="19"/>
      <c r="U147" s="20"/>
    </row>
    <row r="148" spans="2:21" ht="15" customHeight="1" x14ac:dyDescent="0.2">
      <c r="B148" s="2"/>
      <c r="C148" s="53"/>
      <c r="D148" s="52"/>
      <c r="E148" s="52"/>
      <c r="F148" s="19"/>
      <c r="G148" s="19"/>
      <c r="H148" s="19"/>
      <c r="I148" s="19"/>
      <c r="J148" s="19"/>
      <c r="K148" s="19"/>
      <c r="L148" s="19"/>
      <c r="M148" s="19"/>
      <c r="N148" s="19"/>
      <c r="O148" s="19"/>
      <c r="P148" s="19"/>
      <c r="Q148" s="36"/>
      <c r="R148" s="36"/>
      <c r="S148" s="19"/>
      <c r="T148" s="19"/>
      <c r="U148" s="20"/>
    </row>
    <row r="149" spans="2:21" ht="15" customHeight="1" x14ac:dyDescent="0.2">
      <c r="B149" s="141" t="s">
        <v>128</v>
      </c>
      <c r="C149" s="53"/>
      <c r="D149" s="52"/>
      <c r="E149" s="52"/>
      <c r="F149" s="19"/>
      <c r="G149" s="19"/>
      <c r="H149" s="19"/>
      <c r="I149" s="19"/>
      <c r="J149" s="19"/>
      <c r="K149" s="19"/>
      <c r="L149" s="19"/>
      <c r="M149" s="19"/>
      <c r="N149" s="19"/>
      <c r="O149" s="19"/>
      <c r="P149" s="19"/>
      <c r="Q149" s="36"/>
      <c r="R149" s="36"/>
      <c r="S149" s="19"/>
      <c r="T149" s="19"/>
      <c r="U149" s="20"/>
    </row>
    <row r="150" spans="2:21" ht="15" customHeight="1" x14ac:dyDescent="0.2">
      <c r="B150" s="142" t="s">
        <v>127</v>
      </c>
      <c r="C150" s="53"/>
      <c r="D150" s="52"/>
      <c r="E150" s="52"/>
      <c r="F150" s="19"/>
      <c r="G150" s="19"/>
      <c r="H150" s="19"/>
      <c r="I150" s="19"/>
      <c r="J150" s="19"/>
      <c r="K150" s="19"/>
      <c r="L150" s="19"/>
      <c r="M150" s="19"/>
      <c r="N150" s="19"/>
      <c r="O150" s="19"/>
      <c r="P150" s="19"/>
      <c r="Q150" s="36"/>
      <c r="R150" s="36"/>
      <c r="S150" s="19"/>
      <c r="T150" s="19"/>
      <c r="U150" s="20"/>
    </row>
    <row r="151" spans="2:21" ht="15" customHeight="1" x14ac:dyDescent="0.2">
      <c r="B151" s="2"/>
      <c r="C151" s="53"/>
      <c r="D151" s="52"/>
      <c r="E151" s="52"/>
      <c r="F151" s="19"/>
      <c r="G151" s="19"/>
      <c r="H151" s="19"/>
      <c r="I151" s="19"/>
      <c r="J151" s="19"/>
      <c r="K151" s="19"/>
      <c r="L151" s="19"/>
      <c r="M151" s="19"/>
      <c r="N151" s="19"/>
      <c r="O151" s="19"/>
      <c r="P151" s="19"/>
      <c r="Q151" s="36"/>
      <c r="R151" s="36"/>
      <c r="S151" s="19"/>
      <c r="T151" s="19"/>
      <c r="U151" s="20"/>
    </row>
    <row r="152" spans="2:21" ht="15" customHeight="1" x14ac:dyDescent="0.2">
      <c r="B152" s="92" t="s">
        <v>65</v>
      </c>
      <c r="C152" s="12"/>
      <c r="D152" s="12"/>
      <c r="E152" s="12"/>
      <c r="F152" s="12"/>
      <c r="G152" s="12"/>
      <c r="H152" s="19"/>
      <c r="I152" s="19"/>
      <c r="J152" s="19"/>
      <c r="K152" s="19"/>
      <c r="L152" s="19"/>
      <c r="M152" s="19"/>
      <c r="N152" s="19"/>
      <c r="O152" s="19"/>
      <c r="P152" s="19"/>
      <c r="Q152" s="36"/>
      <c r="R152" s="36"/>
      <c r="S152" s="19"/>
      <c r="T152" s="19"/>
      <c r="U152" s="20"/>
    </row>
    <row r="153" spans="2:21" ht="15" customHeight="1" x14ac:dyDescent="0.2">
      <c r="B153" s="147" t="s">
        <v>66</v>
      </c>
      <c r="C153" s="148"/>
      <c r="D153" s="99">
        <v>2016</v>
      </c>
      <c r="E153" s="28">
        <v>2017</v>
      </c>
      <c r="F153" s="106" t="s">
        <v>54</v>
      </c>
      <c r="H153" s="19"/>
      <c r="I153" s="19"/>
      <c r="J153" s="19"/>
      <c r="K153" s="19"/>
      <c r="L153" s="19"/>
      <c r="M153" s="19"/>
      <c r="N153" s="36"/>
      <c r="O153" s="36"/>
      <c r="P153" s="19"/>
      <c r="Q153" s="19"/>
      <c r="R153" s="3"/>
      <c r="S153" s="3"/>
      <c r="T153" s="3"/>
      <c r="U153" s="4"/>
    </row>
    <row r="154" spans="2:21" ht="15" customHeight="1" x14ac:dyDescent="0.2">
      <c r="B154" s="152" t="s">
        <v>67</v>
      </c>
      <c r="C154" s="153"/>
      <c r="D154" s="88">
        <v>170</v>
      </c>
      <c r="E154" s="81">
        <v>196</v>
      </c>
      <c r="F154" s="95">
        <f>E154/D154-1</f>
        <v>0.15294117647058814</v>
      </c>
      <c r="H154" s="19"/>
      <c r="I154" s="19"/>
      <c r="J154" s="19"/>
      <c r="K154" s="19"/>
      <c r="L154" s="19"/>
      <c r="M154" s="19"/>
      <c r="N154" s="36"/>
      <c r="O154" s="36"/>
      <c r="P154" s="19"/>
      <c r="Q154" s="19"/>
      <c r="R154" s="3"/>
      <c r="S154" s="3"/>
      <c r="T154" s="3"/>
      <c r="U154" s="4"/>
    </row>
    <row r="155" spans="2:21" ht="15" customHeight="1" x14ac:dyDescent="0.2">
      <c r="B155" s="154" t="s">
        <v>114</v>
      </c>
      <c r="C155" s="155"/>
      <c r="D155" s="89">
        <v>1647</v>
      </c>
      <c r="E155" s="82">
        <v>1914.973</v>
      </c>
      <c r="F155" s="96">
        <f>E155/D155-1</f>
        <v>0.16270370370370357</v>
      </c>
      <c r="H155" s="19"/>
      <c r="I155" s="19"/>
      <c r="J155" s="19"/>
      <c r="K155" s="19"/>
      <c r="L155" s="19"/>
      <c r="M155" s="19"/>
      <c r="N155" s="36"/>
      <c r="O155" s="36"/>
      <c r="P155" s="19"/>
      <c r="Q155" s="19"/>
      <c r="R155" s="3"/>
      <c r="S155" s="3"/>
      <c r="T155" s="3"/>
      <c r="U155" s="4"/>
    </row>
    <row r="156" spans="2:21" ht="15" customHeight="1" x14ac:dyDescent="0.2">
      <c r="B156" s="147" t="s">
        <v>2</v>
      </c>
      <c r="C156" s="148"/>
      <c r="D156" s="87">
        <v>9.6882352941176464</v>
      </c>
      <c r="E156" s="97">
        <f>E155/E154</f>
        <v>9.770270408163265</v>
      </c>
      <c r="F156" s="96">
        <f>E156/D156-1</f>
        <v>8.4674981103551872E-3</v>
      </c>
      <c r="H156" s="19"/>
      <c r="I156" s="19"/>
      <c r="J156" s="19"/>
      <c r="K156" s="19"/>
      <c r="L156" s="19"/>
      <c r="M156" s="19"/>
      <c r="N156" s="36"/>
      <c r="O156" s="36"/>
      <c r="P156" s="19"/>
      <c r="Q156" s="19"/>
      <c r="R156" s="3"/>
      <c r="S156" s="3"/>
      <c r="T156" s="3"/>
      <c r="U156" s="4"/>
    </row>
    <row r="157" spans="2:21" ht="15" customHeight="1" x14ac:dyDescent="0.2">
      <c r="B157" s="147" t="s">
        <v>68</v>
      </c>
      <c r="C157" s="148"/>
      <c r="D157" s="89">
        <v>730</v>
      </c>
      <c r="E157" s="82">
        <f>E155-1282.411</f>
        <v>632.5619999999999</v>
      </c>
      <c r="F157" s="104">
        <f>E157/D157-1</f>
        <v>-0.13347671232876723</v>
      </c>
      <c r="H157" s="19"/>
      <c r="I157" s="19"/>
      <c r="J157" s="19"/>
      <c r="K157" s="19"/>
      <c r="L157" s="19"/>
      <c r="M157" s="19"/>
      <c r="N157" s="36"/>
      <c r="O157" s="36"/>
      <c r="P157" s="19"/>
      <c r="Q157" s="19"/>
      <c r="R157" s="3"/>
      <c r="S157" s="3"/>
      <c r="T157" s="3"/>
      <c r="U157" s="4"/>
    </row>
    <row r="158" spans="2:21" ht="15" customHeight="1" x14ac:dyDescent="0.2">
      <c r="B158" s="145" t="s">
        <v>69</v>
      </c>
      <c r="C158" s="146"/>
      <c r="D158" s="98">
        <v>4.2941176470588234</v>
      </c>
      <c r="E158" s="94">
        <f>E157/E154</f>
        <v>3.2273571428571421</v>
      </c>
      <c r="F158" s="105">
        <f>E158/D158-1</f>
        <v>-0.24842367906066554</v>
      </c>
      <c r="H158" s="19"/>
      <c r="I158" s="19"/>
      <c r="J158" s="19"/>
      <c r="K158" s="19"/>
      <c r="L158" s="19"/>
      <c r="M158" s="19"/>
      <c r="N158" s="19"/>
      <c r="O158" s="19"/>
      <c r="P158" s="19"/>
      <c r="Q158" s="36"/>
      <c r="R158" s="36"/>
      <c r="S158" s="19"/>
      <c r="T158" s="19"/>
      <c r="U158" s="20"/>
    </row>
    <row r="159" spans="2:21" ht="15" customHeight="1" x14ac:dyDescent="0.2">
      <c r="B159" s="2"/>
      <c r="C159" s="53"/>
      <c r="D159" s="52"/>
      <c r="E159" s="52"/>
      <c r="F159" s="19"/>
      <c r="G159" s="19"/>
      <c r="H159" s="19"/>
      <c r="I159" s="19"/>
      <c r="J159" s="19"/>
      <c r="K159" s="19"/>
      <c r="L159" s="19"/>
      <c r="M159" s="19"/>
      <c r="N159" s="19"/>
      <c r="O159" s="19"/>
      <c r="P159" s="19"/>
      <c r="Q159" s="36"/>
      <c r="R159" s="36"/>
      <c r="S159" s="19"/>
      <c r="T159" s="19"/>
      <c r="U159" s="20"/>
    </row>
    <row r="160" spans="2:21" ht="15" customHeight="1" x14ac:dyDescent="0.2">
      <c r="B160" s="149" t="s">
        <v>129</v>
      </c>
      <c r="C160" s="150"/>
      <c r="D160" s="150"/>
      <c r="E160" s="150"/>
      <c r="F160" s="150"/>
      <c r="G160" s="150"/>
      <c r="H160" s="150"/>
      <c r="I160" s="150"/>
      <c r="J160" s="150"/>
      <c r="K160" s="150"/>
      <c r="L160" s="150"/>
      <c r="M160" s="150"/>
      <c r="N160" s="150"/>
      <c r="O160" s="150"/>
      <c r="P160" s="150"/>
      <c r="Q160" s="150"/>
      <c r="R160" s="150"/>
      <c r="S160" s="150"/>
      <c r="T160" s="150"/>
      <c r="U160" s="151"/>
    </row>
    <row r="161" spans="2:21" ht="15" customHeight="1" x14ac:dyDescent="0.2">
      <c r="B161" s="149"/>
      <c r="C161" s="150"/>
      <c r="D161" s="150"/>
      <c r="E161" s="150"/>
      <c r="F161" s="150"/>
      <c r="G161" s="150"/>
      <c r="H161" s="150"/>
      <c r="I161" s="150"/>
      <c r="J161" s="150"/>
      <c r="K161" s="150"/>
      <c r="L161" s="150"/>
      <c r="M161" s="150"/>
      <c r="N161" s="150"/>
      <c r="O161" s="150"/>
      <c r="P161" s="150"/>
      <c r="Q161" s="150"/>
      <c r="R161" s="150"/>
      <c r="S161" s="150"/>
      <c r="T161" s="150"/>
      <c r="U161" s="151"/>
    </row>
    <row r="162" spans="2:21" ht="15" customHeight="1" x14ac:dyDescent="0.2">
      <c r="B162" s="149"/>
      <c r="C162" s="150"/>
      <c r="D162" s="150"/>
      <c r="E162" s="150"/>
      <c r="F162" s="150"/>
      <c r="G162" s="150"/>
      <c r="H162" s="150"/>
      <c r="I162" s="150"/>
      <c r="J162" s="150"/>
      <c r="K162" s="150"/>
      <c r="L162" s="150"/>
      <c r="M162" s="150"/>
      <c r="N162" s="150"/>
      <c r="O162" s="150"/>
      <c r="P162" s="150"/>
      <c r="Q162" s="150"/>
      <c r="R162" s="150"/>
      <c r="S162" s="150"/>
      <c r="T162" s="150"/>
      <c r="U162" s="151"/>
    </row>
    <row r="163" spans="2:21" ht="15" customHeight="1" x14ac:dyDescent="0.2">
      <c r="B163" s="149"/>
      <c r="C163" s="150"/>
      <c r="D163" s="150"/>
      <c r="E163" s="150"/>
      <c r="F163" s="150"/>
      <c r="G163" s="150"/>
      <c r="H163" s="150"/>
      <c r="I163" s="150"/>
      <c r="J163" s="150"/>
      <c r="K163" s="150"/>
      <c r="L163" s="150"/>
      <c r="M163" s="150"/>
      <c r="N163" s="150"/>
      <c r="O163" s="150"/>
      <c r="P163" s="150"/>
      <c r="Q163" s="150"/>
      <c r="R163" s="150"/>
      <c r="S163" s="150"/>
      <c r="T163" s="150"/>
      <c r="U163" s="151"/>
    </row>
    <row r="164" spans="2:21" ht="15" customHeight="1" x14ac:dyDescent="0.2">
      <c r="B164" s="93" t="s">
        <v>97</v>
      </c>
      <c r="C164" s="102"/>
      <c r="D164" s="102"/>
      <c r="E164" s="102"/>
      <c r="F164" s="102"/>
      <c r="G164" s="102"/>
      <c r="H164" s="102"/>
      <c r="I164" s="102"/>
      <c r="J164" s="102"/>
      <c r="K164" s="102"/>
      <c r="L164" s="102"/>
      <c r="M164" s="102"/>
      <c r="N164" s="102"/>
      <c r="O164" s="102"/>
      <c r="P164" s="102"/>
      <c r="Q164" s="102"/>
      <c r="R164" s="102"/>
      <c r="S164" s="102"/>
      <c r="T164" s="102"/>
      <c r="U164" s="103"/>
    </row>
    <row r="165" spans="2:21" ht="15" customHeight="1" x14ac:dyDescent="0.2">
      <c r="B165" s="101"/>
      <c r="C165" s="102"/>
      <c r="D165" s="102"/>
      <c r="E165" s="102"/>
      <c r="F165" s="102"/>
      <c r="G165" s="102"/>
      <c r="H165" s="102"/>
      <c r="I165" s="102"/>
      <c r="J165" s="102"/>
      <c r="K165" s="102"/>
      <c r="L165" s="102"/>
      <c r="M165" s="102"/>
      <c r="N165" s="102"/>
      <c r="O165" s="102"/>
      <c r="P165" s="102"/>
      <c r="Q165" s="102"/>
      <c r="R165" s="102"/>
      <c r="S165" s="102"/>
      <c r="T165" s="102"/>
      <c r="U165" s="103"/>
    </row>
    <row r="166" spans="2:21" ht="15" customHeight="1" x14ac:dyDescent="0.2">
      <c r="B166" s="156" t="s">
        <v>70</v>
      </c>
      <c r="C166" s="157"/>
      <c r="D166" s="157"/>
      <c r="E166" s="157"/>
      <c r="F166" s="157"/>
      <c r="G166" s="157"/>
      <c r="H166" s="157"/>
      <c r="I166" s="157"/>
      <c r="J166" s="157"/>
      <c r="K166" s="157"/>
      <c r="L166" s="157"/>
      <c r="M166" s="157"/>
      <c r="N166" s="157"/>
      <c r="O166" s="157"/>
      <c r="P166" s="157"/>
      <c r="Q166" s="157"/>
      <c r="R166" s="157"/>
      <c r="S166" s="157"/>
      <c r="T166" s="157"/>
      <c r="U166" s="158"/>
    </row>
    <row r="167" spans="2:21" ht="15" customHeight="1" x14ac:dyDescent="0.2">
      <c r="B167" s="2"/>
      <c r="C167" s="102"/>
      <c r="D167" s="162" t="s">
        <v>71</v>
      </c>
      <c r="E167" s="162"/>
      <c r="F167" s="162"/>
      <c r="G167" s="12"/>
      <c r="H167" s="12"/>
      <c r="I167" s="12"/>
      <c r="J167" s="12"/>
      <c r="K167" s="12"/>
      <c r="L167" s="12"/>
      <c r="M167" s="12"/>
      <c r="N167" s="12"/>
      <c r="O167" s="12"/>
      <c r="P167" s="12"/>
      <c r="Q167" s="12"/>
      <c r="R167" s="12"/>
      <c r="S167" s="12"/>
      <c r="T167" s="12"/>
      <c r="U167" s="4"/>
    </row>
    <row r="168" spans="2:21" ht="15" customHeight="1" x14ac:dyDescent="0.2">
      <c r="B168" s="2"/>
      <c r="C168" s="3" t="s">
        <v>21</v>
      </c>
      <c r="D168" s="80" t="s">
        <v>23</v>
      </c>
      <c r="E168" s="80" t="s">
        <v>72</v>
      </c>
      <c r="F168" s="80" t="s">
        <v>6</v>
      </c>
      <c r="G168" s="12"/>
      <c r="H168" s="102" t="s">
        <v>73</v>
      </c>
      <c r="I168" s="3"/>
      <c r="J168" s="3" t="s">
        <v>74</v>
      </c>
      <c r="K168" s="12"/>
      <c r="L168" s="12"/>
      <c r="M168" s="12"/>
      <c r="N168" s="12"/>
      <c r="O168" s="12"/>
      <c r="P168" s="12"/>
      <c r="Q168" s="12"/>
      <c r="R168" s="12"/>
      <c r="S168" s="12"/>
      <c r="T168" s="12"/>
      <c r="U168" s="4"/>
    </row>
    <row r="169" spans="2:21" ht="15" customHeight="1" x14ac:dyDescent="0.2">
      <c r="B169" s="2"/>
      <c r="C169" s="77" t="s">
        <v>75</v>
      </c>
      <c r="D169" s="81">
        <v>73146</v>
      </c>
      <c r="E169" s="143">
        <v>665</v>
      </c>
      <c r="F169" s="84">
        <f>D169/E169</f>
        <v>109.99398496240602</v>
      </c>
      <c r="G169" s="78"/>
      <c r="H169" s="76" t="s">
        <v>76</v>
      </c>
      <c r="I169" s="77"/>
      <c r="J169" s="77" t="s">
        <v>77</v>
      </c>
      <c r="K169" s="78"/>
      <c r="L169" s="78"/>
      <c r="M169" s="78"/>
      <c r="N169" s="78"/>
      <c r="O169" s="78"/>
      <c r="P169" s="12"/>
      <c r="Q169" s="12"/>
      <c r="R169" s="12"/>
      <c r="S169" s="12"/>
      <c r="T169" s="12"/>
      <c r="U169" s="4"/>
    </row>
    <row r="170" spans="2:21" ht="15" customHeight="1" x14ac:dyDescent="0.2">
      <c r="B170" s="2"/>
      <c r="C170" s="3" t="s">
        <v>78</v>
      </c>
      <c r="D170" s="82">
        <v>237760</v>
      </c>
      <c r="E170" s="82">
        <v>783</v>
      </c>
      <c r="F170" s="85">
        <f>D170/E170</f>
        <v>303.65261813537677</v>
      </c>
      <c r="G170" s="12"/>
      <c r="H170" s="24" t="s">
        <v>79</v>
      </c>
      <c r="I170" s="3"/>
      <c r="J170" s="3" t="s">
        <v>80</v>
      </c>
      <c r="K170" s="12"/>
      <c r="L170" s="12"/>
      <c r="M170" s="12"/>
      <c r="N170" s="12"/>
      <c r="O170" s="12"/>
      <c r="P170" s="12"/>
      <c r="Q170" s="12"/>
      <c r="R170" s="12"/>
      <c r="S170" s="12"/>
      <c r="T170" s="12"/>
      <c r="U170" s="4"/>
    </row>
    <row r="171" spans="2:21" ht="15" customHeight="1" x14ac:dyDescent="0.2">
      <c r="B171" s="2"/>
      <c r="C171" s="3" t="s">
        <v>81</v>
      </c>
      <c r="D171" s="82">
        <v>158273</v>
      </c>
      <c r="E171" s="82">
        <v>454</v>
      </c>
      <c r="F171" s="85">
        <f>D171/E171</f>
        <v>348.61894273127751</v>
      </c>
      <c r="G171" s="12"/>
      <c r="H171" s="24" t="s">
        <v>7</v>
      </c>
      <c r="I171" s="3"/>
      <c r="J171" s="3" t="s">
        <v>8</v>
      </c>
      <c r="K171" s="12"/>
      <c r="L171" s="12"/>
      <c r="M171" s="12"/>
      <c r="N171" s="12"/>
      <c r="O171" s="12"/>
      <c r="P171" s="12"/>
      <c r="Q171" s="12"/>
      <c r="R171" s="12"/>
      <c r="S171" s="12"/>
      <c r="T171" s="12"/>
      <c r="U171" s="4"/>
    </row>
    <row r="172" spans="2:21" ht="15" customHeight="1" x14ac:dyDescent="0.2">
      <c r="B172" s="2"/>
      <c r="C172" s="7" t="s">
        <v>9</v>
      </c>
      <c r="D172" s="83">
        <f>1150*6.35</f>
        <v>7302.5</v>
      </c>
      <c r="E172" s="83">
        <v>392</v>
      </c>
      <c r="F172" s="86">
        <f>D172/E172</f>
        <v>18.628826530612244</v>
      </c>
      <c r="G172" s="15"/>
      <c r="H172" s="79" t="s">
        <v>82</v>
      </c>
      <c r="I172" s="7"/>
      <c r="J172" s="7" t="s">
        <v>83</v>
      </c>
      <c r="K172" s="15"/>
      <c r="L172" s="15"/>
      <c r="M172" s="15"/>
      <c r="N172" s="15"/>
      <c r="O172" s="15"/>
      <c r="P172" s="12"/>
      <c r="Q172" s="12"/>
      <c r="R172" s="12"/>
      <c r="S172" s="12"/>
      <c r="T172" s="12"/>
      <c r="U172" s="4"/>
    </row>
    <row r="173" spans="2:21" ht="15" customHeight="1" x14ac:dyDescent="0.2">
      <c r="B173" s="2"/>
      <c r="C173" s="102"/>
      <c r="D173" s="12"/>
      <c r="E173" s="12"/>
      <c r="F173" s="12"/>
      <c r="G173" s="12"/>
      <c r="H173" s="12"/>
      <c r="I173" s="12"/>
      <c r="J173" s="12"/>
      <c r="K173" s="12"/>
      <c r="L173" s="12"/>
      <c r="M173" s="12"/>
      <c r="N173" s="12"/>
      <c r="O173" s="12"/>
      <c r="P173" s="12"/>
      <c r="Q173" s="12"/>
      <c r="R173" s="12"/>
      <c r="S173" s="12"/>
      <c r="T173" s="12"/>
      <c r="U173" s="4"/>
    </row>
    <row r="174" spans="2:21" ht="15" customHeight="1" x14ac:dyDescent="0.2">
      <c r="B174" s="2" t="s">
        <v>90</v>
      </c>
      <c r="C174" s="102"/>
      <c r="D174" s="12"/>
      <c r="E174" s="12"/>
      <c r="F174" s="12"/>
      <c r="G174" s="12"/>
      <c r="H174" s="12"/>
      <c r="I174" s="12"/>
      <c r="J174" s="12"/>
      <c r="K174" s="12"/>
      <c r="L174" s="12"/>
      <c r="M174" s="12"/>
      <c r="N174" s="12"/>
      <c r="O174" s="12"/>
      <c r="P174" s="12"/>
      <c r="Q174" s="12"/>
      <c r="R174" s="12"/>
      <c r="S174" s="12"/>
      <c r="T174" s="12"/>
      <c r="U174" s="4"/>
    </row>
    <row r="175" spans="2:21" ht="15" customHeight="1" x14ac:dyDescent="0.2">
      <c r="B175" s="2"/>
      <c r="C175" s="102"/>
      <c r="D175" s="12"/>
      <c r="E175" s="12"/>
      <c r="F175" s="12"/>
      <c r="G175" s="12"/>
      <c r="H175" s="12"/>
      <c r="I175" s="12"/>
      <c r="J175" s="12"/>
      <c r="K175" s="12"/>
      <c r="L175" s="12"/>
      <c r="M175" s="12"/>
      <c r="N175" s="12"/>
      <c r="O175" s="12"/>
      <c r="P175" s="12"/>
      <c r="Q175" s="12"/>
      <c r="R175" s="12"/>
      <c r="S175" s="12"/>
      <c r="T175" s="12"/>
      <c r="U175" s="4"/>
    </row>
    <row r="176" spans="2:21" ht="15" customHeight="1" x14ac:dyDescent="0.2">
      <c r="B176" s="2" t="s">
        <v>98</v>
      </c>
      <c r="C176" s="102"/>
      <c r="D176" s="12"/>
      <c r="E176" s="12"/>
      <c r="F176" s="12"/>
      <c r="G176" s="12"/>
      <c r="H176" s="12"/>
      <c r="I176" s="12"/>
      <c r="J176" s="12"/>
      <c r="K176" s="12"/>
      <c r="L176" s="12"/>
      <c r="M176" s="12"/>
      <c r="N176" s="12"/>
      <c r="O176" s="12"/>
      <c r="P176" s="12"/>
      <c r="Q176" s="12"/>
      <c r="R176" s="12"/>
      <c r="S176" s="12"/>
      <c r="T176" s="12"/>
      <c r="U176" s="4"/>
    </row>
    <row r="177" spans="2:35" ht="15" customHeight="1" x14ac:dyDescent="0.2">
      <c r="B177" s="2" t="s">
        <v>88</v>
      </c>
      <c r="C177" s="102"/>
      <c r="D177" s="12"/>
      <c r="E177" s="12"/>
      <c r="F177" s="12"/>
      <c r="G177" s="12"/>
      <c r="H177" s="12"/>
      <c r="I177" s="12"/>
      <c r="J177" s="12"/>
      <c r="K177" s="12"/>
      <c r="L177" s="12"/>
      <c r="M177" s="12"/>
      <c r="N177" s="12"/>
      <c r="O177" s="12"/>
      <c r="P177" s="12"/>
      <c r="Q177" s="12"/>
      <c r="R177" s="12"/>
      <c r="S177" s="12"/>
      <c r="T177" s="12"/>
      <c r="U177" s="4"/>
    </row>
    <row r="178" spans="2:35" ht="15" customHeight="1" x14ac:dyDescent="0.2">
      <c r="B178" s="2" t="s">
        <v>89</v>
      </c>
      <c r="C178" s="102"/>
      <c r="D178" s="12"/>
      <c r="E178" s="12"/>
      <c r="F178" s="12"/>
      <c r="G178" s="12"/>
      <c r="H178" s="12"/>
      <c r="I178" s="12"/>
      <c r="J178" s="12"/>
      <c r="K178" s="12"/>
      <c r="L178" s="12"/>
      <c r="M178" s="12"/>
      <c r="N178" s="12"/>
      <c r="O178" s="12"/>
      <c r="P178" s="12"/>
      <c r="Q178" s="12"/>
      <c r="R178" s="12"/>
      <c r="S178" s="12"/>
      <c r="T178" s="12"/>
      <c r="U178" s="4"/>
    </row>
    <row r="179" spans="2:35" ht="15" customHeight="1" x14ac:dyDescent="0.2">
      <c r="B179" s="2"/>
      <c r="C179" s="102"/>
      <c r="D179" s="12"/>
      <c r="E179" s="12"/>
      <c r="F179" s="12"/>
      <c r="G179" s="12"/>
      <c r="H179" s="12"/>
      <c r="I179" s="12"/>
      <c r="J179" s="12"/>
      <c r="K179" s="12"/>
      <c r="L179" s="12"/>
      <c r="M179" s="12"/>
      <c r="N179" s="12"/>
      <c r="O179" s="12"/>
      <c r="P179" s="12"/>
      <c r="Q179" s="12"/>
      <c r="R179" s="12"/>
      <c r="S179" s="12"/>
      <c r="T179" s="12"/>
      <c r="U179" s="4"/>
    </row>
    <row r="180" spans="2:35" ht="15" customHeight="1" x14ac:dyDescent="0.2">
      <c r="B180" s="159" t="s">
        <v>19</v>
      </c>
      <c r="C180" s="160"/>
      <c r="D180" s="160"/>
      <c r="E180" s="160"/>
      <c r="F180" s="160"/>
      <c r="G180" s="160"/>
      <c r="H180" s="160"/>
      <c r="I180" s="160"/>
      <c r="J180" s="160"/>
      <c r="K180" s="160"/>
      <c r="L180" s="160"/>
      <c r="M180" s="160"/>
      <c r="N180" s="160"/>
      <c r="O180" s="160"/>
      <c r="P180" s="160"/>
      <c r="Q180" s="160"/>
      <c r="R180" s="160"/>
      <c r="S180" s="160"/>
      <c r="T180" s="160"/>
      <c r="U180" s="161"/>
    </row>
    <row r="181" spans="2:35" s="10" customFormat="1" ht="15" customHeight="1" x14ac:dyDescent="0.2">
      <c r="B181" s="21"/>
      <c r="C181" s="90"/>
      <c r="D181" s="90"/>
      <c r="E181" s="90"/>
      <c r="F181" s="90"/>
      <c r="G181" s="90"/>
      <c r="H181" s="90"/>
      <c r="I181" s="90"/>
      <c r="J181" s="90"/>
      <c r="K181" s="90"/>
      <c r="L181" s="90"/>
      <c r="M181" s="90"/>
      <c r="N181" s="90"/>
      <c r="O181" s="90"/>
      <c r="P181" s="90"/>
      <c r="Q181" s="90"/>
      <c r="R181" s="90"/>
      <c r="S181" s="90"/>
      <c r="T181" s="90"/>
      <c r="U181" s="22"/>
    </row>
    <row r="182" spans="2:35" s="10" customFormat="1" ht="15" customHeight="1" x14ac:dyDescent="0.2">
      <c r="B182" s="54" t="s">
        <v>84</v>
      </c>
      <c r="C182" s="90"/>
      <c r="D182" s="90"/>
      <c r="E182" s="90"/>
      <c r="F182" s="90"/>
      <c r="G182" s="90"/>
      <c r="H182" s="90"/>
      <c r="I182" s="90"/>
      <c r="J182" s="90"/>
      <c r="K182" s="90"/>
      <c r="L182" s="90"/>
      <c r="M182" s="90"/>
      <c r="N182" s="90"/>
      <c r="O182" s="90"/>
      <c r="P182" s="90"/>
      <c r="Q182" s="90"/>
      <c r="R182" s="90"/>
      <c r="S182" s="90"/>
      <c r="T182" s="90"/>
      <c r="U182" s="22"/>
    </row>
    <row r="183" spans="2:35" ht="15" customHeight="1" x14ac:dyDescent="0.2">
      <c r="B183" s="2" t="s">
        <v>120</v>
      </c>
      <c r="C183" s="102"/>
      <c r="D183" s="12"/>
      <c r="E183" s="12"/>
      <c r="F183" s="12"/>
      <c r="G183" s="12"/>
      <c r="H183" s="12"/>
      <c r="I183" s="12"/>
      <c r="J183" s="12"/>
      <c r="K183" s="12"/>
      <c r="L183" s="12"/>
      <c r="M183" s="12"/>
      <c r="N183" s="12"/>
      <c r="O183" s="12"/>
      <c r="P183" s="12"/>
      <c r="Q183" s="12"/>
      <c r="R183" s="12"/>
      <c r="S183" s="12"/>
      <c r="T183" s="12"/>
      <c r="U183" s="4"/>
    </row>
    <row r="184" spans="2:35" ht="15" customHeight="1" x14ac:dyDescent="0.2">
      <c r="B184" s="54" t="s">
        <v>121</v>
      </c>
      <c r="C184" s="102"/>
      <c r="D184" s="12"/>
      <c r="E184" s="12"/>
      <c r="F184" s="12"/>
      <c r="G184" s="12"/>
      <c r="H184" s="12"/>
      <c r="I184" s="12"/>
      <c r="J184" s="12"/>
      <c r="K184" s="12"/>
      <c r="L184" s="12"/>
      <c r="M184" s="12"/>
      <c r="N184" s="12"/>
      <c r="O184" s="12"/>
      <c r="P184" s="12"/>
      <c r="Q184" s="12"/>
      <c r="R184" s="12"/>
      <c r="S184" s="12"/>
      <c r="T184" s="12"/>
      <c r="U184" s="4"/>
    </row>
    <row r="185" spans="2:35" ht="15" customHeight="1" x14ac:dyDescent="0.2">
      <c r="B185" s="54"/>
      <c r="C185" s="102"/>
      <c r="D185" s="12"/>
      <c r="E185" s="12"/>
      <c r="F185" s="12"/>
      <c r="G185" s="12"/>
      <c r="H185" s="12"/>
      <c r="I185" s="12"/>
      <c r="J185" s="12"/>
      <c r="K185" s="12"/>
      <c r="L185" s="12"/>
      <c r="M185" s="12"/>
      <c r="N185" s="12"/>
      <c r="O185" s="12"/>
      <c r="P185" s="12"/>
      <c r="Q185" s="12"/>
      <c r="R185" s="12"/>
      <c r="S185" s="12"/>
      <c r="T185" s="12"/>
      <c r="U185" s="4"/>
    </row>
    <row r="186" spans="2:35" ht="15" customHeight="1" x14ac:dyDescent="0.2">
      <c r="B186" s="156" t="s">
        <v>10</v>
      </c>
      <c r="C186" s="157"/>
      <c r="D186" s="157"/>
      <c r="E186" s="157"/>
      <c r="F186" s="157"/>
      <c r="G186" s="157"/>
      <c r="H186" s="157"/>
      <c r="I186" s="157"/>
      <c r="J186" s="157"/>
      <c r="K186" s="157"/>
      <c r="L186" s="157"/>
      <c r="M186" s="157"/>
      <c r="N186" s="157"/>
      <c r="O186" s="157"/>
      <c r="P186" s="157"/>
      <c r="Q186" s="157"/>
      <c r="R186" s="157"/>
      <c r="S186" s="157"/>
      <c r="T186" s="157"/>
      <c r="U186" s="158"/>
    </row>
    <row r="187" spans="2:35" ht="15" customHeight="1" x14ac:dyDescent="0.2">
      <c r="B187" s="2"/>
      <c r="C187" s="102"/>
      <c r="D187" s="12"/>
      <c r="E187" s="12"/>
      <c r="F187" s="12"/>
      <c r="G187" s="12"/>
      <c r="H187" s="12"/>
      <c r="I187" s="12"/>
      <c r="J187" s="12"/>
      <c r="K187" s="12"/>
      <c r="L187" s="12"/>
      <c r="M187" s="12"/>
      <c r="N187" s="12"/>
      <c r="O187" s="12"/>
      <c r="P187" s="12"/>
      <c r="Q187" s="12"/>
      <c r="R187" s="12"/>
      <c r="S187" s="12"/>
      <c r="T187" s="12"/>
      <c r="U187" s="4"/>
    </row>
    <row r="188" spans="2:35" ht="15" customHeight="1" x14ac:dyDescent="0.2">
      <c r="B188" s="2" t="s">
        <v>85</v>
      </c>
      <c r="C188" s="102"/>
      <c r="D188" s="12"/>
      <c r="E188" s="12"/>
      <c r="F188" s="12"/>
      <c r="G188" s="12"/>
      <c r="H188" s="12"/>
      <c r="I188" s="12"/>
      <c r="J188" s="12"/>
      <c r="K188" s="12"/>
      <c r="L188" s="12"/>
      <c r="M188" s="12"/>
      <c r="N188" s="12"/>
      <c r="O188" s="12"/>
      <c r="P188" s="12"/>
      <c r="Q188" s="12"/>
      <c r="R188" s="12"/>
      <c r="S188" s="12"/>
      <c r="T188" s="12"/>
      <c r="U188" s="4"/>
    </row>
    <row r="189" spans="2:35" ht="15" customHeight="1" x14ac:dyDescent="0.2">
      <c r="B189" s="2" t="s">
        <v>86</v>
      </c>
      <c r="C189" s="102"/>
      <c r="D189" s="12"/>
      <c r="E189" s="12"/>
      <c r="F189" s="12"/>
      <c r="G189" s="12"/>
      <c r="H189" s="12"/>
      <c r="I189" s="12"/>
      <c r="J189" s="12"/>
      <c r="K189" s="12"/>
      <c r="L189" s="12"/>
      <c r="M189" s="12"/>
      <c r="N189" s="12"/>
      <c r="O189" s="12"/>
      <c r="P189" s="12"/>
      <c r="Q189" s="12"/>
      <c r="R189" s="12"/>
      <c r="S189" s="12"/>
      <c r="T189" s="12"/>
      <c r="U189" s="4"/>
    </row>
    <row r="190" spans="2:35" ht="15" customHeight="1" x14ac:dyDescent="0.2">
      <c r="B190" s="16"/>
      <c r="C190" s="26"/>
      <c r="D190" s="15"/>
      <c r="E190" s="15"/>
      <c r="F190" s="15"/>
      <c r="G190" s="15"/>
      <c r="H190" s="15"/>
      <c r="I190" s="15"/>
      <c r="J190" s="15"/>
      <c r="K190" s="15"/>
      <c r="L190" s="15"/>
      <c r="M190" s="15"/>
      <c r="N190" s="15"/>
      <c r="O190" s="15"/>
      <c r="P190" s="7"/>
      <c r="Q190" s="15"/>
      <c r="R190" s="15"/>
      <c r="S190" s="15"/>
      <c r="T190" s="15"/>
      <c r="U190" s="17"/>
      <c r="W190" s="3"/>
      <c r="X190" s="3"/>
      <c r="Y190" s="3"/>
      <c r="Z190" s="3"/>
      <c r="AA190" s="3"/>
      <c r="AB190" s="3"/>
      <c r="AC190" s="3"/>
      <c r="AD190" s="3"/>
      <c r="AE190" s="3"/>
      <c r="AF190" s="3"/>
      <c r="AG190" s="3"/>
      <c r="AH190" s="3"/>
      <c r="AI190" s="4"/>
    </row>
    <row r="191" spans="2:35" ht="15" customHeight="1" x14ac:dyDescent="0.2"/>
    <row r="192" spans="2:35" x14ac:dyDescent="0.2">
      <c r="B192" s="1" t="s">
        <v>91</v>
      </c>
    </row>
  </sheetData>
  <mergeCells count="23">
    <mergeCell ref="B186:U186"/>
    <mergeCell ref="B5:U5"/>
    <mergeCell ref="B180:U180"/>
    <mergeCell ref="B95:U95"/>
    <mergeCell ref="B70:U70"/>
    <mergeCell ref="B25:U25"/>
    <mergeCell ref="B86:U86"/>
    <mergeCell ref="B166:U166"/>
    <mergeCell ref="B100:U100"/>
    <mergeCell ref="P10:S10"/>
    <mergeCell ref="D10:O10"/>
    <mergeCell ref="I53:K53"/>
    <mergeCell ref="D167:F167"/>
    <mergeCell ref="D54:H54"/>
    <mergeCell ref="I54:K54"/>
    <mergeCell ref="O53:P53"/>
    <mergeCell ref="B158:C158"/>
    <mergeCell ref="B157:C157"/>
    <mergeCell ref="B156:C156"/>
    <mergeCell ref="B153:C153"/>
    <mergeCell ref="B160:U163"/>
    <mergeCell ref="B154:C154"/>
    <mergeCell ref="B155:C155"/>
  </mergeCells>
  <phoneticPr fontId="5" type="noConversion"/>
  <conditionalFormatting sqref="R97">
    <cfRule type="cellIs" dxfId="1" priority="54" operator="lessThan">
      <formula>0</formula>
    </cfRule>
    <cfRule type="cellIs" dxfId="0" priority="55" operator="greaterThan">
      <formula>0</formula>
    </cfRule>
  </conditionalFormatting>
  <pageMargins left="0.7" right="0.7" top="0.75" bottom="0.75" header="0.3" footer="0.3"/>
  <pageSetup paperSize="9" orientation="landscape" r:id="rId1"/>
  <ignoredErrors>
    <ignoredError sqref="E16:Q16 R16:T16 E109:H109"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2017-07-19T08:40:16Z</cp:lastPrinted>
  <dcterms:created xsi:type="dcterms:W3CDTF">2016-10-17T13:55:53Z</dcterms:created>
  <dcterms:modified xsi:type="dcterms:W3CDTF">2018-05-03T11:13:11Z</dcterms:modified>
</cp:coreProperties>
</file>