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2" l="1"/>
  <c r="H27" i="2"/>
  <c r="G27" i="2"/>
  <c r="H25" i="2"/>
  <c r="G25" i="2"/>
  <c r="I25" i="2" s="1"/>
  <c r="C23" i="2"/>
  <c r="C24" i="2" s="1"/>
  <c r="C25" i="2"/>
  <c r="G21" i="2"/>
  <c r="G19" i="2"/>
  <c r="G18" i="2"/>
  <c r="G20" i="2"/>
  <c r="F21" i="2"/>
  <c r="F19" i="2"/>
  <c r="F20" i="2"/>
  <c r="F18" i="2"/>
  <c r="C15" i="2"/>
  <c r="C26" i="2" l="1"/>
  <c r="H15" i="2" l="1"/>
  <c r="B15" i="2"/>
</calcChain>
</file>

<file path=xl/sharedStrings.xml><?xml version="1.0" encoding="utf-8"?>
<sst xmlns="http://schemas.openxmlformats.org/spreadsheetml/2006/main" count="44" uniqueCount="44">
  <si>
    <r>
      <rPr>
        <b/>
        <sz val="10"/>
        <color theme="1"/>
        <rFont val="等线"/>
        <family val="3"/>
        <charset val="134"/>
      </rPr>
      <t>【通关题】</t>
    </r>
    <phoneticPr fontId="1" type="noConversion"/>
  </si>
  <si>
    <t>【附加题】:</t>
    <phoneticPr fontId="1" type="noConversion"/>
  </si>
  <si>
    <t>总市值</t>
    <phoneticPr fontId="1" type="noConversion"/>
  </si>
  <si>
    <t>H股</t>
    <phoneticPr fontId="1" type="noConversion"/>
  </si>
  <si>
    <t>每股净资产</t>
    <phoneticPr fontId="1" type="noConversion"/>
  </si>
  <si>
    <t>总利润</t>
    <phoneticPr fontId="1" type="noConversion"/>
  </si>
  <si>
    <t>2016年中</t>
    <phoneticPr fontId="1" type="noConversion"/>
  </si>
  <si>
    <t>最低市盈率</t>
    <phoneticPr fontId="1" type="noConversion"/>
  </si>
  <si>
    <t>总股本</t>
    <phoneticPr fontId="1" type="noConversion"/>
  </si>
  <si>
    <t>日期</t>
    <phoneticPr fontId="1" type="noConversion"/>
  </si>
  <si>
    <t>总市值</t>
    <phoneticPr fontId="1" type="noConversion"/>
  </si>
  <si>
    <t>股价</t>
    <phoneticPr fontId="1" type="noConversion"/>
  </si>
  <si>
    <t>总利润</t>
    <phoneticPr fontId="1" type="noConversion"/>
  </si>
  <si>
    <t>日期</t>
    <phoneticPr fontId="1" type="noConversion"/>
  </si>
  <si>
    <t>2014.03.20</t>
    <phoneticPr fontId="1" type="noConversion"/>
  </si>
  <si>
    <r>
      <rPr>
        <b/>
        <sz val="12"/>
        <color theme="1"/>
        <rFont val="等线"/>
        <family val="3"/>
        <charset val="134"/>
      </rPr>
      <t>【</t>
    </r>
    <r>
      <rPr>
        <b/>
        <sz val="12"/>
        <color theme="1"/>
        <rFont val="Times New Roman"/>
        <family val="1"/>
      </rPr>
      <t>18</t>
    </r>
    <r>
      <rPr>
        <b/>
        <sz val="12"/>
        <color theme="1"/>
        <rFont val="等线"/>
        <family val="3"/>
        <charset val="134"/>
      </rPr>
      <t>春训营</t>
    </r>
    <r>
      <rPr>
        <b/>
        <sz val="12"/>
        <color theme="1"/>
        <rFont val="Times New Roman"/>
        <family val="1"/>
      </rPr>
      <t xml:space="preserve"> -</t>
    </r>
    <r>
      <rPr>
        <b/>
        <sz val="12"/>
        <color theme="1"/>
        <rFont val="等线"/>
        <family val="3"/>
        <charset val="134"/>
      </rPr>
      <t>价值投资新时代】任务四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等线"/>
        <family val="3"/>
        <charset val="134"/>
      </rPr>
      <t>游戏-沧海桑田，不熟不买</t>
    </r>
    <r>
      <rPr>
        <b/>
        <sz val="12"/>
        <color theme="1"/>
        <rFont val="Times New Roman"/>
        <family val="1"/>
      </rPr>
      <t xml:space="preserve"> </t>
    </r>
    <phoneticPr fontId="1" type="noConversion"/>
  </si>
  <si>
    <r>
      <t xml:space="preserve">1. </t>
    </r>
    <r>
      <rPr>
        <b/>
        <sz val="10"/>
        <color theme="1"/>
        <rFont val="等线"/>
        <family val="3"/>
        <charset val="134"/>
      </rPr>
      <t>游戏行业从</t>
    </r>
    <r>
      <rPr>
        <b/>
        <sz val="10"/>
        <color theme="1"/>
        <rFont val="Times New Roman"/>
        <family val="1"/>
      </rPr>
      <t>80</t>
    </r>
    <r>
      <rPr>
        <b/>
        <sz val="10"/>
        <color theme="1"/>
        <rFont val="等线"/>
        <family val="3"/>
        <charset val="134"/>
      </rPr>
      <t>年代至今经历了哪些终端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等线"/>
        <family val="3"/>
        <charset val="134"/>
      </rPr>
      <t>载体变化？</t>
    </r>
    <phoneticPr fontId="1" type="noConversion"/>
  </si>
  <si>
    <r>
      <t xml:space="preserve">2. </t>
    </r>
    <r>
      <rPr>
        <b/>
        <sz val="10"/>
        <color theme="1"/>
        <rFont val="宋体"/>
        <family val="3"/>
        <charset val="134"/>
      </rPr>
      <t>你认为游戏行业规模越来越大主要有哪些原因？</t>
    </r>
    <phoneticPr fontId="1" type="noConversion"/>
  </si>
  <si>
    <r>
      <t>3.</t>
    </r>
    <r>
      <rPr>
        <b/>
        <sz val="10"/>
        <color theme="1"/>
        <rFont val="宋体"/>
        <family val="3"/>
        <charset val="134"/>
      </rPr>
      <t>你认为盛大衰落</t>
    </r>
    <r>
      <rPr>
        <b/>
        <sz val="10"/>
        <color theme="1"/>
        <rFont val="Times New Roman"/>
        <family val="1"/>
      </rPr>
      <t xml:space="preserve">VS </t>
    </r>
    <r>
      <rPr>
        <b/>
        <sz val="10"/>
        <color theme="1"/>
        <rFont val="宋体"/>
        <family val="3"/>
        <charset val="134"/>
      </rPr>
      <t>腾讯网易崛起主要是什么原因？</t>
    </r>
    <phoneticPr fontId="1" type="noConversion"/>
  </si>
  <si>
    <t>4.盛大为什么没有做成平台，而腾讯做成了？</t>
    <phoneticPr fontId="1" type="noConversion"/>
  </si>
  <si>
    <t>阅读卧龙地产的两次并购</t>
    <phoneticPr fontId="1" type="noConversion"/>
  </si>
  <si>
    <t>https://www.joudou.com/merger/68035.html</t>
    <phoneticPr fontId="1" type="noConversion"/>
  </si>
  <si>
    <t>https://www.joudou.com/merger/68140.html</t>
    <phoneticPr fontId="1" type="noConversion"/>
  </si>
  <si>
    <r>
      <t>6.</t>
    </r>
    <r>
      <rPr>
        <b/>
        <sz val="10"/>
        <color theme="1"/>
        <rFont val="宋体"/>
        <family val="3"/>
        <charset val="134"/>
      </rPr>
      <t>你认为卧龙地产前一次失败的原因是什么？</t>
    </r>
    <phoneticPr fontId="1" type="noConversion"/>
  </si>
  <si>
    <r>
      <t>8.</t>
    </r>
    <r>
      <rPr>
        <b/>
        <sz val="10"/>
        <color theme="1"/>
        <rFont val="宋体"/>
        <family val="3"/>
        <charset val="134"/>
      </rPr>
      <t>计算完美、巨人和盛大的退市价格所对应的的估值（提示：可以从</t>
    </r>
    <r>
      <rPr>
        <b/>
        <sz val="10"/>
        <color theme="1"/>
        <rFont val="Times New Roman"/>
        <family val="1"/>
      </rPr>
      <t>SEC</t>
    </r>
    <r>
      <rPr>
        <b/>
        <sz val="10"/>
        <color theme="1"/>
        <rFont val="宋体"/>
        <family val="3"/>
        <charset val="134"/>
      </rPr>
      <t>公告或</t>
    </r>
    <r>
      <rPr>
        <b/>
        <sz val="10"/>
        <color theme="1"/>
        <rFont val="Times New Roman"/>
        <family val="1"/>
      </rPr>
      <t>A</t>
    </r>
    <r>
      <rPr>
        <b/>
        <sz val="10"/>
        <color theme="1"/>
        <rFont val="宋体"/>
        <family val="3"/>
        <charset val="134"/>
      </rPr>
      <t>股巨潮的借壳上市公告中获得相关信息）</t>
    </r>
    <phoneticPr fontId="1" type="noConversion"/>
  </si>
  <si>
    <r>
      <t>9.</t>
    </r>
    <r>
      <rPr>
        <b/>
        <sz val="10"/>
        <color theme="1"/>
        <rFont val="宋体"/>
        <family val="3"/>
        <charset val="134"/>
      </rPr>
      <t>为什么美国上市的中概股游戏公司估值比</t>
    </r>
    <r>
      <rPr>
        <b/>
        <sz val="10"/>
        <color theme="1"/>
        <rFont val="Times New Roman"/>
        <family val="1"/>
      </rPr>
      <t>A</t>
    </r>
    <r>
      <rPr>
        <b/>
        <sz val="10"/>
        <color theme="1"/>
        <rFont val="宋体"/>
        <family val="3"/>
        <charset val="134"/>
      </rPr>
      <t>股低很多，而部分互联网公司确能享受估值溢价（使用</t>
    </r>
    <r>
      <rPr>
        <b/>
        <sz val="10"/>
        <color theme="1"/>
        <rFont val="Times New Roman"/>
        <family val="1"/>
      </rPr>
      <t>DCF</t>
    </r>
    <r>
      <rPr>
        <b/>
        <sz val="10"/>
        <color theme="1"/>
        <rFont val="宋体"/>
        <family val="3"/>
        <charset val="134"/>
      </rPr>
      <t>估值模型来解读）？</t>
    </r>
    <phoneticPr fontId="1" type="noConversion"/>
  </si>
  <si>
    <r>
      <rPr>
        <b/>
        <sz val="10"/>
        <color theme="1"/>
        <rFont val="宋体"/>
        <family val="3"/>
        <charset val="134"/>
      </rPr>
      <t>巨人网络（</t>
    </r>
    <r>
      <rPr>
        <b/>
        <sz val="10"/>
        <color theme="1"/>
        <rFont val="Times New Roman"/>
        <family val="1"/>
      </rPr>
      <t>002558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</si>
  <si>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世纪华通（</t>
    </r>
    <r>
      <rPr>
        <b/>
        <sz val="10"/>
        <color theme="1"/>
        <rFont val="Times New Roman"/>
        <family val="1"/>
      </rPr>
      <t>002602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</si>
  <si>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完美世界（</t>
    </r>
    <r>
      <rPr>
        <b/>
        <sz val="10"/>
        <color theme="1"/>
        <rFont val="Times New Roman"/>
        <family val="1"/>
      </rPr>
      <t>002624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</si>
  <si>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三七互娱（</t>
    </r>
    <r>
      <rPr>
        <b/>
        <sz val="10"/>
        <color theme="1"/>
        <rFont val="Times New Roman"/>
        <family val="1"/>
      </rPr>
      <t>002555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</si>
  <si>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昆仑万维（</t>
    </r>
    <r>
      <rPr>
        <b/>
        <sz val="10"/>
        <color theme="1"/>
        <rFont val="Times New Roman"/>
        <family val="1"/>
      </rPr>
      <t>300418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</si>
  <si>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恺英网络（</t>
    </r>
    <r>
      <rPr>
        <b/>
        <sz val="10"/>
        <color theme="1"/>
        <rFont val="Times New Roman"/>
        <family val="1"/>
      </rPr>
      <t>002517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</si>
  <si>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游族网络（</t>
    </r>
    <r>
      <rPr>
        <b/>
        <sz val="10"/>
        <color theme="1"/>
        <rFont val="Times New Roman"/>
        <family val="1"/>
      </rPr>
      <t>002174</t>
    </r>
    <phoneticPr fontId="1" type="noConversion"/>
  </si>
  <si>
    <r>
      <rPr>
        <b/>
        <sz val="10"/>
        <color theme="1"/>
        <rFont val="宋体"/>
        <family val="3"/>
        <charset val="134"/>
      </rPr>
      <t>中青旅（</t>
    </r>
    <r>
      <rPr>
        <b/>
        <sz val="10"/>
        <color theme="1"/>
        <rFont val="Times New Roman"/>
        <family val="1"/>
      </rPr>
      <t>600138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</si>
  <si>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r>
      <rPr>
        <b/>
        <sz val="10"/>
        <color theme="1"/>
        <rFont val="宋体"/>
        <family val="3"/>
        <charset val="134"/>
      </rPr>
      <t>掌趣科技（</t>
    </r>
    <r>
      <rPr>
        <b/>
        <sz val="10"/>
        <color theme="1"/>
        <rFont val="Times New Roman"/>
        <family val="1"/>
      </rPr>
      <t>300315</t>
    </r>
    <r>
      <rPr>
        <b/>
        <sz val="10"/>
        <color theme="1"/>
        <rFont val="宋体"/>
        <family val="3"/>
        <charset val="134"/>
      </rPr>
      <t>）</t>
    </r>
    <phoneticPr fontId="1" type="noConversion"/>
  </si>
  <si>
    <t>收购（包括大股东收购游戏资产）的公告时点</t>
    <phoneticPr fontId="1" type="noConversion"/>
  </si>
  <si>
    <r>
      <t>5.</t>
    </r>
    <r>
      <rPr>
        <sz val="10"/>
        <color theme="1"/>
        <rFont val="宋体"/>
        <family val="3"/>
        <charset val="134"/>
      </rPr>
      <t>简述游戏行业的产业链，比较</t>
    </r>
    <r>
      <rPr>
        <sz val="10"/>
        <color theme="1"/>
        <rFont val="Times New Roman"/>
        <family val="1"/>
      </rPr>
      <t>EA</t>
    </r>
    <r>
      <rPr>
        <sz val="10"/>
        <color theme="1"/>
        <rFont val="宋体"/>
        <family val="3"/>
        <charset val="134"/>
      </rPr>
      <t>、暴雪、盛大、腾讯、网易、</t>
    </r>
    <r>
      <rPr>
        <sz val="10"/>
        <color theme="1"/>
        <rFont val="Times New Roman"/>
        <family val="1"/>
      </rPr>
      <t>SONY</t>
    </r>
    <r>
      <rPr>
        <sz val="10"/>
        <color theme="1"/>
        <rFont val="宋体"/>
        <family val="3"/>
        <charset val="134"/>
      </rPr>
      <t>、任天堂和微软在游戏行业的商业模式。</t>
    </r>
    <phoneticPr fontId="1" type="noConversion"/>
  </si>
  <si>
    <r>
      <t>7.</t>
    </r>
    <r>
      <rPr>
        <b/>
        <sz val="10"/>
        <color theme="1"/>
        <rFont val="宋体"/>
        <family val="3"/>
        <charset val="134"/>
      </rPr>
      <t>评估游戏行业上市公司的核心指标是什么？列出卧龙的两次并购公告中被收购游戏公司的核心运营数据。</t>
    </r>
    <phoneticPr fontId="1" type="noConversion"/>
  </si>
  <si>
    <r>
      <t>10.</t>
    </r>
    <r>
      <rPr>
        <b/>
        <sz val="10"/>
        <color theme="1"/>
        <rFont val="宋体"/>
        <family val="3"/>
        <charset val="134"/>
      </rPr>
      <t>你认为游戏行业的核心竞争力是什么？</t>
    </r>
    <phoneticPr fontId="1" type="noConversion"/>
  </si>
  <si>
    <r>
      <t>1.</t>
    </r>
    <r>
      <rPr>
        <b/>
        <sz val="10"/>
        <color theme="1"/>
        <rFont val="宋体"/>
        <family val="3"/>
        <charset val="134"/>
      </rPr>
      <t>列举一下游戏公司自</t>
    </r>
    <r>
      <rPr>
        <b/>
        <sz val="10"/>
        <color theme="1"/>
        <rFont val="Times New Roman"/>
        <family val="1"/>
      </rPr>
      <t>2015</t>
    </r>
    <r>
      <rPr>
        <b/>
        <sz val="10"/>
        <color theme="1"/>
        <rFont val="宋体"/>
        <family val="3"/>
        <charset val="134"/>
      </rPr>
      <t>年后最高收盘价至</t>
    </r>
    <r>
      <rPr>
        <b/>
        <sz val="10"/>
        <color theme="1"/>
        <rFont val="Times New Roman"/>
        <family val="1"/>
      </rPr>
      <t>2018</t>
    </r>
    <r>
      <rPr>
        <b/>
        <sz val="10"/>
        <color theme="1"/>
        <rFont val="宋体"/>
        <family val="3"/>
        <charset val="134"/>
      </rPr>
      <t>年</t>
    </r>
    <r>
      <rPr>
        <b/>
        <sz val="10"/>
        <color theme="1"/>
        <rFont val="Times New Roman"/>
        <family val="1"/>
      </rPr>
      <t>4</t>
    </r>
    <r>
      <rPr>
        <b/>
        <sz val="10"/>
        <color theme="1"/>
        <rFont val="宋体"/>
        <family val="3"/>
        <charset val="134"/>
      </rPr>
      <t>月</t>
    </r>
    <r>
      <rPr>
        <b/>
        <sz val="10"/>
        <color theme="1"/>
        <rFont val="Times New Roman"/>
        <family val="1"/>
      </rPr>
      <t>20</t>
    </r>
    <r>
      <rPr>
        <b/>
        <sz val="10"/>
        <color theme="1"/>
        <rFont val="宋体"/>
        <family val="3"/>
        <charset val="134"/>
      </rPr>
      <t>日收盘的涨跌幅</t>
    </r>
    <phoneticPr fontId="1" type="noConversion"/>
  </si>
  <si>
    <r>
      <t>2.</t>
    </r>
    <r>
      <rPr>
        <b/>
        <sz val="10"/>
        <color theme="1"/>
        <rFont val="宋体"/>
        <family val="3"/>
        <charset val="134"/>
      </rPr>
      <t>世纪华通跟他们有何不同？还原世纪华通进入游戏行业的路径，写出从第一次收购游戏资产发布预案，到历次方案调整，直接交个的时点。写出后续重大</t>
    </r>
    <phoneticPr fontId="1" type="noConversion"/>
  </si>
  <si>
    <r>
      <t>3.</t>
    </r>
    <r>
      <rPr>
        <b/>
        <sz val="10"/>
        <color theme="1"/>
        <rFont val="宋体"/>
        <family val="3"/>
        <charset val="134"/>
      </rPr>
      <t>列举第一题的</t>
    </r>
    <r>
      <rPr>
        <b/>
        <sz val="10"/>
        <color theme="1"/>
        <rFont val="Times New Roman"/>
        <family val="1"/>
      </rPr>
      <t>9</t>
    </r>
    <r>
      <rPr>
        <b/>
        <sz val="10"/>
        <color theme="1"/>
        <rFont val="宋体"/>
        <family val="3"/>
        <charset val="134"/>
      </rPr>
      <t>家公司，</t>
    </r>
    <r>
      <rPr>
        <b/>
        <sz val="10"/>
        <color theme="1"/>
        <rFont val="Times New Roman"/>
        <family val="1"/>
      </rPr>
      <t>2017Q1-2018Q1</t>
    </r>
    <r>
      <rPr>
        <b/>
        <sz val="10"/>
        <color theme="1"/>
        <rFont val="宋体"/>
        <family val="3"/>
        <charset val="134"/>
      </rPr>
      <t>五个季度的营收和净利的同比增速（使用九斗服务号查询），当前的估值（市盈率），并写下你的分析</t>
    </r>
    <phoneticPr fontId="1" type="noConversion"/>
  </si>
  <si>
    <r>
      <t>4.</t>
    </r>
    <r>
      <rPr>
        <b/>
        <sz val="10"/>
        <color theme="1"/>
        <rFont val="宋体"/>
        <family val="3"/>
        <charset val="134"/>
      </rPr>
      <t>掌趣科技去年公告获得腾讯投资，翻看掌趣上市后的估值变化（</t>
    </r>
    <r>
      <rPr>
        <b/>
        <sz val="10"/>
        <color theme="1"/>
        <rFont val="Times New Roman"/>
        <family val="1"/>
      </rPr>
      <t>PE band</t>
    </r>
    <r>
      <rPr>
        <b/>
        <sz val="10"/>
        <color theme="1"/>
        <rFont val="宋体"/>
        <family val="3"/>
        <charset val="134"/>
      </rPr>
      <t>），业绩增速变动，增长和衰落的模式，对比当下的世纪华通，你看到了什么？</t>
    </r>
    <phoneticPr fontId="1" type="noConversion"/>
  </si>
  <si>
    <r>
      <t>5.</t>
    </r>
    <r>
      <rPr>
        <b/>
        <sz val="10"/>
        <color theme="1"/>
        <rFont val="宋体"/>
        <family val="3"/>
        <charset val="134"/>
      </rPr>
      <t>手游</t>
    </r>
    <r>
      <rPr>
        <b/>
        <sz val="10"/>
        <color theme="1"/>
        <rFont val="Times New Roman"/>
        <family val="1"/>
      </rPr>
      <t>2018</t>
    </r>
    <r>
      <rPr>
        <b/>
        <sz val="10"/>
        <color theme="1"/>
        <rFont val="宋体"/>
        <family val="3"/>
        <charset val="134"/>
      </rPr>
      <t>和手游</t>
    </r>
    <r>
      <rPr>
        <b/>
        <sz val="10"/>
        <color theme="1"/>
        <rFont val="Times New Roman"/>
        <family val="1"/>
      </rPr>
      <t>2013</t>
    </r>
    <r>
      <rPr>
        <b/>
        <sz val="10"/>
        <color theme="1"/>
        <rFont val="宋体"/>
        <family val="3"/>
        <charset val="134"/>
      </rPr>
      <t>，发生了什么变化？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</si>
</sst>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等线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等线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7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10" fillId="0" borderId="0" xfId="0" applyFont="1"/>
    <xf numFmtId="0" fontId="10" fillId="0" borderId="0" xfId="0" applyFont="1" applyAlignment="1"/>
    <xf numFmtId="0" fontId="3" fillId="2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176" fontId="12" fillId="0" borderId="0" xfId="0" applyNumberFormat="1" applyFont="1" applyAlignment="1"/>
    <xf numFmtId="0" fontId="5" fillId="2" borderId="0" xfId="0" applyFont="1" applyFill="1" applyAlignment="1"/>
    <xf numFmtId="0" fontId="13" fillId="2" borderId="0" xfId="1" applyFill="1" applyAlignment="1"/>
    <xf numFmtId="0" fontId="0" fillId="0" borderId="0" xfId="0" applyFill="1" applyAlignment="1"/>
    <xf numFmtId="0" fontId="13" fillId="0" borderId="0" xfId="1" applyFill="1" applyAlignment="1"/>
    <xf numFmtId="0" fontId="9" fillId="0" borderId="0" xfId="0" applyFont="1" applyFill="1" applyAlignment="1"/>
    <xf numFmtId="0" fontId="14" fillId="2" borderId="0" xfId="0" applyFont="1" applyFill="1" applyAlignment="1"/>
    <xf numFmtId="0" fontId="0" fillId="0" borderId="0" xfId="0" applyFont="1" applyAlignment="1"/>
    <xf numFmtId="0" fontId="16" fillId="0" borderId="0" xfId="0" applyFont="1" applyAlignment="1"/>
    <xf numFmtId="0" fontId="0" fillId="0" borderId="0" xfId="0" applyFont="1"/>
    <xf numFmtId="0" fontId="1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273050</xdr:colOff>
      <xdr:row>0</xdr:row>
      <xdr:rowOff>171450</xdr:rowOff>
    </xdr:from>
    <xdr:to>
      <xdr:col>9</xdr:col>
      <xdr:colOff>583593</xdr:colOff>
      <xdr:row>5</xdr:row>
      <xdr:rowOff>168164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2450" y="171450"/>
          <a:ext cx="4857143" cy="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82550</xdr:rowOff>
    </xdr:from>
    <xdr:to>
      <xdr:col>4</xdr:col>
      <xdr:colOff>621707</xdr:colOff>
      <xdr:row>31</xdr:row>
      <xdr:rowOff>120579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54600"/>
          <a:ext cx="4742857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oudou.com/merger/68140.html" TargetMode="External"/><Relationship Id="rId1" Type="http://schemas.openxmlformats.org/officeDocument/2006/relationships/hyperlink" Target="https://www.joudou.com/merger/68035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topLeftCell="A25" workbookViewId="0">
      <selection activeCell="A25" sqref="A25"/>
    </sheetView>
  </sheetViews>
  <sheetFormatPr defaultRowHeight="14" x14ac:dyDescent="0.3"/>
  <cols>
    <col min="1" max="1" width="15.4140625" style="1" customWidth="1"/>
    <col min="2" max="2" width="15.83203125" style="1" customWidth="1"/>
    <col min="3" max="3" width="13.33203125" style="1" customWidth="1"/>
    <col min="4" max="4" width="10.5" style="1" customWidth="1"/>
    <col min="5" max="5" width="13.5" style="1" customWidth="1"/>
    <col min="6" max="6" width="12.33203125" style="1" customWidth="1"/>
    <col min="7" max="7" width="8.6640625" style="1"/>
    <col min="8" max="8" width="12.08203125" style="1" customWidth="1"/>
  </cols>
  <sheetData>
    <row r="1" spans="2:9" x14ac:dyDescent="0.3">
      <c r="D1" s="4"/>
    </row>
    <row r="3" spans="2:9" ht="15.5" x14ac:dyDescent="0.35">
      <c r="B3" s="13" t="s">
        <v>15</v>
      </c>
      <c r="C3" s="5"/>
      <c r="D3" s="5"/>
      <c r="E3" s="5"/>
      <c r="F3" s="5"/>
      <c r="G3" s="5"/>
      <c r="H3" s="2"/>
    </row>
    <row r="5" spans="2:9" x14ac:dyDescent="0.3">
      <c r="B5" s="6" t="s">
        <v>0</v>
      </c>
      <c r="C5" s="3"/>
      <c r="D5" s="3"/>
      <c r="E5" s="2"/>
      <c r="F5" s="2"/>
      <c r="G5" s="2"/>
      <c r="H5" s="2"/>
    </row>
    <row r="7" spans="2:9" ht="18.5" customHeight="1" x14ac:dyDescent="0.3">
      <c r="B7" s="6" t="s">
        <v>16</v>
      </c>
      <c r="C7" s="6"/>
      <c r="D7" s="6"/>
      <c r="E7" s="6"/>
      <c r="F7" s="6"/>
      <c r="G7" s="6"/>
      <c r="H7" s="6"/>
    </row>
    <row r="8" spans="2:9" ht="18.5" customHeight="1" x14ac:dyDescent="0.3">
      <c r="B8" s="6"/>
      <c r="C8" s="6"/>
      <c r="D8" s="6"/>
      <c r="E8" s="6"/>
      <c r="F8" s="6"/>
      <c r="G8" s="6"/>
      <c r="H8" s="6"/>
    </row>
    <row r="9" spans="2:9" ht="18.5" customHeight="1" x14ac:dyDescent="0.3"/>
    <row r="10" spans="2:9" ht="18.5" customHeight="1" x14ac:dyDescent="0.3"/>
    <row r="11" spans="2:9" x14ac:dyDescent="0.3">
      <c r="B11" s="6" t="s">
        <v>17</v>
      </c>
      <c r="C11" s="6"/>
      <c r="D11" s="6"/>
      <c r="E11" s="6"/>
      <c r="F11" s="6"/>
      <c r="G11" s="6"/>
      <c r="H11" s="6"/>
    </row>
    <row r="15" spans="2:9" x14ac:dyDescent="0.3">
      <c r="B15" s="6" t="s">
        <v>18</v>
      </c>
      <c r="C15" s="6"/>
      <c r="D15" s="6"/>
      <c r="E15" s="6"/>
      <c r="F15" s="6"/>
      <c r="G15" s="6"/>
      <c r="H15" s="6"/>
    </row>
    <row r="16" spans="2:9" x14ac:dyDescent="0.3">
      <c r="I16" s="1"/>
    </row>
    <row r="17" spans="1:9" x14ac:dyDescent="0.3">
      <c r="I17" s="1"/>
    </row>
    <row r="18" spans="1:9" x14ac:dyDescent="0.3">
      <c r="I18" s="1"/>
    </row>
    <row r="19" spans="1:9" x14ac:dyDescent="0.3">
      <c r="B19" s="6" t="s">
        <v>19</v>
      </c>
      <c r="C19" s="6"/>
      <c r="D19" s="6"/>
      <c r="E19" s="6"/>
    </row>
    <row r="23" spans="1:9" x14ac:dyDescent="0.3">
      <c r="B23" s="18" t="s">
        <v>36</v>
      </c>
      <c r="C23" s="18"/>
      <c r="D23" s="18"/>
      <c r="E23" s="18"/>
      <c r="F23" s="19"/>
      <c r="G23" s="19"/>
      <c r="H23" s="19"/>
    </row>
    <row r="24" spans="1:9" ht="15" customHeight="1" x14ac:dyDescent="0.3"/>
    <row r="25" spans="1:9" ht="15" customHeight="1" x14ac:dyDescent="0.3"/>
    <row r="27" spans="1:9" x14ac:dyDescent="0.3">
      <c r="B27" s="9" t="s">
        <v>20</v>
      </c>
      <c r="C27" s="6"/>
      <c r="D27" s="6"/>
      <c r="E27" s="6"/>
    </row>
    <row r="28" spans="1:9" x14ac:dyDescent="0.3">
      <c r="B28" s="14" t="s">
        <v>21</v>
      </c>
      <c r="C28" s="6"/>
      <c r="D28" s="6"/>
      <c r="E28" s="6"/>
    </row>
    <row r="29" spans="1:9" x14ac:dyDescent="0.3">
      <c r="B29" s="14" t="s">
        <v>22</v>
      </c>
      <c r="C29" s="6"/>
      <c r="D29" s="6"/>
      <c r="E29" s="6"/>
    </row>
    <row r="30" spans="1:9" x14ac:dyDescent="0.3">
      <c r="A30" s="15"/>
      <c r="B30" s="16"/>
      <c r="C30" s="17"/>
      <c r="D30" s="17"/>
      <c r="E30" s="17"/>
      <c r="F30" s="15"/>
    </row>
    <row r="31" spans="1:9" x14ac:dyDescent="0.3">
      <c r="B31" s="6" t="s">
        <v>23</v>
      </c>
      <c r="C31" s="6"/>
      <c r="D31" s="6"/>
      <c r="E31" s="6"/>
    </row>
    <row r="34" spans="2:9" x14ac:dyDescent="0.3">
      <c r="B34" s="6" t="s">
        <v>37</v>
      </c>
      <c r="C34" s="6"/>
      <c r="D34" s="6"/>
      <c r="E34" s="6"/>
      <c r="F34" s="20"/>
      <c r="G34" s="20"/>
      <c r="H34" s="20"/>
      <c r="I34" s="22"/>
    </row>
    <row r="37" spans="2:9" x14ac:dyDescent="0.3">
      <c r="B37" s="6" t="s">
        <v>24</v>
      </c>
      <c r="C37" s="6"/>
      <c r="D37" s="6"/>
      <c r="E37" s="6"/>
    </row>
    <row r="40" spans="2:9" x14ac:dyDescent="0.3">
      <c r="B40" s="6" t="s">
        <v>25</v>
      </c>
      <c r="C40" s="18"/>
      <c r="D40" s="18"/>
      <c r="E40" s="18"/>
      <c r="F40" s="19"/>
      <c r="G40" s="19"/>
      <c r="H40" s="19"/>
      <c r="I40" s="21"/>
    </row>
    <row r="43" spans="2:9" x14ac:dyDescent="0.3">
      <c r="B43" s="6" t="s">
        <v>38</v>
      </c>
      <c r="C43" s="6"/>
      <c r="D43" s="6"/>
      <c r="E43" s="6"/>
    </row>
    <row r="44" spans="2:9" x14ac:dyDescent="0.3">
      <c r="I44" s="1"/>
    </row>
    <row r="46" spans="2:9" x14ac:dyDescent="0.3">
      <c r="B46" s="6" t="s">
        <v>1</v>
      </c>
      <c r="C46" s="6"/>
      <c r="D46" s="6"/>
      <c r="E46" s="6"/>
      <c r="F46" s="6"/>
      <c r="G46" s="6"/>
      <c r="H46" s="6"/>
    </row>
    <row r="48" spans="2:9" x14ac:dyDescent="0.3">
      <c r="B48" s="6" t="s">
        <v>39</v>
      </c>
      <c r="C48" s="6"/>
      <c r="D48" s="6"/>
      <c r="E48" s="6"/>
      <c r="F48" s="6"/>
      <c r="G48" s="6"/>
      <c r="H48" s="6"/>
    </row>
    <row r="49" spans="1:8" x14ac:dyDescent="0.3">
      <c r="A49"/>
      <c r="B49"/>
      <c r="C49"/>
      <c r="D49"/>
      <c r="E49"/>
      <c r="F49"/>
      <c r="G49"/>
      <c r="H49"/>
    </row>
    <row r="50" spans="1:8" x14ac:dyDescent="0.3">
      <c r="A50"/>
      <c r="B50"/>
      <c r="C50"/>
      <c r="D50"/>
      <c r="E50"/>
      <c r="F50"/>
      <c r="G50"/>
      <c r="H50"/>
    </row>
    <row r="51" spans="1:8" x14ac:dyDescent="0.3">
      <c r="A51" s="1">
        <v>1</v>
      </c>
      <c r="B51" s="6" t="s">
        <v>26</v>
      </c>
      <c r="C51"/>
      <c r="D51"/>
      <c r="E51"/>
      <c r="F51"/>
      <c r="G51"/>
      <c r="H51"/>
    </row>
    <row r="52" spans="1:8" x14ac:dyDescent="0.3">
      <c r="A52" s="1">
        <v>2</v>
      </c>
      <c r="B52" s="6" t="s">
        <v>27</v>
      </c>
      <c r="C52"/>
      <c r="D52"/>
      <c r="E52"/>
      <c r="F52"/>
      <c r="G52"/>
      <c r="H52"/>
    </row>
    <row r="53" spans="1:8" x14ac:dyDescent="0.3">
      <c r="A53" s="1">
        <v>3</v>
      </c>
      <c r="B53" s="6" t="s">
        <v>28</v>
      </c>
      <c r="C53"/>
      <c r="D53"/>
      <c r="E53"/>
      <c r="F53"/>
      <c r="G53"/>
      <c r="H53"/>
    </row>
    <row r="54" spans="1:8" x14ac:dyDescent="0.3">
      <c r="A54" s="1">
        <v>4</v>
      </c>
      <c r="B54" s="6" t="s">
        <v>29</v>
      </c>
      <c r="C54"/>
      <c r="D54"/>
      <c r="E54"/>
      <c r="F54"/>
      <c r="G54"/>
      <c r="H54"/>
    </row>
    <row r="55" spans="1:8" x14ac:dyDescent="0.3">
      <c r="A55" s="1">
        <v>5</v>
      </c>
      <c r="B55" s="6" t="s">
        <v>30</v>
      </c>
      <c r="C55"/>
      <c r="D55"/>
      <c r="E55"/>
      <c r="F55"/>
      <c r="G55"/>
      <c r="H55"/>
    </row>
    <row r="56" spans="1:8" x14ac:dyDescent="0.3">
      <c r="A56" s="1">
        <v>6</v>
      </c>
      <c r="B56" s="6" t="s">
        <v>31</v>
      </c>
      <c r="C56"/>
      <c r="D56"/>
      <c r="E56"/>
      <c r="F56"/>
      <c r="G56"/>
      <c r="H56"/>
    </row>
    <row r="57" spans="1:8" x14ac:dyDescent="0.3">
      <c r="A57" s="1">
        <v>7</v>
      </c>
      <c r="B57" s="6" t="s">
        <v>32</v>
      </c>
      <c r="C57"/>
      <c r="D57"/>
      <c r="E57"/>
      <c r="F57"/>
      <c r="G57"/>
      <c r="H57"/>
    </row>
    <row r="58" spans="1:8" x14ac:dyDescent="0.3">
      <c r="A58" s="1">
        <v>8</v>
      </c>
      <c r="B58" s="6" t="s">
        <v>34</v>
      </c>
      <c r="C58"/>
      <c r="D58"/>
      <c r="E58"/>
      <c r="F58"/>
      <c r="G58"/>
      <c r="H58"/>
    </row>
    <row r="59" spans="1:8" x14ac:dyDescent="0.3">
      <c r="A59" s="1">
        <v>9</v>
      </c>
      <c r="B59" s="6" t="s">
        <v>33</v>
      </c>
      <c r="C59"/>
      <c r="D59"/>
      <c r="E59"/>
      <c r="F59"/>
      <c r="G59"/>
      <c r="H59"/>
    </row>
    <row r="60" spans="1:8" x14ac:dyDescent="0.3">
      <c r="B60" s="7"/>
      <c r="C60" s="7"/>
      <c r="D60" s="7"/>
      <c r="E60" s="7"/>
      <c r="F60" s="7"/>
      <c r="G60" s="7"/>
      <c r="H60" s="7"/>
    </row>
    <row r="61" spans="1:8" x14ac:dyDescent="0.3">
      <c r="B61" s="8"/>
    </row>
    <row r="62" spans="1:8" x14ac:dyDescent="0.3">
      <c r="B62" s="6" t="s">
        <v>40</v>
      </c>
      <c r="C62" s="6"/>
      <c r="D62" s="6"/>
      <c r="E62" s="6"/>
      <c r="F62" s="6"/>
      <c r="G62" s="6"/>
      <c r="H62" s="6"/>
    </row>
    <row r="63" spans="1:8" x14ac:dyDescent="0.3">
      <c r="B63" s="9" t="s">
        <v>35</v>
      </c>
      <c r="C63" s="6"/>
      <c r="D63" s="6"/>
      <c r="E63" s="6"/>
      <c r="F63" s="6"/>
      <c r="G63" s="6"/>
      <c r="H63" s="6"/>
    </row>
    <row r="66" spans="2:10" x14ac:dyDescent="0.3">
      <c r="B66" s="6" t="s">
        <v>41</v>
      </c>
      <c r="C66" s="6"/>
      <c r="D66" s="6"/>
      <c r="E66" s="6"/>
      <c r="F66" s="6"/>
      <c r="G66" s="6"/>
      <c r="H66" s="6"/>
    </row>
    <row r="67" spans="2:10" x14ac:dyDescent="0.3">
      <c r="B67" s="8"/>
      <c r="C67" s="8"/>
      <c r="D67" s="8"/>
      <c r="E67" s="8"/>
      <c r="F67" s="8"/>
      <c r="G67" s="8"/>
      <c r="H67" s="8"/>
    </row>
    <row r="69" spans="2:10" x14ac:dyDescent="0.3">
      <c r="B69" s="6" t="s">
        <v>42</v>
      </c>
      <c r="C69" s="6"/>
      <c r="D69" s="6"/>
      <c r="E69" s="6"/>
      <c r="F69" s="6"/>
      <c r="G69" s="6"/>
      <c r="H69" s="6"/>
    </row>
    <row r="71" spans="2:10" x14ac:dyDescent="0.3">
      <c r="I71" s="1"/>
    </row>
    <row r="73" spans="2:10" x14ac:dyDescent="0.3">
      <c r="B73" s="6" t="s">
        <v>43</v>
      </c>
      <c r="C73" s="6"/>
      <c r="D73" s="6"/>
      <c r="E73" s="6"/>
      <c r="F73" s="6"/>
      <c r="G73" s="6"/>
      <c r="H73" s="6"/>
    </row>
    <row r="74" spans="2:10" x14ac:dyDescent="0.3">
      <c r="I74" s="1"/>
      <c r="J74" s="1"/>
    </row>
  </sheetData>
  <phoneticPr fontId="1" type="noConversion"/>
  <hyperlinks>
    <hyperlink ref="B28" r:id="rId1"/>
    <hyperlink ref="B2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27"/>
  <sheetViews>
    <sheetView topLeftCell="A13" workbookViewId="0">
      <selection activeCell="G27" sqref="G27:I27"/>
    </sheetView>
  </sheetViews>
  <sheetFormatPr defaultRowHeight="14" x14ac:dyDescent="0.3"/>
  <cols>
    <col min="2" max="2" width="11" customWidth="1"/>
    <col min="3" max="3" width="25.75" customWidth="1"/>
    <col min="6" max="6" width="12.5" bestFit="1" customWidth="1"/>
    <col min="7" max="7" width="12.5" customWidth="1"/>
  </cols>
  <sheetData>
    <row r="11" spans="2:13" x14ac:dyDescent="0.3">
      <c r="B11" t="s">
        <v>9</v>
      </c>
      <c r="F11">
        <v>3.2</v>
      </c>
    </row>
    <row r="12" spans="2:13" x14ac:dyDescent="0.3">
      <c r="B12" t="s">
        <v>4</v>
      </c>
      <c r="C12" t="s">
        <v>6</v>
      </c>
      <c r="D12">
        <v>2015</v>
      </c>
      <c r="F12">
        <v>2014</v>
      </c>
      <c r="H12">
        <v>9.2200000000000006</v>
      </c>
      <c r="I12">
        <v>2013</v>
      </c>
      <c r="K12">
        <v>2012</v>
      </c>
      <c r="M12">
        <v>2011</v>
      </c>
    </row>
    <row r="13" spans="2:13" x14ac:dyDescent="0.3">
      <c r="C13">
        <v>4.99</v>
      </c>
      <c r="D13">
        <v>4.8</v>
      </c>
      <c r="F13">
        <v>4.33</v>
      </c>
      <c r="H13">
        <v>3.86</v>
      </c>
      <c r="I13">
        <v>3.63</v>
      </c>
      <c r="K13">
        <v>3.22</v>
      </c>
      <c r="M13">
        <v>2.74</v>
      </c>
    </row>
    <row r="14" spans="2:13" x14ac:dyDescent="0.3">
      <c r="B14">
        <v>4.43</v>
      </c>
      <c r="C14">
        <v>3.72</v>
      </c>
    </row>
    <row r="15" spans="2:13" x14ac:dyDescent="0.3">
      <c r="B15">
        <f>B14/C13</f>
        <v>0.8877755511022043</v>
      </c>
      <c r="C15">
        <f>C14/D13</f>
        <v>0.77500000000000002</v>
      </c>
      <c r="H15">
        <f>3.33/3.63</f>
        <v>0.9173553719008265</v>
      </c>
    </row>
    <row r="17" spans="1:10" x14ac:dyDescent="0.3">
      <c r="A17" t="s">
        <v>11</v>
      </c>
      <c r="F17">
        <v>4.33</v>
      </c>
      <c r="G17">
        <v>4.5599999999999996</v>
      </c>
    </row>
    <row r="18" spans="1:10" x14ac:dyDescent="0.3">
      <c r="A18" t="s">
        <v>8</v>
      </c>
      <c r="F18">
        <f>351389.71*10^6</f>
        <v>351389710000</v>
      </c>
      <c r="G18">
        <f>351389.71*10^6</f>
        <v>351389710000</v>
      </c>
    </row>
    <row r="19" spans="1:10" ht="13.5" customHeight="1" x14ac:dyDescent="0.3">
      <c r="A19" t="s">
        <v>10</v>
      </c>
      <c r="F19">
        <f>F18*F17</f>
        <v>1521517444300</v>
      </c>
      <c r="G19">
        <f>G18*G17</f>
        <v>1602337077599.9998</v>
      </c>
    </row>
    <row r="20" spans="1:10" x14ac:dyDescent="0.3">
      <c r="A20" t="s">
        <v>12</v>
      </c>
      <c r="F20">
        <f>(178841+308687-160212)*10^6</f>
        <v>327316000000</v>
      </c>
      <c r="G20">
        <f>338537*10^6</f>
        <v>338537000000</v>
      </c>
    </row>
    <row r="21" spans="1:10" x14ac:dyDescent="0.3">
      <c r="F21">
        <f>F19/F20</f>
        <v>4.6484664492417114</v>
      </c>
      <c r="G21">
        <f>G19/G20</f>
        <v>4.7331224581064983</v>
      </c>
    </row>
    <row r="22" spans="1:10" x14ac:dyDescent="0.3">
      <c r="C22">
        <v>3.72</v>
      </c>
    </row>
    <row r="23" spans="1:10" x14ac:dyDescent="0.3">
      <c r="C23">
        <f>356406.26*10^6</f>
        <v>356406260000</v>
      </c>
      <c r="F23" s="1"/>
      <c r="G23" s="1" t="s">
        <v>2</v>
      </c>
      <c r="H23" s="1" t="s">
        <v>5</v>
      </c>
      <c r="I23" s="1" t="s">
        <v>7</v>
      </c>
      <c r="J23" s="1" t="s">
        <v>13</v>
      </c>
    </row>
    <row r="24" spans="1:10" x14ac:dyDescent="0.3">
      <c r="C24">
        <f>C23*C22</f>
        <v>1325831287200</v>
      </c>
      <c r="F24" s="1"/>
      <c r="G24" s="1"/>
      <c r="H24" s="1"/>
      <c r="I24" s="1"/>
      <c r="J24" s="1"/>
    </row>
    <row r="25" spans="1:10" x14ac:dyDescent="0.3">
      <c r="C25">
        <f>(178841+361612-193090)*10^6</f>
        <v>347363000000</v>
      </c>
      <c r="F25" s="10" t="s">
        <v>3</v>
      </c>
      <c r="G25" s="11">
        <f>4.33*351389.71*10^6</f>
        <v>1521517444300</v>
      </c>
      <c r="H25" s="11">
        <f>(178841+308687-160212)*10^6</f>
        <v>327316000000</v>
      </c>
      <c r="I25" s="12">
        <f>G25/H25</f>
        <v>4.6484664492417114</v>
      </c>
      <c r="J25" s="11" t="s">
        <v>14</v>
      </c>
    </row>
    <row r="26" spans="1:10" x14ac:dyDescent="0.3">
      <c r="C26">
        <f>C24/C25</f>
        <v>3.8168466048485303</v>
      </c>
    </row>
    <row r="27" spans="1:10" x14ac:dyDescent="0.3">
      <c r="G27">
        <f>356406.26*10^6*3.72</f>
        <v>1325831287200</v>
      </c>
      <c r="H27">
        <f>(178841+361612-193090)*10^6</f>
        <v>347363000000</v>
      </c>
      <c r="I27">
        <f>G27/H27</f>
        <v>3.8168466048485303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2018-04-20T15:49:52Z</dcterms:modified>
</cp:coreProperties>
</file>