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CloudStation\Study\春训\"/>
    </mc:Choice>
  </mc:AlternateContent>
  <bookViews>
    <workbookView xWindow="0" yWindow="0" windowWidth="38400" windowHeight="11550"/>
  </bookViews>
  <sheets>
    <sheet name="Sheet1" sheetId="1" r:id="rId1"/>
    <sheet name="附加题详细数据" sheetId="3" r:id="rId2"/>
  </sheets>
  <externalReferences>
    <externalReference r:id="rId3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3" i="1" l="1"/>
  <c r="J210" i="1"/>
  <c r="J207" i="1"/>
  <c r="J204" i="1"/>
  <c r="L194" i="1"/>
  <c r="J194" i="1"/>
  <c r="H194" i="1"/>
  <c r="F194" i="1"/>
  <c r="L39" i="3" l="1"/>
  <c r="L38" i="3"/>
  <c r="L37" i="3"/>
  <c r="L36" i="3"/>
  <c r="L34" i="3"/>
  <c r="L33" i="3"/>
  <c r="L32" i="3"/>
  <c r="L31" i="3"/>
  <c r="L29" i="3"/>
  <c r="L28" i="3"/>
  <c r="L27" i="3"/>
  <c r="L26" i="3"/>
  <c r="I39" i="3"/>
  <c r="I38" i="3"/>
  <c r="I37" i="3"/>
  <c r="I36" i="3"/>
  <c r="I34" i="3"/>
  <c r="I33" i="3"/>
  <c r="I32" i="3"/>
  <c r="I31" i="3"/>
  <c r="I29" i="3"/>
  <c r="I28" i="3"/>
  <c r="I27" i="3"/>
  <c r="I26" i="3"/>
  <c r="F39" i="3"/>
  <c r="F38" i="3"/>
  <c r="F37" i="3"/>
  <c r="F36" i="3"/>
  <c r="F34" i="3"/>
  <c r="F33" i="3"/>
  <c r="F32" i="3"/>
  <c r="F31" i="3"/>
  <c r="F29" i="3"/>
  <c r="F28" i="3"/>
  <c r="F27" i="3"/>
  <c r="F26" i="3"/>
  <c r="C27" i="3"/>
  <c r="C28" i="3"/>
  <c r="C29" i="3"/>
  <c r="C31" i="3"/>
  <c r="C32" i="3"/>
  <c r="C33" i="3"/>
  <c r="C34" i="3"/>
  <c r="C36" i="3"/>
  <c r="C37" i="3"/>
  <c r="C38" i="3"/>
  <c r="C39" i="3"/>
  <c r="C26" i="3"/>
  <c r="I14" i="3"/>
  <c r="L17" i="3"/>
  <c r="L16" i="3"/>
  <c r="L15" i="3"/>
  <c r="L14" i="3"/>
  <c r="I17" i="3"/>
  <c r="I16" i="3"/>
  <c r="I15" i="3"/>
  <c r="F17" i="3"/>
  <c r="F16" i="3"/>
  <c r="F15" i="3"/>
  <c r="F14" i="3"/>
  <c r="C15" i="3"/>
  <c r="C16" i="3"/>
  <c r="C17" i="3"/>
  <c r="C14" i="3"/>
  <c r="F21" i="3"/>
  <c r="I20" i="3"/>
  <c r="I21" i="3"/>
  <c r="F20" i="3"/>
  <c r="L21" i="3"/>
  <c r="C20" i="3"/>
  <c r="L20" i="3"/>
  <c r="C21" i="3"/>
  <c r="G7" i="3" l="1"/>
  <c r="G6" i="3"/>
  <c r="G4" i="3"/>
  <c r="G5" i="3"/>
  <c r="F42" i="3"/>
  <c r="F43" i="3"/>
  <c r="M7" i="3"/>
  <c r="L42" i="3"/>
  <c r="M6" i="3"/>
  <c r="M4" i="3"/>
  <c r="M5" i="3"/>
  <c r="D5" i="3"/>
  <c r="D4" i="3"/>
  <c r="C42" i="3"/>
  <c r="D6" i="3"/>
  <c r="D7" i="3"/>
  <c r="I42" i="3"/>
  <c r="J7" i="3"/>
  <c r="J4" i="3"/>
  <c r="J6" i="3"/>
  <c r="J5" i="3"/>
  <c r="C43" i="3"/>
  <c r="I43" i="3"/>
  <c r="L43" i="3"/>
  <c r="L22" i="3"/>
  <c r="I22" i="3"/>
  <c r="F22" i="3"/>
  <c r="C22" i="3"/>
  <c r="J17" i="3" l="1"/>
  <c r="J16" i="3"/>
  <c r="I44" i="3"/>
  <c r="J15" i="3"/>
  <c r="J14" i="3"/>
  <c r="L44" i="3"/>
  <c r="M17" i="3"/>
  <c r="M14" i="3"/>
  <c r="M16" i="3"/>
  <c r="M15" i="3"/>
  <c r="C44" i="3"/>
  <c r="D15" i="3"/>
  <c r="D16" i="3"/>
  <c r="D17" i="3"/>
  <c r="D14" i="3"/>
  <c r="G17" i="3"/>
  <c r="F44" i="3"/>
  <c r="G16" i="3"/>
  <c r="G15" i="3"/>
  <c r="G14" i="3"/>
</calcChain>
</file>

<file path=xl/sharedStrings.xml><?xml version="1.0" encoding="utf-8"?>
<sst xmlns="http://schemas.openxmlformats.org/spreadsheetml/2006/main" count="150" uniqueCount="124">
  <si>
    <r>
      <rPr>
        <sz val="10"/>
        <color theme="1"/>
        <rFont val="宋体"/>
        <family val="3"/>
        <charset val="134"/>
      </rPr>
      <t>【通关题】</t>
    </r>
    <phoneticPr fontId="2" type="noConversion"/>
  </si>
  <si>
    <t>附加题</t>
    <phoneticPr fontId="6" type="noConversion"/>
  </si>
  <si>
    <t>002739.sz</t>
    <phoneticPr fontId="2" type="noConversion"/>
  </si>
  <si>
    <t>300251.SZ</t>
    <phoneticPr fontId="2" type="noConversion"/>
  </si>
  <si>
    <t>600977.SH</t>
    <phoneticPr fontId="2" type="noConversion"/>
  </si>
  <si>
    <r>
      <rPr>
        <sz val="10"/>
        <color theme="1"/>
        <rFont val="宋体"/>
        <family val="3"/>
        <charset val="134"/>
      </rPr>
      <t>中国电影</t>
    </r>
    <phoneticPr fontId="6" type="noConversion"/>
  </si>
  <si>
    <r>
      <rPr>
        <sz val="10"/>
        <color theme="1"/>
        <rFont val="宋体"/>
        <family val="3"/>
        <charset val="134"/>
      </rPr>
      <t>华谊兄弟</t>
    </r>
    <phoneticPr fontId="6" type="noConversion"/>
  </si>
  <si>
    <r>
      <rPr>
        <sz val="10"/>
        <color theme="1"/>
        <rFont val="宋体"/>
        <family val="3"/>
        <charset val="134"/>
      </rPr>
      <t>光线传媒</t>
    </r>
    <phoneticPr fontId="6" type="noConversion"/>
  </si>
  <si>
    <r>
      <rPr>
        <sz val="10"/>
        <color theme="1"/>
        <rFont val="宋体"/>
        <family val="3"/>
        <charset val="134"/>
      </rPr>
      <t>万达电影</t>
    </r>
    <phoneticPr fontId="6" type="noConversion"/>
  </si>
  <si>
    <t>300027.SZ</t>
    <phoneticPr fontId="2" type="noConversion"/>
  </si>
  <si>
    <t>营业收入</t>
    <phoneticPr fontId="2" type="noConversion"/>
  </si>
  <si>
    <t>营业成本</t>
    <phoneticPr fontId="2" type="noConversion"/>
  </si>
  <si>
    <t>毛利润</t>
    <phoneticPr fontId="2" type="noConversion"/>
  </si>
  <si>
    <t>营业成本</t>
    <phoneticPr fontId="2" type="noConversion"/>
  </si>
  <si>
    <t>整体</t>
    <phoneticPr fontId="2" type="noConversion"/>
  </si>
  <si>
    <r>
      <rPr>
        <b/>
        <sz val="14"/>
        <color theme="1"/>
        <rFont val="宋体"/>
        <family val="3"/>
        <charset val="134"/>
      </rPr>
      <t>【</t>
    </r>
    <r>
      <rPr>
        <b/>
        <sz val="14"/>
        <color theme="1"/>
        <rFont val="Times New Roman"/>
        <family val="1"/>
      </rPr>
      <t>18</t>
    </r>
    <r>
      <rPr>
        <b/>
        <sz val="14"/>
        <color theme="1"/>
        <rFont val="宋体"/>
        <family val="3"/>
        <charset val="134"/>
      </rPr>
      <t>春训营价值投资新时代】任务七：券商</t>
    </r>
    <r>
      <rPr>
        <b/>
        <sz val="14"/>
        <color theme="1"/>
        <rFont val="Times New Roman"/>
        <family val="1"/>
      </rPr>
      <t xml:space="preserve"> - </t>
    </r>
    <r>
      <rPr>
        <b/>
        <sz val="14"/>
        <color theme="1"/>
        <rFont val="宋体"/>
        <family val="3"/>
        <charset val="134"/>
      </rPr>
      <t>变局</t>
    </r>
    <phoneticPr fontId="2" type="noConversion"/>
  </si>
  <si>
    <r>
      <t xml:space="preserve">3. </t>
    </r>
    <r>
      <rPr>
        <sz val="10"/>
        <rFont val="宋体"/>
        <family val="3"/>
        <charset val="134"/>
      </rPr>
      <t>东方证券（</t>
    </r>
    <r>
      <rPr>
        <sz val="10"/>
        <rFont val="Times New Roman"/>
        <family val="1"/>
      </rPr>
      <t>600958</t>
    </r>
    <r>
      <rPr>
        <sz val="10"/>
        <rFont val="宋体"/>
        <family val="3"/>
        <charset val="134"/>
      </rPr>
      <t>）、中信证券（</t>
    </r>
    <r>
      <rPr>
        <sz val="10"/>
        <rFont val="Times New Roman"/>
        <family val="1"/>
      </rPr>
      <t>600030</t>
    </r>
    <r>
      <rPr>
        <sz val="10"/>
        <rFont val="宋体"/>
        <family val="3"/>
        <charset val="134"/>
      </rPr>
      <t>）和华泰证券（</t>
    </r>
    <r>
      <rPr>
        <sz val="10"/>
        <rFont val="Times New Roman"/>
        <family val="1"/>
      </rPr>
      <t>601688</t>
    </r>
    <r>
      <rPr>
        <sz val="10"/>
        <rFont val="宋体"/>
        <family val="3"/>
        <charset val="134"/>
      </rPr>
      <t>）最主要的不同是什么？</t>
    </r>
    <phoneticPr fontId="2" type="noConversion"/>
  </si>
  <si>
    <t>中信证券</t>
    <phoneticPr fontId="6" type="noConversion"/>
  </si>
  <si>
    <t>经纪业务</t>
    <phoneticPr fontId="6" type="noConversion"/>
  </si>
  <si>
    <t>资产管理业务</t>
    <phoneticPr fontId="6" type="noConversion"/>
  </si>
  <si>
    <t>证券投资业务</t>
    <phoneticPr fontId="6" type="noConversion"/>
  </si>
  <si>
    <t>证券承销业务</t>
    <phoneticPr fontId="6" type="noConversion"/>
  </si>
  <si>
    <t>其他业务</t>
    <phoneticPr fontId="6" type="noConversion"/>
  </si>
  <si>
    <t>华泰证券</t>
    <phoneticPr fontId="6" type="noConversion"/>
  </si>
  <si>
    <t>财富管理业务</t>
    <phoneticPr fontId="6" type="noConversion"/>
  </si>
  <si>
    <t>机构服务业务</t>
    <phoneticPr fontId="6" type="noConversion"/>
  </si>
  <si>
    <t>投资管理业务</t>
    <phoneticPr fontId="6" type="noConversion"/>
  </si>
  <si>
    <t>其他业务</t>
    <phoneticPr fontId="6" type="noConversion"/>
  </si>
  <si>
    <t>国际业务</t>
    <phoneticPr fontId="6" type="noConversion"/>
  </si>
  <si>
    <t>东方证券</t>
    <phoneticPr fontId="6" type="noConversion"/>
  </si>
  <si>
    <t>证券销售及交易</t>
    <phoneticPr fontId="6" type="noConversion"/>
  </si>
  <si>
    <t>投资管理业务</t>
    <phoneticPr fontId="6" type="noConversion"/>
  </si>
  <si>
    <t>经济及证券金融</t>
    <phoneticPr fontId="6" type="noConversion"/>
  </si>
  <si>
    <t>投资银行</t>
    <phoneticPr fontId="6" type="noConversion"/>
  </si>
  <si>
    <t>管理本部及其他</t>
    <phoneticPr fontId="6" type="noConversion"/>
  </si>
  <si>
    <t>占比</t>
    <phoneticPr fontId="6" type="noConversion"/>
  </si>
  <si>
    <t>主营业务</t>
    <phoneticPr fontId="6" type="noConversion"/>
  </si>
  <si>
    <t>东方证券主要提供证券、期货、资产管理、理财、投行、投资咨询及证券研究等全方位、一站式的综合金融服务。</t>
    <phoneticPr fontId="6" type="noConversion"/>
  </si>
  <si>
    <t>中信证券主要业务为证券经纪、投资银行、资产管理、交易及相关金融服务。</t>
    <phoneticPr fontId="6" type="noConversion"/>
  </si>
  <si>
    <t>华泰证券国内领先的大型综合证券集团，从事的主要业务包括财富管理业务、机构服务业务、投资管理业务和国际业务。</t>
    <phoneticPr fontId="6" type="noConversion"/>
  </si>
  <si>
    <r>
      <t xml:space="preserve">1. </t>
    </r>
    <r>
      <rPr>
        <sz val="10"/>
        <color theme="1"/>
        <rFont val="宋体"/>
        <family val="3"/>
        <charset val="134"/>
      </rPr>
      <t>券商的收入来源主要有哪些，分别占比多少？</t>
    </r>
    <phoneticPr fontId="2" type="noConversion"/>
  </si>
  <si>
    <t>收入来源</t>
    <phoneticPr fontId="6" type="noConversion"/>
  </si>
  <si>
    <t>券商</t>
    <phoneticPr fontId="6" type="noConversion"/>
  </si>
  <si>
    <t>经纪业务</t>
    <phoneticPr fontId="6" type="noConversion"/>
  </si>
  <si>
    <t>证券承销与保荐业务</t>
    <phoneticPr fontId="6" type="noConversion"/>
  </si>
  <si>
    <t>财务顾问业务</t>
    <phoneticPr fontId="6" type="noConversion"/>
  </si>
  <si>
    <t>证券自营业务</t>
    <phoneticPr fontId="6" type="noConversion"/>
  </si>
  <si>
    <t>券商主营业务收入结构已发生重要变化，全行业经纪业务、证券承销与保荐业务、财务顾问业务收入同比下滑，证券自营业务、资产管理业务收入占比逐步提升。</t>
    <phoneticPr fontId="6" type="noConversion"/>
  </si>
  <si>
    <r>
      <t xml:space="preserve">2. </t>
    </r>
    <r>
      <rPr>
        <sz val="10"/>
        <color theme="1"/>
        <rFont val="宋体"/>
        <family val="3"/>
        <charset val="134"/>
      </rPr>
      <t>请列出券商主要收入各项下行业的排名前十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</si>
  <si>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中资券商和美国投行最主要的不同是什么？</t>
    </r>
    <phoneticPr fontId="2" type="noConversion"/>
  </si>
  <si>
    <t>券商其实就是投行。</t>
    <phoneticPr fontId="6" type="noConversion"/>
  </si>
  <si>
    <t>中资券商的经纪业务占比较大，与我国券商业同质化竞争激烈的业态紧密相连。但这些年中资券商业发生了很大的变化，包括发行、承销、兼并、收购业务等。</t>
    <phoneticPr fontId="6" type="noConversion"/>
  </si>
  <si>
    <r>
      <t>5.</t>
    </r>
    <r>
      <rPr>
        <sz val="10"/>
        <rFont val="宋体"/>
        <family val="3"/>
        <charset val="134"/>
      </rPr>
      <t>你认为券商的估值比银行高主要是什么原因？你认为是否合理，为什么？</t>
    </r>
    <phoneticPr fontId="2" type="noConversion"/>
  </si>
  <si>
    <t>和银行相比，券商的市净率比银行高，分红率比银行低。但是券商的经营杠杆小，没有不良资产，估值比银行高点也是合理的。</t>
    <phoneticPr fontId="6" type="noConversion"/>
  </si>
  <si>
    <r>
      <t xml:space="preserve">6. </t>
    </r>
    <r>
      <rPr>
        <sz val="10"/>
        <rFont val="宋体"/>
        <family val="3"/>
        <charset val="134"/>
      </rPr>
      <t>近几年证券业最主要的政策变化有哪些？</t>
    </r>
    <phoneticPr fontId="2" type="noConversion"/>
  </si>
  <si>
    <t>美国投行历经了百年的发展历史，至今已经具备了相对完善和成熟的经营模式和相当的资产规模，各项业务齐头并进，发展比较均衡。</t>
    <phoneticPr fontId="6" type="noConversion"/>
  </si>
  <si>
    <r>
      <t>以发行自营业务为主（</t>
    </r>
    <r>
      <rPr>
        <sz val="10"/>
        <color theme="1"/>
        <rFont val="Times New Roman"/>
        <family val="1"/>
      </rPr>
      <t>70%</t>
    </r>
    <r>
      <rPr>
        <sz val="10"/>
        <color theme="1"/>
        <rFont val="宋体"/>
        <family val="3"/>
        <charset val="134"/>
      </rPr>
      <t>），发行、承销、兼并、收购占比（</t>
    </r>
    <r>
      <rPr>
        <sz val="10"/>
        <color theme="1"/>
        <rFont val="Times New Roman"/>
        <family val="1"/>
      </rPr>
      <t>20~30%</t>
    </r>
    <r>
      <rPr>
        <sz val="10"/>
        <color theme="1"/>
        <rFont val="宋体"/>
        <family val="3"/>
        <charset val="134"/>
      </rPr>
      <t>）。</t>
    </r>
    <phoneticPr fontId="6" type="noConversion"/>
  </si>
  <si>
    <t>2015年中国证券市场因行情火热成为接头巷尾的话题，监管机构密集出台维稳政策。</t>
    <phoneticPr fontId="6" type="noConversion"/>
  </si>
  <si>
    <t>2016年证券行业仍处于同质化严重的激烈竞争中。对经纪业务收入依赖有所下降但占比仍然较大，政策监管从严，主调仍为“去杠杆”与加强现有业务规范化管理，加之年经济环境整体处于缓升，未能实现外部强推动力。但是在财富管理业务方面，当前的低息背景下，投资者的财富管理需求不断增长，上半年券商风控指标以及下半年新“八条底线”细则的出台亦加强了对资管业务的监管，使得通道业务规模减小，主动管理业务迅速提升，利好主动管理业务能力较强的券商。同时，2016年IPO的加速亦使得投行业务收入在券商总收入中的占比上升明显。</t>
    <phoneticPr fontId="6" type="noConversion"/>
  </si>
  <si>
    <r>
      <t xml:space="preserve">7. </t>
    </r>
    <r>
      <rPr>
        <sz val="10"/>
        <color theme="1"/>
        <rFont val="宋体"/>
        <family val="3"/>
        <charset val="134"/>
      </rPr>
      <t>证券业面临的主要机遇是什么？</t>
    </r>
    <phoneticPr fontId="2" type="noConversion"/>
  </si>
  <si>
    <t>随着经济持续增长，居民财富快速积累，涌现了大批高净值客户，经济结构调整也导致产业资本领域出现部分闲置资金，房地产快速上涨预期的弱化促使居民对金融产品的需求日益增强，因而传统经纪业务向财富管理业务逐步转型并向纵深发展。为客户提供金融产品销售、特定资讯服务、投资顾问服务以及财富管理等全方位综合金融服务。</t>
    <phoneticPr fontId="6" type="noConversion"/>
  </si>
  <si>
    <r>
      <t xml:space="preserve">8. </t>
    </r>
    <r>
      <rPr>
        <sz val="10"/>
        <color theme="1"/>
        <rFont val="宋体"/>
        <family val="3"/>
        <charset val="134"/>
      </rPr>
      <t>证券业面临的主要风险是什么？</t>
    </r>
    <phoneticPr fontId="2" type="noConversion"/>
  </si>
  <si>
    <r>
      <t>9. 08</t>
    </r>
    <r>
      <rPr>
        <sz val="10"/>
        <color theme="1"/>
        <rFont val="宋体"/>
        <family val="3"/>
        <charset val="134"/>
      </rPr>
      <t>年华尔街投行崩溃的主要原因是什么？中国的券商面临着多大这样的风险？</t>
    </r>
    <phoneticPr fontId="2" type="noConversion"/>
  </si>
  <si>
    <r>
      <t>2007</t>
    </r>
    <r>
      <rPr>
        <sz val="10"/>
        <color theme="1"/>
        <rFont val="宋体"/>
        <family val="3"/>
        <charset val="134"/>
      </rPr>
      <t>年，次级贷款渗透到整个金融体系。雷曼兄弟的持有量居首，杠杆率高达</t>
    </r>
    <r>
      <rPr>
        <sz val="10"/>
        <color theme="1"/>
        <rFont val="Times New Roman"/>
        <family val="1"/>
      </rPr>
      <t>32</t>
    </r>
    <r>
      <rPr>
        <sz val="10"/>
        <color theme="1"/>
        <rFont val="宋体"/>
        <family val="3"/>
        <charset val="134"/>
      </rPr>
      <t>倍。</t>
    </r>
    <phoneticPr fontId="6" type="noConversion"/>
  </si>
  <si>
    <t>随着利率的提高，贷款人无法偿还，出现违约，次贷危机爆发。</t>
    <phoneticPr fontId="6" type="noConversion"/>
  </si>
  <si>
    <t>中国的房贷首付逐年上涨，房贷的比例越来越低。房地产抵押贷款的质量是好的；</t>
    <phoneticPr fontId="6" type="noConversion"/>
  </si>
  <si>
    <t>我国的券商业务中，资产证券化占比较低；</t>
    <phoneticPr fontId="6" type="noConversion"/>
  </si>
  <si>
    <t>国家的严监管等政策，从目前来看在房贷上面爆发次贷危机的风险较低。</t>
    <phoneticPr fontId="6" type="noConversion"/>
  </si>
  <si>
    <r>
      <t>1</t>
    </r>
    <r>
      <rPr>
        <sz val="10"/>
        <color theme="1"/>
        <rFont val="宋体"/>
        <family val="3"/>
        <charset val="134"/>
      </rPr>
      <t>、以一大一小，中信证券（</t>
    </r>
    <r>
      <rPr>
        <sz val="10"/>
        <color theme="1"/>
        <rFont val="Times New Roman"/>
        <family val="1"/>
      </rPr>
      <t>600030</t>
    </r>
    <r>
      <rPr>
        <sz val="10"/>
        <color theme="1"/>
        <rFont val="宋体"/>
        <family val="3"/>
        <charset val="134"/>
      </rPr>
      <t>）和国海证券（</t>
    </r>
    <r>
      <rPr>
        <sz val="10"/>
        <color theme="1"/>
        <rFont val="Times New Roman"/>
        <family val="1"/>
      </rPr>
      <t>000750</t>
    </r>
    <r>
      <rPr>
        <sz val="10"/>
        <color theme="1"/>
        <rFont val="宋体"/>
        <family val="3"/>
        <charset val="134"/>
      </rPr>
      <t>）为例，试从估值，</t>
    </r>
    <r>
      <rPr>
        <sz val="10"/>
        <color theme="1"/>
        <rFont val="Times New Roman"/>
        <family val="1"/>
      </rPr>
      <t>AH</t>
    </r>
    <r>
      <rPr>
        <sz val="10"/>
        <color theme="1"/>
        <rFont val="宋体"/>
        <family val="3"/>
        <charset val="134"/>
      </rPr>
      <t>价差，经营月报，</t>
    </r>
    <r>
      <rPr>
        <sz val="10"/>
        <color theme="1"/>
        <rFont val="Times New Roman"/>
        <family val="1"/>
      </rPr>
      <t>A</t>
    </r>
    <r>
      <rPr>
        <sz val="10"/>
        <color theme="1"/>
        <rFont val="宋体"/>
        <family val="3"/>
        <charset val="134"/>
      </rPr>
      <t>股成交量和资金面信息等多个维度评估券商当前的性价比</t>
    </r>
    <phoneticPr fontId="2" type="noConversion"/>
  </si>
  <si>
    <r>
      <t xml:space="preserve">9. </t>
    </r>
    <r>
      <rPr>
        <sz val="10"/>
        <color theme="1"/>
        <rFont val="宋体"/>
        <family val="3"/>
        <charset val="134"/>
      </rPr>
      <t>观察第一创业（</t>
    </r>
    <r>
      <rPr>
        <sz val="10"/>
        <color theme="1"/>
        <rFont val="Times New Roman"/>
        <family val="1"/>
      </rPr>
      <t>002797</t>
    </r>
    <r>
      <rPr>
        <sz val="10"/>
        <color theme="1"/>
        <rFont val="宋体"/>
        <family val="3"/>
        <charset val="134"/>
      </rPr>
      <t>）、华西证券（</t>
    </r>
    <r>
      <rPr>
        <sz val="10"/>
        <color theme="1"/>
        <rFont val="Times New Roman"/>
        <family val="1"/>
      </rPr>
      <t>002926</t>
    </r>
    <r>
      <rPr>
        <sz val="10"/>
        <color theme="1"/>
        <rFont val="宋体"/>
        <family val="3"/>
        <charset val="134"/>
      </rPr>
      <t>），列举其上市后</t>
    </r>
    <r>
      <rPr>
        <sz val="10"/>
        <color theme="1"/>
        <rFont val="Times New Roman"/>
        <family val="1"/>
      </rPr>
      <t>PE</t>
    </r>
    <r>
      <rPr>
        <sz val="10"/>
        <color theme="1"/>
        <rFont val="宋体"/>
        <family val="3"/>
        <charset val="134"/>
      </rPr>
      <t>最大值，</t>
    </r>
    <r>
      <rPr>
        <sz val="10"/>
        <color theme="1"/>
        <rFont val="Times New Roman"/>
        <family val="1"/>
      </rPr>
      <t>PE</t>
    </r>
    <r>
      <rPr>
        <sz val="10"/>
        <color theme="1"/>
        <rFont val="宋体"/>
        <family val="3"/>
        <charset val="134"/>
      </rPr>
      <t>最小值，</t>
    </r>
    <r>
      <rPr>
        <sz val="10"/>
        <color theme="1"/>
        <rFont val="Times New Roman"/>
        <family val="1"/>
      </rPr>
      <t>PB</t>
    </r>
    <r>
      <rPr>
        <sz val="10"/>
        <color theme="1"/>
        <rFont val="宋体"/>
        <family val="3"/>
        <charset val="134"/>
      </rPr>
      <t>最大值，</t>
    </r>
    <r>
      <rPr>
        <sz val="10"/>
        <color theme="1"/>
        <rFont val="Times New Roman"/>
        <family val="1"/>
      </rPr>
      <t>PB</t>
    </r>
    <r>
      <rPr>
        <sz val="10"/>
        <color theme="1"/>
        <rFont val="宋体"/>
        <family val="3"/>
        <charset val="134"/>
      </rPr>
      <t>最小值，同时段内中信证券和国海证券的</t>
    </r>
    <r>
      <rPr>
        <sz val="10"/>
        <color theme="1"/>
        <rFont val="Times New Roman"/>
        <family val="1"/>
      </rPr>
      <t>PE/PB</t>
    </r>
    <r>
      <rPr>
        <sz val="10"/>
        <color theme="1"/>
        <rFont val="宋体"/>
        <family val="3"/>
        <charset val="134"/>
      </rPr>
      <t>最大最小值，列举附加题的四家公司在该时段内从最高价至最低的跌幅，说说你的结论。</t>
    </r>
    <phoneticPr fontId="2" type="noConversion"/>
  </si>
  <si>
    <r>
      <rPr>
        <sz val="10"/>
        <color theme="1"/>
        <rFont val="宋体"/>
        <family val="3"/>
        <charset val="134"/>
      </rPr>
      <t>股票代码</t>
    </r>
    <phoneticPr fontId="6" type="noConversion"/>
  </si>
  <si>
    <r>
      <rPr>
        <sz val="10"/>
        <color theme="1"/>
        <rFont val="宋体"/>
        <family val="3"/>
        <charset val="134"/>
      </rPr>
      <t>股票名称</t>
    </r>
    <phoneticPr fontId="6" type="noConversion"/>
  </si>
  <si>
    <t>2011/10/07
最低价格</t>
    <phoneticPr fontId="6" type="noConversion"/>
  </si>
  <si>
    <t>2012/01/06
最低价格</t>
    <phoneticPr fontId="6" type="noConversion"/>
  </si>
  <si>
    <t>溢价率</t>
    <phoneticPr fontId="6" type="noConversion"/>
  </si>
  <si>
    <t>2015/09/29
最低价格</t>
    <phoneticPr fontId="6" type="noConversion"/>
  </si>
  <si>
    <t>2015/04/09
最高价格</t>
    <phoneticPr fontId="6" type="noConversion"/>
  </si>
  <si>
    <t>溢价率</t>
    <phoneticPr fontId="6" type="noConversion"/>
  </si>
  <si>
    <r>
      <t xml:space="preserve">2018/05/11
</t>
    </r>
    <r>
      <rPr>
        <sz val="10"/>
        <color theme="1"/>
        <rFont val="宋体"/>
        <family val="3"/>
        <charset val="134"/>
      </rPr>
      <t>收盘价</t>
    </r>
    <phoneticPr fontId="6" type="noConversion"/>
  </si>
  <si>
    <t>600030</t>
    <phoneticPr fontId="6" type="noConversion"/>
  </si>
  <si>
    <t>中信证券</t>
    <phoneticPr fontId="6" type="noConversion"/>
  </si>
  <si>
    <t>06030</t>
    <phoneticPr fontId="6" type="noConversion"/>
  </si>
  <si>
    <t>目前的溢价率和历史的最低点接近。</t>
    <phoneticPr fontId="6" type="noConversion"/>
  </si>
  <si>
    <t>市场低迷带来的业绩和估值双重压力。随着资管新规的出台，那些靠通道业务赚钱的机构面临着生死关头。高杠杆的金融产品会出现违约。
国际形势复杂，整个社会不确定性增大。</t>
    <phoneticPr fontId="6" type="noConversion"/>
  </si>
  <si>
    <t>PE</t>
    <phoneticPr fontId="6" type="noConversion"/>
  </si>
  <si>
    <t>PB</t>
    <phoneticPr fontId="6" type="noConversion"/>
  </si>
  <si>
    <t>证券行业与市场相关性较高，市场持续低迷对证券行业带来的业绩和估值双重压力。</t>
    <phoneticPr fontId="6" type="noConversion"/>
  </si>
  <si>
    <t>国海证券</t>
    <phoneticPr fontId="6" type="noConversion"/>
  </si>
  <si>
    <t>000750</t>
    <phoneticPr fontId="6" type="noConversion"/>
  </si>
  <si>
    <t>市值
（亿）</t>
    <phoneticPr fontId="6" type="noConversion"/>
  </si>
  <si>
    <t>成交量
（万手）</t>
    <phoneticPr fontId="6" type="noConversion"/>
  </si>
  <si>
    <t>大/小券商PE</t>
    <phoneticPr fontId="6" type="noConversion"/>
  </si>
  <si>
    <t>大/小券商PB</t>
    <phoneticPr fontId="6" type="noConversion"/>
  </si>
  <si>
    <t>第一创业</t>
    <phoneticPr fontId="6" type="noConversion"/>
  </si>
  <si>
    <t>华西证券</t>
    <phoneticPr fontId="6" type="noConversion"/>
  </si>
  <si>
    <t>002926</t>
    <phoneticPr fontId="6" type="noConversion"/>
  </si>
  <si>
    <t>002797</t>
    <phoneticPr fontId="6" type="noConversion"/>
  </si>
  <si>
    <t>跌幅</t>
    <phoneticPr fontId="6" type="noConversion"/>
  </si>
  <si>
    <r>
      <t>2016/08/15
PE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</si>
  <si>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>2016/05/11
PE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</si>
  <si>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>2016/06/29
PB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</si>
  <si>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>2018/05/11
PB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</si>
  <si>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 xml:space="preserve">2016/11/14
</t>
    </r>
    <r>
      <rPr>
        <sz val="10"/>
        <color theme="1"/>
        <rFont val="宋体"/>
        <family val="3"/>
        <charset val="134"/>
      </rPr>
      <t>最高价</t>
    </r>
    <phoneticPr fontId="6" type="noConversion"/>
  </si>
  <si>
    <r>
      <t xml:space="preserve">2018/05/11
</t>
    </r>
    <r>
      <rPr>
        <sz val="10"/>
        <color theme="1"/>
        <rFont val="宋体"/>
        <family val="3"/>
        <charset val="134"/>
      </rPr>
      <t>最低价</t>
    </r>
    <phoneticPr fontId="6" type="noConversion"/>
  </si>
  <si>
    <r>
      <t xml:space="preserve">2018/02/05
</t>
    </r>
    <r>
      <rPr>
        <sz val="10"/>
        <color theme="1"/>
        <rFont val="宋体"/>
        <family val="3"/>
        <charset val="134"/>
      </rPr>
      <t>最低价</t>
    </r>
    <phoneticPr fontId="6" type="noConversion"/>
  </si>
  <si>
    <r>
      <t xml:space="preserve">2018/02/08
</t>
    </r>
    <r>
      <rPr>
        <sz val="10"/>
        <color theme="1"/>
        <rFont val="宋体"/>
        <family val="3"/>
        <charset val="134"/>
      </rPr>
      <t>最高价</t>
    </r>
    <phoneticPr fontId="6" type="noConversion"/>
  </si>
  <si>
    <r>
      <t>2018/02/08
PE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</si>
  <si>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>2018/02/08
PB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</si>
  <si>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>2018/04/20
PE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</si>
  <si>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>2018/04/26
PB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</si>
  <si>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 xml:space="preserve">2018/01/25
</t>
    </r>
    <r>
      <rPr>
        <sz val="10"/>
        <color theme="1"/>
        <rFont val="宋体"/>
        <family val="3"/>
        <charset val="134"/>
      </rPr>
      <t>最高价</t>
    </r>
    <phoneticPr fontId="6" type="noConversion"/>
  </si>
  <si>
    <r>
      <t xml:space="preserve">2016/05/12
</t>
    </r>
    <r>
      <rPr>
        <sz val="10"/>
        <color theme="1"/>
        <rFont val="宋体"/>
        <family val="3"/>
        <charset val="134"/>
      </rPr>
      <t>最低价</t>
    </r>
    <phoneticPr fontId="6" type="noConversion"/>
  </si>
  <si>
    <r>
      <t>2016/05/04
PE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</si>
  <si>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>2018/01/24
PE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</si>
  <si>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>2017/05/10
PB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</si>
  <si>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>2018/01/24
PB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</si>
  <si>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 xml:space="preserve">2016/04/11
</t>
    </r>
    <r>
      <rPr>
        <sz val="10"/>
        <color theme="1"/>
        <rFont val="宋体"/>
        <family val="3"/>
        <charset val="134"/>
      </rPr>
      <t>最高价</t>
    </r>
    <phoneticPr fontId="6" type="noConversion"/>
  </si>
  <si>
    <r>
      <t xml:space="preserve">2018/04/26
</t>
    </r>
    <r>
      <rPr>
        <sz val="10"/>
        <color theme="1"/>
        <rFont val="宋体"/>
        <family val="3"/>
        <charset val="134"/>
      </rPr>
      <t>最低价</t>
    </r>
    <phoneticPr fontId="6" type="noConversion"/>
  </si>
  <si>
    <r>
      <t>2016/05/11
PE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</si>
  <si>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>2018/05/11
PE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</si>
  <si>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r>
      <t>2016/08/01
PB</t>
    </r>
    <r>
      <rPr>
        <sz val="10"/>
        <color theme="1"/>
        <rFont val="宋体"/>
        <family val="3"/>
        <charset val="134"/>
      </rPr>
      <t>最小值</t>
    </r>
    <phoneticPr fontId="6" type="noConversion"/>
  </si>
  <si>
    <r>
      <t>2016/07/12
PB</t>
    </r>
    <r>
      <rPr>
        <sz val="10"/>
        <color theme="1"/>
        <rFont val="宋体"/>
        <family val="3"/>
        <charset val="134"/>
      </rPr>
      <t>最大值</t>
    </r>
    <phoneticPr fontId="6" type="noConversion"/>
  </si>
  <si>
    <t>证券行业与市场相关性较高，市场持续低迷对证券行业带来的业绩和估值双重压力。
证券行业目前同质化竞争较为激烈。
龙头券商具有更强的竞争力和更高的起点，行业集中度提升的趋势仍将持续且有较大空间。</t>
    <phoneticPr fontId="6" type="noConversion"/>
  </si>
  <si>
    <t>2017年全国金融工作会议提出四项原则：回归本源、优化结构、强化监管、市场导向。防止发生系统性金融风险是金融工作的永恒主题。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</si>
</sst>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8" formatCode="0.0%"/>
    <numFmt numFmtId="180" formatCode="#,##0.00_ "/>
    <numFmt numFmtId="181" formatCode="#,##0_ "/>
    <numFmt numFmtId="182" formatCode="0.0"/>
    <numFmt numFmtId="187" formatCode="0.00_);[Red]\(0.00\)"/>
    <numFmt numFmtId="192" formatCode="0_);[Red]\(0\)"/>
  </numFmts>
  <fonts count="13" x14ac:knownFonts="1"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b/>
      <sz val="14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7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9" fontId="1" fillId="3" borderId="0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4" xfId="0" applyNumberFormat="1" applyFont="1" applyBorder="1" applyAlignment="1">
      <alignment horizontal="right" vertical="center"/>
    </xf>
    <xf numFmtId="4" fontId="1" fillId="0" borderId="0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0" borderId="0" xfId="0" applyNumberFormat="1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9" fontId="1" fillId="3" borderId="4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9" fontId="1" fillId="0" borderId="8" xfId="0" applyNumberFormat="1" applyFont="1" applyBorder="1" applyAlignment="1">
      <alignment vertical="center"/>
    </xf>
    <xf numFmtId="9" fontId="1" fillId="0" borderId="2" xfId="0" applyNumberFormat="1" applyFont="1" applyBorder="1" applyAlignment="1">
      <alignment vertical="center"/>
    </xf>
    <xf numFmtId="9" fontId="1" fillId="0" borderId="5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NumberFormat="1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0" borderId="4" xfId="0" applyFont="1" applyBorder="1" applyAlignment="1">
      <alignment horizontal="right" wrapText="1"/>
    </xf>
    <xf numFmtId="0" fontId="3" fillId="0" borderId="4" xfId="1" applyFont="1" applyBorder="1" applyAlignment="1">
      <alignment horizontal="right"/>
    </xf>
    <xf numFmtId="0" fontId="1" fillId="0" borderId="0" xfId="1" applyFont="1" applyAlignment="1"/>
    <xf numFmtId="0" fontId="1" fillId="0" borderId="4" xfId="1" applyFont="1" applyBorder="1" applyAlignment="1">
      <alignment horizontal="right" wrapText="1"/>
    </xf>
    <xf numFmtId="49" fontId="1" fillId="0" borderId="0" xfId="0" applyNumberFormat="1" applyFont="1" applyAlignment="1"/>
    <xf numFmtId="0" fontId="3" fillId="0" borderId="0" xfId="1" applyFont="1" applyAlignment="1"/>
    <xf numFmtId="187" fontId="1" fillId="0" borderId="0" xfId="0" applyNumberFormat="1" applyFont="1" applyAlignment="1"/>
    <xf numFmtId="178" fontId="1" fillId="0" borderId="0" xfId="4" applyNumberFormat="1" applyFont="1" applyAlignment="1"/>
    <xf numFmtId="0" fontId="12" fillId="0" borderId="0" xfId="1" applyFont="1" applyAlignment="1"/>
    <xf numFmtId="0" fontId="1" fillId="0" borderId="0" xfId="1" applyFont="1" applyAlignment="1">
      <alignment horizontal="right"/>
    </xf>
    <xf numFmtId="49" fontId="1" fillId="0" borderId="0" xfId="1" applyNumberFormat="1" applyFont="1" applyAlignment="1">
      <alignment horizontal="left"/>
    </xf>
    <xf numFmtId="2" fontId="1" fillId="0" borderId="0" xfId="1" applyNumberFormat="1" applyFont="1" applyAlignment="1"/>
    <xf numFmtId="187" fontId="1" fillId="0" borderId="0" xfId="0" applyNumberFormat="1" applyFont="1" applyAlignment="1">
      <alignment horizontal="right"/>
    </xf>
    <xf numFmtId="43" fontId="1" fillId="0" borderId="0" xfId="3" applyFont="1" applyAlignment="1">
      <alignment horizontal="right"/>
    </xf>
    <xf numFmtId="0" fontId="3" fillId="0" borderId="4" xfId="0" applyNumberFormat="1" applyFont="1" applyBorder="1" applyAlignment="1">
      <alignment horizontal="right" vertical="center"/>
    </xf>
    <xf numFmtId="0" fontId="12" fillId="0" borderId="0" xfId="1" applyFont="1" applyAlignment="1">
      <alignment horizontal="right"/>
    </xf>
    <xf numFmtId="0" fontId="3" fillId="0" borderId="4" xfId="0" applyNumberFormat="1" applyFont="1" applyBorder="1" applyAlignment="1">
      <alignment horizontal="right" vertical="center" wrapText="1"/>
    </xf>
    <xf numFmtId="192" fontId="1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3" fillId="0" borderId="0" xfId="0" applyFont="1" applyBorder="1" applyAlignment="1">
      <alignment horizontal="right" wrapText="1"/>
    </xf>
    <xf numFmtId="0" fontId="1" fillId="0" borderId="4" xfId="0" applyNumberFormat="1" applyFont="1" applyBorder="1" applyAlignment="1">
      <alignment horizontal="right" vertical="center" wrapText="1"/>
    </xf>
    <xf numFmtId="10" fontId="1" fillId="0" borderId="0" xfId="4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5">
    <cellStyle name="百分比" xfId="4" builtinId="5"/>
    <cellStyle name="常规" xfId="0" builtinId="0"/>
    <cellStyle name="常规 2" xfId="1"/>
    <cellStyle name="千位分隔" xfId="3" builtinId="3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5</xdr:col>
      <xdr:colOff>237200</xdr:colOff>
      <xdr:row>27</xdr:row>
      <xdr:rowOff>180975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257550"/>
          <a:ext cx="3285200" cy="2085975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495301</xdr:colOff>
      <xdr:row>17</xdr:row>
      <xdr:rowOff>0</xdr:rowOff>
    </xdr:from>
    <xdr:to>
      <xdr:col>10</xdr:col>
      <xdr:colOff>14098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601" y="3257550"/>
          <a:ext cx="3109722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676276</xdr:colOff>
      <xdr:row>28</xdr:row>
      <xdr:rowOff>152400</xdr:rowOff>
    </xdr:from>
    <xdr:to>
      <xdr:col>4</xdr:col>
      <xdr:colOff>742951</xdr:colOff>
      <xdr:row>39</xdr:row>
      <xdr:rowOff>164176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5505450"/>
          <a:ext cx="2971800" cy="210727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28</xdr:row>
      <xdr:rowOff>152400</xdr:rowOff>
    </xdr:from>
    <xdr:to>
      <xdr:col>9</xdr:col>
      <xdr:colOff>51916</xdr:colOff>
      <xdr:row>39</xdr:row>
      <xdr:rowOff>171450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6650" y="5505450"/>
          <a:ext cx="2966566" cy="2114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123825</xdr:rowOff>
    </xdr:from>
    <xdr:to>
      <xdr:col>8</xdr:col>
      <xdr:colOff>666750</xdr:colOff>
      <xdr:row>53</xdr:row>
      <xdr:rowOff>26940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7762875"/>
          <a:ext cx="5981700" cy="2379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171450</xdr:rowOff>
    </xdr:from>
    <xdr:to>
      <xdr:col>8</xdr:col>
      <xdr:colOff>657225</xdr:colOff>
      <xdr:row>66</xdr:row>
      <xdr:rowOff>68867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0287000"/>
          <a:ext cx="5972175" cy="23739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5</xdr:col>
      <xdr:colOff>656762</xdr:colOff>
      <xdr:row>80</xdr:row>
      <xdr:rowOff>123500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2782550"/>
          <a:ext cx="3704762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104775</xdr:rowOff>
    </xdr:from>
    <xdr:to>
      <xdr:col>8</xdr:col>
      <xdr:colOff>46955</xdr:colOff>
      <xdr:row>92</xdr:row>
      <xdr:rowOff>123561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5554325"/>
          <a:ext cx="5361905" cy="2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95250</xdr:rowOff>
    </xdr:from>
    <xdr:to>
      <xdr:col>8</xdr:col>
      <xdr:colOff>47625</xdr:colOff>
      <xdr:row>104</xdr:row>
      <xdr:rowOff>119643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17830800"/>
          <a:ext cx="5362575" cy="2119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142875</xdr:rowOff>
    </xdr:from>
    <xdr:to>
      <xdr:col>8</xdr:col>
      <xdr:colOff>85725</xdr:colOff>
      <xdr:row>116</xdr:row>
      <xdr:rowOff>170573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20164425"/>
          <a:ext cx="5400675" cy="21231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MFunc"/>
    </sheetNames>
    <definedNames>
      <definedName name="EM_S_STM07_IS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C218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defaultColWidth="9" defaultRowHeight="12.75" x14ac:dyDescent="0.2"/>
  <cols>
    <col min="1" max="1" width="9" style="1"/>
    <col min="2" max="2" width="8.75" style="1" customWidth="1"/>
    <col min="3" max="3" width="7.375" style="17" customWidth="1"/>
    <col min="4" max="4" width="13" style="1" bestFit="1" customWidth="1"/>
    <col min="5" max="5" width="10.875" style="1" customWidth="1"/>
    <col min="6" max="6" width="9.875" style="1" customWidth="1"/>
    <col min="7" max="7" width="9.75" style="1" customWidth="1"/>
    <col min="8" max="8" width="10.125" style="1" customWidth="1"/>
    <col min="9" max="9" width="10.25" style="1" customWidth="1"/>
    <col min="10" max="10" width="7.125" style="1" customWidth="1"/>
    <col min="11" max="11" width="9.25" style="1" customWidth="1"/>
    <col min="12" max="12" width="7.125" style="1" customWidth="1"/>
    <col min="13" max="13" width="6.5" style="1" customWidth="1"/>
    <col min="14" max="14" width="7.875" style="1" customWidth="1"/>
    <col min="15" max="17" width="6.5" style="1" customWidth="1"/>
    <col min="18" max="18" width="5.875" style="1" customWidth="1"/>
    <col min="19" max="19" width="16.625" style="1" bestFit="1" customWidth="1"/>
    <col min="20" max="20" width="9.75" style="1" bestFit="1" customWidth="1"/>
    <col min="21" max="16384" width="9" style="1"/>
  </cols>
  <sheetData>
    <row r="2" spans="2:18" ht="18.75" x14ac:dyDescent="0.2">
      <c r="B2" s="23" t="s">
        <v>15</v>
      </c>
    </row>
    <row r="3" spans="2:18" ht="15" customHeight="1" x14ac:dyDescent="0.2"/>
    <row r="4" spans="2:18" ht="15" customHeight="1" x14ac:dyDescent="0.2">
      <c r="B4" s="1" t="s">
        <v>0</v>
      </c>
    </row>
    <row r="5" spans="2:18" ht="15" customHeight="1" x14ac:dyDescent="0.2">
      <c r="B5" s="96" t="s">
        <v>40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</row>
    <row r="6" spans="2:18" ht="15" customHeight="1" x14ac:dyDescent="0.2">
      <c r="B6" s="2"/>
      <c r="C6" s="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5" customHeight="1" thickBot="1" x14ac:dyDescent="0.25">
      <c r="B7" s="2"/>
      <c r="C7" s="28"/>
      <c r="D7" s="85" t="s">
        <v>35</v>
      </c>
      <c r="E7" s="86" t="s">
        <v>41</v>
      </c>
      <c r="F7" s="2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5" customHeight="1" thickTop="1" x14ac:dyDescent="0.2">
      <c r="B8" s="2"/>
      <c r="C8" s="78" t="s">
        <v>42</v>
      </c>
      <c r="D8" s="30">
        <v>0.32374747602221099</v>
      </c>
      <c r="E8" s="74" t="s">
        <v>43</v>
      </c>
      <c r="F8" s="2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5" customHeight="1" x14ac:dyDescent="0.2">
      <c r="B9" s="2"/>
      <c r="C9" s="79"/>
      <c r="D9" s="30">
        <v>0.15153331650681476</v>
      </c>
      <c r="E9" s="74" t="s">
        <v>44</v>
      </c>
      <c r="F9" s="2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5" customHeight="1" x14ac:dyDescent="0.2">
      <c r="B10" s="2"/>
      <c r="C10" s="79"/>
      <c r="D10" s="30">
        <v>4.9442358657243821E-2</v>
      </c>
      <c r="E10" s="74" t="s">
        <v>45</v>
      </c>
      <c r="F10" s="2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5" customHeight="1" x14ac:dyDescent="0.2">
      <c r="B11" s="2"/>
      <c r="C11" s="79"/>
      <c r="D11" s="30">
        <v>0.35</v>
      </c>
      <c r="E11" s="87" t="s">
        <v>46</v>
      </c>
      <c r="F11" s="8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5" customHeight="1" x14ac:dyDescent="0.2">
      <c r="B12" s="2"/>
      <c r="C12" s="79"/>
      <c r="D12" s="30">
        <v>0.12233799217566885</v>
      </c>
      <c r="E12" s="74" t="s">
        <v>19</v>
      </c>
      <c r="F12" s="2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5" customHeight="1" x14ac:dyDescent="0.2">
      <c r="B13" s="2"/>
      <c r="C13" s="1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5" customHeight="1" x14ac:dyDescent="0.2">
      <c r="B14" s="24" t="s">
        <v>47</v>
      </c>
      <c r="C14" s="1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5" customHeight="1" x14ac:dyDescent="0.2">
      <c r="B15" s="2"/>
      <c r="C15" s="1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s="3" customFormat="1" ht="15" customHeight="1" x14ac:dyDescent="0.2">
      <c r="B16" s="96" t="s">
        <v>48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2"/>
    </row>
    <row r="17" spans="2:18" s="3" customFormat="1" ht="15" customHeight="1" x14ac:dyDescent="0.2">
      <c r="B17" s="11"/>
      <c r="C17" s="4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2"/>
    </row>
    <row r="18" spans="2:18" s="3" customFormat="1" ht="15" customHeight="1" x14ac:dyDescent="0.2">
      <c r="B18" s="11"/>
      <c r="C18" s="6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2"/>
    </row>
    <row r="19" spans="2:18" s="3" customFormat="1" ht="15" customHeight="1" x14ac:dyDescent="0.2">
      <c r="B19" s="11"/>
      <c r="C19" s="6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2"/>
    </row>
    <row r="20" spans="2:18" s="3" customFormat="1" ht="15" customHeight="1" x14ac:dyDescent="0.2">
      <c r="B20" s="11"/>
      <c r="C20" s="6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2"/>
    </row>
    <row r="21" spans="2:18" s="3" customFormat="1" ht="15" customHeight="1" x14ac:dyDescent="0.2">
      <c r="B21" s="11"/>
      <c r="C21" s="6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</row>
    <row r="22" spans="2:18" s="3" customFormat="1" ht="15" customHeight="1" x14ac:dyDescent="0.2">
      <c r="B22" s="11"/>
      <c r="C22" s="6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2"/>
    </row>
    <row r="23" spans="2:18" s="3" customFormat="1" ht="15" customHeight="1" x14ac:dyDescent="0.2">
      <c r="B23" s="11"/>
      <c r="C23" s="6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/>
    </row>
    <row r="24" spans="2:18" s="3" customFormat="1" ht="15" customHeight="1" x14ac:dyDescent="0.2">
      <c r="B24" s="11"/>
      <c r="C24" s="6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2"/>
    </row>
    <row r="25" spans="2:18" s="3" customFormat="1" ht="15" customHeight="1" x14ac:dyDescent="0.2">
      <c r="B25" s="11"/>
      <c r="C25" s="6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2"/>
    </row>
    <row r="26" spans="2:18" s="3" customFormat="1" ht="15" customHeight="1" x14ac:dyDescent="0.2">
      <c r="B26" s="24"/>
      <c r="C26" s="41"/>
      <c r="D26" s="10"/>
      <c r="E26" s="10"/>
      <c r="F26" s="10"/>
      <c r="G26" s="26"/>
      <c r="H26" s="36"/>
      <c r="I26" s="27"/>
      <c r="J26" s="27"/>
      <c r="K26" s="10"/>
      <c r="L26" s="10"/>
      <c r="M26" s="10"/>
      <c r="N26" s="10"/>
      <c r="O26" s="10"/>
      <c r="P26" s="10"/>
      <c r="Q26" s="10"/>
      <c r="R26" s="12"/>
    </row>
    <row r="27" spans="2:18" s="3" customFormat="1" ht="15" customHeight="1" x14ac:dyDescent="0.2">
      <c r="B27" s="24"/>
      <c r="C27" s="41"/>
      <c r="D27" s="10"/>
      <c r="E27" s="10"/>
      <c r="F27" s="10"/>
      <c r="G27" s="26"/>
      <c r="H27" s="10"/>
      <c r="I27" s="27"/>
      <c r="J27" s="27"/>
      <c r="K27" s="10"/>
      <c r="L27" s="10"/>
      <c r="M27" s="10"/>
      <c r="N27" s="10"/>
      <c r="O27" s="10"/>
      <c r="P27" s="10"/>
      <c r="Q27" s="10"/>
      <c r="R27" s="12"/>
    </row>
    <row r="28" spans="2:18" s="3" customFormat="1" ht="15" customHeight="1" x14ac:dyDescent="0.2">
      <c r="B28" s="11"/>
      <c r="C28" s="4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2"/>
    </row>
    <row r="29" spans="2:18" s="3" customFormat="1" ht="15" customHeight="1" x14ac:dyDescent="0.2"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2"/>
    </row>
    <row r="30" spans="2:18" s="3" customFormat="1" ht="1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2"/>
    </row>
    <row r="31" spans="2:18" s="3" customFormat="1" ht="15" customHeight="1" x14ac:dyDescent="0.2"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2"/>
    </row>
    <row r="32" spans="2:18" s="3" customFormat="1" ht="15" customHeight="1" x14ac:dyDescent="0.2"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2"/>
    </row>
    <row r="33" spans="2:18" s="3" customFormat="1" ht="15" customHeight="1" x14ac:dyDescent="0.2"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2"/>
    </row>
    <row r="34" spans="2:18" s="3" customFormat="1" ht="15" customHeight="1" x14ac:dyDescent="0.2"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2"/>
    </row>
    <row r="35" spans="2:18" s="3" customFormat="1" ht="15" customHeight="1" x14ac:dyDescent="0.2"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2"/>
    </row>
    <row r="36" spans="2:18" s="3" customFormat="1" ht="15" customHeight="1" x14ac:dyDescent="0.2"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2"/>
    </row>
    <row r="37" spans="2:18" s="3" customFormat="1" ht="15" customHeight="1" x14ac:dyDescent="0.2"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2"/>
    </row>
    <row r="38" spans="2:18" s="3" customFormat="1" ht="15" customHeight="1" x14ac:dyDescent="0.2"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2"/>
    </row>
    <row r="39" spans="2:18" s="3" customFormat="1" ht="15" customHeight="1" x14ac:dyDescent="0.2"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2"/>
    </row>
    <row r="40" spans="2:18" s="3" customFormat="1" ht="15" customHeight="1" x14ac:dyDescent="0.2"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2"/>
    </row>
    <row r="41" spans="2:18" s="3" customFormat="1" ht="15" customHeight="1" x14ac:dyDescent="0.2"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2"/>
    </row>
    <row r="42" spans="2:18" s="3" customFormat="1" ht="15" customHeight="1" x14ac:dyDescent="0.2"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2"/>
    </row>
    <row r="43" spans="2:18" s="3" customFormat="1" ht="15" customHeight="1" x14ac:dyDescent="0.2"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2"/>
    </row>
    <row r="44" spans="2:18" s="3" customFormat="1" ht="15" customHeight="1" x14ac:dyDescent="0.2"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2"/>
    </row>
    <row r="45" spans="2:18" s="3" customFormat="1" ht="15" customHeight="1" x14ac:dyDescent="0.2"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2"/>
    </row>
    <row r="46" spans="2:18" s="3" customFormat="1" ht="15" customHeight="1" x14ac:dyDescent="0.2"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2"/>
    </row>
    <row r="47" spans="2:18" s="3" customFormat="1" ht="15" customHeight="1" x14ac:dyDescent="0.2"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2"/>
    </row>
    <row r="48" spans="2:18" s="3" customFormat="1" ht="15" customHeight="1" x14ac:dyDescent="0.2"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2"/>
    </row>
    <row r="49" spans="2:18" s="3" customFormat="1" ht="15" customHeight="1" x14ac:dyDescent="0.2"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2"/>
    </row>
    <row r="50" spans="2:18" s="3" customFormat="1" ht="15" customHeight="1" x14ac:dyDescent="0.2"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2"/>
    </row>
    <row r="51" spans="2:18" s="3" customFormat="1" ht="15" customHeight="1" x14ac:dyDescent="0.2">
      <c r="B51" s="1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2"/>
    </row>
    <row r="52" spans="2:18" s="3" customFormat="1" ht="15" customHeight="1" x14ac:dyDescent="0.2"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2"/>
    </row>
    <row r="53" spans="2:18" s="3" customFormat="1" ht="15" customHeight="1" x14ac:dyDescent="0.2"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2"/>
    </row>
    <row r="54" spans="2:18" s="3" customFormat="1" ht="15" customHeight="1" x14ac:dyDescent="0.2"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2"/>
    </row>
    <row r="55" spans="2:18" s="3" customFormat="1" ht="15" customHeight="1" x14ac:dyDescent="0.2"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2"/>
    </row>
    <row r="56" spans="2:18" s="3" customFormat="1" ht="15" customHeight="1" x14ac:dyDescent="0.2"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2"/>
    </row>
    <row r="57" spans="2:18" s="3" customFormat="1" ht="15" customHeight="1" x14ac:dyDescent="0.2"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2"/>
    </row>
    <row r="58" spans="2:18" s="3" customFormat="1" ht="15" customHeight="1" x14ac:dyDescent="0.2"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2"/>
    </row>
    <row r="59" spans="2:18" s="3" customFormat="1" ht="15" customHeight="1" x14ac:dyDescent="0.2"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2"/>
    </row>
    <row r="60" spans="2:18" s="3" customFormat="1" ht="15" customHeight="1" x14ac:dyDescent="0.2"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2"/>
    </row>
    <row r="61" spans="2:18" s="3" customFormat="1" ht="15" customHeight="1" x14ac:dyDescent="0.2"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2"/>
    </row>
    <row r="62" spans="2:18" s="3" customFormat="1" ht="15" customHeight="1" x14ac:dyDescent="0.2"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2"/>
    </row>
    <row r="63" spans="2:18" s="3" customFormat="1" ht="15" customHeight="1" x14ac:dyDescent="0.2"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2"/>
    </row>
    <row r="64" spans="2:18" s="3" customFormat="1" ht="15" customHeight="1" x14ac:dyDescent="0.2"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2"/>
    </row>
    <row r="65" spans="2:18" s="3" customFormat="1" ht="15" customHeight="1" x14ac:dyDescent="0.2"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2"/>
    </row>
    <row r="66" spans="2:18" s="3" customFormat="1" ht="15" customHeight="1" x14ac:dyDescent="0.2"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2"/>
    </row>
    <row r="67" spans="2:18" s="3" customFormat="1" ht="15" customHeight="1" x14ac:dyDescent="0.2"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2"/>
    </row>
    <row r="68" spans="2:18" s="3" customFormat="1" ht="15" customHeight="1" x14ac:dyDescent="0.2"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2"/>
    </row>
    <row r="69" spans="2:18" s="3" customFormat="1" ht="15" customHeight="1" x14ac:dyDescent="0.2"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2"/>
    </row>
    <row r="70" spans="2:18" s="3" customFormat="1" ht="15" customHeight="1" x14ac:dyDescent="0.2"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2"/>
    </row>
    <row r="71" spans="2:18" s="3" customFormat="1" ht="15" customHeight="1" x14ac:dyDescent="0.2"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2"/>
    </row>
    <row r="72" spans="2:18" s="3" customFormat="1" ht="15" customHeight="1" x14ac:dyDescent="0.2"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2"/>
    </row>
    <row r="73" spans="2:18" s="3" customFormat="1" ht="15" customHeight="1" x14ac:dyDescent="0.2"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2"/>
    </row>
    <row r="74" spans="2:18" s="3" customFormat="1" ht="15" customHeight="1" x14ac:dyDescent="0.2"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2"/>
    </row>
    <row r="75" spans="2:18" s="3" customFormat="1" ht="15" customHeight="1" x14ac:dyDescent="0.2"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2"/>
    </row>
    <row r="76" spans="2:18" s="3" customFormat="1" ht="15" customHeight="1" x14ac:dyDescent="0.2"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2"/>
    </row>
    <row r="77" spans="2:18" s="3" customFormat="1" ht="15" customHeight="1" x14ac:dyDescent="0.2"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2"/>
    </row>
    <row r="78" spans="2:18" s="3" customFormat="1" ht="15" customHeight="1" x14ac:dyDescent="0.2"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2"/>
    </row>
    <row r="79" spans="2:18" s="3" customFormat="1" ht="15" customHeight="1" x14ac:dyDescent="0.2"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2"/>
    </row>
    <row r="80" spans="2:18" s="3" customFormat="1" ht="15" customHeight="1" x14ac:dyDescent="0.2"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2"/>
    </row>
    <row r="81" spans="2:18" s="3" customFormat="1" ht="15" customHeight="1" x14ac:dyDescent="0.2"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2"/>
    </row>
    <row r="82" spans="2:18" s="3" customFormat="1" ht="15" customHeight="1" x14ac:dyDescent="0.2"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2"/>
    </row>
    <row r="83" spans="2:18" s="3" customFormat="1" ht="15" customHeight="1" x14ac:dyDescent="0.2"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2"/>
    </row>
    <row r="84" spans="2:18" s="3" customFormat="1" ht="15" customHeight="1" x14ac:dyDescent="0.2"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2"/>
    </row>
    <row r="85" spans="2:18" s="3" customFormat="1" ht="15" customHeight="1" x14ac:dyDescent="0.2"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2"/>
    </row>
    <row r="86" spans="2:18" s="3" customFormat="1" ht="15" customHeight="1" x14ac:dyDescent="0.2"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2"/>
    </row>
    <row r="87" spans="2:18" s="3" customFormat="1" ht="15" customHeight="1" x14ac:dyDescent="0.2"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2"/>
    </row>
    <row r="88" spans="2:18" s="3" customFormat="1" ht="15" customHeight="1" x14ac:dyDescent="0.2"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2"/>
    </row>
    <row r="89" spans="2:18" s="3" customFormat="1" ht="15" customHeight="1" x14ac:dyDescent="0.2"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2"/>
    </row>
    <row r="90" spans="2:18" s="3" customFormat="1" ht="15" customHeight="1" x14ac:dyDescent="0.2"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2"/>
    </row>
    <row r="91" spans="2:18" s="3" customFormat="1" ht="15" customHeight="1" x14ac:dyDescent="0.2"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2"/>
    </row>
    <row r="92" spans="2:18" s="3" customFormat="1" ht="15" customHeight="1" x14ac:dyDescent="0.2"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2"/>
    </row>
    <row r="93" spans="2:18" s="3" customFormat="1" ht="15" customHeight="1" x14ac:dyDescent="0.2"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2"/>
    </row>
    <row r="94" spans="2:18" s="3" customFormat="1" ht="15" customHeight="1" x14ac:dyDescent="0.2"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2"/>
    </row>
    <row r="95" spans="2:18" s="3" customFormat="1" ht="15" customHeight="1" x14ac:dyDescent="0.2"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2"/>
    </row>
    <row r="96" spans="2:18" s="3" customFormat="1" ht="15" customHeight="1" x14ac:dyDescent="0.2"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2"/>
    </row>
    <row r="97" spans="2:18" s="3" customFormat="1" ht="15" customHeight="1" x14ac:dyDescent="0.2"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2"/>
    </row>
    <row r="98" spans="2:18" s="3" customFormat="1" ht="15" customHeight="1" x14ac:dyDescent="0.2"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2"/>
    </row>
    <row r="99" spans="2:18" s="3" customFormat="1" ht="15" customHeight="1" x14ac:dyDescent="0.2"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2"/>
    </row>
    <row r="100" spans="2:18" s="3" customFormat="1" ht="15" customHeight="1" x14ac:dyDescent="0.2"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2"/>
    </row>
    <row r="101" spans="2:18" s="3" customFormat="1" ht="15" customHeight="1" x14ac:dyDescent="0.2"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2"/>
    </row>
    <row r="102" spans="2:18" s="3" customFormat="1" ht="15" customHeight="1" x14ac:dyDescent="0.2"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2"/>
    </row>
    <row r="103" spans="2:18" s="3" customFormat="1" ht="15" customHeight="1" x14ac:dyDescent="0.2"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2"/>
    </row>
    <row r="104" spans="2:18" s="3" customFormat="1" ht="15" customHeight="1" x14ac:dyDescent="0.2"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2"/>
    </row>
    <row r="105" spans="2:18" s="3" customFormat="1" ht="15" customHeight="1" x14ac:dyDescent="0.2"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2"/>
    </row>
    <row r="106" spans="2:18" s="3" customFormat="1" ht="15" customHeight="1" x14ac:dyDescent="0.2"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2"/>
    </row>
    <row r="107" spans="2:18" s="3" customFormat="1" ht="15" customHeight="1" x14ac:dyDescent="0.2"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2"/>
    </row>
    <row r="108" spans="2:18" s="3" customFormat="1" ht="15" customHeight="1" x14ac:dyDescent="0.2"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2"/>
    </row>
    <row r="109" spans="2:18" s="3" customFormat="1" ht="15" customHeight="1" x14ac:dyDescent="0.2"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2"/>
    </row>
    <row r="110" spans="2:18" s="3" customFormat="1" ht="15" customHeight="1" x14ac:dyDescent="0.2"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2"/>
    </row>
    <row r="111" spans="2:18" s="3" customFormat="1" ht="15" customHeight="1" x14ac:dyDescent="0.2"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2"/>
    </row>
    <row r="112" spans="2:18" s="3" customFormat="1" ht="15" customHeight="1" x14ac:dyDescent="0.2"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2"/>
    </row>
    <row r="113" spans="2:18" s="3" customFormat="1" ht="15" customHeight="1" x14ac:dyDescent="0.2"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2"/>
    </row>
    <row r="114" spans="2:18" s="3" customFormat="1" ht="15" customHeight="1" x14ac:dyDescent="0.2"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2"/>
    </row>
    <row r="115" spans="2:18" s="3" customFormat="1" ht="15" customHeight="1" x14ac:dyDescent="0.2"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2"/>
    </row>
    <row r="116" spans="2:18" s="3" customFormat="1" ht="15" customHeight="1" x14ac:dyDescent="0.2"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2"/>
    </row>
    <row r="117" spans="2:18" s="3" customFormat="1" ht="15" customHeight="1" x14ac:dyDescent="0.2">
      <c r="B117" s="93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5"/>
    </row>
    <row r="118" spans="2:18" s="3" customFormat="1" ht="15" customHeight="1" x14ac:dyDescent="0.2"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51"/>
      <c r="O118" s="51"/>
      <c r="P118" s="51"/>
      <c r="Q118" s="51"/>
      <c r="R118" s="42"/>
    </row>
    <row r="119" spans="2:18" ht="15" customHeight="1" x14ac:dyDescent="0.2">
      <c r="B119" s="102" t="s">
        <v>16</v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4"/>
    </row>
    <row r="120" spans="2:18" ht="15" customHeight="1" x14ac:dyDescent="0.2">
      <c r="B120" s="2"/>
      <c r="C120" s="1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4"/>
    </row>
    <row r="121" spans="2:18" ht="15" customHeight="1" x14ac:dyDescent="0.2">
      <c r="B121" s="24" t="s">
        <v>37</v>
      </c>
      <c r="C121" s="1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4"/>
    </row>
    <row r="122" spans="2:18" ht="15" customHeight="1" x14ac:dyDescent="0.2">
      <c r="B122" s="24" t="s">
        <v>38</v>
      </c>
      <c r="C122" s="1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4"/>
    </row>
    <row r="123" spans="2:18" ht="15" customHeight="1" x14ac:dyDescent="0.2">
      <c r="B123" s="24" t="s">
        <v>39</v>
      </c>
      <c r="C123" s="1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4"/>
    </row>
    <row r="124" spans="2:18" ht="15" customHeight="1" x14ac:dyDescent="0.2">
      <c r="B124" s="2"/>
      <c r="C124" s="1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4"/>
    </row>
    <row r="125" spans="2:18" ht="16.5" customHeight="1" thickBot="1" x14ac:dyDescent="0.25">
      <c r="B125" s="2"/>
      <c r="C125" s="28"/>
      <c r="D125" s="85" t="s">
        <v>35</v>
      </c>
      <c r="E125" s="86" t="s">
        <v>36</v>
      </c>
      <c r="F125" s="2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4"/>
    </row>
    <row r="126" spans="2:18" ht="15" customHeight="1" thickTop="1" x14ac:dyDescent="0.2">
      <c r="B126" s="2"/>
      <c r="C126" s="78" t="s">
        <v>29</v>
      </c>
      <c r="D126" s="30">
        <v>0.30829135451967393</v>
      </c>
      <c r="E126" s="74" t="s">
        <v>30</v>
      </c>
      <c r="F126" s="2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4"/>
    </row>
    <row r="127" spans="2:18" ht="15" customHeight="1" x14ac:dyDescent="0.2">
      <c r="B127" s="2"/>
      <c r="C127" s="79"/>
      <c r="D127" s="30">
        <v>0.14311706194013049</v>
      </c>
      <c r="E127" s="74" t="s">
        <v>31</v>
      </c>
      <c r="F127" s="2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18" ht="15" customHeight="1" x14ac:dyDescent="0.2">
      <c r="B128" s="2"/>
      <c r="C128" s="79"/>
      <c r="D128" s="30">
        <v>0.33134591350934756</v>
      </c>
      <c r="E128" s="74" t="s">
        <v>32</v>
      </c>
      <c r="F128" s="2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4"/>
    </row>
    <row r="129" spans="2:18" ht="15" customHeight="1" x14ac:dyDescent="0.2">
      <c r="B129" s="2"/>
      <c r="C129" s="79"/>
      <c r="D129" s="30">
        <v>9.2593646464107476E-2</v>
      </c>
      <c r="E129" s="74" t="s">
        <v>33</v>
      </c>
      <c r="F129" s="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4"/>
    </row>
    <row r="130" spans="2:18" ht="11.25" customHeight="1" x14ac:dyDescent="0.2">
      <c r="B130" s="2"/>
      <c r="C130" s="79"/>
      <c r="D130" s="30">
        <v>0.12465202356674054</v>
      </c>
      <c r="E130" s="74" t="s">
        <v>34</v>
      </c>
      <c r="F130" s="2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4"/>
    </row>
    <row r="131" spans="2:18" ht="15" customHeight="1" x14ac:dyDescent="0.2">
      <c r="B131" s="2"/>
      <c r="C131" s="80" t="s">
        <v>17</v>
      </c>
      <c r="D131" s="33">
        <v>0.24982797132192683</v>
      </c>
      <c r="E131" s="71" t="s">
        <v>18</v>
      </c>
      <c r="F131" s="3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4"/>
    </row>
    <row r="132" spans="2:18" ht="15" customHeight="1" x14ac:dyDescent="0.2">
      <c r="B132" s="2"/>
      <c r="C132" s="81"/>
      <c r="D132" s="33">
        <v>0.17497595804790333</v>
      </c>
      <c r="E132" s="71" t="s">
        <v>19</v>
      </c>
      <c r="F132" s="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4"/>
    </row>
    <row r="133" spans="2:18" ht="15" customHeight="1" x14ac:dyDescent="0.2">
      <c r="B133" s="2"/>
      <c r="C133" s="81"/>
      <c r="D133" s="33">
        <v>0.17853788186817676</v>
      </c>
      <c r="E133" s="71" t="s">
        <v>20</v>
      </c>
      <c r="F133" s="3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4"/>
    </row>
    <row r="134" spans="2:18" ht="15" customHeight="1" x14ac:dyDescent="0.2">
      <c r="B134" s="2"/>
      <c r="C134" s="81"/>
      <c r="D134" s="33">
        <v>9.2441094984673455E-2</v>
      </c>
      <c r="E134" s="71" t="s">
        <v>21</v>
      </c>
      <c r="F134" s="3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4"/>
    </row>
    <row r="135" spans="2:18" ht="15" customHeight="1" x14ac:dyDescent="0.2">
      <c r="B135" s="2"/>
      <c r="C135" s="82"/>
      <c r="D135" s="73">
        <v>0.30421709377731959</v>
      </c>
      <c r="E135" s="72" t="s">
        <v>22</v>
      </c>
      <c r="F135" s="3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4"/>
    </row>
    <row r="136" spans="2:18" ht="15" customHeight="1" x14ac:dyDescent="0.2">
      <c r="B136" s="2"/>
      <c r="C136" s="83" t="s">
        <v>23</v>
      </c>
      <c r="D136" s="75">
        <v>0.40029999999999999</v>
      </c>
      <c r="E136" s="49" t="s">
        <v>24</v>
      </c>
      <c r="F136" s="2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4"/>
    </row>
    <row r="137" spans="2:18" ht="15" customHeight="1" x14ac:dyDescent="0.2">
      <c r="B137" s="2"/>
      <c r="C137" s="79"/>
      <c r="D137" s="76">
        <v>0.18990000000000001</v>
      </c>
      <c r="E137" s="49" t="s">
        <v>25</v>
      </c>
      <c r="F137" s="2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"/>
    </row>
    <row r="138" spans="2:18" ht="15" customHeight="1" x14ac:dyDescent="0.2">
      <c r="B138" s="2"/>
      <c r="C138" s="79"/>
      <c r="D138" s="76">
        <v>0.15770000000000001</v>
      </c>
      <c r="E138" s="49" t="s">
        <v>26</v>
      </c>
      <c r="F138" s="2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4"/>
    </row>
    <row r="139" spans="2:18" ht="15" customHeight="1" x14ac:dyDescent="0.2">
      <c r="B139" s="2"/>
      <c r="C139" s="79"/>
      <c r="D139" s="76">
        <v>8.0500000000000002E-2</v>
      </c>
      <c r="E139" s="49" t="s">
        <v>28</v>
      </c>
      <c r="F139" s="2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4"/>
    </row>
    <row r="140" spans="2:18" ht="15" customHeight="1" x14ac:dyDescent="0.2">
      <c r="B140" s="2"/>
      <c r="C140" s="84"/>
      <c r="D140" s="77">
        <v>0.1716</v>
      </c>
      <c r="E140" s="50" t="s">
        <v>27</v>
      </c>
      <c r="F140" s="3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4"/>
    </row>
    <row r="141" spans="2:18" ht="15" customHeight="1" x14ac:dyDescent="0.2">
      <c r="B141" s="2"/>
      <c r="C141" s="29"/>
      <c r="D141" s="29"/>
      <c r="E141" s="29"/>
      <c r="F141" s="29"/>
      <c r="G141" s="29"/>
      <c r="H141" s="25"/>
      <c r="I141" s="25"/>
      <c r="J141" s="3"/>
      <c r="K141" s="3"/>
      <c r="L141" s="3"/>
      <c r="M141" s="3"/>
      <c r="N141" s="3"/>
      <c r="O141" s="3"/>
      <c r="P141" s="3"/>
      <c r="Q141" s="3"/>
      <c r="R141" s="4"/>
    </row>
    <row r="142" spans="2:18" ht="15" customHeight="1" x14ac:dyDescent="0.2">
      <c r="B142" s="2"/>
      <c r="C142" s="1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4"/>
    </row>
    <row r="143" spans="2:18" ht="15" customHeight="1" x14ac:dyDescent="0.2">
      <c r="B143" s="96" t="s">
        <v>49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2"/>
    </row>
    <row r="144" spans="2:18" ht="15" customHeight="1" x14ac:dyDescent="0.2">
      <c r="B144" s="5"/>
      <c r="C144" s="1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4"/>
    </row>
    <row r="145" spans="2:29" ht="15" customHeight="1" x14ac:dyDescent="0.2">
      <c r="B145" s="37" t="s">
        <v>50</v>
      </c>
      <c r="C145" s="1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4"/>
      <c r="S145" s="3"/>
    </row>
    <row r="146" spans="2:29" ht="15" customHeight="1" x14ac:dyDescent="0.2">
      <c r="B146" s="37" t="s">
        <v>51</v>
      </c>
      <c r="C146" s="1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4"/>
      <c r="S146" s="3"/>
    </row>
    <row r="147" spans="2:29" ht="15" customHeight="1" x14ac:dyDescent="0.2">
      <c r="B147" s="37" t="s">
        <v>55</v>
      </c>
      <c r="C147" s="1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4"/>
      <c r="S147" s="3"/>
    </row>
    <row r="148" spans="2:29" ht="15" customHeight="1" x14ac:dyDescent="0.2">
      <c r="B148" s="37" t="s">
        <v>56</v>
      </c>
      <c r="C148" s="1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4"/>
      <c r="S148" s="3"/>
      <c r="U148" s="108"/>
      <c r="V148" s="108"/>
      <c r="W148" s="108"/>
      <c r="X148" s="108"/>
      <c r="Y148" s="108"/>
      <c r="Z148" s="108"/>
      <c r="AA148" s="108"/>
      <c r="AB148" s="108"/>
      <c r="AC148" s="108"/>
    </row>
    <row r="149" spans="2:29" ht="15" customHeight="1" x14ac:dyDescent="0.2">
      <c r="B149" s="37"/>
      <c r="C149" s="1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4"/>
      <c r="S149" s="3"/>
      <c r="U149" s="64"/>
      <c r="V149" s="64"/>
      <c r="W149" s="64"/>
      <c r="X149" s="64"/>
      <c r="Y149" s="64"/>
      <c r="Z149" s="64"/>
      <c r="AA149" s="64"/>
      <c r="AB149" s="64"/>
      <c r="AC149" s="64"/>
    </row>
    <row r="150" spans="2:29" ht="15" customHeight="1" x14ac:dyDescent="0.2">
      <c r="B150" s="102" t="s">
        <v>52</v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4"/>
    </row>
    <row r="151" spans="2:29" s="9" customFormat="1" ht="15" customHeight="1" x14ac:dyDescent="0.2">
      <c r="B151" s="43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52"/>
      <c r="O151" s="52"/>
      <c r="P151" s="52"/>
      <c r="Q151" s="52"/>
      <c r="R151" s="8"/>
    </row>
    <row r="152" spans="2:29" ht="15" customHeight="1" x14ac:dyDescent="0.2">
      <c r="B152" s="37" t="s">
        <v>53</v>
      </c>
      <c r="C152" s="1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4"/>
    </row>
    <row r="153" spans="2:29" ht="15" customHeight="1" x14ac:dyDescent="0.2">
      <c r="B153" s="2"/>
      <c r="C153" s="41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2"/>
    </row>
    <row r="154" spans="2:29" ht="15" customHeight="1" x14ac:dyDescent="0.2">
      <c r="B154" s="102" t="s">
        <v>54</v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4"/>
    </row>
    <row r="155" spans="2:29" s="3" customFormat="1" ht="15" customHeight="1" x14ac:dyDescent="0.2">
      <c r="B155" s="68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70"/>
    </row>
    <row r="156" spans="2:29" s="3" customFormat="1" ht="15" customHeight="1" x14ac:dyDescent="0.2">
      <c r="B156" s="24" t="s">
        <v>57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114"/>
    </row>
    <row r="157" spans="2:29" s="3" customFormat="1" ht="15" customHeight="1" x14ac:dyDescent="0.2">
      <c r="B157" s="98" t="s">
        <v>58</v>
      </c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</row>
    <row r="158" spans="2:29" s="3" customFormat="1" ht="15" customHeight="1" x14ac:dyDescent="0.2">
      <c r="B158" s="98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</row>
    <row r="159" spans="2:29" s="3" customFormat="1" ht="15" customHeight="1" x14ac:dyDescent="0.2">
      <c r="B159" s="98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100"/>
    </row>
    <row r="160" spans="2:29" s="3" customFormat="1" ht="15" customHeight="1" x14ac:dyDescent="0.2">
      <c r="B160" s="98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100"/>
    </row>
    <row r="161" spans="2:18" s="3" customFormat="1" ht="15" customHeight="1" x14ac:dyDescent="0.2">
      <c r="B161" s="111" t="s">
        <v>123</v>
      </c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3"/>
    </row>
    <row r="162" spans="2:18" s="7" customFormat="1" ht="15" customHeight="1" x14ac:dyDescent="0.2">
      <c r="B162" s="53"/>
      <c r="C162" s="21"/>
      <c r="D162" s="20"/>
      <c r="E162" s="19"/>
      <c r="F162" s="19"/>
      <c r="G162" s="19"/>
      <c r="R162" s="8"/>
    </row>
    <row r="163" spans="2:18" ht="15" customHeight="1" x14ac:dyDescent="0.2">
      <c r="B163" s="96" t="s">
        <v>59</v>
      </c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2"/>
    </row>
    <row r="164" spans="2:18" ht="15" customHeight="1" x14ac:dyDescent="0.2">
      <c r="B164" s="101" t="s">
        <v>60</v>
      </c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7"/>
    </row>
    <row r="165" spans="2:18" ht="15" customHeight="1" x14ac:dyDescent="0.2">
      <c r="B165" s="105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7"/>
    </row>
    <row r="166" spans="2:18" ht="15" customHeight="1" x14ac:dyDescent="0.2">
      <c r="B166" s="105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7"/>
    </row>
    <row r="167" spans="2:18" ht="15" customHeight="1" x14ac:dyDescent="0.2">
      <c r="B167" s="13"/>
      <c r="C167" s="4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5"/>
    </row>
    <row r="168" spans="2:18" ht="15" customHeight="1" x14ac:dyDescent="0.2">
      <c r="B168" s="96" t="s">
        <v>61</v>
      </c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2"/>
    </row>
    <row r="169" spans="2:18" ht="15" customHeight="1" x14ac:dyDescent="0.2">
      <c r="B169" s="2"/>
      <c r="C169" s="41"/>
      <c r="D169" s="97"/>
      <c r="E169" s="97"/>
      <c r="F169" s="97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4"/>
    </row>
    <row r="170" spans="2:18" ht="15" customHeight="1" x14ac:dyDescent="0.2">
      <c r="B170" s="98" t="s">
        <v>83</v>
      </c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5"/>
    </row>
    <row r="171" spans="2:18" ht="15" customHeight="1" x14ac:dyDescent="0.2">
      <c r="B171" s="93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5"/>
    </row>
    <row r="172" spans="2:18" ht="15" customHeight="1" x14ac:dyDescent="0.2">
      <c r="B172" s="2"/>
      <c r="C172" s="41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4"/>
    </row>
    <row r="173" spans="2:18" ht="15" customHeight="1" x14ac:dyDescent="0.2">
      <c r="B173" s="96" t="s">
        <v>62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2"/>
    </row>
    <row r="174" spans="2:18" s="9" customFormat="1" ht="15" customHeight="1" x14ac:dyDescent="0.2">
      <c r="B174" s="22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52"/>
      <c r="O174" s="52"/>
      <c r="P174" s="52"/>
      <c r="Q174" s="52"/>
      <c r="R174" s="45"/>
    </row>
    <row r="175" spans="2:18" s="9" customFormat="1" ht="15" customHeight="1" x14ac:dyDescent="0.2">
      <c r="B175" s="22" t="s">
        <v>63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52"/>
      <c r="O175" s="52"/>
      <c r="P175" s="52"/>
      <c r="Q175" s="52"/>
      <c r="R175" s="45"/>
    </row>
    <row r="176" spans="2:18" s="9" customFormat="1" ht="15" customHeight="1" x14ac:dyDescent="0.2">
      <c r="B176" s="115" t="s">
        <v>64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52"/>
      <c r="O176" s="52"/>
      <c r="P176" s="52"/>
      <c r="Q176" s="52"/>
      <c r="R176" s="45"/>
    </row>
    <row r="177" spans="2:18" ht="15" customHeight="1" x14ac:dyDescent="0.2">
      <c r="B177" s="1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2"/>
    </row>
    <row r="178" spans="2:18" ht="15" customHeight="1" x14ac:dyDescent="0.2">
      <c r="B178" s="115" t="s">
        <v>65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2"/>
    </row>
    <row r="179" spans="2:18" ht="15" customHeight="1" x14ac:dyDescent="0.2">
      <c r="B179" s="24" t="s">
        <v>66</v>
      </c>
      <c r="C179" s="41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4"/>
    </row>
    <row r="180" spans="2:18" ht="15" customHeight="1" x14ac:dyDescent="0.2">
      <c r="B180" s="38" t="s">
        <v>67</v>
      </c>
      <c r="C180" s="6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4"/>
    </row>
    <row r="181" spans="2:18" ht="15" customHeight="1" x14ac:dyDescent="0.2">
      <c r="B181" s="38"/>
      <c r="C181" s="6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4"/>
    </row>
    <row r="182" spans="2:18" ht="18.75" x14ac:dyDescent="0.2">
      <c r="B182" s="46" t="s">
        <v>1</v>
      </c>
      <c r="C182" s="1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4"/>
    </row>
    <row r="183" spans="2:18" ht="12.75" customHeight="1" x14ac:dyDescent="0.2">
      <c r="B183" s="91" t="s">
        <v>68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2"/>
    </row>
    <row r="184" spans="2:18" x14ac:dyDescent="0.2">
      <c r="B184" s="3"/>
      <c r="C184" s="1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4"/>
    </row>
    <row r="185" spans="2:18" x14ac:dyDescent="0.2">
      <c r="B185" s="3"/>
      <c r="C185" s="18"/>
      <c r="D185" s="3"/>
      <c r="E185" s="3"/>
      <c r="H185" s="3"/>
      <c r="J185" s="3"/>
      <c r="K185" s="3"/>
      <c r="L185" s="3"/>
      <c r="M185" s="3"/>
      <c r="N185" s="3"/>
      <c r="O185" s="3"/>
      <c r="P185" s="3"/>
      <c r="Q185" s="3"/>
      <c r="R185" s="4"/>
    </row>
    <row r="186" spans="2:18" ht="25.5" x14ac:dyDescent="0.2">
      <c r="B186" s="116" t="s">
        <v>70</v>
      </c>
      <c r="C186" s="116" t="s">
        <v>71</v>
      </c>
      <c r="D186" s="120" t="s">
        <v>78</v>
      </c>
      <c r="E186" s="117" t="s">
        <v>89</v>
      </c>
      <c r="F186" s="133" t="s">
        <v>90</v>
      </c>
      <c r="G186" s="35" t="s">
        <v>84</v>
      </c>
      <c r="H186" s="131" t="s">
        <v>91</v>
      </c>
      <c r="I186" s="35" t="s">
        <v>85</v>
      </c>
      <c r="J186" s="117"/>
      <c r="K186" s="131" t="s">
        <v>92</v>
      </c>
      <c r="L186" s="117"/>
      <c r="M186" s="3"/>
      <c r="N186" s="3"/>
      <c r="O186" s="3"/>
      <c r="P186" s="3"/>
      <c r="Q186" s="3"/>
      <c r="R186" s="4"/>
    </row>
    <row r="187" spans="2:18" x14ac:dyDescent="0.2">
      <c r="B187" s="121" t="s">
        <v>79</v>
      </c>
      <c r="C187" s="122" t="s">
        <v>80</v>
      </c>
      <c r="D187" s="126">
        <v>19.489999999999998</v>
      </c>
      <c r="E187" s="134">
        <v>2362</v>
      </c>
      <c r="F187" s="130">
        <v>16.02</v>
      </c>
      <c r="G187" s="130">
        <v>19.98</v>
      </c>
      <c r="H187" s="125">
        <v>19.11</v>
      </c>
      <c r="I187" s="119">
        <v>1.56</v>
      </c>
      <c r="J187" s="124"/>
      <c r="K187" s="132">
        <v>1.58</v>
      </c>
      <c r="L187" s="124"/>
      <c r="M187" s="3"/>
      <c r="N187" s="3"/>
      <c r="O187" s="3"/>
      <c r="P187" s="3"/>
      <c r="Q187" s="3"/>
      <c r="R187" s="4"/>
    </row>
    <row r="188" spans="2:18" x14ac:dyDescent="0.2">
      <c r="B188" s="121" t="s">
        <v>88</v>
      </c>
      <c r="C188" s="47" t="s">
        <v>87</v>
      </c>
      <c r="D188" s="48">
        <v>4.1500000000000004</v>
      </c>
      <c r="E188" s="16">
        <v>174.9</v>
      </c>
      <c r="F188" s="48">
        <v>10.64</v>
      </c>
      <c r="G188" s="48">
        <v>59</v>
      </c>
      <c r="H188" s="135">
        <v>51.69</v>
      </c>
      <c r="I188" s="48">
        <v>1.3</v>
      </c>
      <c r="J188" s="48"/>
      <c r="K188" s="135">
        <v>2.13</v>
      </c>
      <c r="L188" s="48"/>
      <c r="M188" s="3"/>
      <c r="N188" s="3"/>
      <c r="O188" s="3"/>
      <c r="P188" s="3"/>
      <c r="Q188" s="3"/>
      <c r="R188" s="4"/>
    </row>
    <row r="189" spans="2:18" x14ac:dyDescent="0.2">
      <c r="B189" s="47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3"/>
      <c r="N189" s="3"/>
      <c r="O189" s="3"/>
      <c r="P189" s="3"/>
      <c r="Q189" s="3"/>
      <c r="R189" s="4"/>
    </row>
    <row r="190" spans="2:18" x14ac:dyDescent="0.2">
      <c r="B190" s="47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3"/>
      <c r="N190" s="3"/>
      <c r="O190" s="3"/>
      <c r="P190" s="3"/>
      <c r="Q190" s="3"/>
      <c r="R190" s="4"/>
    </row>
    <row r="191" spans="2:18" x14ac:dyDescent="0.2">
      <c r="B191" s="47" t="s">
        <v>86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3"/>
      <c r="N191" s="3"/>
      <c r="O191" s="3"/>
      <c r="P191" s="3"/>
      <c r="Q191" s="3"/>
      <c r="R191" s="4"/>
    </row>
    <row r="192" spans="2:18" x14ac:dyDescent="0.2">
      <c r="B192" s="47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3"/>
      <c r="N192" s="3"/>
      <c r="O192" s="3"/>
      <c r="P192" s="3"/>
      <c r="Q192" s="3"/>
      <c r="R192" s="4"/>
    </row>
    <row r="193" spans="2:18" ht="25.5" x14ac:dyDescent="0.2">
      <c r="B193" s="116" t="s">
        <v>70</v>
      </c>
      <c r="C193" s="116" t="s">
        <v>71</v>
      </c>
      <c r="D193" s="117" t="s">
        <v>72</v>
      </c>
      <c r="E193" s="117" t="s">
        <v>73</v>
      </c>
      <c r="F193" s="118" t="s">
        <v>74</v>
      </c>
      <c r="G193" s="117" t="s">
        <v>75</v>
      </c>
      <c r="H193" s="117" t="s">
        <v>74</v>
      </c>
      <c r="I193" s="117" t="s">
        <v>76</v>
      </c>
      <c r="J193" s="117" t="s">
        <v>77</v>
      </c>
      <c r="K193" s="120" t="s">
        <v>78</v>
      </c>
      <c r="L193" s="117" t="s">
        <v>77</v>
      </c>
      <c r="P193" s="48"/>
      <c r="Q193" s="48"/>
      <c r="R193" s="4"/>
    </row>
    <row r="194" spans="2:18" x14ac:dyDescent="0.2">
      <c r="B194" s="121" t="s">
        <v>79</v>
      </c>
      <c r="C194" s="122" t="s">
        <v>80</v>
      </c>
      <c r="D194" s="119"/>
      <c r="E194" s="123">
        <v>7.03</v>
      </c>
      <c r="F194" s="124">
        <f>E194/(E195*0.8)-1</f>
        <v>-0.14326801208930484</v>
      </c>
      <c r="G194" s="119">
        <v>12.16</v>
      </c>
      <c r="H194" s="124">
        <f>G194/(G195*0.8)-1</f>
        <v>0.28378378378378377</v>
      </c>
      <c r="I194" s="119">
        <v>37.270000000000003</v>
      </c>
      <c r="J194" s="124">
        <f>I194/(I195*0.8)-1</f>
        <v>0.18942759395424846</v>
      </c>
      <c r="K194" s="126">
        <v>19.489999999999998</v>
      </c>
      <c r="L194" s="124">
        <f>K194/(K195*0.8)-1</f>
        <v>0.28358798735511037</v>
      </c>
      <c r="P194" s="48"/>
      <c r="Q194" s="48"/>
      <c r="R194" s="4"/>
    </row>
    <row r="195" spans="2:18" x14ac:dyDescent="0.2">
      <c r="B195" s="127" t="s">
        <v>81</v>
      </c>
      <c r="C195" s="119"/>
      <c r="D195" s="123">
        <v>9.077</v>
      </c>
      <c r="E195" s="128">
        <v>10.257</v>
      </c>
      <c r="F195" s="119"/>
      <c r="G195" s="119">
        <v>11.84</v>
      </c>
      <c r="H195" s="123"/>
      <c r="I195" s="123">
        <v>39.167999999999999</v>
      </c>
      <c r="J195" s="123"/>
      <c r="K195" s="119">
        <v>18.98</v>
      </c>
      <c r="L195" s="119"/>
      <c r="P195" s="48"/>
      <c r="Q195" s="48"/>
      <c r="R195" s="4"/>
    </row>
    <row r="196" spans="2:18" x14ac:dyDescent="0.2"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"/>
    </row>
    <row r="197" spans="2:18" x14ac:dyDescent="0.2">
      <c r="B197" s="47" t="s">
        <v>82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"/>
    </row>
    <row r="198" spans="2:18" x14ac:dyDescent="0.2">
      <c r="B198" s="47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"/>
    </row>
    <row r="199" spans="2:18" x14ac:dyDescent="0.2"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90"/>
    </row>
    <row r="200" spans="2:18" ht="12.75" customHeight="1" x14ac:dyDescent="0.2">
      <c r="B200" s="96" t="s">
        <v>69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2"/>
    </row>
    <row r="201" spans="2:18" s="9" customFormat="1" ht="15" customHeight="1" x14ac:dyDescent="0.2">
      <c r="B201" s="96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2"/>
    </row>
    <row r="202" spans="2:18" s="9" customFormat="1" ht="15" customHeight="1" x14ac:dyDescent="0.2">
      <c r="B202" s="22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7"/>
    </row>
    <row r="203" spans="2:18" s="9" customFormat="1" ht="25.5" x14ac:dyDescent="0.2">
      <c r="B203" s="116" t="s">
        <v>70</v>
      </c>
      <c r="C203" s="116" t="s">
        <v>71</v>
      </c>
      <c r="D203" s="120" t="s">
        <v>98</v>
      </c>
      <c r="E203" s="120" t="s">
        <v>99</v>
      </c>
      <c r="F203" s="120" t="s">
        <v>100</v>
      </c>
      <c r="G203" s="137" t="s">
        <v>101</v>
      </c>
      <c r="H203" s="137" t="s">
        <v>102</v>
      </c>
      <c r="I203" s="137" t="s">
        <v>103</v>
      </c>
      <c r="J203" s="117" t="s">
        <v>97</v>
      </c>
      <c r="K203" s="39"/>
      <c r="L203" s="136"/>
      <c r="M203" s="66"/>
      <c r="N203" s="66"/>
      <c r="O203" s="66"/>
      <c r="P203" s="66"/>
      <c r="Q203" s="66"/>
      <c r="R203" s="67"/>
    </row>
    <row r="204" spans="2:18" ht="15" customHeight="1" x14ac:dyDescent="0.2">
      <c r="B204" s="121" t="s">
        <v>96</v>
      </c>
      <c r="C204" s="122" t="s">
        <v>93</v>
      </c>
      <c r="D204" s="126">
        <v>161.62</v>
      </c>
      <c r="E204" s="129">
        <v>37.15</v>
      </c>
      <c r="F204" s="130">
        <v>15.12</v>
      </c>
      <c r="G204" s="130">
        <v>2.96</v>
      </c>
      <c r="H204" s="119">
        <v>28.35</v>
      </c>
      <c r="I204" s="119">
        <v>7.52</v>
      </c>
      <c r="J204" s="124">
        <f>I204/H204-1</f>
        <v>-0.73474426807760151</v>
      </c>
      <c r="K204" s="138"/>
      <c r="L204" s="138"/>
      <c r="M204" s="10"/>
      <c r="N204" s="10"/>
      <c r="O204" s="10"/>
      <c r="P204" s="10"/>
      <c r="Q204" s="10"/>
      <c r="R204" s="12"/>
    </row>
    <row r="205" spans="2:18" ht="15" customHeight="1" x14ac:dyDescent="0.2">
      <c r="B205" s="121"/>
      <c r="C205" s="122"/>
      <c r="D205" s="126"/>
      <c r="E205" s="129"/>
      <c r="F205" s="130"/>
      <c r="G205" s="130"/>
      <c r="H205" s="119"/>
      <c r="I205" s="119"/>
      <c r="J205" s="124"/>
      <c r="K205" s="132"/>
      <c r="L205" s="124"/>
      <c r="M205" s="10"/>
      <c r="N205" s="10"/>
      <c r="O205" s="10"/>
      <c r="P205" s="10"/>
      <c r="Q205" s="10"/>
      <c r="R205" s="12"/>
    </row>
    <row r="206" spans="2:18" ht="25.5" x14ac:dyDescent="0.2">
      <c r="B206" s="116" t="s">
        <v>70</v>
      </c>
      <c r="C206" s="116" t="s">
        <v>71</v>
      </c>
      <c r="D206" s="120" t="s">
        <v>106</v>
      </c>
      <c r="E206" s="120" t="s">
        <v>108</v>
      </c>
      <c r="F206" s="120" t="s">
        <v>107</v>
      </c>
      <c r="G206" s="137" t="s">
        <v>109</v>
      </c>
      <c r="H206" s="137" t="s">
        <v>105</v>
      </c>
      <c r="I206" s="137" t="s">
        <v>104</v>
      </c>
      <c r="J206" s="117" t="s">
        <v>97</v>
      </c>
      <c r="K206" s="132"/>
      <c r="L206" s="124"/>
      <c r="M206" s="10"/>
      <c r="N206" s="10"/>
      <c r="O206" s="10"/>
      <c r="P206" s="10"/>
      <c r="Q206" s="10"/>
      <c r="R206" s="12"/>
    </row>
    <row r="207" spans="2:18" ht="15" customHeight="1" x14ac:dyDescent="0.2">
      <c r="B207" s="121" t="s">
        <v>95</v>
      </c>
      <c r="C207" s="47" t="s">
        <v>94</v>
      </c>
      <c r="D207" s="48">
        <v>46.74</v>
      </c>
      <c r="E207" s="16">
        <v>31.96</v>
      </c>
      <c r="F207" s="48">
        <v>3.46</v>
      </c>
      <c r="G207" s="48">
        <v>1.8</v>
      </c>
      <c r="H207" s="48">
        <v>18.13</v>
      </c>
      <c r="I207" s="48">
        <v>11.35</v>
      </c>
      <c r="J207" s="124">
        <f>I207/H207-1</f>
        <v>-0.37396580253723111</v>
      </c>
      <c r="K207" s="138"/>
      <c r="L207" s="138"/>
      <c r="M207" s="10"/>
      <c r="N207" s="10"/>
      <c r="O207" s="10"/>
      <c r="P207" s="10"/>
      <c r="Q207" s="10"/>
      <c r="R207" s="12"/>
    </row>
    <row r="208" spans="2:18" ht="15" customHeight="1" x14ac:dyDescent="0.2">
      <c r="B208" s="121"/>
      <c r="C208" s="47"/>
      <c r="D208" s="48"/>
      <c r="E208" s="16"/>
      <c r="F208" s="48"/>
      <c r="G208" s="48"/>
      <c r="H208" s="48"/>
      <c r="I208" s="48"/>
      <c r="J208" s="124"/>
      <c r="K208" s="135"/>
      <c r="L208" s="48"/>
      <c r="M208" s="10"/>
      <c r="N208" s="10"/>
      <c r="O208" s="10"/>
      <c r="P208" s="10"/>
      <c r="Q208" s="10"/>
      <c r="R208" s="12"/>
    </row>
    <row r="209" spans="2:18" ht="25.5" x14ac:dyDescent="0.2">
      <c r="B209" s="116" t="s">
        <v>70</v>
      </c>
      <c r="C209" s="116" t="s">
        <v>71</v>
      </c>
      <c r="D209" s="120" t="s">
        <v>113</v>
      </c>
      <c r="E209" s="120" t="s">
        <v>112</v>
      </c>
      <c r="F209" s="120" t="s">
        <v>115</v>
      </c>
      <c r="G209" s="137" t="s">
        <v>114</v>
      </c>
      <c r="H209" s="137" t="s">
        <v>110</v>
      </c>
      <c r="I209" s="137" t="s">
        <v>111</v>
      </c>
      <c r="J209" s="117" t="s">
        <v>97</v>
      </c>
      <c r="K209" s="135"/>
      <c r="L209" s="48"/>
      <c r="M209" s="10"/>
      <c r="N209" s="10"/>
      <c r="O209" s="10"/>
      <c r="P209" s="10"/>
      <c r="Q209" s="10"/>
      <c r="R209" s="12"/>
    </row>
    <row r="210" spans="2:18" ht="15" customHeight="1" x14ac:dyDescent="0.2">
      <c r="B210" s="121" t="s">
        <v>79</v>
      </c>
      <c r="C210" s="122" t="s">
        <v>80</v>
      </c>
      <c r="D210" s="10">
        <v>26.83</v>
      </c>
      <c r="E210" s="10">
        <v>11.49</v>
      </c>
      <c r="F210" s="10">
        <v>1.89</v>
      </c>
      <c r="G210" s="10">
        <v>1.29</v>
      </c>
      <c r="H210" s="10">
        <v>22.85</v>
      </c>
      <c r="I210" s="10">
        <v>14.43</v>
      </c>
      <c r="J210" s="124">
        <f>I210/H210-1</f>
        <v>-0.3684901531728666</v>
      </c>
      <c r="K210" s="138"/>
      <c r="L210" s="138"/>
      <c r="M210" s="10"/>
      <c r="N210" s="10"/>
      <c r="O210" s="10"/>
      <c r="P210" s="10"/>
      <c r="Q210" s="10"/>
      <c r="R210" s="4"/>
    </row>
    <row r="211" spans="2:18" ht="15" customHeight="1" x14ac:dyDescent="0.2">
      <c r="B211" s="121"/>
      <c r="C211" s="122"/>
      <c r="D211" s="10"/>
      <c r="E211" s="10"/>
      <c r="F211" s="10"/>
      <c r="G211" s="10"/>
      <c r="H211" s="10"/>
      <c r="I211" s="10"/>
      <c r="J211" s="124"/>
      <c r="K211" s="10"/>
      <c r="L211" s="10"/>
      <c r="M211" s="10"/>
      <c r="N211" s="10"/>
      <c r="O211" s="10"/>
      <c r="P211" s="10"/>
      <c r="Q211" s="10"/>
      <c r="R211" s="4"/>
    </row>
    <row r="212" spans="2:18" ht="25.5" x14ac:dyDescent="0.2">
      <c r="B212" s="116" t="s">
        <v>70</v>
      </c>
      <c r="C212" s="116" t="s">
        <v>71</v>
      </c>
      <c r="D212" s="120" t="s">
        <v>119</v>
      </c>
      <c r="E212" s="120" t="s">
        <v>118</v>
      </c>
      <c r="F212" s="120" t="s">
        <v>121</v>
      </c>
      <c r="G212" s="137" t="s">
        <v>120</v>
      </c>
      <c r="H212" s="137" t="s">
        <v>116</v>
      </c>
      <c r="I212" s="137" t="s">
        <v>117</v>
      </c>
      <c r="J212" s="117" t="s">
        <v>97</v>
      </c>
      <c r="K212" s="10"/>
      <c r="L212" s="10"/>
      <c r="M212" s="10"/>
      <c r="N212" s="10"/>
      <c r="O212" s="10"/>
      <c r="P212" s="10"/>
      <c r="Q212" s="10"/>
      <c r="R212" s="4"/>
    </row>
    <row r="213" spans="2:18" ht="15" customHeight="1" x14ac:dyDescent="0.2">
      <c r="B213" s="121" t="s">
        <v>88</v>
      </c>
      <c r="C213" s="47" t="s">
        <v>87</v>
      </c>
      <c r="D213" s="10">
        <v>59.06</v>
      </c>
      <c r="E213" s="10">
        <v>17.14</v>
      </c>
      <c r="F213" s="10">
        <v>2.4700000000000002</v>
      </c>
      <c r="G213" s="10">
        <v>2.14</v>
      </c>
      <c r="H213" s="10">
        <v>8.19</v>
      </c>
      <c r="I213" s="10">
        <v>3.96</v>
      </c>
      <c r="J213" s="124">
        <f>I213/H213-1</f>
        <v>-0.51648351648351642</v>
      </c>
      <c r="K213" s="138"/>
      <c r="L213" s="138"/>
      <c r="M213" s="10"/>
      <c r="N213" s="10"/>
      <c r="O213" s="10"/>
      <c r="P213" s="10"/>
      <c r="Q213" s="10"/>
      <c r="R213" s="4"/>
    </row>
    <row r="214" spans="2:18" x14ac:dyDescent="0.2">
      <c r="B214" s="47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"/>
    </row>
    <row r="215" spans="2:18" ht="12.75" customHeight="1" x14ac:dyDescent="0.2">
      <c r="B215" s="89" t="s">
        <v>122</v>
      </c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90"/>
    </row>
    <row r="216" spans="2:18" x14ac:dyDescent="0.2"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90"/>
    </row>
    <row r="217" spans="2:18" x14ac:dyDescent="0.2"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90"/>
    </row>
    <row r="218" spans="2:18" x14ac:dyDescent="0.2"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40"/>
    </row>
  </sheetData>
  <mergeCells count="19">
    <mergeCell ref="B5:R5"/>
    <mergeCell ref="B150:R150"/>
    <mergeCell ref="B119:R119"/>
    <mergeCell ref="B16:R16"/>
    <mergeCell ref="B143:R143"/>
    <mergeCell ref="B154:R154"/>
    <mergeCell ref="B117:R117"/>
    <mergeCell ref="B164:R166"/>
    <mergeCell ref="U148:AC148"/>
    <mergeCell ref="B157:R160"/>
    <mergeCell ref="B170:R171"/>
    <mergeCell ref="B173:R173"/>
    <mergeCell ref="B168:R168"/>
    <mergeCell ref="B163:R163"/>
    <mergeCell ref="D169:F169"/>
    <mergeCell ref="B199:R199"/>
    <mergeCell ref="B183:R183"/>
    <mergeCell ref="B200:R201"/>
    <mergeCell ref="B215:R217"/>
  </mergeCells>
  <phoneticPr fontId="6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C1" workbookViewId="0">
      <selection activeCell="C10" sqref="C10"/>
    </sheetView>
  </sheetViews>
  <sheetFormatPr defaultRowHeight="12.75" x14ac:dyDescent="0.2"/>
  <cols>
    <col min="1" max="2" width="9" style="55"/>
    <col min="3" max="3" width="18.375" style="55" bestFit="1" customWidth="1"/>
    <col min="4" max="5" width="9" style="55"/>
    <col min="6" max="6" width="18.375" style="55" bestFit="1" customWidth="1"/>
    <col min="7" max="8" width="9" style="55"/>
    <col min="9" max="9" width="18.375" style="55" bestFit="1" customWidth="1"/>
    <col min="10" max="11" width="9" style="55"/>
    <col min="12" max="12" width="18.375" style="55" bestFit="1" customWidth="1"/>
    <col min="13" max="16384" width="9" style="55"/>
  </cols>
  <sheetData>
    <row r="2" spans="2:13" x14ac:dyDescent="0.2">
      <c r="C2" s="55" t="s">
        <v>4</v>
      </c>
      <c r="F2" s="55" t="s">
        <v>9</v>
      </c>
      <c r="I2" s="55" t="s">
        <v>3</v>
      </c>
      <c r="L2" s="55" t="s">
        <v>2</v>
      </c>
    </row>
    <row r="3" spans="2:13" x14ac:dyDescent="0.2">
      <c r="C3" s="54" t="s">
        <v>5</v>
      </c>
      <c r="D3" s="16"/>
      <c r="E3" s="48"/>
      <c r="F3" s="54" t="s">
        <v>6</v>
      </c>
      <c r="G3" s="16"/>
      <c r="H3" s="48"/>
      <c r="I3" s="54" t="s">
        <v>7</v>
      </c>
      <c r="J3" s="16"/>
      <c r="K3" s="48"/>
      <c r="L3" s="54" t="s">
        <v>8</v>
      </c>
      <c r="M3" s="16"/>
    </row>
    <row r="4" spans="2:13" x14ac:dyDescent="0.2">
      <c r="B4" s="62" t="s">
        <v>10</v>
      </c>
      <c r="C4" s="56">
        <v>5394250953.2799997</v>
      </c>
      <c r="D4" s="60" t="e">
        <f ca="1">C4/C$20</f>
        <v>#NAME?</v>
      </c>
      <c r="E4" s="57"/>
      <c r="F4" s="56">
        <v>306727007.88999999</v>
      </c>
      <c r="G4" s="60" t="e">
        <f ca="1">F4/F$20</f>
        <v>#NAME?</v>
      </c>
      <c r="I4" s="56">
        <v>50505855.600000001</v>
      </c>
      <c r="J4" s="60" t="e">
        <f ca="1">I4/I$20</f>
        <v>#NAME?</v>
      </c>
      <c r="L4" s="56">
        <v>1807586511.1900001</v>
      </c>
      <c r="M4" s="60" t="e">
        <f ca="1">L4/L$20</f>
        <v>#NAME?</v>
      </c>
    </row>
    <row r="5" spans="2:13" x14ac:dyDescent="0.2">
      <c r="C5" s="56">
        <v>1798054096.8599999</v>
      </c>
      <c r="D5" s="60" t="e">
        <f ca="1">C5/C$20</f>
        <v>#NAME?</v>
      </c>
      <c r="E5" s="57"/>
      <c r="F5" s="56">
        <v>-25508468.609999999</v>
      </c>
      <c r="G5" s="60" t="e">
        <f ca="1">F5/F$20</f>
        <v>#NAME?</v>
      </c>
      <c r="H5" s="57"/>
      <c r="I5" s="56">
        <v>1238167750.1700001</v>
      </c>
      <c r="J5" s="60" t="e">
        <f ca="1">I5/I$20</f>
        <v>#NAME?</v>
      </c>
      <c r="L5" s="56">
        <v>8333896659.8199997</v>
      </c>
      <c r="M5" s="60" t="e">
        <f ca="1">L5/L$20</f>
        <v>#NAME?</v>
      </c>
    </row>
    <row r="6" spans="2:13" x14ac:dyDescent="0.2">
      <c r="C6" s="56">
        <v>1077171076.3599999</v>
      </c>
      <c r="D6" s="60" t="e">
        <f ca="1">C6/C$20</f>
        <v>#NAME?</v>
      </c>
      <c r="E6" s="57"/>
      <c r="F6" s="56">
        <v>258484163.72999999</v>
      </c>
      <c r="G6" s="60" t="e">
        <f ca="1">F6/F$20</f>
        <v>#NAME?</v>
      </c>
      <c r="H6" s="57"/>
      <c r="I6" s="56">
        <v>63316334.299999997</v>
      </c>
      <c r="J6" s="60" t="e">
        <f ca="1">I6/I$20</f>
        <v>#NAME?</v>
      </c>
      <c r="L6" s="56">
        <v>2399728882.9899998</v>
      </c>
      <c r="M6" s="60" t="e">
        <f ca="1">L6/L$20</f>
        <v>#NAME?</v>
      </c>
    </row>
    <row r="7" spans="2:13" x14ac:dyDescent="0.2">
      <c r="C7" s="56">
        <v>613285555.25</v>
      </c>
      <c r="D7" s="60" t="e">
        <f ca="1">C7/C$20</f>
        <v>#NAME?</v>
      </c>
      <c r="F7" s="56">
        <v>3373928031.9099998</v>
      </c>
      <c r="G7" s="60" t="e">
        <f ca="1">F7/F$20</f>
        <v>#NAME?</v>
      </c>
      <c r="I7" s="56">
        <v>491462820.98000002</v>
      </c>
      <c r="J7" s="60" t="e">
        <f ca="1">I7/I$20</f>
        <v>#NAME?</v>
      </c>
      <c r="L7" s="56">
        <v>688168266.49000001</v>
      </c>
      <c r="M7" s="60" t="e">
        <f ca="1">L7/L$20</f>
        <v>#NAME?</v>
      </c>
    </row>
    <row r="9" spans="2:13" x14ac:dyDescent="0.2">
      <c r="B9" s="62" t="s">
        <v>11</v>
      </c>
      <c r="C9" s="57">
        <v>4227480942.4499998</v>
      </c>
      <c r="D9" s="57"/>
      <c r="E9" s="57"/>
      <c r="F9" s="56">
        <v>135766387.81999999</v>
      </c>
      <c r="G9" s="57"/>
      <c r="H9" s="56"/>
      <c r="I9" s="56"/>
      <c r="J9" s="57"/>
      <c r="K9" s="56"/>
      <c r="L9" s="56">
        <v>723706877.69000006</v>
      </c>
      <c r="M9" s="57"/>
    </row>
    <row r="10" spans="2:13" x14ac:dyDescent="0.2">
      <c r="C10" s="57">
        <v>1368652764.3299999</v>
      </c>
      <c r="D10" s="57"/>
      <c r="E10" s="57"/>
      <c r="F10" s="56">
        <v>-24694898.170000002</v>
      </c>
      <c r="G10" s="57"/>
      <c r="H10" s="56"/>
      <c r="I10" s="56">
        <v>693239053.62</v>
      </c>
      <c r="J10" s="57"/>
      <c r="K10" s="56"/>
      <c r="L10" s="56">
        <v>7328424981.0600004</v>
      </c>
      <c r="M10" s="57"/>
    </row>
    <row r="11" spans="2:13" x14ac:dyDescent="0.2">
      <c r="C11" s="57">
        <v>776208481.11000001</v>
      </c>
      <c r="D11" s="57"/>
      <c r="E11" s="57"/>
      <c r="F11" s="56">
        <v>2970109.66</v>
      </c>
      <c r="G11" s="57"/>
      <c r="H11" s="56"/>
      <c r="I11" s="56"/>
      <c r="J11" s="57"/>
      <c r="K11" s="56"/>
      <c r="L11" s="56">
        <v>780361252.22000003</v>
      </c>
      <c r="M11" s="57"/>
    </row>
    <row r="12" spans="2:13" x14ac:dyDescent="0.2">
      <c r="C12" s="57">
        <v>670316969.63</v>
      </c>
      <c r="D12" s="57"/>
      <c r="E12" s="57"/>
      <c r="F12" s="56">
        <v>2027594336.73</v>
      </c>
      <c r="G12" s="57"/>
      <c r="H12" s="56"/>
      <c r="I12" s="56">
        <v>328098399.31999999</v>
      </c>
      <c r="J12" s="57"/>
      <c r="K12" s="56"/>
      <c r="L12" s="56">
        <v>150905121.18000001</v>
      </c>
      <c r="M12" s="57"/>
    </row>
    <row r="14" spans="2:13" x14ac:dyDescent="0.2">
      <c r="B14" s="62" t="s">
        <v>12</v>
      </c>
      <c r="C14" s="59">
        <f>C4-C9</f>
        <v>1166770010.8299999</v>
      </c>
      <c r="D14" s="60" t="e">
        <f ca="1">C14/C$22</f>
        <v>#NAME?</v>
      </c>
      <c r="F14" s="59">
        <f>F4-F9</f>
        <v>170960620.06999999</v>
      </c>
      <c r="G14" s="60" t="e">
        <f ca="1">F14/F$22</f>
        <v>#NAME?</v>
      </c>
      <c r="I14" s="59">
        <f>I4-I9</f>
        <v>50505855.600000001</v>
      </c>
      <c r="J14" s="60" t="e">
        <f ca="1">I14/I$22</f>
        <v>#NAME?</v>
      </c>
      <c r="L14" s="59">
        <f>L4-L9</f>
        <v>1083879633.5</v>
      </c>
      <c r="M14" s="60" t="e">
        <f ca="1">L14/L$22</f>
        <v>#NAME?</v>
      </c>
    </row>
    <row r="15" spans="2:13" x14ac:dyDescent="0.2">
      <c r="C15" s="59">
        <f>C5-C10</f>
        <v>429401332.52999997</v>
      </c>
      <c r="D15" s="60" t="e">
        <f ca="1">C15/C$22</f>
        <v>#NAME?</v>
      </c>
      <c r="F15" s="59">
        <f>F5-F10</f>
        <v>-813570.43999999762</v>
      </c>
      <c r="G15" s="60" t="e">
        <f ca="1">F15/F$22</f>
        <v>#NAME?</v>
      </c>
      <c r="I15" s="59">
        <f>I5-I10</f>
        <v>544928696.55000007</v>
      </c>
      <c r="J15" s="60" t="e">
        <f ca="1">I15/I$22</f>
        <v>#NAME?</v>
      </c>
      <c r="L15" s="59">
        <f>L5-L10</f>
        <v>1005471678.7599993</v>
      </c>
      <c r="M15" s="60" t="e">
        <f ca="1">L15/L$22</f>
        <v>#NAME?</v>
      </c>
    </row>
    <row r="16" spans="2:13" x14ac:dyDescent="0.2">
      <c r="C16" s="59">
        <f>C6-C11</f>
        <v>300962595.24999988</v>
      </c>
      <c r="D16" s="60" t="e">
        <f ca="1">C16/C$22</f>
        <v>#NAME?</v>
      </c>
      <c r="F16" s="59">
        <f>F6-F11</f>
        <v>255514054.06999999</v>
      </c>
      <c r="G16" s="60" t="e">
        <f ca="1">F16/F$22</f>
        <v>#NAME?</v>
      </c>
      <c r="I16" s="59">
        <f>I6-I11</f>
        <v>63316334.299999997</v>
      </c>
      <c r="J16" s="60" t="e">
        <f ca="1">I16/I$22</f>
        <v>#NAME?</v>
      </c>
      <c r="L16" s="59">
        <f>L6-L11</f>
        <v>1619367630.7699997</v>
      </c>
      <c r="M16" s="60" t="e">
        <f ca="1">L16/L$22</f>
        <v>#NAME?</v>
      </c>
    </row>
    <row r="17" spans="1:13" x14ac:dyDescent="0.2">
      <c r="C17" s="59">
        <f>C7-C12</f>
        <v>-57031414.379999995</v>
      </c>
      <c r="D17" s="60" t="e">
        <f ca="1">C17/C$22</f>
        <v>#NAME?</v>
      </c>
      <c r="F17" s="59">
        <f>F7-F12</f>
        <v>1346333695.1799998</v>
      </c>
      <c r="G17" s="60" t="e">
        <f ca="1">F17/F$22</f>
        <v>#NAME?</v>
      </c>
      <c r="I17" s="59">
        <f>I7-I12</f>
        <v>163364421.66000003</v>
      </c>
      <c r="J17" s="60" t="e">
        <f ca="1">I17/I$22</f>
        <v>#NAME?</v>
      </c>
      <c r="L17" s="59">
        <f>L7-L12</f>
        <v>537263145.30999994</v>
      </c>
      <c r="M17" s="60" t="e">
        <f ca="1">L17/L$22</f>
        <v>#NAME?</v>
      </c>
    </row>
    <row r="18" spans="1:13" x14ac:dyDescent="0.2">
      <c r="C18" s="58"/>
    </row>
    <row r="20" spans="1:13" x14ac:dyDescent="0.2">
      <c r="A20" s="109" t="s">
        <v>14</v>
      </c>
      <c r="B20" s="62" t="s">
        <v>10</v>
      </c>
      <c r="C20" s="55" t="e">
        <f ca="1">[1]!EM_S_STM07_IS(C$2,"9","2017-12-31","1")</f>
        <v>#NAME?</v>
      </c>
      <c r="F20" s="55" t="e">
        <f ca="1">[1]!EM_S_STM07_IS(F$2,"9","2017-12-31","1")</f>
        <v>#NAME?</v>
      </c>
      <c r="I20" s="55" t="e">
        <f ca="1">[1]!EM_S_STM07_IS(I$2,"9","2017-12-31","1")</f>
        <v>#NAME?</v>
      </c>
      <c r="L20" s="55" t="e">
        <f ca="1">[1]!EM_S_STM07_IS(L$2,"9","2017-12-31","1")</f>
        <v>#NAME?</v>
      </c>
    </row>
    <row r="21" spans="1:13" x14ac:dyDescent="0.2">
      <c r="A21" s="110"/>
      <c r="B21" s="62" t="s">
        <v>13</v>
      </c>
      <c r="C21" s="55" t="e">
        <f ca="1">[1]!EM_S_STM07_IS(C$2,"10","2017-12-31","1")</f>
        <v>#NAME?</v>
      </c>
      <c r="F21" s="55" t="e">
        <f ca="1">[1]!EM_S_STM07_IS(F$2,"10","2017-12-31","1")</f>
        <v>#NAME?</v>
      </c>
      <c r="I21" s="55" t="e">
        <f ca="1">[1]!EM_S_STM07_IS(I$2,"10","2017-12-31","1")</f>
        <v>#NAME?</v>
      </c>
      <c r="L21" s="55" t="e">
        <f ca="1">[1]!EM_S_STM07_IS(L$2,"10","2017-12-31","1")</f>
        <v>#NAME?</v>
      </c>
    </row>
    <row r="22" spans="1:13" x14ac:dyDescent="0.2">
      <c r="A22" s="110"/>
      <c r="B22" s="62" t="s">
        <v>12</v>
      </c>
      <c r="C22" s="55" t="e">
        <f ca="1">C20-C21</f>
        <v>#NAME?</v>
      </c>
      <c r="F22" s="55" t="e">
        <f ca="1">F20-F21</f>
        <v>#NAME?</v>
      </c>
      <c r="I22" s="55" t="e">
        <f ca="1">I20-I21</f>
        <v>#NAME?</v>
      </c>
      <c r="L22" s="55" t="e">
        <f ca="1">L20-L21</f>
        <v>#NAME?</v>
      </c>
    </row>
    <row r="26" spans="1:13" x14ac:dyDescent="0.2">
      <c r="C26" s="61">
        <f>C4/100000000</f>
        <v>53.942509532799995</v>
      </c>
      <c r="D26" s="61"/>
      <c r="E26" s="61"/>
      <c r="F26" s="61">
        <f>F4/100000000</f>
        <v>3.0672700789</v>
      </c>
      <c r="G26" s="61"/>
      <c r="H26" s="61"/>
      <c r="I26" s="61">
        <f>I4/100000000</f>
        <v>0.50505855600000005</v>
      </c>
      <c r="J26" s="61"/>
      <c r="K26" s="61"/>
      <c r="L26" s="61">
        <f>L4/100000000</f>
        <v>18.075865111900001</v>
      </c>
    </row>
    <row r="27" spans="1:13" x14ac:dyDescent="0.2">
      <c r="C27" s="61">
        <f t="shared" ref="C27:C44" si="0">C5/100000000</f>
        <v>17.9805409686</v>
      </c>
      <c r="D27" s="61"/>
      <c r="E27" s="61"/>
      <c r="F27" s="61">
        <f t="shared" ref="F27:F44" si="1">F5/100000000</f>
        <v>-0.25508468610000001</v>
      </c>
      <c r="G27" s="61"/>
      <c r="H27" s="61"/>
      <c r="I27" s="61">
        <f t="shared" ref="I27:I44" si="2">I5/100000000</f>
        <v>12.3816775017</v>
      </c>
      <c r="J27" s="61"/>
      <c r="K27" s="61"/>
      <c r="L27" s="61">
        <f t="shared" ref="L27:L44" si="3">L5/100000000</f>
        <v>83.338966598200003</v>
      </c>
    </row>
    <row r="28" spans="1:13" x14ac:dyDescent="0.2">
      <c r="C28" s="61">
        <f t="shared" si="0"/>
        <v>10.7717107636</v>
      </c>
      <c r="D28" s="61"/>
      <c r="E28" s="61"/>
      <c r="F28" s="61">
        <f t="shared" si="1"/>
        <v>2.5848416372999998</v>
      </c>
      <c r="G28" s="61"/>
      <c r="H28" s="61"/>
      <c r="I28" s="61">
        <f t="shared" si="2"/>
        <v>0.63316334299999999</v>
      </c>
      <c r="J28" s="61"/>
      <c r="K28" s="61"/>
      <c r="L28" s="61">
        <f t="shared" si="3"/>
        <v>23.997288829899997</v>
      </c>
    </row>
    <row r="29" spans="1:13" x14ac:dyDescent="0.2">
      <c r="C29" s="61">
        <f t="shared" si="0"/>
        <v>6.1328555524999997</v>
      </c>
      <c r="D29" s="61"/>
      <c r="E29" s="61"/>
      <c r="F29" s="61">
        <f t="shared" si="1"/>
        <v>33.739280319099997</v>
      </c>
      <c r="G29" s="61"/>
      <c r="H29" s="61"/>
      <c r="I29" s="61">
        <f t="shared" si="2"/>
        <v>4.9146282098</v>
      </c>
      <c r="J29" s="61"/>
      <c r="K29" s="61"/>
      <c r="L29" s="61">
        <f t="shared" si="3"/>
        <v>6.8816826649000005</v>
      </c>
    </row>
    <row r="30" spans="1:13" x14ac:dyDescent="0.2"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3" x14ac:dyDescent="0.2">
      <c r="C31" s="61">
        <f t="shared" si="0"/>
        <v>42.274809424499999</v>
      </c>
      <c r="D31" s="61"/>
      <c r="E31" s="61"/>
      <c r="F31" s="61">
        <f t="shared" si="1"/>
        <v>1.3576638781999999</v>
      </c>
      <c r="G31" s="61"/>
      <c r="H31" s="61"/>
      <c r="I31" s="61">
        <f t="shared" si="2"/>
        <v>0</v>
      </c>
      <c r="J31" s="61"/>
      <c r="K31" s="61"/>
      <c r="L31" s="61">
        <f t="shared" si="3"/>
        <v>7.2370687769000002</v>
      </c>
    </row>
    <row r="32" spans="1:13" x14ac:dyDescent="0.2">
      <c r="C32" s="61">
        <f t="shared" si="0"/>
        <v>13.6865276433</v>
      </c>
      <c r="D32" s="61"/>
      <c r="E32" s="61"/>
      <c r="F32" s="61">
        <f t="shared" si="1"/>
        <v>-0.24694898170000001</v>
      </c>
      <c r="G32" s="61"/>
      <c r="H32" s="61"/>
      <c r="I32" s="61">
        <f t="shared" si="2"/>
        <v>6.9323905361999998</v>
      </c>
      <c r="J32" s="61"/>
      <c r="K32" s="61"/>
      <c r="L32" s="61">
        <f t="shared" si="3"/>
        <v>73.284249810600002</v>
      </c>
    </row>
    <row r="33" spans="3:12" x14ac:dyDescent="0.2">
      <c r="C33" s="61">
        <f t="shared" si="0"/>
        <v>7.7620848111000003</v>
      </c>
      <c r="D33" s="61"/>
      <c r="E33" s="61"/>
      <c r="F33" s="61">
        <f t="shared" si="1"/>
        <v>2.9701096600000001E-2</v>
      </c>
      <c r="G33" s="61"/>
      <c r="H33" s="61"/>
      <c r="I33" s="61">
        <f t="shared" si="2"/>
        <v>0</v>
      </c>
      <c r="J33" s="61"/>
      <c r="K33" s="61"/>
      <c r="L33" s="61">
        <f t="shared" si="3"/>
        <v>7.8036125221999999</v>
      </c>
    </row>
    <row r="34" spans="3:12" x14ac:dyDescent="0.2">
      <c r="C34" s="61">
        <f t="shared" si="0"/>
        <v>6.7031696962999998</v>
      </c>
      <c r="D34" s="61"/>
      <c r="E34" s="61"/>
      <c r="F34" s="61">
        <f t="shared" si="1"/>
        <v>20.275943367300002</v>
      </c>
      <c r="G34" s="61"/>
      <c r="H34" s="61"/>
      <c r="I34" s="61">
        <f t="shared" si="2"/>
        <v>3.2809839932</v>
      </c>
      <c r="J34" s="61"/>
      <c r="K34" s="61"/>
      <c r="L34" s="61">
        <f t="shared" si="3"/>
        <v>1.5090512118000001</v>
      </c>
    </row>
    <row r="35" spans="3:12" x14ac:dyDescent="0.2">
      <c r="C35" s="61"/>
      <c r="D35" s="61"/>
      <c r="E35" s="61"/>
      <c r="F35" s="61"/>
      <c r="G35" s="61"/>
      <c r="H35" s="61"/>
      <c r="I35" s="61"/>
      <c r="J35" s="61"/>
      <c r="K35" s="61"/>
      <c r="L35" s="61"/>
    </row>
    <row r="36" spans="3:12" x14ac:dyDescent="0.2">
      <c r="C36" s="61">
        <f t="shared" si="0"/>
        <v>11.6677001083</v>
      </c>
      <c r="D36" s="61"/>
      <c r="E36" s="61"/>
      <c r="F36" s="61">
        <f t="shared" si="1"/>
        <v>1.7096062006999999</v>
      </c>
      <c r="G36" s="61"/>
      <c r="H36" s="61"/>
      <c r="I36" s="61">
        <f t="shared" si="2"/>
        <v>0.50505855600000005</v>
      </c>
      <c r="J36" s="61"/>
      <c r="K36" s="61"/>
      <c r="L36" s="61">
        <f t="shared" si="3"/>
        <v>10.838796335</v>
      </c>
    </row>
    <row r="37" spans="3:12" x14ac:dyDescent="0.2">
      <c r="C37" s="61">
        <f t="shared" si="0"/>
        <v>4.2940133252999999</v>
      </c>
      <c r="D37" s="61"/>
      <c r="E37" s="61"/>
      <c r="F37" s="61">
        <f t="shared" si="1"/>
        <v>-8.1357043999999764E-3</v>
      </c>
      <c r="G37" s="61"/>
      <c r="H37" s="61"/>
      <c r="I37" s="61">
        <f t="shared" si="2"/>
        <v>5.4492869655000007</v>
      </c>
      <c r="J37" s="61"/>
      <c r="K37" s="61"/>
      <c r="L37" s="61">
        <f t="shared" si="3"/>
        <v>10.054716787599993</v>
      </c>
    </row>
    <row r="38" spans="3:12" x14ac:dyDescent="0.2">
      <c r="C38" s="61">
        <f t="shared" si="0"/>
        <v>3.0096259524999986</v>
      </c>
      <c r="D38" s="61"/>
      <c r="E38" s="61"/>
      <c r="F38" s="61">
        <f t="shared" si="1"/>
        <v>2.5551405407000001</v>
      </c>
      <c r="G38" s="61"/>
      <c r="H38" s="61"/>
      <c r="I38" s="61">
        <f t="shared" si="2"/>
        <v>0.63316334299999999</v>
      </c>
      <c r="J38" s="61"/>
      <c r="K38" s="61"/>
      <c r="L38" s="61">
        <f t="shared" si="3"/>
        <v>16.193676307699999</v>
      </c>
    </row>
    <row r="39" spans="3:12" x14ac:dyDescent="0.2">
      <c r="C39" s="61">
        <f t="shared" si="0"/>
        <v>-0.57031414380000001</v>
      </c>
      <c r="D39" s="61"/>
      <c r="E39" s="61"/>
      <c r="F39" s="61">
        <f t="shared" si="1"/>
        <v>13.463336951799999</v>
      </c>
      <c r="G39" s="61"/>
      <c r="H39" s="61"/>
      <c r="I39" s="61">
        <f t="shared" si="2"/>
        <v>1.6336442166000003</v>
      </c>
      <c r="J39" s="61"/>
      <c r="K39" s="61"/>
      <c r="L39" s="61">
        <f t="shared" si="3"/>
        <v>5.3726314530999995</v>
      </c>
    </row>
    <row r="40" spans="3:12" x14ac:dyDescent="0.2"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3:12" x14ac:dyDescent="0.2"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3:12" x14ac:dyDescent="0.2">
      <c r="C42" s="61" t="e">
        <f t="shared" ca="1" si="0"/>
        <v>#NAME?</v>
      </c>
      <c r="D42" s="61"/>
      <c r="E42" s="61"/>
      <c r="F42" s="61" t="e">
        <f t="shared" ca="1" si="1"/>
        <v>#NAME?</v>
      </c>
      <c r="G42" s="61"/>
      <c r="H42" s="61"/>
      <c r="I42" s="61" t="e">
        <f t="shared" ca="1" si="2"/>
        <v>#NAME?</v>
      </c>
      <c r="J42" s="61"/>
      <c r="K42" s="61"/>
      <c r="L42" s="61" t="e">
        <f t="shared" ca="1" si="3"/>
        <v>#NAME?</v>
      </c>
    </row>
    <row r="43" spans="3:12" x14ac:dyDescent="0.2">
      <c r="C43" s="61" t="e">
        <f t="shared" ca="1" si="0"/>
        <v>#NAME?</v>
      </c>
      <c r="D43" s="61"/>
      <c r="E43" s="61"/>
      <c r="F43" s="61" t="e">
        <f t="shared" ca="1" si="1"/>
        <v>#NAME?</v>
      </c>
      <c r="G43" s="61"/>
      <c r="H43" s="61"/>
      <c r="I43" s="61" t="e">
        <f t="shared" ca="1" si="2"/>
        <v>#NAME?</v>
      </c>
      <c r="J43" s="61"/>
      <c r="K43" s="61"/>
      <c r="L43" s="61" t="e">
        <f t="shared" ca="1" si="3"/>
        <v>#NAME?</v>
      </c>
    </row>
    <row r="44" spans="3:12" x14ac:dyDescent="0.2">
      <c r="C44" s="61" t="e">
        <f t="shared" ca="1" si="0"/>
        <v>#NAME?</v>
      </c>
      <c r="D44" s="61"/>
      <c r="E44" s="61"/>
      <c r="F44" s="61" t="e">
        <f t="shared" ca="1" si="1"/>
        <v>#NAME?</v>
      </c>
      <c r="G44" s="61"/>
      <c r="H44" s="61"/>
      <c r="I44" s="61" t="e">
        <f t="shared" ca="1" si="2"/>
        <v>#NAME?</v>
      </c>
      <c r="J44" s="61"/>
      <c r="K44" s="61"/>
      <c r="L44" s="61" t="e">
        <f t="shared" ca="1" si="3"/>
        <v>#NAME?</v>
      </c>
    </row>
  </sheetData>
  <mergeCells count="1">
    <mergeCell ref="A20:A2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附加题详细数据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2017-07-19T08:40:16Z</cp:lastPrinted>
  <dcterms:created xsi:type="dcterms:W3CDTF">2016-10-17T13:55:53Z</dcterms:created>
  <dcterms:modified xsi:type="dcterms:W3CDTF">2018-05-13T03:40:34Z</dcterms:modified>
</cp:coreProperties>
</file>