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updateLinks="never"/>
  <bookViews>
    <workbookView windowWidth="28695" windowHeight="13050"/>
  </bookViews>
  <sheets>
    <sheet name="Sheet1" sheetId="1" r:id="rId1"/>
    <sheet name="Sheet2" sheetId="4" r:id="rId2"/>
    <sheet name="Sheet3" sheetId="3" state="hidden" r:id="rId3"/>
  </sheets>
  <calcPr calcId="144525" concurrentCalc="0"/>
</workbook>
</file>

<file path=xl/sharedStrings.xml><?xml version="1.0" encoding="utf-8"?>
<sst xmlns="http://schemas.openxmlformats.org/spreadsheetml/2006/main" count="66">
  <si>
    <r>
      <rPr>
        <b/>
        <sz val="14"/>
        <color theme="1"/>
        <rFont val="Times New Roman"/>
        <charset val="134"/>
      </rPr>
      <t>17</t>
    </r>
    <r>
      <rPr>
        <b/>
        <sz val="14"/>
        <color theme="1"/>
        <rFont val="宋体"/>
        <charset val="134"/>
      </rPr>
      <t>春训营</t>
    </r>
    <r>
      <rPr>
        <b/>
        <sz val="14"/>
        <color theme="1"/>
        <rFont val="Times New Roman"/>
        <charset val="134"/>
      </rPr>
      <t>-</t>
    </r>
    <r>
      <rPr>
        <b/>
        <sz val="14"/>
        <color theme="1"/>
        <rFont val="宋体"/>
        <charset val="134"/>
      </rPr>
      <t>价值投资新时代任务九：房地产</t>
    </r>
    <r>
      <rPr>
        <b/>
        <sz val="14"/>
        <color theme="1"/>
        <rFont val="Times New Roman"/>
        <charset val="134"/>
      </rPr>
      <t>——</t>
    </r>
    <r>
      <rPr>
        <b/>
        <sz val="14"/>
        <color theme="1"/>
        <rFont val="宋体"/>
        <charset val="134"/>
      </rPr>
      <t>十字路口</t>
    </r>
  </si>
  <si>
    <r>
      <rPr>
        <sz val="10"/>
        <color theme="1"/>
        <rFont val="宋体"/>
        <charset val="134"/>
      </rPr>
      <t>【通关题】</t>
    </r>
  </si>
  <si>
    <r>
      <rPr>
        <sz val="10"/>
        <color theme="1"/>
        <rFont val="Times New Roman"/>
        <charset val="134"/>
      </rPr>
      <t>1</t>
    </r>
    <r>
      <rPr>
        <sz val="10"/>
        <color theme="1"/>
        <rFont val="宋体"/>
        <charset val="134"/>
      </rPr>
      <t>、列举万科</t>
    </r>
    <r>
      <rPr>
        <sz val="10"/>
        <color theme="1"/>
        <rFont val="Times New Roman"/>
        <charset val="134"/>
      </rPr>
      <t>2014</t>
    </r>
    <r>
      <rPr>
        <sz val="10"/>
        <color theme="1"/>
        <rFont val="宋体"/>
        <charset val="134"/>
      </rPr>
      <t>年</t>
    </r>
    <r>
      <rPr>
        <sz val="10"/>
        <color theme="1"/>
        <rFont val="Times New Roman"/>
        <charset val="134"/>
      </rPr>
      <t>1</t>
    </r>
    <r>
      <rPr>
        <sz val="10"/>
        <color theme="1"/>
        <rFont val="宋体"/>
        <charset val="134"/>
      </rPr>
      <t>月至</t>
    </r>
    <r>
      <rPr>
        <sz val="10"/>
        <color theme="1"/>
        <rFont val="Times New Roman"/>
        <charset val="134"/>
      </rPr>
      <t>2018</t>
    </r>
    <r>
      <rPr>
        <sz val="10"/>
        <color theme="1"/>
        <rFont val="宋体"/>
        <charset val="134"/>
      </rPr>
      <t>年</t>
    </r>
    <r>
      <rPr>
        <sz val="10"/>
        <color theme="1"/>
        <rFont val="Times New Roman"/>
        <charset val="134"/>
      </rPr>
      <t>4</t>
    </r>
    <r>
      <rPr>
        <sz val="10"/>
        <color theme="1"/>
        <rFont val="宋体"/>
        <charset val="134"/>
      </rPr>
      <t>月每个月的销售面积和销售金额，计算均价和同比增速。</t>
    </r>
  </si>
  <si>
    <t>销售面积(万平方米)</t>
  </si>
  <si>
    <t>销售金额(亿元)</t>
  </si>
  <si>
    <t>均价
(万元/平）</t>
  </si>
  <si>
    <t>同比销售面积增速</t>
  </si>
  <si>
    <t>同比销售金额增速</t>
  </si>
  <si>
    <t>平均</t>
  </si>
  <si>
    <r>
      <rPr>
        <sz val="10"/>
        <color theme="1"/>
        <rFont val="Times New Roman"/>
        <charset val="134"/>
      </rPr>
      <t>2</t>
    </r>
    <r>
      <rPr>
        <sz val="10"/>
        <color theme="1"/>
        <rFont val="宋体"/>
        <charset val="134"/>
      </rPr>
      <t>、列举万科</t>
    </r>
    <r>
      <rPr>
        <sz val="10"/>
        <color theme="1"/>
        <rFont val="Times New Roman"/>
        <charset val="134"/>
      </rPr>
      <t>2014</t>
    </r>
    <r>
      <rPr>
        <sz val="10"/>
        <color theme="1"/>
        <rFont val="宋体"/>
        <charset val="134"/>
      </rPr>
      <t>年一季度至</t>
    </r>
    <r>
      <rPr>
        <sz val="10"/>
        <color theme="1"/>
        <rFont val="Times New Roman"/>
        <charset val="134"/>
      </rPr>
      <t>2018</t>
    </r>
    <r>
      <rPr>
        <sz val="10"/>
        <color theme="1"/>
        <rFont val="宋体"/>
        <charset val="134"/>
      </rPr>
      <t>年一季度每个季度的营收和净利，计算同比增速。</t>
    </r>
  </si>
  <si>
    <t>营收(亿元)</t>
  </si>
  <si>
    <t>净利(亿元)</t>
  </si>
  <si>
    <t>营收增速</t>
  </si>
  <si>
    <t>净利增速</t>
  </si>
  <si>
    <t>2014Q1</t>
  </si>
  <si>
    <t>2014Q2</t>
  </si>
  <si>
    <t>2014Q3</t>
  </si>
  <si>
    <t>2014Q4</t>
  </si>
  <si>
    <t>2015Q1</t>
  </si>
  <si>
    <t>2015Q2</t>
  </si>
  <si>
    <t>2015Q3</t>
  </si>
  <si>
    <t>2015Q4</t>
  </si>
  <si>
    <t>2016Q1</t>
  </si>
  <si>
    <t>2016Q2</t>
  </si>
  <si>
    <t>2016Q3</t>
  </si>
  <si>
    <t>2016Q4</t>
  </si>
  <si>
    <t>2017Q1</t>
  </si>
  <si>
    <t>2017Q2</t>
  </si>
  <si>
    <t>2017Q3</t>
  </si>
  <si>
    <t>2017Q4</t>
  </si>
  <si>
    <t>2018Q1</t>
  </si>
  <si>
    <r>
      <rPr>
        <sz val="10"/>
        <color theme="1"/>
        <rFont val="Times New Roman"/>
        <charset val="134"/>
      </rPr>
      <t>3</t>
    </r>
    <r>
      <rPr>
        <sz val="10"/>
        <color theme="1"/>
        <rFont val="宋体"/>
        <charset val="134"/>
      </rPr>
      <t>、谈谈你的发现。</t>
    </r>
  </si>
  <si>
    <r>
      <rPr>
        <sz val="10"/>
        <color theme="1"/>
        <rFont val="Times New Roman"/>
        <charset val="134"/>
      </rPr>
      <t>1</t>
    </r>
    <r>
      <rPr>
        <sz val="10"/>
        <color theme="1"/>
        <rFont val="宋体"/>
        <charset val="134"/>
      </rPr>
      <t>、总体上营收和净利都在增长，除了两个季度</t>
    </r>
    <r>
      <rPr>
        <sz val="10"/>
        <color theme="1"/>
        <rFont val="Times New Roman"/>
        <charset val="134"/>
      </rPr>
      <t>2014Q1</t>
    </r>
    <r>
      <rPr>
        <sz val="10"/>
        <color theme="1"/>
        <rFont val="宋体"/>
        <charset val="134"/>
      </rPr>
      <t>和</t>
    </r>
    <r>
      <rPr>
        <sz val="10"/>
        <color theme="1"/>
        <rFont val="Times New Roman"/>
        <charset val="134"/>
      </rPr>
      <t>2015Q1</t>
    </r>
    <r>
      <rPr>
        <sz val="10"/>
        <color theme="1"/>
        <rFont val="宋体"/>
        <charset val="134"/>
      </rPr>
      <t>是两个同比负增长；</t>
    </r>
    <r>
      <rPr>
        <sz val="10"/>
        <color theme="1"/>
        <rFont val="Times New Roman"/>
        <charset val="134"/>
      </rPr>
      <t xml:space="preserve">
2</t>
    </r>
    <r>
      <rPr>
        <sz val="10"/>
        <color theme="1"/>
        <rFont val="宋体"/>
        <charset val="134"/>
      </rPr>
      <t>、从季度数据来看，每年的</t>
    </r>
    <r>
      <rPr>
        <sz val="10"/>
        <color theme="1"/>
        <rFont val="Times New Roman"/>
        <charset val="134"/>
      </rPr>
      <t>Q1</t>
    </r>
    <r>
      <rPr>
        <sz val="10"/>
        <color theme="1"/>
        <rFont val="宋体"/>
        <charset val="134"/>
      </rPr>
      <t>是营收和净利比较低的，相对去年的</t>
    </r>
    <r>
      <rPr>
        <sz val="10"/>
        <color theme="1"/>
        <rFont val="Times New Roman"/>
        <charset val="134"/>
      </rPr>
      <t>Q4</t>
    </r>
    <r>
      <rPr>
        <sz val="10"/>
        <color theme="1"/>
        <rFont val="宋体"/>
        <charset val="134"/>
      </rPr>
      <t>，每年的</t>
    </r>
    <r>
      <rPr>
        <sz val="10"/>
        <color theme="1"/>
        <rFont val="Times New Roman"/>
        <charset val="134"/>
      </rPr>
      <t>Q4</t>
    </r>
    <r>
      <rPr>
        <sz val="10"/>
        <color theme="1"/>
        <rFont val="宋体"/>
        <charset val="134"/>
      </rPr>
      <t>为相对营收和净利最高，如</t>
    </r>
    <r>
      <rPr>
        <sz val="10"/>
        <color theme="1"/>
        <rFont val="Times New Roman"/>
        <charset val="134"/>
      </rPr>
      <t>2015Q4,2016Q4,2017Q4</t>
    </r>
    <r>
      <rPr>
        <sz val="10"/>
        <color theme="1"/>
        <rFont val="宋体"/>
        <charset val="134"/>
      </rPr>
      <t>，营收在</t>
    </r>
    <r>
      <rPr>
        <sz val="10"/>
        <color theme="1"/>
        <rFont val="Times New Roman"/>
        <charset val="134"/>
      </rPr>
      <t>1000</t>
    </r>
    <r>
      <rPr>
        <sz val="10"/>
        <color theme="1"/>
        <rFont val="宋体"/>
        <charset val="134"/>
      </rPr>
      <t>亿元以上，净利在</t>
    </r>
    <r>
      <rPr>
        <sz val="10"/>
        <color theme="1"/>
        <rFont val="Times New Roman"/>
        <charset val="134"/>
      </rPr>
      <t>100</t>
    </r>
    <r>
      <rPr>
        <sz val="10"/>
        <color theme="1"/>
        <rFont val="宋体"/>
        <charset val="134"/>
      </rPr>
      <t>亿元以上，</t>
    </r>
    <r>
      <rPr>
        <sz val="10"/>
        <color theme="1"/>
        <rFont val="Times New Roman"/>
        <charset val="134"/>
      </rPr>
      <t xml:space="preserve">
3</t>
    </r>
    <r>
      <rPr>
        <sz val="10"/>
        <color theme="1"/>
        <rFont val="宋体"/>
        <charset val="134"/>
      </rPr>
      <t>、房地产业务竣工、结算具有一定的季节性规律，大多集中在下半年特别是第 4 季度，</t>
    </r>
    <r>
      <rPr>
        <sz val="10"/>
        <color theme="1"/>
        <rFont val="Times New Roman"/>
        <charset val="134"/>
      </rPr>
      <t xml:space="preserve">1 </t>
    </r>
    <r>
      <rPr>
        <sz val="10"/>
        <color theme="1"/>
        <rFont val="宋体"/>
        <charset val="134"/>
      </rPr>
      <t>季度竣工及结算量占全年总量的比例往往较低，导致同比变动的波动性也较大；</t>
    </r>
    <r>
      <rPr>
        <sz val="10"/>
        <color theme="1"/>
        <rFont val="Times New Roman"/>
        <charset val="134"/>
      </rPr>
      <t xml:space="preserve">
4</t>
    </r>
    <r>
      <rPr>
        <sz val="10"/>
        <color theme="1"/>
        <rFont val="宋体"/>
        <charset val="134"/>
      </rPr>
      <t>、从</t>
    </r>
    <r>
      <rPr>
        <sz val="10"/>
        <color theme="1"/>
        <rFont val="Times New Roman"/>
        <charset val="134"/>
      </rPr>
      <t>2014</t>
    </r>
    <r>
      <rPr>
        <sz val="10"/>
        <color theme="1"/>
        <rFont val="宋体"/>
        <charset val="134"/>
      </rPr>
      <t>年到现在来看，国家的调控政策并没有能够抑制房价的上涨，</t>
    </r>
    <r>
      <rPr>
        <sz val="10"/>
        <color theme="1"/>
        <rFont val="Times New Roman"/>
        <charset val="134"/>
      </rPr>
      <t>2014</t>
    </r>
    <r>
      <rPr>
        <sz val="10"/>
        <color theme="1"/>
        <rFont val="宋体"/>
        <charset val="134"/>
      </rPr>
      <t>年</t>
    </r>
    <r>
      <rPr>
        <sz val="10"/>
        <color theme="1"/>
        <rFont val="Times New Roman"/>
        <charset val="134"/>
      </rPr>
      <t>7</t>
    </r>
    <r>
      <rPr>
        <sz val="10"/>
        <color theme="1"/>
        <rFont val="宋体"/>
        <charset val="134"/>
      </rPr>
      <t>月的均价为</t>
    </r>
    <r>
      <rPr>
        <sz val="10"/>
        <color theme="1"/>
        <rFont val="Times New Roman"/>
        <charset val="134"/>
      </rPr>
      <t xml:space="preserve">0.97 </t>
    </r>
    <r>
      <rPr>
        <sz val="10"/>
        <color theme="1"/>
        <rFont val="宋体"/>
        <charset val="134"/>
      </rPr>
      <t>万元</t>
    </r>
    <r>
      <rPr>
        <sz val="10"/>
        <color theme="1"/>
        <rFont val="Times New Roman"/>
        <charset val="134"/>
      </rPr>
      <t>/</t>
    </r>
    <r>
      <rPr>
        <sz val="10"/>
        <color theme="1"/>
        <rFont val="宋体"/>
        <charset val="134"/>
      </rPr>
      <t>平，有所下降，之后就一路上涨到</t>
    </r>
    <r>
      <rPr>
        <sz val="10"/>
        <color theme="1"/>
        <rFont val="Times New Roman"/>
        <charset val="134"/>
      </rPr>
      <t>2017</t>
    </r>
    <r>
      <rPr>
        <sz val="10"/>
        <color theme="1"/>
        <rFont val="宋体"/>
        <charset val="134"/>
      </rPr>
      <t>年的九月，均价</t>
    </r>
    <r>
      <rPr>
        <sz val="10"/>
        <color theme="1"/>
        <rFont val="Times New Roman"/>
        <charset val="134"/>
      </rPr>
      <t xml:space="preserve">1.7 </t>
    </r>
    <r>
      <rPr>
        <sz val="10"/>
        <color theme="1"/>
        <rFont val="宋体"/>
        <charset val="134"/>
      </rPr>
      <t>万元</t>
    </r>
    <r>
      <rPr>
        <sz val="10"/>
        <color theme="1"/>
        <rFont val="Times New Roman"/>
        <charset val="134"/>
      </rPr>
      <t>/</t>
    </r>
    <r>
      <rPr>
        <sz val="10"/>
        <color theme="1"/>
        <rFont val="宋体"/>
        <charset val="134"/>
      </rPr>
      <t>平，在之后有所调整，均价依然是高位，如当前</t>
    </r>
    <r>
      <rPr>
        <sz val="10"/>
        <color theme="1"/>
        <rFont val="Times New Roman"/>
        <charset val="134"/>
      </rPr>
      <t>2018</t>
    </r>
    <r>
      <rPr>
        <sz val="10"/>
        <color theme="1"/>
        <rFont val="宋体"/>
        <charset val="134"/>
      </rPr>
      <t>年</t>
    </r>
    <r>
      <rPr>
        <sz val="10"/>
        <color theme="1"/>
        <rFont val="Times New Roman"/>
        <charset val="134"/>
      </rPr>
      <t>4</t>
    </r>
    <r>
      <rPr>
        <sz val="10"/>
        <color theme="1"/>
        <rFont val="宋体"/>
        <charset val="134"/>
      </rPr>
      <t>月在</t>
    </r>
    <r>
      <rPr>
        <sz val="10"/>
        <color theme="1"/>
        <rFont val="Times New Roman"/>
        <charset val="134"/>
      </rPr>
      <t xml:space="preserve">1.63 </t>
    </r>
    <r>
      <rPr>
        <sz val="10"/>
        <color theme="1"/>
        <rFont val="宋体"/>
        <charset val="134"/>
      </rPr>
      <t>万元</t>
    </r>
    <r>
      <rPr>
        <sz val="10"/>
        <color theme="1"/>
        <rFont val="Times New Roman"/>
        <charset val="134"/>
      </rPr>
      <t>/</t>
    </r>
    <r>
      <rPr>
        <sz val="10"/>
        <color theme="1"/>
        <rFont val="宋体"/>
        <charset val="134"/>
      </rPr>
      <t>平；</t>
    </r>
    <r>
      <rPr>
        <sz val="10"/>
        <color theme="1"/>
        <rFont val="Times New Roman"/>
        <charset val="134"/>
      </rPr>
      <t xml:space="preserve">
5</t>
    </r>
    <r>
      <rPr>
        <sz val="10"/>
        <color theme="1"/>
        <rFont val="宋体"/>
        <charset val="134"/>
      </rPr>
      <t>、</t>
    </r>
    <r>
      <rPr>
        <sz val="10"/>
        <color theme="1"/>
        <rFont val="Times New Roman"/>
        <charset val="134"/>
      </rPr>
      <t>2018</t>
    </r>
    <r>
      <rPr>
        <sz val="10"/>
        <color theme="1"/>
        <rFont val="宋体"/>
        <charset val="134"/>
      </rPr>
      <t>年</t>
    </r>
    <r>
      <rPr>
        <sz val="10"/>
        <color theme="1"/>
        <rFont val="Times New Roman"/>
        <charset val="134"/>
      </rPr>
      <t>2</t>
    </r>
    <r>
      <rPr>
        <sz val="10"/>
        <color theme="1"/>
        <rFont val="宋体"/>
        <charset val="134"/>
      </rPr>
      <t>月份开始，销售面积和销售金额都在下降，甚至双双负增长，</t>
    </r>
    <r>
      <rPr>
        <sz val="10"/>
        <color theme="1"/>
        <rFont val="Times New Roman"/>
        <charset val="134"/>
      </rPr>
      <t>2018Q1</t>
    </r>
    <r>
      <rPr>
        <sz val="10"/>
        <color theme="1"/>
        <rFont val="宋体"/>
        <charset val="134"/>
      </rPr>
      <t>的营收和净利的增长来自于</t>
    </r>
    <r>
      <rPr>
        <sz val="10"/>
        <color theme="1"/>
        <rFont val="Times New Roman"/>
        <charset val="134"/>
      </rPr>
      <t>2018</t>
    </r>
    <r>
      <rPr>
        <sz val="10"/>
        <color theme="1"/>
        <rFont val="宋体"/>
        <charset val="134"/>
      </rPr>
      <t>年</t>
    </r>
    <r>
      <rPr>
        <sz val="10"/>
        <color theme="1"/>
        <rFont val="Times New Roman"/>
        <charset val="134"/>
      </rPr>
      <t>1</t>
    </r>
    <r>
      <rPr>
        <sz val="10"/>
        <color theme="1"/>
        <rFont val="宋体"/>
        <charset val="134"/>
      </rPr>
      <t>月份，推测当前的万科</t>
    </r>
    <r>
      <rPr>
        <sz val="10"/>
        <color theme="1"/>
        <rFont val="Times New Roman"/>
        <charset val="134"/>
      </rPr>
      <t>2018Q2</t>
    </r>
    <r>
      <rPr>
        <sz val="10"/>
        <color theme="1"/>
        <rFont val="宋体"/>
        <charset val="134"/>
      </rPr>
      <t>的业绩同比下降；</t>
    </r>
    <r>
      <rPr>
        <sz val="10"/>
        <color theme="1"/>
        <rFont val="Times New Roman"/>
        <charset val="134"/>
      </rPr>
      <t xml:space="preserve">
</t>
    </r>
  </si>
  <si>
    <r>
      <rPr>
        <sz val="10"/>
        <color theme="1"/>
        <rFont val="Times New Roman"/>
        <charset val="134"/>
      </rPr>
      <t>4</t>
    </r>
    <r>
      <rPr>
        <sz val="10"/>
        <color theme="1"/>
        <rFont val="宋体"/>
        <charset val="134"/>
      </rPr>
      <t>、简述房地产行业的商业模式，房企可以通过哪些方式提高股东回报？</t>
    </r>
  </si>
  <si>
    <r>
      <rPr>
        <sz val="10"/>
        <color theme="1"/>
        <rFont val="宋体"/>
        <charset val="134"/>
      </rPr>
      <t xml:space="preserve">房地产行业的商业模式分成两类，一类是开发模式，一类是非开发模式；
开发模式：
</t>
    </r>
    <r>
      <rPr>
        <sz val="10"/>
        <color theme="1"/>
        <rFont val="Times New Roman"/>
        <charset val="134"/>
      </rPr>
      <t>1</t>
    </r>
    <r>
      <rPr>
        <sz val="10"/>
        <color theme="1"/>
        <rFont val="宋体"/>
        <charset val="134"/>
      </rPr>
      <t xml:space="preserve">、沃尔玛的模式，可以叫做万科模式，就是在城乡结合部标准化的拷贝、作业、扩张，单一产品、固定区位、目标客户群集中，中产阶级，总部控制所有的规划、财务、人力资源，土地的获得一律市场化；
</t>
    </r>
    <r>
      <rPr>
        <sz val="10"/>
        <color theme="1"/>
        <rFont val="Times New Roman"/>
        <charset val="134"/>
      </rPr>
      <t>2</t>
    </r>
    <r>
      <rPr>
        <sz val="10"/>
        <color theme="1"/>
        <rFont val="宋体"/>
        <charset val="134"/>
      </rPr>
      <t xml:space="preserve">、百货公司模式，中高低档都有，产品是写字楼、商场、住宅都有，如同百货公司一样，可以规避超大规模城市当中的区位风险，产品替代性的机会风险，如住宅不行卖写字楼；
</t>
    </r>
    <r>
      <rPr>
        <sz val="10"/>
        <color theme="1"/>
        <rFont val="Times New Roman"/>
        <charset val="134"/>
      </rPr>
      <t>3</t>
    </r>
    <r>
      <rPr>
        <sz val="10"/>
        <color theme="1"/>
        <rFont val="宋体"/>
        <charset val="134"/>
      </rPr>
      <t xml:space="preserve">、专门店、精品店模式，不以大量客户为依据，以单价非常高的客户为诉求，走的是比较高端的路线；
非开发模式：
</t>
    </r>
    <r>
      <rPr>
        <sz val="10"/>
        <color theme="1"/>
        <rFont val="Times New Roman"/>
        <charset val="134"/>
      </rPr>
      <t>1</t>
    </r>
    <r>
      <rPr>
        <sz val="10"/>
        <color theme="1"/>
        <rFont val="宋体"/>
        <charset val="134"/>
      </rPr>
      <t xml:space="preserve">、物业经营模式，做一个产品，然后自己持有，然后收租，主要是以收租为目的；
</t>
    </r>
    <r>
      <rPr>
        <sz val="10"/>
        <color theme="1"/>
        <rFont val="Times New Roman"/>
        <charset val="134"/>
      </rPr>
      <t>2</t>
    </r>
    <r>
      <rPr>
        <sz val="10"/>
        <color theme="1"/>
        <rFont val="宋体"/>
        <charset val="134"/>
      </rPr>
      <t xml:space="preserve">、土地开发模式，就是把房屋和土地分开，主要是卖地，买进土地以后，把它重新规划，包装成项目，最后卖掉，只需要研究地，不需要盖房子，开发周期长，负债率高，管理的链条也很长，因此这个土地是个好生意；
</t>
    </r>
    <r>
      <rPr>
        <sz val="10"/>
        <color theme="1"/>
        <rFont val="Times New Roman"/>
        <charset val="134"/>
      </rPr>
      <t>3</t>
    </r>
    <r>
      <rPr>
        <sz val="10"/>
        <color theme="1"/>
        <rFont val="宋体"/>
        <charset val="134"/>
      </rPr>
      <t>、房屋制造公司，也就是房屋供应商这种模式，这种公司的商业模式就只做房屋，地我不管，像北建新材</t>
    </r>
    <r>
      <rPr>
        <sz val="10"/>
        <color theme="1"/>
        <rFont val="Times New Roman"/>
        <charset val="134"/>
      </rPr>
      <t>(00786)</t>
    </r>
    <r>
      <rPr>
        <sz val="10"/>
        <color theme="1"/>
        <rFont val="宋体"/>
        <charset val="134"/>
      </rPr>
      <t xml:space="preserve">，就是走的这个路子；
</t>
    </r>
    <r>
      <rPr>
        <sz val="10"/>
        <color theme="1"/>
        <rFont val="Times New Roman"/>
        <charset val="134"/>
      </rPr>
      <t>4</t>
    </r>
    <r>
      <rPr>
        <sz val="10"/>
        <color theme="1"/>
        <rFont val="宋体"/>
        <charset val="134"/>
      </rPr>
      <t xml:space="preserve">、专业投资模式，主要就是投资房有关的领域、物业经营和出租，也做一点开发，但是做得很小，如美国的一家专业投资公司，上面是投资控股公司，下面有三个系统，公寓的投资和经营出租，写字楼的投资和出租，配合前两个的营销、服务；
</t>
    </r>
    <r>
      <rPr>
        <sz val="10"/>
        <color theme="1"/>
        <rFont val="Times New Roman"/>
        <charset val="134"/>
      </rPr>
      <t>5</t>
    </r>
    <r>
      <rPr>
        <sz val="10"/>
        <color theme="1"/>
        <rFont val="宋体"/>
        <charset val="134"/>
      </rPr>
      <t xml:space="preserve">、金融投资模式，这个是一个金融投资性质的，就是说投资与共同基金，比如说房地产基金，然后将自己公司按照一种基金管理的模式，可能投资多个项目，涉及很多的公司；
</t>
    </r>
    <r>
      <rPr>
        <sz val="10"/>
        <color theme="1"/>
        <rFont val="Times New Roman"/>
        <charset val="134"/>
      </rPr>
      <t>6</t>
    </r>
    <r>
      <rPr>
        <sz val="10"/>
        <color theme="1"/>
        <rFont val="宋体"/>
        <charset val="134"/>
      </rPr>
      <t>、物业相关服务模式，即物业相关的增值服务，比如管理车库、管理宾馆的后勤系统</t>
    </r>
    <r>
      <rPr>
        <sz val="10"/>
        <color theme="1"/>
        <rFont val="Times New Roman"/>
        <charset val="134"/>
      </rPr>
      <t xml:space="preserve">;
</t>
    </r>
    <r>
      <rPr>
        <sz val="10"/>
        <color theme="1"/>
        <rFont val="宋体"/>
        <charset val="134"/>
      </rPr>
      <t>可以通过下面的方式提高股东回报：
1、项目盈利可控的前提下，通过加快周转速度来获取更高的利润；
2、缩短拿地到开盘时间，提高办事效率和执行力；
3、提高开盘销售去化率，做好营销和推广，建立一支优秀的管理团队，如万科，他们的房子是有品牌溢价的；</t>
    </r>
  </si>
  <si>
    <r>
      <rPr>
        <sz val="10"/>
        <color theme="1"/>
        <rFont val="Times New Roman"/>
        <charset val="134"/>
      </rPr>
      <t>5</t>
    </r>
    <r>
      <rPr>
        <sz val="10"/>
        <color theme="1"/>
        <rFont val="宋体"/>
        <charset val="134"/>
      </rPr>
      <t>、一家房地产公司拿地后一直不开发坐等地价升值，对股东而言是否更好？</t>
    </r>
  </si>
  <si>
    <t xml:space="preserve">
分情况
1、在房价上涨阶段，由于房价上涨(上涨速度超过融资利率)，越早拿的地越便宜，一些能力较弱的开发商本身在成本把控、管理能力等方面并不具备优势，所以这些开发商如果囤地慢慢开发，反而可以用高涨的房价冲淡自身的劣势;
2、在房价慢跌阶段，快周转可以低利润甚至亏损抛售物业，然后以更低的低价拿地，在后期的新地块赚取利润。而慢周转(坐等地价升值)则面临不断新增的融资成本的尴尬局面，利润一步一步被时间侵蚀；
3、如果是长期囤地，则受到土地增值税的影响，以及融资成本不断累加等原因，即使早期拿地成本非常低，也并不能占到多大优势；
4、、在房价暴跌，或销量下滑，融资（包括直接融资和间接融资）环境较为严峻的情况下，快周转企业的资金链受到较大考验，不排除瞬间崩塌的情况，但是囤地坐等升值，不一定就能得以幸免，因为它的资金链不一定健康；
5、更多的房企追求合理利润的快周转，正确处理利润率、周转率、土地增值税之间的关系；
</t>
  </si>
  <si>
    <r>
      <rPr>
        <sz val="10"/>
        <color theme="1"/>
        <rFont val="Times New Roman"/>
        <charset val="134"/>
      </rPr>
      <t>6</t>
    </r>
    <r>
      <rPr>
        <sz val="10"/>
        <color theme="1"/>
        <rFont val="宋体"/>
        <charset val="134"/>
      </rPr>
      <t>、房地产企业为什么普遍缺钱？</t>
    </r>
  </si>
  <si>
    <r>
      <rPr>
        <sz val="10"/>
        <color theme="1"/>
        <rFont val="Times New Roman"/>
        <charset val="134"/>
      </rPr>
      <t>1</t>
    </r>
    <r>
      <rPr>
        <sz val="10"/>
        <color theme="1"/>
        <rFont val="宋体"/>
        <charset val="134"/>
      </rPr>
      <t>、房地产企业是通过借钱拿地、盖楼、卖房，盖好楼之后通过抵押给银行借钱接着盖，循环往复，在这个过程中积累大量债务；</t>
    </r>
    <r>
      <rPr>
        <sz val="10"/>
        <color theme="1"/>
        <rFont val="Times New Roman"/>
        <charset val="134"/>
      </rPr>
      <t xml:space="preserve">
2</t>
    </r>
    <r>
      <rPr>
        <sz val="10"/>
        <color theme="1"/>
        <rFont val="宋体"/>
        <charset val="134"/>
      </rPr>
      <t>、从“拿地”开始。此后不断需要投入资金，直至首次开盘（拿到预售许可证），用很少的资金撬动大项目，同时要是拿地到开盘时间越长，土地成本占比高，销售去化率越低，这个回收期就越长；</t>
    </r>
    <r>
      <rPr>
        <sz val="10"/>
        <color theme="1"/>
        <rFont val="Times New Roman"/>
        <charset val="134"/>
      </rPr>
      <t xml:space="preserve">
3</t>
    </r>
    <r>
      <rPr>
        <sz val="10"/>
        <color theme="1"/>
        <rFont val="宋体"/>
        <charset val="134"/>
      </rPr>
      <t>、房地产企业可以从上面的数据看到，每月的销售面积平均同比增长在</t>
    </r>
    <r>
      <rPr>
        <sz val="10"/>
        <color theme="1"/>
        <rFont val="Times New Roman"/>
        <charset val="134"/>
      </rPr>
      <t>27%</t>
    </r>
    <r>
      <rPr>
        <sz val="10"/>
        <color theme="1"/>
        <rFont val="宋体"/>
        <charset val="134"/>
      </rPr>
      <t>以上，这么高速的发展，只能是通过不断的借钱来发展，同时土地价格在不断地飙升，从拿地到开盘时间长，回款就慢，房地产企业非常缺钱的，到目前为止，</t>
    </r>
    <r>
      <rPr>
        <sz val="10"/>
        <color theme="1"/>
        <rFont val="Times New Roman"/>
        <charset val="134"/>
      </rPr>
      <t>TOP 3</t>
    </r>
    <r>
      <rPr>
        <sz val="10"/>
        <color theme="1"/>
        <rFont val="宋体"/>
        <charset val="134"/>
      </rPr>
      <t>的房地产企业负债率都在</t>
    </r>
    <r>
      <rPr>
        <sz val="10"/>
        <color theme="1"/>
        <rFont val="Times New Roman"/>
        <charset val="134"/>
      </rPr>
      <t>80%+</t>
    </r>
    <r>
      <rPr>
        <sz val="10"/>
        <color theme="1"/>
        <rFont val="宋体"/>
        <charset val="134"/>
      </rPr>
      <t>，如万科负债在万亿元，负债率</t>
    </r>
    <r>
      <rPr>
        <sz val="10"/>
        <color theme="1"/>
        <rFont val="Times New Roman"/>
        <charset val="134"/>
      </rPr>
      <t xml:space="preserve">84% </t>
    </r>
    <r>
      <rPr>
        <sz val="10"/>
        <color theme="1"/>
        <rFont val="宋体"/>
        <charset val="134"/>
      </rPr>
      <t>；</t>
    </r>
  </si>
  <si>
    <r>
      <rPr>
        <sz val="10"/>
        <color theme="1"/>
        <rFont val="Times New Roman"/>
        <charset val="134"/>
      </rPr>
      <t>7</t>
    </r>
    <r>
      <rPr>
        <sz val="10"/>
        <color theme="1"/>
        <rFont val="宋体"/>
        <charset val="134"/>
      </rPr>
      <t>、如果房价不涨了，什么是衡量房地产企业的最终价值的关键？</t>
    </r>
  </si>
  <si>
    <r>
      <rPr>
        <sz val="10"/>
        <color theme="1"/>
        <rFont val="Times New Roman"/>
        <charset val="134"/>
      </rPr>
      <t>1</t>
    </r>
    <r>
      <rPr>
        <sz val="10"/>
        <color theme="1"/>
        <rFont val="宋体"/>
        <charset val="134"/>
      </rPr>
      <t>、优秀的工作团队，如万科优秀的人力资源，有价值、稀缺、难以模仿的人力资源将为房地产企业带来长期的竞争优势；</t>
    </r>
    <r>
      <rPr>
        <sz val="10"/>
        <color theme="1"/>
        <rFont val="Times New Roman"/>
        <charset val="134"/>
      </rPr>
      <t xml:space="preserve">
2</t>
    </r>
    <r>
      <rPr>
        <sz val="10"/>
        <color theme="1"/>
        <rFont val="宋体"/>
        <charset val="134"/>
      </rPr>
      <t>、有形的资产——土地资源，这个具有不可替代、不可再生性，可以说是中国房地产企业的命脉，如果一个房地产企业没有土地资源的储备，即使这个企业拥有先进的机制、优秀的人才和充足的资金，那么土地资源的枯竭也会使其处于闲置的状态；</t>
    </r>
    <r>
      <rPr>
        <sz val="10"/>
        <color theme="1"/>
        <rFont val="Times New Roman"/>
        <charset val="134"/>
      </rPr>
      <t xml:space="preserve">
3</t>
    </r>
    <r>
      <rPr>
        <sz val="10"/>
        <color theme="1"/>
        <rFont val="宋体"/>
        <charset val="134"/>
      </rPr>
      <t>、房地产企业的品牌资源，这里包含了内部因素和外部关系在内的整体实力，品牌本质是有价值的承诺，通过承诺，最大限度地克服开发商和用户之间的不对称，品牌资源可以使得房地产企业获取成本领先、产品差异化两方面的竞争优势；</t>
    </r>
    <r>
      <rPr>
        <sz val="10"/>
        <color theme="1"/>
        <rFont val="Times New Roman"/>
        <charset val="134"/>
      </rPr>
      <t xml:space="preserve">
</t>
    </r>
  </si>
  <si>
    <r>
      <rPr>
        <sz val="10"/>
        <color theme="1"/>
        <rFont val="Times New Roman"/>
        <charset val="134"/>
      </rPr>
      <t>8</t>
    </r>
    <r>
      <rPr>
        <sz val="10"/>
        <color theme="1"/>
        <rFont val="宋体"/>
        <charset val="134"/>
      </rPr>
      <t>、万科成为房企</t>
    </r>
    <r>
      <rPr>
        <sz val="10"/>
        <color theme="1"/>
        <rFont val="Times New Roman"/>
        <charset val="134"/>
      </rPr>
      <t>30</t>
    </r>
    <r>
      <rPr>
        <sz val="10"/>
        <color theme="1"/>
        <rFont val="宋体"/>
        <charset val="134"/>
      </rPr>
      <t>年来的王者，恒大成为近</t>
    </r>
    <r>
      <rPr>
        <sz val="10"/>
        <color theme="1"/>
        <rFont val="Times New Roman"/>
        <charset val="134"/>
      </rPr>
      <t>10</t>
    </r>
    <r>
      <rPr>
        <sz val="10"/>
        <color theme="1"/>
        <rFont val="宋体"/>
        <charset val="134"/>
      </rPr>
      <t>年的王者靠的是什么？</t>
    </r>
  </si>
  <si>
    <r>
      <rPr>
        <b/>
        <sz val="10"/>
        <color theme="1"/>
        <rFont val="宋体"/>
        <charset val="134"/>
      </rPr>
      <t>万科：</t>
    </r>
    <r>
      <rPr>
        <sz val="10"/>
        <color theme="1"/>
        <rFont val="Times New Roman"/>
        <charset val="134"/>
      </rPr>
      <t xml:space="preserve">
1</t>
    </r>
    <r>
      <rPr>
        <sz val="10"/>
        <color theme="1"/>
        <rFont val="宋体"/>
        <charset val="134"/>
      </rPr>
      <t>、万科的第一轮扩张期指的是1988年到1994年,尤其是1991年确定“综合商社”发展模式，实施多元化和跨地域经营战略，实现急速扩张的过程；</t>
    </r>
    <r>
      <rPr>
        <sz val="10"/>
        <color theme="1"/>
        <rFont val="Times New Roman"/>
        <charset val="134"/>
      </rPr>
      <t xml:space="preserve">
2</t>
    </r>
    <r>
      <rPr>
        <sz val="10"/>
        <color theme="1"/>
        <rFont val="宋体"/>
        <charset val="134"/>
      </rPr>
      <t>、以房地产为主营业务,全国扩张阶段(1991～1994），其确立重点开发中国东南沿海地区的房地产和股权投资业务，这个为后面的规模化发展奠定了基础，抓住了东南沿海的发展；</t>
    </r>
    <r>
      <rPr>
        <sz val="10"/>
        <color theme="1"/>
        <rFont val="Times New Roman"/>
        <charset val="134"/>
      </rPr>
      <t xml:space="preserve">
3</t>
    </r>
    <r>
      <rPr>
        <sz val="10"/>
        <color theme="1"/>
        <rFont val="宋体"/>
        <charset val="134"/>
      </rPr>
      <t xml:space="preserve">、房地产主营业务范围收缩与调整阶段(1994～2001)，度过了宏观调控所带来的紧缩时期，开始确立城市居民住宅开发为主导业务,并提出加速资本积累,形成专业化和规模化经营；
4、快速扩张期(2000年至2003)，这个阶段一方面是有金融的强大支持，华润和银行信贷为其提供了充足的扩张资金，另一方面在人力资源上面，形成了一个优秀的团队；
5、战略指导下有质量的扩张(2004年至2013年)，提出由专业化到精细化,提出有质量的增长，这个阶段开始快速扩张的道路，2010年开始越过千亿门槛，并开始涉足商业地产；
6、2014年正式确立了未来城市综合配套服务商的定位，商业、物流地产、滑雪度假、长租公寓、教育、养老等新业务布局初现雏形；
7、2017年万科在股权事件稳定后引入深圳地铁集团成为公司第一大股东，万科新一届董事会也顺利完成改组；
</t>
    </r>
    <r>
      <rPr>
        <b/>
        <sz val="10"/>
        <color theme="1"/>
        <rFont val="宋体"/>
        <charset val="134"/>
      </rPr>
      <t>恒大：</t>
    </r>
    <r>
      <rPr>
        <sz val="10"/>
        <color theme="1"/>
        <rFont val="宋体"/>
        <charset val="134"/>
      </rPr>
      <t xml:space="preserve">
1、2006年，恒大进入第四个“三年计划”，提出“迈向国际，跨越发展”的宏伟蓝图，开始正式实施向全国拓展的战略计划；
2、2007年，恒大进入“规模+品牌”标准化运营战略阶段，在产品、运营和管理三个维度上统一标准化，并从广州向全国拓展；
3、2009年是恒大历史上重要的转折点，成功登陆港交所实现上市计划，同时当年以5498万平的土储规模成为全国第一；
4、2011年恒大已经在销售面积上超越万科位列全国第一，随后恒大进入稳步增长期，并在销售面积和土储规模上持续蝉联全国第一，2016年恒大超越万科首次荣登全国销冠；
</t>
    </r>
    <r>
      <rPr>
        <b/>
        <sz val="10"/>
        <color theme="1"/>
        <rFont val="宋体"/>
        <charset val="134"/>
      </rPr>
      <t xml:space="preserve">小结：
</t>
    </r>
    <r>
      <rPr>
        <sz val="10"/>
        <color theme="1"/>
        <rFont val="宋体"/>
        <charset val="134"/>
      </rPr>
      <t>1、万科从1988年开始进军房地产，从多元化到专业化，从专业化到精细化，从精细化到未来城市综合配套服务商，其优秀的管理团队不断地在持续优化和深耕，从沿海到全国，到海外，不断地增加布局广度，保持区域纵深，同时对核心区域潜力进行深度挖掘，如珠三角地区，从2012年至今珠三角区域的销售规模一直稳定在35%以上；
2、恒大在2011年前，主要在挖掘三四线城市潜力，进行全国化土地储备布局，在2013年他的三四线城市的销售占比长期维持在50%以上，并在2013年向一二线城市主流核心城市转型；
3、恒大最近十年快速发展的秘诀之一就在于敢于拿地，自从恒大2009年以5498万平的土储荣登中国“地王”后，除2014年外，恒大每年新增土储规模均不低于2600万平，并且一直加大拿地力度，恒大拥有大量优质、低价的土储；
4、恒大依靠“紧密型集团化管理模式”，在过去几年中完成了“三四线”向“一二线”城市结构的转型，而且依旧能保持龙头最高的利润率，背后是执行力和成本控制能力的体现；</t>
    </r>
  </si>
  <si>
    <r>
      <rPr>
        <sz val="10"/>
        <color theme="1"/>
        <rFont val="Times New Roman"/>
        <charset val="134"/>
      </rPr>
      <t>9</t>
    </r>
    <r>
      <rPr>
        <sz val="10"/>
        <color theme="1"/>
        <rFont val="宋体"/>
        <charset val="134"/>
      </rPr>
      <t>、观察九斗数据上万科前一轮房地产周期中市盈率、市净率的底部和股息率的顶部，制定你的房地产行业投资策略。</t>
    </r>
  </si>
  <si>
    <r>
      <rPr>
        <sz val="10"/>
        <color theme="1"/>
        <rFont val="宋体"/>
        <charset val="134"/>
      </rPr>
      <t>由上图判断，前一轮房地产周期为</t>
    </r>
    <r>
      <rPr>
        <sz val="10"/>
        <color theme="1"/>
        <rFont val="Times New Roman"/>
        <charset val="134"/>
      </rPr>
      <t>2012</t>
    </r>
    <r>
      <rPr>
        <sz val="10"/>
        <color theme="1"/>
        <rFont val="宋体"/>
        <charset val="134"/>
      </rPr>
      <t>年</t>
    </r>
    <r>
      <rPr>
        <sz val="10"/>
        <color theme="1"/>
        <rFont val="Times New Roman"/>
        <charset val="134"/>
      </rPr>
      <t>6</t>
    </r>
    <r>
      <rPr>
        <sz val="10"/>
        <color theme="1"/>
        <rFont val="宋体"/>
        <charset val="134"/>
      </rPr>
      <t>月到</t>
    </r>
    <r>
      <rPr>
        <sz val="10"/>
        <color theme="1"/>
        <rFont val="Times New Roman"/>
        <charset val="134"/>
      </rPr>
      <t>2014</t>
    </r>
    <r>
      <rPr>
        <sz val="10"/>
        <color theme="1"/>
        <rFont val="宋体"/>
        <charset val="134"/>
      </rPr>
      <t>年</t>
    </r>
    <r>
      <rPr>
        <sz val="10"/>
        <color theme="1"/>
        <rFont val="Times New Roman"/>
        <charset val="134"/>
      </rPr>
      <t>12</t>
    </r>
    <r>
      <rPr>
        <sz val="10"/>
        <color theme="1"/>
        <rFont val="宋体"/>
        <charset val="134"/>
      </rPr>
      <t>月。
市盈率的底部是2014年3月10日，PE为5.21，同一天PB也见底，PB为1.02，股息率见顶，为5.73%；
房地产投资策略：
1、首先看市盈率、市净率，市盈率和市净率在历史什么位置，历史位置太高的不看，另外通过业绩预告、业绩快报对于企业未来有一个合理预判；
2、另外要考虑到非经常性损益，有些的经常性利润，另外也要考虑季节性因素，如房地产一季度收入低，四季度收入高；
3、房地产属于负债率很高的企业，市净率的中枢应该是1倍，对于上面的PB 1.02，这个应该是在股指中枢的地方，从估值中枢看，应该算是性价比高；
4、最后，引入参考资料的一条判断依据，房地产全行业上市公司的总市值占A股上市公司的比重，从后面的股价K线图看，这个是看做是底部的一个信号，举例真正的底部已经不远或者正在底部，市场可能还需要一点时间（1-2个月）反应在股价上，但这是一个重要拐点；</t>
    </r>
  </si>
  <si>
    <t>附加题</t>
  </si>
  <si>
    <r>
      <rPr>
        <sz val="10"/>
        <color theme="1"/>
        <rFont val="Times New Roman"/>
        <charset val="134"/>
      </rPr>
      <t>1</t>
    </r>
    <r>
      <rPr>
        <sz val="10"/>
        <color theme="1"/>
        <rFont val="宋体"/>
        <charset val="134"/>
      </rPr>
      <t>、计算恒大</t>
    </r>
    <r>
      <rPr>
        <sz val="10"/>
        <color theme="1"/>
        <rFont val="Times New Roman"/>
        <charset val="134"/>
      </rPr>
      <t>2015</t>
    </r>
    <r>
      <rPr>
        <sz val="10"/>
        <color theme="1"/>
        <rFont val="宋体"/>
        <charset val="134"/>
      </rPr>
      <t>年的最低市盈率、市净率和最高股息率。</t>
    </r>
  </si>
  <si>
    <t>中国恒大(3333)2015年最低股价日为2015-1-19，股价为3.260 港币</t>
  </si>
  <si>
    <t>(亿股)
总股数</t>
  </si>
  <si>
    <r>
      <rPr>
        <sz val="10"/>
        <color theme="1"/>
        <rFont val="宋体"/>
        <charset val="134"/>
      </rPr>
      <t>（亿元）</t>
    </r>
    <r>
      <rPr>
        <sz val="10"/>
        <color theme="1"/>
        <rFont val="Times New Roman"/>
        <charset val="134"/>
      </rPr>
      <t xml:space="preserve">
</t>
    </r>
    <r>
      <rPr>
        <sz val="10"/>
        <color theme="1"/>
        <rFont val="宋体"/>
        <charset val="134"/>
      </rPr>
      <t>总市值</t>
    </r>
  </si>
  <si>
    <t>(亿元)
TTM净利润</t>
  </si>
  <si>
    <t>(亿元)
净资产</t>
  </si>
  <si>
    <t>分红</t>
  </si>
  <si>
    <t>除权价</t>
  </si>
  <si>
    <t>最低PE</t>
  </si>
  <si>
    <t>最低PB</t>
  </si>
  <si>
    <t>最高股息率</t>
  </si>
  <si>
    <t>恒大(3333)</t>
  </si>
  <si>
    <t>注：总股数为2015年中报第48页，股本及溢價“2015年1月1日的結餘”，净资产为29页“權益總額”;TTM净利润为2014年报第4页，“本公司股東”</t>
  </si>
  <si>
    <r>
      <rPr>
        <sz val="10"/>
        <color theme="1"/>
        <rFont val="Times New Roman"/>
        <charset val="134"/>
      </rPr>
      <t>2</t>
    </r>
    <r>
      <rPr>
        <sz val="10"/>
        <color theme="1"/>
        <rFont val="宋体"/>
        <charset val="134"/>
      </rPr>
      <t>、港股地产股的估值远低于</t>
    </r>
    <r>
      <rPr>
        <sz val="10"/>
        <color theme="1"/>
        <rFont val="Times New Roman"/>
        <charset val="134"/>
      </rPr>
      <t>A</t>
    </r>
    <r>
      <rPr>
        <sz val="10"/>
        <color theme="1"/>
        <rFont val="宋体"/>
        <charset val="134"/>
      </rPr>
      <t>股，为什么？</t>
    </r>
  </si>
  <si>
    <t>1、首先在我们市场上，普遍缺乏投资渠道。另外，A股市场上也没有做空的工具，所以即使有负面的消息，你也没有办法快速地反映在价格里；
2、A股市场的上市采取的是核准制，是有名额的，而且这个名额是“僧多粥少”，上市公司本身就有“壳价值”，这一系列的因素你都可以看成是在我们这个市场上，金融工具的“供给”是不足的，所以会导致价格的上升；
3、国内是采取比较严格的外汇管制的，H股是港币交易，A股是人民币交易，严格的外汇管制底下，套利的资金不可能随意地进出；
4、A股由于市场流动性好，这个是有一定溢价的，如同一个产品一个市场每天成交 1 个亿，另一个成交 1 万块，大家肯定喜欢去前者交易，如果两个市场很难互通资金的话，交易者愿意为了市场的活跃度支付一定的溢价，另外也因为参与主体多为更加情绪化（急涨急跌）的散户群体；
5、A股市场的主体是散户，有点概念就疯炒，完全当做赌博的筹码，而港股70% 以上都是机构，更加理性；
6、AH股溢价率，当这个A股溢价率趋向于0，甚至是折价的时候，这个时候考虑入手；</t>
  </si>
  <si>
    <r>
      <t>3</t>
    </r>
    <r>
      <rPr>
        <sz val="10"/>
        <color theme="1"/>
        <rFont val="宋体"/>
        <charset val="134"/>
      </rPr>
      <t>、结合春训营行业研究课程中的前几期内容，谈谈投资房地产行业的机遇与风险。</t>
    </r>
  </si>
  <si>
    <t>风险点：
1、通胀因素，房子的价格上涨和房子有投资价值这个联系不大，可能的结果是剔除通胀，房子并不升值；
2、破产风险，这个主要是资金链断裂，可能是国家调控、行业不景气，管理不善导致资金周转出现问题；
3、中国的城市化率正在走向一个天花板，对于房地产企业而言，这个是增长瓶颈的客观存在；
机遇：
1、首先房地产是一个周期性行业，尽可能在周期的底部进场，比如选择行业业绩回暖的时点，举例2014年，房地产调控已接近全面松绑，先于利率和存款准备金率见底，这个是一个比较明显进场的信号；
2、对于周期性行业，如房地产，这个行业不会消亡，只要这个房地产企业不破产，买得低，一样可以赚钱，这里的低，是说估值低，至于如何判断估值低，维度有，房地产全行业上市公司的总市值占A股上市公司的比重，PE，PB；
3、对于房地产行业而言，资金链是一个很重要的风险因素，资金链断裂房地产企业有可能就破产了，负债实在是太高了，这里就需要考察他们的高管团队，对于一个上市企业，高管团队的年龄最好平均不要超过50岁太多，在40-50岁比较有朝气；
4、另外对于高管的薪资，持股要是一个要考察的维度，要是高管不持股，薪资又低，那么公司的业绩的想象力空间有限；
5、对于房地产企业的高管大额回购，股票期权激励和限制性股票激励等，跟随公司高管等内幕人的步伐；</t>
  </si>
  <si>
    <t>600016.SH</t>
  </si>
  <si>
    <t>601398.SH</t>
  </si>
  <si>
    <t>600036.SH</t>
  </si>
</sst>
</file>

<file path=xl/styles.xml><?xml version="1.0" encoding="utf-8"?>
<styleSheet xmlns="http://schemas.openxmlformats.org/spreadsheetml/2006/main">
  <numFmts count="8">
    <numFmt numFmtId="176" formatCode="0.0%"/>
    <numFmt numFmtId="177" formatCode="_ * #,##0_ ;_ * \-#,##0_ ;_ * &quot;-&quot;??_ ;_ @_ "/>
    <numFmt numFmtId="178" formatCode="0.00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9" formatCode="0.0_ "/>
    <numFmt numFmtId="41" formatCode="_ * #,##0_ ;_ * \-#,##0_ ;_ * &quot;-&quot;_ ;_ @_ "/>
    <numFmt numFmtId="43" formatCode="_ * #,##0.00_ ;_ * \-#,##0.00_ ;_ * &quot;-&quot;??_ ;_ @_ "/>
  </numFmts>
  <fonts count="29">
    <font>
      <sz val="11"/>
      <color theme="1"/>
      <name val="等线"/>
      <charset val="134"/>
      <scheme val="minor"/>
    </font>
    <font>
      <sz val="11"/>
      <color theme="1"/>
      <name val="Times New Roman"/>
      <charset val="134"/>
    </font>
    <font>
      <sz val="10"/>
      <color theme="1"/>
      <name val="Times New Roman"/>
      <charset val="134"/>
    </font>
    <font>
      <b/>
      <sz val="14"/>
      <color theme="1"/>
      <name val="Times New Roman"/>
      <charset val="134"/>
    </font>
    <font>
      <sz val="10"/>
      <color theme="1"/>
      <name val="宋体"/>
      <charset val="134"/>
    </font>
    <font>
      <b/>
      <sz val="10"/>
      <color theme="1"/>
      <name val="宋体"/>
      <charset val="134"/>
    </font>
    <font>
      <b/>
      <sz val="10"/>
      <color theme="1"/>
      <name val="Times New Roman"/>
      <charset val="134"/>
    </font>
    <font>
      <sz val="10"/>
      <color rgb="FFFF0000"/>
      <name val="宋体"/>
      <charset val="134"/>
    </font>
    <font>
      <b/>
      <sz val="18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sz val="10"/>
      <color theme="1"/>
      <name val="Arial"/>
      <charset val="134"/>
    </font>
    <font>
      <sz val="11"/>
      <color rgb="FF9C6500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3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4"/>
      <color theme="1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3" tint="0.79989013336588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2" fillId="4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16" borderId="12" applyNumberFormat="0" applyFont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13" applyNumberFormat="0" applyFill="0" applyAlignment="0" applyProtection="0">
      <alignment vertical="center"/>
    </xf>
    <xf numFmtId="0" fontId="21" fillId="0" borderId="13" applyNumberFormat="0" applyFill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9" fillId="3" borderId="9" applyNumberFormat="0" applyAlignment="0" applyProtection="0">
      <alignment vertical="center"/>
    </xf>
    <xf numFmtId="0" fontId="11" fillId="3" borderId="10" applyNumberFormat="0" applyAlignment="0" applyProtection="0">
      <alignment vertical="center"/>
    </xf>
    <xf numFmtId="0" fontId="24" fillId="23" borderId="14" applyNumberFormat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25" fillId="0" borderId="15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6" fillId="0" borderId="0">
      <alignment vertical="center"/>
    </xf>
    <xf numFmtId="43" fontId="16" fillId="0" borderId="0" applyFont="0" applyFill="0" applyBorder="0" applyAlignment="0" applyProtection="0">
      <alignment vertical="center"/>
    </xf>
  </cellStyleXfs>
  <cellXfs count="83">
    <xf numFmtId="0" fontId="0" fillId="0" borderId="0" xfId="0">
      <alignment vertical="center"/>
    </xf>
    <xf numFmtId="0" fontId="1" fillId="0" borderId="0" xfId="0" applyFont="1">
      <alignment vertical="center"/>
    </xf>
    <xf numFmtId="14" fontId="1" fillId="0" borderId="0" xfId="0" applyNumberFormat="1" applyFont="1">
      <alignment vertical="center"/>
    </xf>
    <xf numFmtId="0" fontId="2" fillId="0" borderId="0" xfId="0" applyFont="1" applyBorder="1" applyAlignment="1">
      <alignment vertical="center"/>
    </xf>
    <xf numFmtId="177" fontId="1" fillId="0" borderId="0" xfId="8" applyNumberFormat="1" applyFont="1">
      <alignment vertical="center"/>
    </xf>
    <xf numFmtId="176" fontId="1" fillId="0" borderId="0" xfId="0" applyNumberFormat="1" applyFont="1">
      <alignment vertical="center"/>
    </xf>
    <xf numFmtId="178" fontId="0" fillId="0" borderId="0" xfId="0" applyNumberFormat="1">
      <alignment vertical="center"/>
    </xf>
    <xf numFmtId="10" fontId="0" fillId="0" borderId="0" xfId="0" applyNumberFormat="1">
      <alignment vertical="center"/>
    </xf>
    <xf numFmtId="0" fontId="2" fillId="0" borderId="0" xfId="0" applyNumberFormat="1" applyFont="1" applyFill="1" applyBorder="1" applyAlignment="1">
      <alignment horizontal="right" vertical="center" wrapText="1"/>
    </xf>
    <xf numFmtId="0" fontId="2" fillId="0" borderId="0" xfId="0" applyFont="1" applyAlignment="1">
      <alignment vertical="center"/>
    </xf>
    <xf numFmtId="0" fontId="2" fillId="0" borderId="0" xfId="0" applyNumberFormat="1" applyFont="1" applyAlignment="1">
      <alignment vertical="center"/>
    </xf>
    <xf numFmtId="0" fontId="3" fillId="0" borderId="0" xfId="0" applyNumberFormat="1" applyFont="1" applyAlignment="1">
      <alignment vertical="center"/>
    </xf>
    <xf numFmtId="0" fontId="2" fillId="2" borderId="1" xfId="0" applyNumberFormat="1" applyFont="1" applyFill="1" applyBorder="1" applyAlignment="1">
      <alignment horizontal="left" vertical="center" wrapText="1"/>
    </xf>
    <xf numFmtId="0" fontId="2" fillId="2" borderId="2" xfId="0" applyNumberFormat="1" applyFont="1" applyFill="1" applyBorder="1" applyAlignment="1">
      <alignment horizontal="left" vertical="center" wrapText="1"/>
    </xf>
    <xf numFmtId="0" fontId="2" fillId="0" borderId="3" xfId="0" applyNumberFormat="1" applyFont="1" applyFill="1" applyBorder="1" applyAlignment="1">
      <alignment horizontal="left" vertical="center" wrapText="1"/>
    </xf>
    <xf numFmtId="0" fontId="2" fillId="0" borderId="0" xfId="0" applyNumberFormat="1" applyFont="1" applyFill="1" applyBorder="1" applyAlignment="1">
      <alignment horizontal="left" vertical="center" wrapText="1"/>
    </xf>
    <xf numFmtId="0" fontId="4" fillId="0" borderId="0" xfId="0" applyNumberFormat="1" applyFont="1" applyFill="1" applyAlignment="1">
      <alignment horizontal="right" vertical="center" wrapText="1"/>
    </xf>
    <xf numFmtId="0" fontId="4" fillId="0" borderId="4" xfId="0" applyNumberFormat="1" applyFont="1" applyFill="1" applyBorder="1" applyAlignment="1">
      <alignment horizontal="right" vertical="center" wrapText="1"/>
    </xf>
    <xf numFmtId="57" fontId="2" fillId="0" borderId="0" xfId="0" applyNumberFormat="1" applyFont="1" applyFill="1" applyBorder="1" applyAlignment="1">
      <alignment horizontal="left" vertical="center" wrapText="1"/>
    </xf>
    <xf numFmtId="179" fontId="2" fillId="0" borderId="0" xfId="0" applyNumberFormat="1" applyFont="1" applyFill="1" applyBorder="1" applyAlignment="1">
      <alignment horizontal="right" vertical="center" wrapText="1"/>
    </xf>
    <xf numFmtId="178" fontId="2" fillId="0" borderId="0" xfId="0" applyNumberFormat="1" applyFont="1" applyFill="1" applyBorder="1" applyAlignment="1">
      <alignment horizontal="right" vertical="center" wrapText="1"/>
    </xf>
    <xf numFmtId="176" fontId="2" fillId="0" borderId="0" xfId="0" applyNumberFormat="1" applyFont="1" applyFill="1" applyBorder="1" applyAlignment="1">
      <alignment horizontal="right" vertical="center" wrapText="1"/>
    </xf>
    <xf numFmtId="176" fontId="2" fillId="0" borderId="0" xfId="0" applyNumberFormat="1" applyFont="1" applyFill="1" applyBorder="1" applyAlignment="1">
      <alignment horizontal="left" vertical="center" wrapText="1"/>
    </xf>
    <xf numFmtId="57" fontId="5" fillId="0" borderId="0" xfId="0" applyNumberFormat="1" applyFont="1" applyFill="1" applyAlignment="1">
      <alignment horizontal="left" vertical="center" wrapText="1"/>
    </xf>
    <xf numFmtId="0" fontId="2" fillId="0" borderId="0" xfId="0" applyNumberFormat="1" applyFont="1" applyFill="1" applyAlignment="1">
      <alignment horizontal="left" vertical="center" wrapText="1"/>
    </xf>
    <xf numFmtId="176" fontId="6" fillId="0" borderId="0" xfId="0" applyNumberFormat="1" applyFont="1" applyFill="1" applyAlignment="1">
      <alignment horizontal="left" vertical="center" wrapText="1"/>
    </xf>
    <xf numFmtId="57" fontId="2" fillId="0" borderId="0" xfId="0" applyNumberFormat="1" applyFont="1" applyFill="1" applyAlignment="1">
      <alignment horizontal="left" vertical="center" wrapText="1"/>
    </xf>
    <xf numFmtId="0" fontId="4" fillId="0" borderId="3" xfId="0" applyNumberFormat="1" applyFont="1" applyFill="1" applyBorder="1" applyAlignment="1">
      <alignment horizontal="left" vertical="center" wrapText="1"/>
    </xf>
    <xf numFmtId="0" fontId="4" fillId="0" borderId="0" xfId="0" applyNumberFormat="1" applyFont="1" applyFill="1" applyAlignment="1">
      <alignment horizontal="left" vertical="center" wrapText="1"/>
    </xf>
    <xf numFmtId="0" fontId="2" fillId="2" borderId="5" xfId="0" applyNumberFormat="1" applyFont="1" applyFill="1" applyBorder="1" applyAlignment="1">
      <alignment horizontal="left" vertical="center" wrapText="1"/>
    </xf>
    <xf numFmtId="0" fontId="2" fillId="0" borderId="6" xfId="0" applyNumberFormat="1" applyFont="1" applyFill="1" applyBorder="1" applyAlignment="1">
      <alignment horizontal="left" vertical="center" wrapText="1"/>
    </xf>
    <xf numFmtId="0" fontId="4" fillId="0" borderId="6" xfId="0" applyNumberFormat="1" applyFont="1" applyFill="1" applyBorder="1" applyAlignment="1">
      <alignment horizontal="left" vertical="center" wrapText="1"/>
    </xf>
    <xf numFmtId="0" fontId="2" fillId="2" borderId="3" xfId="0" applyNumberFormat="1" applyFont="1" applyFill="1" applyBorder="1" applyAlignment="1">
      <alignment horizontal="left" vertical="center" wrapText="1"/>
    </xf>
    <xf numFmtId="0" fontId="2" fillId="2" borderId="0" xfId="0" applyNumberFormat="1" applyFont="1" applyFill="1" applyBorder="1" applyAlignment="1">
      <alignment horizontal="left" vertical="center" wrapText="1"/>
    </xf>
    <xf numFmtId="0" fontId="2" fillId="0" borderId="3" xfId="0" applyNumberFormat="1" applyFont="1" applyBorder="1" applyAlignment="1">
      <alignment vertical="center"/>
    </xf>
    <xf numFmtId="0" fontId="2" fillId="0" borderId="0" xfId="0" applyNumberFormat="1" applyFont="1" applyBorder="1" applyAlignment="1">
      <alignment vertical="center" wrapText="1"/>
    </xf>
    <xf numFmtId="0" fontId="4" fillId="0" borderId="4" xfId="0" applyNumberFormat="1" applyFont="1" applyBorder="1" applyAlignment="1">
      <alignment vertical="center" wrapText="1"/>
    </xf>
    <xf numFmtId="0" fontId="4" fillId="0" borderId="4" xfId="0" applyNumberFormat="1" applyFont="1" applyBorder="1" applyAlignment="1">
      <alignment vertical="center"/>
    </xf>
    <xf numFmtId="0" fontId="2" fillId="0" borderId="0" xfId="0" applyNumberFormat="1" applyFont="1" applyAlignment="1">
      <alignment vertical="center" wrapText="1"/>
    </xf>
    <xf numFmtId="178" fontId="2" fillId="0" borderId="0" xfId="0" applyNumberFormat="1" applyFont="1" applyAlignment="1">
      <alignment horizontal="right" vertical="center" wrapText="1"/>
    </xf>
    <xf numFmtId="178" fontId="2" fillId="0" borderId="0" xfId="0" applyNumberFormat="1" applyFont="1" applyBorder="1" applyAlignment="1">
      <alignment vertical="center" wrapText="1"/>
    </xf>
    <xf numFmtId="176" fontId="2" fillId="0" borderId="0" xfId="0" applyNumberFormat="1" applyFont="1" applyBorder="1" applyAlignment="1">
      <alignment vertical="center" wrapText="1"/>
    </xf>
    <xf numFmtId="178" fontId="2" fillId="0" borderId="0" xfId="0" applyNumberFormat="1" applyFont="1" applyAlignment="1">
      <alignment horizontal="right" vertical="center"/>
    </xf>
    <xf numFmtId="0" fontId="2" fillId="0" borderId="0" xfId="0" applyNumberFormat="1" applyFont="1" applyAlignment="1">
      <alignment horizontal="left" vertical="center"/>
    </xf>
    <xf numFmtId="0" fontId="5" fillId="0" borderId="0" xfId="0" applyNumberFormat="1" applyFont="1" applyBorder="1" applyAlignment="1">
      <alignment vertical="center" wrapText="1"/>
    </xf>
    <xf numFmtId="176" fontId="6" fillId="0" borderId="0" xfId="0" applyNumberFormat="1" applyFont="1" applyBorder="1" applyAlignment="1">
      <alignment vertical="center" wrapText="1"/>
    </xf>
    <xf numFmtId="0" fontId="2" fillId="0" borderId="3" xfId="0" applyNumberFormat="1" applyFont="1" applyBorder="1" applyAlignment="1">
      <alignment horizontal="left" vertical="center" wrapText="1"/>
    </xf>
    <xf numFmtId="0" fontId="2" fillId="0" borderId="0" xfId="0" applyNumberFormat="1" applyFont="1" applyAlignment="1">
      <alignment horizontal="left" vertical="center" wrapText="1"/>
    </xf>
    <xf numFmtId="0" fontId="4" fillId="0" borderId="0" xfId="0" applyNumberFormat="1" applyFont="1" applyAlignment="1">
      <alignment horizontal="left" vertical="center" wrapText="1"/>
    </xf>
    <xf numFmtId="0" fontId="2" fillId="2" borderId="6" xfId="0" applyNumberFormat="1" applyFont="1" applyFill="1" applyBorder="1" applyAlignment="1">
      <alignment horizontal="left" vertical="center" wrapText="1"/>
    </xf>
    <xf numFmtId="0" fontId="2" fillId="0" borderId="0" xfId="0" applyNumberFormat="1" applyFont="1" applyBorder="1" applyAlignment="1">
      <alignment vertical="center"/>
    </xf>
    <xf numFmtId="0" fontId="2" fillId="0" borderId="6" xfId="0" applyNumberFormat="1" applyFont="1" applyBorder="1" applyAlignment="1">
      <alignment vertical="center"/>
    </xf>
    <xf numFmtId="0" fontId="2" fillId="0" borderId="6" xfId="0" applyNumberFormat="1" applyFont="1" applyBorder="1" applyAlignment="1">
      <alignment horizontal="left" vertical="center" wrapText="1"/>
    </xf>
    <xf numFmtId="0" fontId="4" fillId="0" borderId="3" xfId="0" applyNumberFormat="1" applyFont="1" applyBorder="1" applyAlignment="1">
      <alignment horizontal="left" vertical="center" wrapText="1"/>
    </xf>
    <xf numFmtId="0" fontId="5" fillId="0" borderId="3" xfId="0" applyNumberFormat="1" applyFont="1" applyBorder="1" applyAlignment="1">
      <alignment horizontal="left" vertical="center" wrapText="1"/>
    </xf>
    <xf numFmtId="0" fontId="4" fillId="0" borderId="6" xfId="0" applyNumberFormat="1" applyFont="1" applyBorder="1" applyAlignment="1">
      <alignment horizontal="left" vertical="center" wrapText="1"/>
    </xf>
    <xf numFmtId="0" fontId="2" fillId="0" borderId="3" xfId="0" applyNumberFormat="1" applyFont="1" applyBorder="1" applyAlignment="1">
      <alignment horizontal="left" vertical="center"/>
    </xf>
    <xf numFmtId="0" fontId="2" fillId="0" borderId="7" xfId="0" applyNumberFormat="1" applyFont="1" applyBorder="1" applyAlignment="1">
      <alignment vertical="center"/>
    </xf>
    <xf numFmtId="0" fontId="2" fillId="0" borderId="4" xfId="0" applyNumberFormat="1" applyFont="1" applyBorder="1" applyAlignment="1">
      <alignment vertical="center" wrapText="1"/>
    </xf>
    <xf numFmtId="0" fontId="2" fillId="0" borderId="4" xfId="0" applyNumberFormat="1" applyFont="1" applyBorder="1" applyAlignment="1">
      <alignment vertical="center"/>
    </xf>
    <xf numFmtId="0" fontId="5" fillId="0" borderId="0" xfId="0" applyNumberFormat="1" applyFont="1" applyBorder="1" applyAlignment="1">
      <alignment vertical="center"/>
    </xf>
    <xf numFmtId="0" fontId="5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 wrapText="1"/>
    </xf>
    <xf numFmtId="0" fontId="4" fillId="0" borderId="4" xfId="0" applyFont="1" applyBorder="1" applyAlignment="1">
      <alignment horizontal="right" vertical="center"/>
    </xf>
    <xf numFmtId="0" fontId="2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right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4" fillId="0" borderId="0" xfId="0" applyFont="1" applyBorder="1" applyAlignment="1">
      <alignment horizontal="right" vertical="center" wrapText="1"/>
    </xf>
    <xf numFmtId="0" fontId="5" fillId="0" borderId="0" xfId="0" applyFont="1" applyAlignment="1">
      <alignment horizontal="left" vertical="center" wrapText="1"/>
    </xf>
    <xf numFmtId="0" fontId="2" fillId="0" borderId="6" xfId="0" applyNumberFormat="1" applyFont="1" applyBorder="1" applyAlignment="1">
      <alignment horizontal="left" vertical="center"/>
    </xf>
    <xf numFmtId="0" fontId="2" fillId="0" borderId="8" xfId="0" applyNumberFormat="1" applyFont="1" applyBorder="1" applyAlignment="1">
      <alignment vertical="center"/>
    </xf>
    <xf numFmtId="0" fontId="4" fillId="0" borderId="6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right" vertical="center"/>
    </xf>
    <xf numFmtId="0" fontId="7" fillId="0" borderId="4" xfId="0" applyFont="1" applyBorder="1" applyAlignment="1">
      <alignment horizontal="right" vertical="center" wrapText="1"/>
    </xf>
    <xf numFmtId="0" fontId="7" fillId="0" borderId="8" xfId="0" applyFont="1" applyBorder="1" applyAlignment="1">
      <alignment horizontal="right" vertical="center" wrapText="1"/>
    </xf>
    <xf numFmtId="178" fontId="7" fillId="0" borderId="0" xfId="0" applyNumberFormat="1" applyFont="1" applyBorder="1" applyAlignment="1">
      <alignment horizontal="right" vertical="center" wrapText="1"/>
    </xf>
    <xf numFmtId="10" fontId="7" fillId="0" borderId="6" xfId="0" applyNumberFormat="1" applyFont="1" applyBorder="1" applyAlignment="1">
      <alignment horizontal="right" vertical="center" wrapText="1"/>
    </xf>
    <xf numFmtId="0" fontId="5" fillId="0" borderId="6" xfId="0" applyFont="1" applyBorder="1" applyAlignment="1">
      <alignment horizontal="left" vertical="center"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千位分隔 2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6" Type="http://schemas.openxmlformats.org/officeDocument/2006/relationships/image" Target="../media/image5.png"/><Relationship Id="rId5" Type="http://schemas.openxmlformats.org/officeDocument/2006/relationships/image" Target="../media/image4.png"/><Relationship Id="rId4" Type="http://schemas.openxmlformats.org/officeDocument/2006/relationships/image" Target="../media/image3.png"/><Relationship Id="rId3" Type="http://schemas.openxmlformats.org/officeDocument/2006/relationships/image" Target="../media/image2.jpeg"/><Relationship Id="rId2" Type="http://schemas.openxmlformats.org/officeDocument/2006/relationships/image" Target="NULL" TargetMode="Externa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228600</xdr:colOff>
      <xdr:row>162</xdr:row>
      <xdr:rowOff>0</xdr:rowOff>
    </xdr:from>
    <xdr:to>
      <xdr:col>10</xdr:col>
      <xdr:colOff>534035</xdr:colOff>
      <xdr:row>173</xdr:row>
      <xdr:rowOff>145415</xdr:rowOff>
    </xdr:to>
    <xdr:pic>
      <xdr:nvPicPr>
        <xdr:cNvPr id="2" name="图片 1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914400" y="26308050"/>
          <a:ext cx="7597775" cy="19456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198120</xdr:colOff>
      <xdr:row>173</xdr:row>
      <xdr:rowOff>0</xdr:rowOff>
    </xdr:from>
    <xdr:to>
      <xdr:col>10</xdr:col>
      <xdr:colOff>558165</xdr:colOff>
      <xdr:row>185</xdr:row>
      <xdr:rowOff>49530</xdr:rowOff>
    </xdr:to>
    <xdr:pic>
      <xdr:nvPicPr>
        <xdr:cNvPr id="3" name="图片 2"/>
        <xdr:cNvPicPr>
          <a:picLocks noChangeAspect="1"/>
        </xdr:cNvPicPr>
      </xdr:nvPicPr>
      <xdr:blipFill>
        <a:blip r:embed="rId3" r:link="rId2"/>
        <a:stretch>
          <a:fillRect/>
        </a:stretch>
      </xdr:blipFill>
      <xdr:spPr>
        <a:xfrm>
          <a:off x="883920" y="28108275"/>
          <a:ext cx="7652385" cy="20116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</xdr:col>
      <xdr:colOff>137160</xdr:colOff>
      <xdr:row>217</xdr:row>
      <xdr:rowOff>83820</xdr:rowOff>
    </xdr:from>
    <xdr:to>
      <xdr:col>9</xdr:col>
      <xdr:colOff>636270</xdr:colOff>
      <xdr:row>235</xdr:row>
      <xdr:rowOff>120650</xdr:rowOff>
    </xdr:to>
    <xdr:pic>
      <xdr:nvPicPr>
        <xdr:cNvPr id="4" name="图片 3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22960" y="35335845"/>
          <a:ext cx="6981190" cy="29514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38100</xdr:colOff>
      <xdr:row>236</xdr:row>
      <xdr:rowOff>142875</xdr:rowOff>
    </xdr:from>
    <xdr:to>
      <xdr:col>6</xdr:col>
      <xdr:colOff>71120</xdr:colOff>
      <xdr:row>257</xdr:row>
      <xdr:rowOff>137160</xdr:rowOff>
    </xdr:to>
    <xdr:pic>
      <xdr:nvPicPr>
        <xdr:cNvPr id="5" name="图片 4" descr="企业微信截图_15275702309758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723900" y="38471475"/>
          <a:ext cx="4084320" cy="3394710"/>
        </a:xfrm>
        <a:prstGeom prst="rect">
          <a:avLst/>
        </a:prstGeom>
      </xdr:spPr>
    </xdr:pic>
    <xdr:clientData/>
  </xdr:twoCellAnchor>
  <xdr:twoCellAnchor>
    <xdr:from>
      <xdr:col>6</xdr:col>
      <xdr:colOff>124460</xdr:colOff>
      <xdr:row>237</xdr:row>
      <xdr:rowOff>0</xdr:rowOff>
    </xdr:from>
    <xdr:to>
      <xdr:col>10</xdr:col>
      <xdr:colOff>807720</xdr:colOff>
      <xdr:row>256</xdr:row>
      <xdr:rowOff>135890</xdr:rowOff>
    </xdr:to>
    <xdr:pic>
      <xdr:nvPicPr>
        <xdr:cNvPr id="6" name="图片 5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4861560" y="38490525"/>
          <a:ext cx="3924300" cy="321246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Y315"/>
  <sheetViews>
    <sheetView showGridLines="0" tabSelected="1" workbookViewId="0">
      <pane xSplit="1" ySplit="2" topLeftCell="B273" activePane="bottomRight" state="frozen"/>
      <selection/>
      <selection pane="topRight"/>
      <selection pane="bottomLeft"/>
      <selection pane="bottomRight" activeCell="B301" sqref="B301:K314"/>
    </sheetView>
  </sheetViews>
  <sheetFormatPr defaultColWidth="9" defaultRowHeight="12.75"/>
  <cols>
    <col min="1" max="1" width="9" style="10"/>
    <col min="2" max="10" width="10.6333333333333" style="10" customWidth="1"/>
    <col min="11" max="11" width="12.1333333333333" style="10" customWidth="1"/>
    <col min="12" max="12" width="10.6333333333333" style="10"/>
    <col min="13" max="13" width="9.75" style="10" customWidth="1"/>
    <col min="14" max="16384" width="9" style="10"/>
  </cols>
  <sheetData>
    <row r="2" ht="18.75" spans="2:2">
      <c r="B2" s="11" t="s">
        <v>0</v>
      </c>
    </row>
    <row r="4" spans="2:2">
      <c r="B4" s="10" t="s">
        <v>1</v>
      </c>
    </row>
    <row r="5" customHeight="1" spans="2:11">
      <c r="B5" s="12" t="s">
        <v>2</v>
      </c>
      <c r="C5" s="13"/>
      <c r="D5" s="13"/>
      <c r="E5" s="13"/>
      <c r="F5" s="13"/>
      <c r="G5" s="13"/>
      <c r="H5" s="13"/>
      <c r="I5" s="13"/>
      <c r="J5" s="13"/>
      <c r="K5" s="29"/>
    </row>
    <row r="6" customHeight="1" spans="2:11">
      <c r="B6" s="14"/>
      <c r="C6" s="15"/>
      <c r="D6" s="15"/>
      <c r="E6" s="15"/>
      <c r="F6" s="15"/>
      <c r="G6" s="15"/>
      <c r="H6" s="15"/>
      <c r="I6" s="15"/>
      <c r="J6" s="15"/>
      <c r="K6" s="30"/>
    </row>
    <row r="7" customHeight="1" spans="2:11">
      <c r="B7" s="14"/>
      <c r="C7" s="15"/>
      <c r="D7" s="15"/>
      <c r="E7" s="15"/>
      <c r="F7" s="15"/>
      <c r="G7" s="15"/>
      <c r="H7" s="15"/>
      <c r="I7" s="15"/>
      <c r="J7" s="15"/>
      <c r="K7" s="30"/>
    </row>
    <row r="8" customHeight="1" spans="2:11">
      <c r="B8" s="14"/>
      <c r="C8" s="15"/>
      <c r="D8" s="16" t="s">
        <v>3</v>
      </c>
      <c r="E8" s="16" t="s">
        <v>4</v>
      </c>
      <c r="F8" s="16" t="s">
        <v>5</v>
      </c>
      <c r="G8" s="16" t="s">
        <v>6</v>
      </c>
      <c r="H8" s="16" t="s">
        <v>7</v>
      </c>
      <c r="I8" s="15"/>
      <c r="J8" s="15"/>
      <c r="K8" s="30"/>
    </row>
    <row r="9" customHeight="1" spans="2:11">
      <c r="B9" s="14"/>
      <c r="C9" s="15"/>
      <c r="D9" s="17"/>
      <c r="E9" s="17"/>
      <c r="F9" s="17"/>
      <c r="G9" s="17"/>
      <c r="H9" s="17"/>
      <c r="I9" s="15"/>
      <c r="J9" s="15"/>
      <c r="K9" s="30"/>
    </row>
    <row r="10" customHeight="1" spans="2:11">
      <c r="B10" s="14"/>
      <c r="C10" s="18">
        <v>41640</v>
      </c>
      <c r="D10" s="19">
        <v>194.6</v>
      </c>
      <c r="E10" s="19">
        <v>276.5</v>
      </c>
      <c r="F10" s="20">
        <f>E10/D10</f>
        <v>1.42086330935252</v>
      </c>
      <c r="G10" s="21">
        <v>0.207945375543141</v>
      </c>
      <c r="H10" s="22">
        <v>0.449921342422653</v>
      </c>
      <c r="I10" s="15"/>
      <c r="J10" s="15"/>
      <c r="K10" s="30"/>
    </row>
    <row r="11" customHeight="1" spans="2:11">
      <c r="B11" s="14"/>
      <c r="C11" s="18">
        <v>41671</v>
      </c>
      <c r="D11" s="19">
        <v>99.3</v>
      </c>
      <c r="E11" s="19">
        <v>121.5</v>
      </c>
      <c r="F11" s="20">
        <f t="shared" ref="F11:F21" si="0">E11/D11</f>
        <v>1.22356495468278</v>
      </c>
      <c r="G11" s="21">
        <v>0.193509615384615</v>
      </c>
      <c r="H11" s="22">
        <v>0.296691568836713</v>
      </c>
      <c r="I11" s="15"/>
      <c r="J11" s="15"/>
      <c r="K11" s="30"/>
    </row>
    <row r="12" customHeight="1" spans="2:11">
      <c r="B12" s="14"/>
      <c r="C12" s="18">
        <v>41699</v>
      </c>
      <c r="D12" s="19">
        <v>121.1</v>
      </c>
      <c r="E12" s="19">
        <v>144.3</v>
      </c>
      <c r="F12" s="20">
        <f t="shared" si="0"/>
        <v>1.19157720891825</v>
      </c>
      <c r="G12" s="21">
        <v>-0.0479559748427674</v>
      </c>
      <c r="H12" s="22">
        <v>-0.050657894736842</v>
      </c>
      <c r="I12" s="15"/>
      <c r="J12" s="15"/>
      <c r="K12" s="30"/>
    </row>
    <row r="13" customHeight="1" spans="2:11">
      <c r="B13" s="14"/>
      <c r="C13" s="18">
        <v>41730</v>
      </c>
      <c r="D13" s="19">
        <v>109.3</v>
      </c>
      <c r="E13" s="19">
        <v>127.5</v>
      </c>
      <c r="F13" s="20">
        <f t="shared" si="0"/>
        <v>1.16651418115279</v>
      </c>
      <c r="G13" s="21">
        <v>-0.012646793134598</v>
      </c>
      <c r="H13" s="22">
        <v>0.0298869143780292</v>
      </c>
      <c r="I13" s="15"/>
      <c r="J13" s="15"/>
      <c r="K13" s="30"/>
    </row>
    <row r="14" customHeight="1" spans="2:11">
      <c r="B14" s="14"/>
      <c r="C14" s="18">
        <v>41760</v>
      </c>
      <c r="D14" s="19">
        <v>122.9</v>
      </c>
      <c r="E14" s="19">
        <v>145.4</v>
      </c>
      <c r="F14" s="20">
        <f t="shared" si="0"/>
        <v>1.18307567127746</v>
      </c>
      <c r="G14" s="21">
        <v>0.00244698205546512</v>
      </c>
      <c r="H14" s="22">
        <v>0.0268361581920904</v>
      </c>
      <c r="I14" s="15"/>
      <c r="J14" s="15"/>
      <c r="K14" s="30"/>
    </row>
    <row r="15" customHeight="1" spans="2:11">
      <c r="B15" s="14"/>
      <c r="C15" s="18">
        <v>41791</v>
      </c>
      <c r="D15" s="19">
        <v>174</v>
      </c>
      <c r="E15" s="19">
        <v>193.9</v>
      </c>
      <c r="F15" s="20">
        <f t="shared" si="0"/>
        <v>1.11436781609195</v>
      </c>
      <c r="G15" s="21">
        <v>0.559139784946237</v>
      </c>
      <c r="H15" s="22">
        <v>0.437361008154188</v>
      </c>
      <c r="I15" s="15"/>
      <c r="J15" s="15"/>
      <c r="K15" s="30"/>
    </row>
    <row r="16" customHeight="1" spans="2:11">
      <c r="B16" s="14"/>
      <c r="C16" s="18">
        <v>41821</v>
      </c>
      <c r="D16" s="19">
        <v>136.7</v>
      </c>
      <c r="E16" s="19">
        <v>133.2</v>
      </c>
      <c r="F16" s="20">
        <f t="shared" si="0"/>
        <v>0.974396488661302</v>
      </c>
      <c r="G16" s="21">
        <v>0.156514382402707</v>
      </c>
      <c r="H16" s="22">
        <v>-0.0465282748747315</v>
      </c>
      <c r="I16" s="15"/>
      <c r="J16" s="15"/>
      <c r="K16" s="30"/>
    </row>
    <row r="17" customHeight="1" spans="2:11">
      <c r="B17" s="14"/>
      <c r="C17" s="18">
        <v>41852</v>
      </c>
      <c r="D17" s="19">
        <v>140.3</v>
      </c>
      <c r="E17" s="19">
        <v>152.4</v>
      </c>
      <c r="F17" s="20">
        <f t="shared" si="0"/>
        <v>1.08624376336422</v>
      </c>
      <c r="G17" s="21">
        <v>0.0548872180451128</v>
      </c>
      <c r="H17" s="22">
        <v>-0.0026178010471205</v>
      </c>
      <c r="I17" s="15"/>
      <c r="J17" s="15"/>
      <c r="K17" s="30"/>
    </row>
    <row r="18" customHeight="1" spans="2:11">
      <c r="B18" s="14"/>
      <c r="C18" s="18">
        <v>41883</v>
      </c>
      <c r="D18" s="19">
        <v>165.6</v>
      </c>
      <c r="E18" s="19">
        <v>195.9</v>
      </c>
      <c r="F18" s="20">
        <f t="shared" si="0"/>
        <v>1.18297101449275</v>
      </c>
      <c r="G18" s="21">
        <v>0.263157894736842</v>
      </c>
      <c r="H18" s="22">
        <v>0.258188824662813</v>
      </c>
      <c r="I18" s="15"/>
      <c r="J18" s="15"/>
      <c r="K18" s="30"/>
    </row>
    <row r="19" customHeight="1" spans="2:11">
      <c r="B19" s="14"/>
      <c r="C19" s="18">
        <v>41913</v>
      </c>
      <c r="D19" s="19">
        <v>190.6</v>
      </c>
      <c r="E19" s="19">
        <v>220.9</v>
      </c>
      <c r="F19" s="20">
        <f t="shared" si="0"/>
        <v>1.15897166841553</v>
      </c>
      <c r="G19" s="21">
        <v>0.136553369111509</v>
      </c>
      <c r="H19" s="22">
        <v>0.273198847262248</v>
      </c>
      <c r="I19" s="15"/>
      <c r="J19" s="15"/>
      <c r="K19" s="30"/>
    </row>
    <row r="20" customHeight="1" spans="2:11">
      <c r="B20" s="14"/>
      <c r="C20" s="18">
        <v>41944</v>
      </c>
      <c r="D20" s="19">
        <v>145.2</v>
      </c>
      <c r="E20" s="19">
        <v>189.6</v>
      </c>
      <c r="F20" s="20">
        <f t="shared" si="0"/>
        <v>1.30578512396694</v>
      </c>
      <c r="G20" s="21">
        <v>0.141509433962264</v>
      </c>
      <c r="H20" s="22">
        <v>0.35042735042735</v>
      </c>
      <c r="I20" s="15"/>
      <c r="J20" s="15"/>
      <c r="K20" s="30"/>
    </row>
    <row r="21" customHeight="1" spans="2:11">
      <c r="B21" s="14"/>
      <c r="C21" s="18">
        <v>41974</v>
      </c>
      <c r="D21" s="19">
        <v>206.8</v>
      </c>
      <c r="E21" s="19">
        <v>250.3</v>
      </c>
      <c r="F21" s="20">
        <f t="shared" si="0"/>
        <v>1.21034816247582</v>
      </c>
      <c r="G21" s="21">
        <v>1.11885245901639</v>
      </c>
      <c r="H21" s="22">
        <v>1.28584474885845</v>
      </c>
      <c r="I21" s="15"/>
      <c r="J21" s="15"/>
      <c r="K21" s="30"/>
    </row>
    <row r="22" customHeight="1" spans="2:11">
      <c r="B22" s="14"/>
      <c r="C22" s="18">
        <v>42005</v>
      </c>
      <c r="D22" s="19">
        <v>196</v>
      </c>
      <c r="E22" s="19">
        <v>232.1</v>
      </c>
      <c r="F22" s="20">
        <f t="shared" ref="F22:F33" si="1">E22/D22</f>
        <v>1.18418367346939</v>
      </c>
      <c r="G22" s="21">
        <f>D22/D10-1</f>
        <v>0.0071942446043165</v>
      </c>
      <c r="H22" s="22">
        <f>E22/E10-1</f>
        <v>-0.160578661844485</v>
      </c>
      <c r="I22" s="15"/>
      <c r="J22" s="15"/>
      <c r="K22" s="30"/>
    </row>
    <row r="23" customHeight="1" spans="2:11">
      <c r="B23" s="14"/>
      <c r="C23" s="18">
        <v>42036</v>
      </c>
      <c r="D23" s="19">
        <v>75.6</v>
      </c>
      <c r="E23" s="19">
        <v>83.9</v>
      </c>
      <c r="F23" s="20">
        <f t="shared" si="1"/>
        <v>1.10978835978836</v>
      </c>
      <c r="G23" s="21">
        <f>D23/D11-1</f>
        <v>-0.238670694864048</v>
      </c>
      <c r="H23" s="22">
        <f t="shared" ref="H23:H42" si="2">E23/E11-1</f>
        <v>-0.309465020576132</v>
      </c>
      <c r="I23" s="15"/>
      <c r="J23" s="15"/>
      <c r="K23" s="30"/>
    </row>
    <row r="24" customHeight="1" spans="2:11">
      <c r="B24" s="14"/>
      <c r="C24" s="18">
        <v>42064</v>
      </c>
      <c r="D24" s="19">
        <v>124.1</v>
      </c>
      <c r="E24" s="19">
        <v>147.4</v>
      </c>
      <c r="F24" s="20">
        <f t="shared" si="1"/>
        <v>1.18775181305399</v>
      </c>
      <c r="G24" s="21">
        <f t="shared" ref="G24:G43" si="3">D24/D12-1</f>
        <v>0.0247729149463254</v>
      </c>
      <c r="H24" s="22">
        <f t="shared" si="2"/>
        <v>0.0214830214830215</v>
      </c>
      <c r="I24" s="15"/>
      <c r="J24" s="15"/>
      <c r="K24" s="30"/>
    </row>
    <row r="25" customHeight="1" spans="2:11">
      <c r="B25" s="14"/>
      <c r="C25" s="18">
        <v>42095</v>
      </c>
      <c r="D25" s="19">
        <v>146.3</v>
      </c>
      <c r="E25" s="19">
        <v>177.6</v>
      </c>
      <c r="F25" s="20">
        <f t="shared" si="1"/>
        <v>1.21394395078606</v>
      </c>
      <c r="G25" s="21">
        <f t="shared" si="3"/>
        <v>0.338517840805124</v>
      </c>
      <c r="H25" s="22">
        <f t="shared" si="2"/>
        <v>0.392941176470588</v>
      </c>
      <c r="I25" s="15"/>
      <c r="J25" s="15"/>
      <c r="K25" s="30"/>
    </row>
    <row r="26" customHeight="1" spans="2:11">
      <c r="B26" s="14"/>
      <c r="C26" s="18">
        <v>42125</v>
      </c>
      <c r="D26" s="19">
        <v>165.1</v>
      </c>
      <c r="E26" s="19">
        <v>206.7</v>
      </c>
      <c r="F26" s="20">
        <f t="shared" si="1"/>
        <v>1.25196850393701</v>
      </c>
      <c r="G26" s="21">
        <f t="shared" si="3"/>
        <v>0.343368592351505</v>
      </c>
      <c r="H26" s="22">
        <f t="shared" si="2"/>
        <v>0.421595598349381</v>
      </c>
      <c r="I26" s="15"/>
      <c r="J26" s="15"/>
      <c r="K26" s="30"/>
    </row>
    <row r="27" customHeight="1" spans="2:11">
      <c r="B27" s="14"/>
      <c r="C27" s="18">
        <v>42156</v>
      </c>
      <c r="D27" s="19">
        <v>195.5</v>
      </c>
      <c r="E27" s="19">
        <v>251.9</v>
      </c>
      <c r="F27" s="20">
        <f t="shared" si="1"/>
        <v>1.28849104859335</v>
      </c>
      <c r="G27" s="21">
        <f t="shared" si="3"/>
        <v>0.123563218390805</v>
      </c>
      <c r="H27" s="22">
        <f t="shared" si="2"/>
        <v>0.299123259412068</v>
      </c>
      <c r="I27" s="15"/>
      <c r="J27" s="15"/>
      <c r="K27" s="30"/>
    </row>
    <row r="28" customHeight="1" spans="2:11">
      <c r="B28" s="14"/>
      <c r="C28" s="18">
        <v>42186</v>
      </c>
      <c r="D28" s="19">
        <v>181.5</v>
      </c>
      <c r="E28" s="19">
        <v>238.5</v>
      </c>
      <c r="F28" s="20">
        <f t="shared" si="1"/>
        <v>1.31404958677686</v>
      </c>
      <c r="G28" s="21">
        <f t="shared" si="3"/>
        <v>0.327724945135333</v>
      </c>
      <c r="H28" s="22">
        <f t="shared" si="2"/>
        <v>0.790540540540541</v>
      </c>
      <c r="I28" s="15"/>
      <c r="J28" s="15"/>
      <c r="K28" s="30"/>
    </row>
    <row r="29" customHeight="1" spans="2:11">
      <c r="B29" s="14"/>
      <c r="C29" s="18">
        <v>42217</v>
      </c>
      <c r="D29" s="19">
        <v>171.6</v>
      </c>
      <c r="E29" s="19">
        <v>222.5</v>
      </c>
      <c r="F29" s="20">
        <f t="shared" si="1"/>
        <v>1.29662004662005</v>
      </c>
      <c r="G29" s="21">
        <f t="shared" si="3"/>
        <v>0.223093371347113</v>
      </c>
      <c r="H29" s="22">
        <f t="shared" si="2"/>
        <v>0.45997375328084</v>
      </c>
      <c r="I29" s="15"/>
      <c r="J29" s="15"/>
      <c r="K29" s="30"/>
    </row>
    <row r="30" customHeight="1" spans="2:11">
      <c r="B30" s="14"/>
      <c r="C30" s="18">
        <v>42248</v>
      </c>
      <c r="D30" s="19">
        <v>184.2</v>
      </c>
      <c r="E30" s="19">
        <v>244.2</v>
      </c>
      <c r="F30" s="20">
        <f t="shared" si="1"/>
        <v>1.3257328990228</v>
      </c>
      <c r="G30" s="21">
        <f t="shared" si="3"/>
        <v>0.11231884057971</v>
      </c>
      <c r="H30" s="22">
        <f t="shared" si="2"/>
        <v>0.246554364471669</v>
      </c>
      <c r="I30" s="15"/>
      <c r="J30" s="15"/>
      <c r="K30" s="30"/>
    </row>
    <row r="31" customHeight="1" spans="2:11">
      <c r="B31" s="14"/>
      <c r="C31" s="18">
        <v>42278</v>
      </c>
      <c r="D31" s="19">
        <v>187.4</v>
      </c>
      <c r="E31" s="19">
        <v>236.5</v>
      </c>
      <c r="F31" s="20">
        <f t="shared" si="1"/>
        <v>1.26200640341515</v>
      </c>
      <c r="G31" s="21">
        <f t="shared" si="3"/>
        <v>-0.0167890870933892</v>
      </c>
      <c r="H31" s="22">
        <f t="shared" si="2"/>
        <v>0.0706201901312811</v>
      </c>
      <c r="I31" s="15"/>
      <c r="J31" s="15"/>
      <c r="K31" s="30"/>
    </row>
    <row r="32" customHeight="1" spans="2:11">
      <c r="B32" s="14"/>
      <c r="C32" s="18">
        <v>42309</v>
      </c>
      <c r="D32" s="19">
        <v>192.8</v>
      </c>
      <c r="E32" s="19">
        <v>241.1</v>
      </c>
      <c r="F32" s="20">
        <f t="shared" si="1"/>
        <v>1.25051867219917</v>
      </c>
      <c r="G32" s="21">
        <f t="shared" si="3"/>
        <v>0.327823691460055</v>
      </c>
      <c r="H32" s="22">
        <f t="shared" si="2"/>
        <v>0.27162447257384</v>
      </c>
      <c r="I32" s="15"/>
      <c r="J32" s="15"/>
      <c r="K32" s="30"/>
    </row>
    <row r="33" customHeight="1" spans="2:11">
      <c r="B33" s="14"/>
      <c r="C33" s="18">
        <v>42339</v>
      </c>
      <c r="D33" s="19">
        <v>247</v>
      </c>
      <c r="E33" s="19">
        <v>332.4</v>
      </c>
      <c r="F33" s="20">
        <f t="shared" si="1"/>
        <v>1.34574898785425</v>
      </c>
      <c r="G33" s="21">
        <f t="shared" si="3"/>
        <v>0.194390715667311</v>
      </c>
      <c r="H33" s="22">
        <f t="shared" si="2"/>
        <v>0.328006392329205</v>
      </c>
      <c r="I33" s="15"/>
      <c r="J33" s="15"/>
      <c r="K33" s="30"/>
    </row>
    <row r="34" customHeight="1" spans="2:11">
      <c r="B34" s="14"/>
      <c r="C34" s="18">
        <v>42370</v>
      </c>
      <c r="D34" s="19">
        <v>186.4</v>
      </c>
      <c r="E34" s="19">
        <v>255.9</v>
      </c>
      <c r="F34" s="20">
        <f t="shared" ref="F34:F45" si="4">E34/D34</f>
        <v>1.37285407725322</v>
      </c>
      <c r="G34" s="21">
        <f t="shared" si="3"/>
        <v>-0.0489795918367346</v>
      </c>
      <c r="H34" s="22">
        <f t="shared" si="2"/>
        <v>0.102542007755278</v>
      </c>
      <c r="I34" s="15"/>
      <c r="J34" s="15"/>
      <c r="K34" s="30"/>
    </row>
    <row r="35" customHeight="1" spans="2:11">
      <c r="B35" s="14"/>
      <c r="C35" s="18">
        <v>42401</v>
      </c>
      <c r="D35" s="19">
        <v>119.6</v>
      </c>
      <c r="E35" s="19">
        <v>160.3</v>
      </c>
      <c r="F35" s="20">
        <f t="shared" si="4"/>
        <v>1.34030100334448</v>
      </c>
      <c r="G35" s="21">
        <f t="shared" si="3"/>
        <v>0.582010582010582</v>
      </c>
      <c r="H35" s="22">
        <f t="shared" si="2"/>
        <v>0.910607866507747</v>
      </c>
      <c r="I35" s="15"/>
      <c r="J35" s="15"/>
      <c r="K35" s="30"/>
    </row>
    <row r="36" customHeight="1" spans="2:11">
      <c r="B36" s="14"/>
      <c r="C36" s="18">
        <v>42430</v>
      </c>
      <c r="D36" s="19">
        <v>239.8</v>
      </c>
      <c r="E36" s="19">
        <v>336.1</v>
      </c>
      <c r="F36" s="20">
        <f t="shared" si="4"/>
        <v>1.40158465387823</v>
      </c>
      <c r="G36" s="21">
        <f t="shared" si="3"/>
        <v>0.932312651087833</v>
      </c>
      <c r="H36" s="22">
        <f t="shared" si="2"/>
        <v>1.28018995929444</v>
      </c>
      <c r="I36" s="15"/>
      <c r="J36" s="15"/>
      <c r="K36" s="30"/>
    </row>
    <row r="37" customHeight="1" spans="2:11">
      <c r="B37" s="14"/>
      <c r="C37" s="18">
        <v>42461</v>
      </c>
      <c r="D37" s="19">
        <v>264.2</v>
      </c>
      <c r="E37" s="19">
        <v>356.5</v>
      </c>
      <c r="F37" s="20">
        <f t="shared" si="4"/>
        <v>1.34935654806964</v>
      </c>
      <c r="G37" s="21">
        <f t="shared" si="3"/>
        <v>0.805878332194121</v>
      </c>
      <c r="H37" s="22">
        <f t="shared" si="2"/>
        <v>1.00731981981982</v>
      </c>
      <c r="I37" s="15"/>
      <c r="J37" s="15"/>
      <c r="K37" s="30"/>
    </row>
    <row r="38" customHeight="1" spans="2:11">
      <c r="B38" s="14"/>
      <c r="C38" s="18">
        <v>42491</v>
      </c>
      <c r="D38" s="19">
        <v>267.5</v>
      </c>
      <c r="E38" s="19">
        <v>363.8</v>
      </c>
      <c r="F38" s="20">
        <f t="shared" si="4"/>
        <v>1.36</v>
      </c>
      <c r="G38" s="21">
        <f t="shared" si="3"/>
        <v>0.62023016353725</v>
      </c>
      <c r="H38" s="22">
        <f t="shared" si="2"/>
        <v>0.76003870343493</v>
      </c>
      <c r="I38" s="15"/>
      <c r="J38" s="15"/>
      <c r="K38" s="30"/>
    </row>
    <row r="39" customHeight="1" spans="2:11">
      <c r="B39" s="14"/>
      <c r="C39" s="18">
        <v>42522</v>
      </c>
      <c r="D39" s="19">
        <v>326.4</v>
      </c>
      <c r="E39" s="19">
        <v>424</v>
      </c>
      <c r="F39" s="20">
        <f t="shared" si="4"/>
        <v>1.29901960784314</v>
      </c>
      <c r="G39" s="21">
        <f t="shared" si="3"/>
        <v>0.669565217391304</v>
      </c>
      <c r="H39" s="22">
        <f t="shared" si="2"/>
        <v>0.683207622072251</v>
      </c>
      <c r="I39" s="15"/>
      <c r="J39" s="15"/>
      <c r="K39" s="30"/>
    </row>
    <row r="40" customHeight="1" spans="2:11">
      <c r="B40" s="14"/>
      <c r="C40" s="18">
        <v>42552</v>
      </c>
      <c r="D40" s="19">
        <v>207.7</v>
      </c>
      <c r="E40" s="19">
        <v>274.4</v>
      </c>
      <c r="F40" s="20">
        <f t="shared" si="4"/>
        <v>1.32113625421281</v>
      </c>
      <c r="G40" s="21">
        <f t="shared" si="3"/>
        <v>0.14435261707989</v>
      </c>
      <c r="H40" s="22">
        <f t="shared" si="2"/>
        <v>0.150524109014675</v>
      </c>
      <c r="I40" s="15"/>
      <c r="J40" s="15"/>
      <c r="K40" s="30"/>
    </row>
    <row r="41" customHeight="1" spans="2:11">
      <c r="B41" s="14"/>
      <c r="C41" s="18">
        <v>42583</v>
      </c>
      <c r="D41" s="19">
        <v>162.1</v>
      </c>
      <c r="E41" s="19">
        <v>200.1</v>
      </c>
      <c r="F41" s="20">
        <f t="shared" si="4"/>
        <v>1.2344231955583</v>
      </c>
      <c r="G41" s="21">
        <f t="shared" si="3"/>
        <v>-0.0553613053613053</v>
      </c>
      <c r="H41" s="22">
        <f t="shared" si="2"/>
        <v>-0.100674157303371</v>
      </c>
      <c r="I41" s="15"/>
      <c r="J41" s="15"/>
      <c r="K41" s="30"/>
    </row>
    <row r="42" customHeight="1" spans="2:11">
      <c r="B42" s="14"/>
      <c r="C42" s="18">
        <v>42614</v>
      </c>
      <c r="D42" s="19">
        <v>213.4</v>
      </c>
      <c r="E42" s="19">
        <v>253.8</v>
      </c>
      <c r="F42" s="20">
        <f t="shared" si="4"/>
        <v>1.18931583880037</v>
      </c>
      <c r="G42" s="21">
        <f t="shared" si="3"/>
        <v>0.158523344191097</v>
      </c>
      <c r="H42" s="22">
        <f t="shared" si="2"/>
        <v>0.0393120393120394</v>
      </c>
      <c r="I42" s="15"/>
      <c r="J42" s="15"/>
      <c r="K42" s="30"/>
    </row>
    <row r="43" customHeight="1" spans="2:11">
      <c r="B43" s="14"/>
      <c r="C43" s="18">
        <v>42644</v>
      </c>
      <c r="D43" s="19">
        <v>347.8</v>
      </c>
      <c r="E43" s="19">
        <v>489.9</v>
      </c>
      <c r="F43" s="20">
        <f t="shared" si="4"/>
        <v>1.4085681426107</v>
      </c>
      <c r="G43" s="21">
        <f t="shared" si="3"/>
        <v>0.855923159018143</v>
      </c>
      <c r="H43" s="22">
        <f t="shared" ref="H43:H61" si="5">E43/E31-1</f>
        <v>1.07145877378436</v>
      </c>
      <c r="I43" s="15"/>
      <c r="J43" s="15"/>
      <c r="K43" s="30"/>
    </row>
    <row r="44" customHeight="1" spans="2:11">
      <c r="B44" s="14"/>
      <c r="C44" s="18">
        <v>42675</v>
      </c>
      <c r="D44" s="19">
        <v>258.8</v>
      </c>
      <c r="E44" s="19">
        <v>294.7</v>
      </c>
      <c r="F44" s="20">
        <f t="shared" si="4"/>
        <v>1.1387171561051</v>
      </c>
      <c r="G44" s="21">
        <f t="shared" ref="G44:G61" si="6">D44/D32-1</f>
        <v>0.342323651452282</v>
      </c>
      <c r="H44" s="22">
        <f t="shared" si="5"/>
        <v>0.222314392368312</v>
      </c>
      <c r="I44" s="15"/>
      <c r="J44" s="15"/>
      <c r="K44" s="30"/>
    </row>
    <row r="45" customHeight="1" spans="2:11">
      <c r="B45" s="14"/>
      <c r="C45" s="18">
        <v>42705</v>
      </c>
      <c r="D45" s="19">
        <v>166.7</v>
      </c>
      <c r="E45" s="19">
        <v>234.1</v>
      </c>
      <c r="F45" s="20">
        <f t="shared" si="4"/>
        <v>1.40431913617277</v>
      </c>
      <c r="G45" s="21">
        <f t="shared" si="6"/>
        <v>-0.325101214574899</v>
      </c>
      <c r="H45" s="22">
        <f t="shared" si="5"/>
        <v>-0.295728038507822</v>
      </c>
      <c r="I45" s="15"/>
      <c r="J45" s="15"/>
      <c r="K45" s="30"/>
    </row>
    <row r="46" customHeight="1" spans="2:11">
      <c r="B46" s="14"/>
      <c r="C46" s="18">
        <v>42736</v>
      </c>
      <c r="D46" s="19">
        <v>352.9</v>
      </c>
      <c r="E46" s="19">
        <v>481.2</v>
      </c>
      <c r="F46" s="20">
        <f t="shared" ref="F46:F61" si="7">E46/D46</f>
        <v>1.36355908189289</v>
      </c>
      <c r="G46" s="21">
        <f t="shared" si="6"/>
        <v>0.893240343347639</v>
      </c>
      <c r="H46" s="22">
        <f t="shared" si="5"/>
        <v>0.88042203985932</v>
      </c>
      <c r="I46" s="15"/>
      <c r="J46" s="15"/>
      <c r="K46" s="30"/>
    </row>
    <row r="47" customHeight="1" spans="2:11">
      <c r="B47" s="14"/>
      <c r="C47" s="18">
        <v>42767</v>
      </c>
      <c r="D47" s="19">
        <v>235.8</v>
      </c>
      <c r="E47" s="19">
        <v>385.1</v>
      </c>
      <c r="F47" s="20">
        <f t="shared" si="7"/>
        <v>1.63316369804919</v>
      </c>
      <c r="G47" s="21">
        <f t="shared" si="6"/>
        <v>0.971571906354515</v>
      </c>
      <c r="H47" s="22">
        <f t="shared" si="5"/>
        <v>1.40237055520898</v>
      </c>
      <c r="I47" s="15"/>
      <c r="J47" s="15"/>
      <c r="K47" s="30"/>
    </row>
    <row r="48" customHeight="1" spans="2:11">
      <c r="B48" s="14"/>
      <c r="C48" s="18">
        <v>42795</v>
      </c>
      <c r="D48" s="19">
        <v>399.5</v>
      </c>
      <c r="E48" s="19">
        <v>636.4</v>
      </c>
      <c r="F48" s="20">
        <f t="shared" si="7"/>
        <v>1.59299123904881</v>
      </c>
      <c r="G48" s="21">
        <f t="shared" si="6"/>
        <v>0.665971643035863</v>
      </c>
      <c r="H48" s="22">
        <f t="shared" si="5"/>
        <v>0.893484082118417</v>
      </c>
      <c r="I48" s="15"/>
      <c r="J48" s="15"/>
      <c r="K48" s="30"/>
    </row>
    <row r="49" customHeight="1" spans="2:11">
      <c r="B49" s="14"/>
      <c r="C49" s="18">
        <v>42826</v>
      </c>
      <c r="D49" s="19">
        <v>289.8</v>
      </c>
      <c r="E49" s="19">
        <v>418.9</v>
      </c>
      <c r="F49" s="20">
        <f t="shared" si="7"/>
        <v>1.44547964113181</v>
      </c>
      <c r="G49" s="21">
        <f t="shared" si="6"/>
        <v>0.0968962906888722</v>
      </c>
      <c r="H49" s="22">
        <f t="shared" si="5"/>
        <v>0.175035063113604</v>
      </c>
      <c r="I49" s="15"/>
      <c r="J49" s="15"/>
      <c r="K49" s="30"/>
    </row>
    <row r="50" customHeight="1" spans="2:11">
      <c r="B50" s="14"/>
      <c r="C50" s="18">
        <v>42856</v>
      </c>
      <c r="D50" s="19">
        <v>242</v>
      </c>
      <c r="E50" s="19">
        <v>358.9</v>
      </c>
      <c r="F50" s="20">
        <f t="shared" si="7"/>
        <v>1.48305785123967</v>
      </c>
      <c r="G50" s="21">
        <f t="shared" si="6"/>
        <v>-0.0953271028037384</v>
      </c>
      <c r="H50" s="22">
        <f t="shared" si="5"/>
        <v>-0.0134689389774603</v>
      </c>
      <c r="I50" s="15"/>
      <c r="J50" s="15"/>
      <c r="K50" s="30"/>
    </row>
    <row r="51" customHeight="1" spans="2:11">
      <c r="B51" s="14"/>
      <c r="C51" s="18">
        <v>42887</v>
      </c>
      <c r="D51" s="19">
        <v>348.4</v>
      </c>
      <c r="E51" s="19">
        <v>491.3</v>
      </c>
      <c r="F51" s="20">
        <f t="shared" si="7"/>
        <v>1.4101607347876</v>
      </c>
      <c r="G51" s="21">
        <f t="shared" si="6"/>
        <v>0.0674019607843137</v>
      </c>
      <c r="H51" s="22">
        <f t="shared" si="5"/>
        <v>0.15872641509434</v>
      </c>
      <c r="I51" s="15"/>
      <c r="J51" s="15"/>
      <c r="K51" s="30"/>
    </row>
    <row r="52" customHeight="1" spans="2:11">
      <c r="B52" s="14"/>
      <c r="C52" s="18">
        <v>42917</v>
      </c>
      <c r="D52" s="19">
        <v>249.1</v>
      </c>
      <c r="E52" s="19">
        <v>355.6</v>
      </c>
      <c r="F52" s="20">
        <f t="shared" si="7"/>
        <v>1.42753914090727</v>
      </c>
      <c r="G52" s="21">
        <f t="shared" si="6"/>
        <v>0.199325950890708</v>
      </c>
      <c r="H52" s="22">
        <f t="shared" si="5"/>
        <v>0.295918367346939</v>
      </c>
      <c r="I52" s="15"/>
      <c r="J52" s="15"/>
      <c r="K52" s="30"/>
    </row>
    <row r="53" customHeight="1" spans="2:11">
      <c r="B53" s="14"/>
      <c r="C53" s="18">
        <v>42948</v>
      </c>
      <c r="D53" s="19">
        <v>273.9</v>
      </c>
      <c r="E53" s="19">
        <v>370.4</v>
      </c>
      <c r="F53" s="20">
        <f t="shared" si="7"/>
        <v>1.35231836436656</v>
      </c>
      <c r="G53" s="21">
        <f t="shared" si="6"/>
        <v>0.689697717458359</v>
      </c>
      <c r="H53" s="22">
        <f t="shared" si="5"/>
        <v>0.851074462768616</v>
      </c>
      <c r="I53" s="15"/>
      <c r="J53" s="15"/>
      <c r="K53" s="30"/>
    </row>
    <row r="54" customHeight="1" spans="2:11">
      <c r="B54" s="14"/>
      <c r="C54" s="18">
        <v>42979</v>
      </c>
      <c r="D54" s="19">
        <v>272.9</v>
      </c>
      <c r="E54" s="19">
        <v>463.2</v>
      </c>
      <c r="F54" s="20">
        <f t="shared" si="7"/>
        <v>1.69732502748259</v>
      </c>
      <c r="G54" s="21">
        <f t="shared" si="6"/>
        <v>0.278819119025304</v>
      </c>
      <c r="H54" s="22">
        <f t="shared" si="5"/>
        <v>0.825059101654846</v>
      </c>
      <c r="I54" s="15"/>
      <c r="J54" s="15"/>
      <c r="K54" s="30"/>
    </row>
    <row r="55" customHeight="1" spans="2:11">
      <c r="B55" s="14"/>
      <c r="C55" s="18">
        <v>43009</v>
      </c>
      <c r="D55" s="19">
        <v>247.8</v>
      </c>
      <c r="E55" s="19">
        <v>367.9</v>
      </c>
      <c r="F55" s="20">
        <f t="shared" si="7"/>
        <v>1.48466505246166</v>
      </c>
      <c r="G55" s="21">
        <f t="shared" si="6"/>
        <v>-0.287521564117309</v>
      </c>
      <c r="H55" s="22">
        <f t="shared" si="5"/>
        <v>-0.24903041437028</v>
      </c>
      <c r="I55" s="15"/>
      <c r="J55" s="15"/>
      <c r="K55" s="30"/>
    </row>
    <row r="56" customHeight="1" spans="2:11">
      <c r="B56" s="14"/>
      <c r="C56" s="18">
        <v>43040</v>
      </c>
      <c r="D56" s="19">
        <v>229.6</v>
      </c>
      <c r="E56" s="19">
        <v>347.5</v>
      </c>
      <c r="F56" s="20">
        <f t="shared" si="7"/>
        <v>1.51350174216028</v>
      </c>
      <c r="G56" s="21">
        <f t="shared" si="6"/>
        <v>-0.112828438948995</v>
      </c>
      <c r="H56" s="22">
        <f t="shared" si="5"/>
        <v>0.179165252799457</v>
      </c>
      <c r="I56" s="15"/>
      <c r="J56" s="15"/>
      <c r="K56" s="30"/>
    </row>
    <row r="57" customHeight="1" spans="2:11">
      <c r="B57" s="14"/>
      <c r="C57" s="18">
        <v>43070</v>
      </c>
      <c r="D57" s="19">
        <v>453.2</v>
      </c>
      <c r="E57" s="19">
        <v>622.3</v>
      </c>
      <c r="F57" s="20">
        <f t="shared" si="7"/>
        <v>1.37312444836717</v>
      </c>
      <c r="G57" s="21">
        <f t="shared" si="6"/>
        <v>1.71865626874625</v>
      </c>
      <c r="H57" s="22">
        <f t="shared" si="5"/>
        <v>1.65826569841948</v>
      </c>
      <c r="I57" s="15"/>
      <c r="J57" s="15"/>
      <c r="K57" s="30"/>
    </row>
    <row r="58" customHeight="1" spans="2:11">
      <c r="B58" s="14"/>
      <c r="C58" s="18">
        <v>43101</v>
      </c>
      <c r="D58" s="19">
        <v>444.4</v>
      </c>
      <c r="E58" s="19">
        <v>679.8</v>
      </c>
      <c r="F58" s="20">
        <f t="shared" si="7"/>
        <v>1.52970297029703</v>
      </c>
      <c r="G58" s="21">
        <f t="shared" si="6"/>
        <v>0.259280249362426</v>
      </c>
      <c r="H58" s="22">
        <f t="shared" si="5"/>
        <v>0.412718204488778</v>
      </c>
      <c r="I58" s="15"/>
      <c r="J58" s="15"/>
      <c r="K58" s="30"/>
    </row>
    <row r="59" customHeight="1" spans="2:11">
      <c r="B59" s="14"/>
      <c r="C59" s="18">
        <v>43132</v>
      </c>
      <c r="D59" s="19">
        <v>240.2</v>
      </c>
      <c r="E59" s="19">
        <v>356</v>
      </c>
      <c r="F59" s="20">
        <f t="shared" si="7"/>
        <v>1.48209825145712</v>
      </c>
      <c r="G59" s="21">
        <f t="shared" si="6"/>
        <v>0.0186598812553009</v>
      </c>
      <c r="H59" s="22">
        <f t="shared" si="5"/>
        <v>-0.075564788366658</v>
      </c>
      <c r="I59" s="15"/>
      <c r="J59" s="15"/>
      <c r="K59" s="30"/>
    </row>
    <row r="60" customHeight="1" spans="2:11">
      <c r="B60" s="14"/>
      <c r="C60" s="18">
        <v>43160</v>
      </c>
      <c r="D60" s="19">
        <v>363.7</v>
      </c>
      <c r="E60" s="19">
        <v>506.8</v>
      </c>
      <c r="F60" s="20">
        <f t="shared" si="7"/>
        <v>1.39345614517459</v>
      </c>
      <c r="G60" s="21">
        <f t="shared" si="6"/>
        <v>-0.0896120150187735</v>
      </c>
      <c r="H60" s="22">
        <f t="shared" si="5"/>
        <v>-0.203645505971087</v>
      </c>
      <c r="I60" s="15"/>
      <c r="J60" s="15"/>
      <c r="K60" s="30"/>
    </row>
    <row r="61" customHeight="1" spans="2:11">
      <c r="B61" s="14"/>
      <c r="C61" s="18">
        <v>43191</v>
      </c>
      <c r="D61" s="19">
        <v>257.6</v>
      </c>
      <c r="E61" s="19">
        <v>418.9</v>
      </c>
      <c r="F61" s="20">
        <f t="shared" si="7"/>
        <v>1.62616459627329</v>
      </c>
      <c r="G61" s="21">
        <f t="shared" si="6"/>
        <v>-0.111111111111111</v>
      </c>
      <c r="H61" s="22">
        <f t="shared" si="5"/>
        <v>0</v>
      </c>
      <c r="I61" s="15"/>
      <c r="J61" s="15"/>
      <c r="K61" s="30"/>
    </row>
    <row r="62" customHeight="1" spans="2:11">
      <c r="B62" s="14"/>
      <c r="C62" s="23" t="s">
        <v>8</v>
      </c>
      <c r="D62" s="24"/>
      <c r="E62" s="24"/>
      <c r="F62" s="24"/>
      <c r="G62" s="25">
        <f>AVERAGE(G10:G61)</f>
        <v>0.276654250878774</v>
      </c>
      <c r="H62" s="25">
        <f>AVERAGE(H10:H61)</f>
        <v>0.368511818690339</v>
      </c>
      <c r="I62" s="24"/>
      <c r="J62" s="24"/>
      <c r="K62" s="30"/>
    </row>
    <row r="63" customHeight="1" spans="2:11">
      <c r="B63" s="14"/>
      <c r="C63" s="26"/>
      <c r="D63" s="24"/>
      <c r="E63" s="24"/>
      <c r="F63" s="24"/>
      <c r="G63" s="24"/>
      <c r="H63" s="24"/>
      <c r="I63" s="24"/>
      <c r="J63" s="24"/>
      <c r="K63" s="30"/>
    </row>
    <row r="64" customHeight="1" spans="2:11">
      <c r="B64" s="27"/>
      <c r="C64" s="28"/>
      <c r="D64" s="28"/>
      <c r="E64" s="28"/>
      <c r="F64" s="28"/>
      <c r="G64" s="28"/>
      <c r="H64" s="28"/>
      <c r="I64" s="28"/>
      <c r="J64" s="28"/>
      <c r="K64" s="31"/>
    </row>
    <row r="65" spans="2:11">
      <c r="B65" s="32" t="s">
        <v>9</v>
      </c>
      <c r="C65" s="33"/>
      <c r="D65" s="33"/>
      <c r="E65" s="33"/>
      <c r="F65" s="33"/>
      <c r="G65" s="33"/>
      <c r="H65" s="33"/>
      <c r="I65" s="33"/>
      <c r="J65" s="33"/>
      <c r="K65" s="49"/>
    </row>
    <row r="66" spans="2:11">
      <c r="B66" s="34"/>
      <c r="C66" s="35"/>
      <c r="D66" s="35"/>
      <c r="E66" s="35"/>
      <c r="F66" s="35"/>
      <c r="G66" s="35"/>
      <c r="H66" s="35"/>
      <c r="I66" s="35"/>
      <c r="J66" s="50"/>
      <c r="K66" s="51"/>
    </row>
    <row r="67" spans="2:11">
      <c r="B67" s="34"/>
      <c r="C67" s="35"/>
      <c r="D67" s="36" t="s">
        <v>10</v>
      </c>
      <c r="E67" s="36" t="s">
        <v>11</v>
      </c>
      <c r="F67" s="36" t="s">
        <v>12</v>
      </c>
      <c r="G67" s="37" t="s">
        <v>13</v>
      </c>
      <c r="H67" s="35"/>
      <c r="I67" s="35"/>
      <c r="J67" s="50"/>
      <c r="K67" s="51"/>
    </row>
    <row r="68" spans="2:11">
      <c r="B68" s="34"/>
      <c r="C68" s="38" t="s">
        <v>14</v>
      </c>
      <c r="D68" s="39">
        <v>94.97216581</v>
      </c>
      <c r="E68" s="40">
        <v>15.29479377</v>
      </c>
      <c r="F68" s="41">
        <v>-0.3216</v>
      </c>
      <c r="G68" s="41">
        <v>-0.0523</v>
      </c>
      <c r="H68" s="35"/>
      <c r="I68" s="35"/>
      <c r="J68" s="50"/>
      <c r="K68" s="51"/>
    </row>
    <row r="69" spans="2:11">
      <c r="B69" s="34"/>
      <c r="C69" s="38" t="s">
        <v>15</v>
      </c>
      <c r="D69" s="39">
        <v>314.64685512</v>
      </c>
      <c r="E69" s="40">
        <v>32.79758742</v>
      </c>
      <c r="F69" s="41">
        <v>0.1487</v>
      </c>
      <c r="G69" s="41">
        <v>0.1147</v>
      </c>
      <c r="H69" s="35"/>
      <c r="I69" s="35"/>
      <c r="J69" s="50"/>
      <c r="K69" s="51"/>
    </row>
    <row r="70" spans="2:11">
      <c r="B70" s="34"/>
      <c r="C70" s="38" t="s">
        <v>16</v>
      </c>
      <c r="D70" s="39">
        <v>221.77690468</v>
      </c>
      <c r="E70" s="40">
        <v>16.48895305</v>
      </c>
      <c r="F70" s="41">
        <v>0.0069</v>
      </c>
      <c r="G70" s="41">
        <v>0.028</v>
      </c>
      <c r="H70" s="35"/>
      <c r="I70" s="35"/>
      <c r="J70" s="50"/>
      <c r="K70" s="51"/>
    </row>
    <row r="71" spans="2:11">
      <c r="B71" s="34"/>
      <c r="C71" s="38" t="s">
        <v>17</v>
      </c>
      <c r="D71" s="39">
        <v>832.48411934</v>
      </c>
      <c r="E71" s="40">
        <v>92.87320718</v>
      </c>
      <c r="F71" s="41">
        <v>0.1562</v>
      </c>
      <c r="G71" s="41">
        <v>0.0367</v>
      </c>
      <c r="H71" s="35"/>
      <c r="I71" s="35"/>
      <c r="J71" s="50"/>
      <c r="K71" s="51"/>
    </row>
    <row r="72" spans="2:11">
      <c r="B72" s="34"/>
      <c r="C72" s="38" t="s">
        <v>18</v>
      </c>
      <c r="D72" s="42">
        <v>88.94338157</v>
      </c>
      <c r="E72" s="40">
        <v>6.50232416</v>
      </c>
      <c r="F72" s="41">
        <v>-0.0635</v>
      </c>
      <c r="G72" s="41">
        <v>-0.5749</v>
      </c>
      <c r="H72" s="35"/>
      <c r="I72" s="35"/>
      <c r="J72" s="50"/>
      <c r="K72" s="51"/>
    </row>
    <row r="73" spans="2:11">
      <c r="B73" s="34"/>
      <c r="C73" s="38" t="s">
        <v>19</v>
      </c>
      <c r="D73" s="42">
        <v>413.72459835</v>
      </c>
      <c r="E73" s="40">
        <v>41.96046648</v>
      </c>
      <c r="F73" s="41">
        <v>0.3149</v>
      </c>
      <c r="G73" s="41">
        <v>0.2794</v>
      </c>
      <c r="H73" s="35"/>
      <c r="I73" s="35"/>
      <c r="J73" s="50"/>
      <c r="K73" s="51"/>
    </row>
    <row r="74" spans="2:11">
      <c r="B74" s="34"/>
      <c r="C74" s="38" t="s">
        <v>20</v>
      </c>
      <c r="D74" s="42">
        <v>293.29412004</v>
      </c>
      <c r="E74" s="40">
        <v>20.08178842</v>
      </c>
      <c r="F74" s="41">
        <v>0.3225</v>
      </c>
      <c r="G74" s="41">
        <v>0.2179</v>
      </c>
      <c r="H74" s="35"/>
      <c r="I74" s="35"/>
      <c r="J74" s="50"/>
      <c r="K74" s="51"/>
    </row>
    <row r="75" spans="2:11">
      <c r="B75" s="34"/>
      <c r="C75" s="38" t="s">
        <v>21</v>
      </c>
      <c r="D75" s="42">
        <v>1159.52920023</v>
      </c>
      <c r="E75" s="40">
        <v>112.6494834</v>
      </c>
      <c r="F75" s="41">
        <v>0.3929</v>
      </c>
      <c r="G75" s="41">
        <v>0.2129</v>
      </c>
      <c r="H75" s="35"/>
      <c r="I75" s="35"/>
      <c r="J75" s="50"/>
      <c r="K75" s="51"/>
    </row>
    <row r="76" spans="2:11">
      <c r="B76" s="34"/>
      <c r="C76" s="38" t="s">
        <v>22</v>
      </c>
      <c r="D76" s="42">
        <v>146.11312019</v>
      </c>
      <c r="E76" s="40">
        <v>8.33232885</v>
      </c>
      <c r="F76" s="41">
        <v>0.6428</v>
      </c>
      <c r="G76" s="41">
        <v>0.2814</v>
      </c>
      <c r="H76" s="35"/>
      <c r="I76" s="35"/>
      <c r="J76" s="50"/>
      <c r="K76" s="51"/>
    </row>
    <row r="77" spans="2:11">
      <c r="B77" s="34"/>
      <c r="C77" s="38" t="s">
        <v>23</v>
      </c>
      <c r="D77" s="42">
        <v>601.83982286</v>
      </c>
      <c r="E77" s="40">
        <v>45.180771</v>
      </c>
      <c r="F77" s="41">
        <v>0.4547</v>
      </c>
      <c r="G77" s="41">
        <v>0.0767</v>
      </c>
      <c r="H77" s="35"/>
      <c r="I77" s="35"/>
      <c r="J77" s="50"/>
      <c r="K77" s="51"/>
    </row>
    <row r="78" spans="2:11">
      <c r="B78" s="34"/>
      <c r="C78" s="38" t="s">
        <v>24</v>
      </c>
      <c r="D78" s="42">
        <v>422.59505822</v>
      </c>
      <c r="E78" s="40">
        <v>29.11071025</v>
      </c>
      <c r="F78" s="41">
        <v>0.4409</v>
      </c>
      <c r="G78" s="41">
        <v>0.4496</v>
      </c>
      <c r="H78" s="35"/>
      <c r="I78" s="35"/>
      <c r="J78" s="50"/>
      <c r="K78" s="51"/>
    </row>
    <row r="79" spans="2:11">
      <c r="B79" s="34"/>
      <c r="C79" s="38" t="s">
        <v>25</v>
      </c>
      <c r="D79" s="42">
        <v>1234.22436794</v>
      </c>
      <c r="E79" s="40">
        <v>127.60225244</v>
      </c>
      <c r="F79" s="41">
        <v>0.0644</v>
      </c>
      <c r="G79" s="41">
        <v>0.1327</v>
      </c>
      <c r="H79" s="35"/>
      <c r="I79" s="35"/>
      <c r="J79" s="50"/>
      <c r="K79" s="51"/>
    </row>
    <row r="80" spans="2:11">
      <c r="B80" s="34"/>
      <c r="C80" s="38" t="s">
        <v>26</v>
      </c>
      <c r="D80" s="42">
        <v>185.89228819</v>
      </c>
      <c r="E80" s="40">
        <v>6.95411556</v>
      </c>
      <c r="F80" s="41">
        <v>0.2722</v>
      </c>
      <c r="G80" s="41">
        <v>-0.1654</v>
      </c>
      <c r="H80" s="35"/>
      <c r="I80" s="35"/>
      <c r="J80" s="50"/>
      <c r="K80" s="51"/>
    </row>
    <row r="81" spans="2:11">
      <c r="B81" s="34"/>
      <c r="C81" s="38" t="s">
        <v>27</v>
      </c>
      <c r="D81" s="42">
        <v>512.21248748</v>
      </c>
      <c r="E81" s="40">
        <v>66.07312428</v>
      </c>
      <c r="F81" s="41">
        <v>-0.1489</v>
      </c>
      <c r="G81" s="41">
        <v>0.4624</v>
      </c>
      <c r="H81" s="35"/>
      <c r="I81" s="35"/>
      <c r="J81" s="50"/>
      <c r="K81" s="51"/>
    </row>
    <row r="82" spans="2:11">
      <c r="B82" s="34"/>
      <c r="C82" s="38" t="s">
        <v>28</v>
      </c>
      <c r="D82" s="42">
        <v>472.90026129</v>
      </c>
      <c r="E82" s="40">
        <v>37.88276899</v>
      </c>
      <c r="F82" s="41">
        <v>0.119</v>
      </c>
      <c r="G82" s="41">
        <v>0.3013</v>
      </c>
      <c r="H82" s="35"/>
      <c r="I82" s="35"/>
      <c r="J82" s="50"/>
      <c r="K82" s="51"/>
    </row>
    <row r="83" spans="2:11">
      <c r="B83" s="34"/>
      <c r="C83" s="38" t="s">
        <v>29</v>
      </c>
      <c r="D83" s="42">
        <v>1257.96606553</v>
      </c>
      <c r="E83" s="40">
        <v>169.60813997</v>
      </c>
      <c r="F83" s="41">
        <v>0.0192</v>
      </c>
      <c r="G83" s="41">
        <v>0.3292</v>
      </c>
      <c r="H83" s="35"/>
      <c r="I83" s="35"/>
      <c r="J83" s="50"/>
      <c r="K83" s="51"/>
    </row>
    <row r="84" spans="2:11">
      <c r="B84" s="34"/>
      <c r="C84" s="43" t="s">
        <v>30</v>
      </c>
      <c r="D84" s="42">
        <v>308.25615283</v>
      </c>
      <c r="E84" s="40">
        <v>8.94878011</v>
      </c>
      <c r="F84" s="41">
        <v>0.6583</v>
      </c>
      <c r="G84" s="41">
        <v>0.2868</v>
      </c>
      <c r="H84" s="35"/>
      <c r="I84" s="35"/>
      <c r="J84" s="50"/>
      <c r="K84" s="51"/>
    </row>
    <row r="85" spans="2:11">
      <c r="B85" s="34"/>
      <c r="C85" s="44" t="s">
        <v>8</v>
      </c>
      <c r="D85" s="35"/>
      <c r="E85" s="35"/>
      <c r="F85" s="45">
        <f>AVERAGE(F68:F84)</f>
        <v>0.204682352941177</v>
      </c>
      <c r="G85" s="45">
        <f>AVERAGE(G68:G84)</f>
        <v>0.142182352941176</v>
      </c>
      <c r="H85" s="35"/>
      <c r="I85" s="35"/>
      <c r="J85" s="50"/>
      <c r="K85" s="51"/>
    </row>
    <row r="86" spans="2:11">
      <c r="B86" s="34"/>
      <c r="C86" s="35"/>
      <c r="D86" s="35"/>
      <c r="E86" s="35"/>
      <c r="F86" s="35"/>
      <c r="G86" s="35"/>
      <c r="H86" s="35"/>
      <c r="I86" s="35"/>
      <c r="J86" s="50"/>
      <c r="K86" s="51"/>
    </row>
    <row r="87" spans="2:11">
      <c r="B87" s="34"/>
      <c r="C87" s="35"/>
      <c r="D87" s="35"/>
      <c r="E87" s="35"/>
      <c r="F87" s="35"/>
      <c r="G87" s="35"/>
      <c r="H87" s="35"/>
      <c r="I87" s="35"/>
      <c r="J87" s="50"/>
      <c r="K87" s="51"/>
    </row>
    <row r="88" spans="2:11">
      <c r="B88" s="32" t="s">
        <v>31</v>
      </c>
      <c r="C88" s="33"/>
      <c r="D88" s="33"/>
      <c r="E88" s="33"/>
      <c r="F88" s="33"/>
      <c r="G88" s="33"/>
      <c r="H88" s="33"/>
      <c r="I88" s="33"/>
      <c r="J88" s="33"/>
      <c r="K88" s="49"/>
    </row>
    <row r="89" spans="2:11">
      <c r="B89" s="34"/>
      <c r="C89" s="35"/>
      <c r="D89" s="35"/>
      <c r="E89" s="35"/>
      <c r="F89" s="35"/>
      <c r="G89" s="35"/>
      <c r="H89" s="35"/>
      <c r="I89" s="35"/>
      <c r="J89" s="50"/>
      <c r="K89" s="51"/>
    </row>
    <row r="90" spans="2:11">
      <c r="B90" s="46" t="s">
        <v>32</v>
      </c>
      <c r="C90" s="47"/>
      <c r="D90" s="47"/>
      <c r="E90" s="47"/>
      <c r="F90" s="47"/>
      <c r="G90" s="47"/>
      <c r="H90" s="47"/>
      <c r="I90" s="47"/>
      <c r="J90" s="47"/>
      <c r="K90" s="52"/>
    </row>
    <row r="91" spans="2:11">
      <c r="B91" s="46"/>
      <c r="C91" s="47"/>
      <c r="D91" s="47"/>
      <c r="E91" s="47"/>
      <c r="F91" s="47"/>
      <c r="G91" s="47"/>
      <c r="H91" s="47"/>
      <c r="I91" s="47"/>
      <c r="J91" s="47"/>
      <c r="K91" s="52"/>
    </row>
    <row r="92" spans="2:11">
      <c r="B92" s="46"/>
      <c r="C92" s="47"/>
      <c r="D92" s="47"/>
      <c r="E92" s="47"/>
      <c r="F92" s="47"/>
      <c r="G92" s="47"/>
      <c r="H92" s="47"/>
      <c r="I92" s="47"/>
      <c r="J92" s="47"/>
      <c r="K92" s="52"/>
    </row>
    <row r="93" spans="2:11">
      <c r="B93" s="46"/>
      <c r="C93" s="47"/>
      <c r="D93" s="47"/>
      <c r="E93" s="47"/>
      <c r="F93" s="47"/>
      <c r="G93" s="47"/>
      <c r="H93" s="47"/>
      <c r="I93" s="47"/>
      <c r="J93" s="47"/>
      <c r="K93" s="52"/>
    </row>
    <row r="94" spans="2:11">
      <c r="B94" s="46"/>
      <c r="C94" s="47"/>
      <c r="D94" s="47"/>
      <c r="E94" s="47"/>
      <c r="F94" s="47"/>
      <c r="G94" s="47"/>
      <c r="H94" s="47"/>
      <c r="I94" s="47"/>
      <c r="J94" s="47"/>
      <c r="K94" s="52"/>
    </row>
    <row r="95" spans="2:11">
      <c r="B95" s="46"/>
      <c r="C95" s="47"/>
      <c r="D95" s="47"/>
      <c r="E95" s="47"/>
      <c r="F95" s="47"/>
      <c r="G95" s="47"/>
      <c r="H95" s="47"/>
      <c r="I95" s="47"/>
      <c r="J95" s="47"/>
      <c r="K95" s="52"/>
    </row>
    <row r="96" spans="2:11">
      <c r="B96" s="46"/>
      <c r="C96" s="47"/>
      <c r="D96" s="47"/>
      <c r="E96" s="47"/>
      <c r="F96" s="47"/>
      <c r="G96" s="47"/>
      <c r="H96" s="47"/>
      <c r="I96" s="47"/>
      <c r="J96" s="47"/>
      <c r="K96" s="52"/>
    </row>
    <row r="97" spans="2:11">
      <c r="B97" s="46"/>
      <c r="C97" s="47"/>
      <c r="D97" s="47"/>
      <c r="E97" s="47"/>
      <c r="F97" s="47"/>
      <c r="G97" s="47"/>
      <c r="H97" s="47"/>
      <c r="I97" s="47"/>
      <c r="J97" s="47"/>
      <c r="K97" s="52"/>
    </row>
    <row r="98" spans="2:11">
      <c r="B98" s="46"/>
      <c r="C98" s="47"/>
      <c r="D98" s="47"/>
      <c r="E98" s="47"/>
      <c r="F98" s="47"/>
      <c r="G98" s="47"/>
      <c r="H98" s="47"/>
      <c r="I98" s="47"/>
      <c r="J98" s="47"/>
      <c r="K98" s="52"/>
    </row>
    <row r="99" spans="2:11">
      <c r="B99" s="34"/>
      <c r="C99" s="35"/>
      <c r="D99" s="35"/>
      <c r="E99" s="35"/>
      <c r="F99" s="35"/>
      <c r="G99" s="35"/>
      <c r="H99" s="35"/>
      <c r="I99" s="35"/>
      <c r="J99" s="50"/>
      <c r="K99" s="51"/>
    </row>
    <row r="100" spans="2:11">
      <c r="B100" s="32" t="s">
        <v>33</v>
      </c>
      <c r="C100" s="33"/>
      <c r="D100" s="33"/>
      <c r="E100" s="33"/>
      <c r="F100" s="33"/>
      <c r="G100" s="33"/>
      <c r="H100" s="33"/>
      <c r="I100" s="33"/>
      <c r="J100" s="33"/>
      <c r="K100" s="49"/>
    </row>
    <row r="101" spans="2:11">
      <c r="B101" s="34"/>
      <c r="C101" s="35"/>
      <c r="D101" s="35"/>
      <c r="E101" s="35"/>
      <c r="F101" s="35"/>
      <c r="G101" s="35"/>
      <c r="H101" s="35"/>
      <c r="I101" s="35"/>
      <c r="J101" s="50"/>
      <c r="K101" s="51"/>
    </row>
    <row r="102" spans="2:11">
      <c r="B102" s="48" t="s">
        <v>34</v>
      </c>
      <c r="C102" s="47"/>
      <c r="D102" s="47"/>
      <c r="E102" s="47"/>
      <c r="F102" s="47"/>
      <c r="G102" s="47"/>
      <c r="H102" s="47"/>
      <c r="I102" s="47"/>
      <c r="J102" s="47"/>
      <c r="K102" s="52"/>
    </row>
    <row r="103" spans="2:11">
      <c r="B103" s="47"/>
      <c r="C103" s="47"/>
      <c r="D103" s="47"/>
      <c r="E103" s="47"/>
      <c r="F103" s="47"/>
      <c r="G103" s="47"/>
      <c r="H103" s="47"/>
      <c r="I103" s="47"/>
      <c r="J103" s="47"/>
      <c r="K103" s="52"/>
    </row>
    <row r="104" spans="2:11">
      <c r="B104" s="47"/>
      <c r="C104" s="47"/>
      <c r="D104" s="47"/>
      <c r="E104" s="47"/>
      <c r="F104" s="47"/>
      <c r="G104" s="47"/>
      <c r="H104" s="47"/>
      <c r="I104" s="47"/>
      <c r="J104" s="47"/>
      <c r="K104" s="52"/>
    </row>
    <row r="105" spans="2:11">
      <c r="B105" s="47"/>
      <c r="C105" s="47"/>
      <c r="D105" s="47"/>
      <c r="E105" s="47"/>
      <c r="F105" s="47"/>
      <c r="G105" s="47"/>
      <c r="H105" s="47"/>
      <c r="I105" s="47"/>
      <c r="J105" s="47"/>
      <c r="K105" s="52"/>
    </row>
    <row r="106" spans="2:11">
      <c r="B106" s="47"/>
      <c r="C106" s="47"/>
      <c r="D106" s="47"/>
      <c r="E106" s="47"/>
      <c r="F106" s="47"/>
      <c r="G106" s="47"/>
      <c r="H106" s="47"/>
      <c r="I106" s="47"/>
      <c r="J106" s="47"/>
      <c r="K106" s="52"/>
    </row>
    <row r="107" spans="2:11">
      <c r="B107" s="47"/>
      <c r="C107" s="47"/>
      <c r="D107" s="47"/>
      <c r="E107" s="47"/>
      <c r="F107" s="47"/>
      <c r="G107" s="47"/>
      <c r="H107" s="47"/>
      <c r="I107" s="47"/>
      <c r="J107" s="47"/>
      <c r="K107" s="52"/>
    </row>
    <row r="108" spans="2:11">
      <c r="B108" s="47"/>
      <c r="C108" s="47"/>
      <c r="D108" s="47"/>
      <c r="E108" s="47"/>
      <c r="F108" s="47"/>
      <c r="G108" s="47"/>
      <c r="H108" s="47"/>
      <c r="I108" s="47"/>
      <c r="J108" s="47"/>
      <c r="K108" s="52"/>
    </row>
    <row r="109" spans="2:11">
      <c r="B109" s="47"/>
      <c r="C109" s="47"/>
      <c r="D109" s="47"/>
      <c r="E109" s="47"/>
      <c r="F109" s="47"/>
      <c r="G109" s="47"/>
      <c r="H109" s="47"/>
      <c r="I109" s="47"/>
      <c r="J109" s="47"/>
      <c r="K109" s="52"/>
    </row>
    <row r="110" spans="2:11">
      <c r="B110" s="47"/>
      <c r="C110" s="47"/>
      <c r="D110" s="47"/>
      <c r="E110" s="47"/>
      <c r="F110" s="47"/>
      <c r="G110" s="47"/>
      <c r="H110" s="47"/>
      <c r="I110" s="47"/>
      <c r="J110" s="47"/>
      <c r="K110" s="52"/>
    </row>
    <row r="111" spans="2:11">
      <c r="B111" s="47"/>
      <c r="C111" s="47"/>
      <c r="D111" s="47"/>
      <c r="E111" s="47"/>
      <c r="F111" s="47"/>
      <c r="G111" s="47"/>
      <c r="H111" s="47"/>
      <c r="I111" s="47"/>
      <c r="J111" s="47"/>
      <c r="K111" s="52"/>
    </row>
    <row r="112" spans="2:11">
      <c r="B112" s="47"/>
      <c r="C112" s="47"/>
      <c r="D112" s="47"/>
      <c r="E112" s="47"/>
      <c r="F112" s="47"/>
      <c r="G112" s="47"/>
      <c r="H112" s="47"/>
      <c r="I112" s="47"/>
      <c r="J112" s="47"/>
      <c r="K112" s="52"/>
    </row>
    <row r="113" spans="2:11">
      <c r="B113" s="47"/>
      <c r="C113" s="47"/>
      <c r="D113" s="47"/>
      <c r="E113" s="47"/>
      <c r="F113" s="47"/>
      <c r="G113" s="47"/>
      <c r="H113" s="47"/>
      <c r="I113" s="47"/>
      <c r="J113" s="47"/>
      <c r="K113" s="52"/>
    </row>
    <row r="114" spans="2:11">
      <c r="B114" s="47"/>
      <c r="C114" s="47"/>
      <c r="D114" s="47"/>
      <c r="E114" s="47"/>
      <c r="F114" s="47"/>
      <c r="G114" s="47"/>
      <c r="H114" s="47"/>
      <c r="I114" s="47"/>
      <c r="J114" s="47"/>
      <c r="K114" s="52"/>
    </row>
    <row r="115" spans="2:11">
      <c r="B115" s="47"/>
      <c r="C115" s="47"/>
      <c r="D115" s="47"/>
      <c r="E115" s="47"/>
      <c r="F115" s="47"/>
      <c r="G115" s="47"/>
      <c r="H115" s="47"/>
      <c r="I115" s="47"/>
      <c r="J115" s="47"/>
      <c r="K115" s="52"/>
    </row>
    <row r="116" spans="2:11">
      <c r="B116" s="47"/>
      <c r="C116" s="47"/>
      <c r="D116" s="47"/>
      <c r="E116" s="47"/>
      <c r="F116" s="47"/>
      <c r="G116" s="47"/>
      <c r="H116" s="47"/>
      <c r="I116" s="47"/>
      <c r="J116" s="47"/>
      <c r="K116" s="52"/>
    </row>
    <row r="117" spans="2:11">
      <c r="B117" s="47"/>
      <c r="C117" s="47"/>
      <c r="D117" s="47"/>
      <c r="E117" s="47"/>
      <c r="F117" s="47"/>
      <c r="G117" s="47"/>
      <c r="H117" s="47"/>
      <c r="I117" s="47"/>
      <c r="J117" s="47"/>
      <c r="K117" s="52"/>
    </row>
    <row r="118" spans="2:11">
      <c r="B118" s="47"/>
      <c r="C118" s="47"/>
      <c r="D118" s="47"/>
      <c r="E118" s="47"/>
      <c r="F118" s="47"/>
      <c r="G118" s="47"/>
      <c r="H118" s="47"/>
      <c r="I118" s="47"/>
      <c r="J118" s="47"/>
      <c r="K118" s="52"/>
    </row>
    <row r="119" spans="2:11">
      <c r="B119" s="47"/>
      <c r="C119" s="47"/>
      <c r="D119" s="47"/>
      <c r="E119" s="47"/>
      <c r="F119" s="47"/>
      <c r="G119" s="47"/>
      <c r="H119" s="47"/>
      <c r="I119" s="47"/>
      <c r="J119" s="47"/>
      <c r="K119" s="52"/>
    </row>
    <row r="120" spans="2:11">
      <c r="B120" s="47"/>
      <c r="C120" s="47"/>
      <c r="D120" s="47"/>
      <c r="E120" s="47"/>
      <c r="F120" s="47"/>
      <c r="G120" s="47"/>
      <c r="H120" s="47"/>
      <c r="I120" s="47"/>
      <c r="J120" s="47"/>
      <c r="K120" s="52"/>
    </row>
    <row r="121" spans="2:11">
      <c r="B121" s="47"/>
      <c r="C121" s="47"/>
      <c r="D121" s="47"/>
      <c r="E121" s="47"/>
      <c r="F121" s="47"/>
      <c r="G121" s="47"/>
      <c r="H121" s="47"/>
      <c r="I121" s="47"/>
      <c r="J121" s="47"/>
      <c r="K121" s="52"/>
    </row>
    <row r="122" spans="2:11">
      <c r="B122" s="47"/>
      <c r="C122" s="47"/>
      <c r="D122" s="47"/>
      <c r="E122" s="47"/>
      <c r="F122" s="47"/>
      <c r="G122" s="47"/>
      <c r="H122" s="47"/>
      <c r="I122" s="47"/>
      <c r="J122" s="47"/>
      <c r="K122" s="52"/>
    </row>
    <row r="123" spans="2:11">
      <c r="B123" s="47"/>
      <c r="C123" s="47"/>
      <c r="D123" s="47"/>
      <c r="E123" s="47"/>
      <c r="F123" s="47"/>
      <c r="G123" s="47"/>
      <c r="H123" s="47"/>
      <c r="I123" s="47"/>
      <c r="J123" s="47"/>
      <c r="K123" s="52"/>
    </row>
    <row r="124" spans="2:11">
      <c r="B124" s="47"/>
      <c r="C124" s="47"/>
      <c r="D124" s="47"/>
      <c r="E124" s="47"/>
      <c r="F124" s="47"/>
      <c r="G124" s="47"/>
      <c r="H124" s="47"/>
      <c r="I124" s="47"/>
      <c r="J124" s="47"/>
      <c r="K124" s="52"/>
    </row>
    <row r="125" spans="2:11">
      <c r="B125" s="34"/>
      <c r="C125" s="35"/>
      <c r="D125" s="35"/>
      <c r="E125" s="35"/>
      <c r="F125" s="35"/>
      <c r="G125" s="35"/>
      <c r="H125" s="35"/>
      <c r="I125" s="35"/>
      <c r="J125" s="50"/>
      <c r="K125" s="51"/>
    </row>
    <row r="126" spans="2:11">
      <c r="B126" s="34"/>
      <c r="C126" s="35"/>
      <c r="D126" s="35"/>
      <c r="E126" s="35"/>
      <c r="F126" s="35"/>
      <c r="G126" s="35"/>
      <c r="H126" s="35"/>
      <c r="I126" s="35"/>
      <c r="J126" s="50"/>
      <c r="K126" s="51"/>
    </row>
    <row r="127" spans="2:11">
      <c r="B127" s="32" t="s">
        <v>35</v>
      </c>
      <c r="C127" s="33"/>
      <c r="D127" s="33"/>
      <c r="E127" s="33"/>
      <c r="F127" s="33"/>
      <c r="G127" s="33"/>
      <c r="H127" s="33"/>
      <c r="I127" s="33"/>
      <c r="J127" s="33"/>
      <c r="K127" s="49"/>
    </row>
    <row r="128" spans="2:11">
      <c r="B128" s="34"/>
      <c r="C128" s="35"/>
      <c r="D128" s="35"/>
      <c r="E128" s="35"/>
      <c r="F128" s="35"/>
      <c r="G128" s="35"/>
      <c r="H128" s="35"/>
      <c r="I128" s="35"/>
      <c r="J128" s="50"/>
      <c r="K128" s="51"/>
    </row>
    <row r="129" spans="2:11">
      <c r="B129" s="53" t="s">
        <v>36</v>
      </c>
      <c r="C129" s="48"/>
      <c r="D129" s="48"/>
      <c r="E129" s="48"/>
      <c r="F129" s="48"/>
      <c r="G129" s="48"/>
      <c r="H129" s="48"/>
      <c r="I129" s="48"/>
      <c r="J129" s="48"/>
      <c r="K129" s="55"/>
    </row>
    <row r="130" spans="2:11">
      <c r="B130" s="53"/>
      <c r="C130" s="48"/>
      <c r="D130" s="48"/>
      <c r="E130" s="48"/>
      <c r="F130" s="48"/>
      <c r="G130" s="48"/>
      <c r="H130" s="48"/>
      <c r="I130" s="48"/>
      <c r="J130" s="48"/>
      <c r="K130" s="55"/>
    </row>
    <row r="131" spans="2:11">
      <c r="B131" s="53"/>
      <c r="C131" s="48"/>
      <c r="D131" s="48"/>
      <c r="E131" s="48"/>
      <c r="F131" s="48"/>
      <c r="G131" s="48"/>
      <c r="H131" s="48"/>
      <c r="I131" s="48"/>
      <c r="J131" s="48"/>
      <c r="K131" s="55"/>
    </row>
    <row r="132" spans="2:11">
      <c r="B132" s="53"/>
      <c r="C132" s="48"/>
      <c r="D132" s="48"/>
      <c r="E132" s="48"/>
      <c r="F132" s="48"/>
      <c r="G132" s="48"/>
      <c r="H132" s="48"/>
      <c r="I132" s="48"/>
      <c r="J132" s="48"/>
      <c r="K132" s="55"/>
    </row>
    <row r="133" spans="2:11">
      <c r="B133" s="53"/>
      <c r="C133" s="48"/>
      <c r="D133" s="48"/>
      <c r="E133" s="48"/>
      <c r="F133" s="48"/>
      <c r="G133" s="48"/>
      <c r="H133" s="48"/>
      <c r="I133" s="48"/>
      <c r="J133" s="48"/>
      <c r="K133" s="55"/>
    </row>
    <row r="134" spans="2:11">
      <c r="B134" s="53"/>
      <c r="C134" s="48"/>
      <c r="D134" s="48"/>
      <c r="E134" s="48"/>
      <c r="F134" s="48"/>
      <c r="G134" s="48"/>
      <c r="H134" s="48"/>
      <c r="I134" s="48"/>
      <c r="J134" s="48"/>
      <c r="K134" s="55"/>
    </row>
    <row r="135" spans="2:11">
      <c r="B135" s="53"/>
      <c r="C135" s="48"/>
      <c r="D135" s="48"/>
      <c r="E135" s="48"/>
      <c r="F135" s="48"/>
      <c r="G135" s="48"/>
      <c r="H135" s="48"/>
      <c r="I135" s="48"/>
      <c r="J135" s="48"/>
      <c r="K135" s="55"/>
    </row>
    <row r="136" spans="2:11">
      <c r="B136" s="53"/>
      <c r="C136" s="48"/>
      <c r="D136" s="48"/>
      <c r="E136" s="48"/>
      <c r="F136" s="48"/>
      <c r="G136" s="48"/>
      <c r="H136" s="48"/>
      <c r="I136" s="48"/>
      <c r="J136" s="48"/>
      <c r="K136" s="55"/>
    </row>
    <row r="137" spans="2:11">
      <c r="B137" s="53"/>
      <c r="C137" s="48"/>
      <c r="D137" s="48"/>
      <c r="E137" s="48"/>
      <c r="F137" s="48"/>
      <c r="G137" s="48"/>
      <c r="H137" s="48"/>
      <c r="I137" s="48"/>
      <c r="J137" s="48"/>
      <c r="K137" s="55"/>
    </row>
    <row r="138" spans="2:11">
      <c r="B138" s="53"/>
      <c r="C138" s="48"/>
      <c r="D138" s="48"/>
      <c r="E138" s="48"/>
      <c r="F138" s="48"/>
      <c r="G138" s="48"/>
      <c r="H138" s="48"/>
      <c r="I138" s="48"/>
      <c r="J138" s="48"/>
      <c r="K138" s="55"/>
    </row>
    <row r="139" spans="2:11">
      <c r="B139" s="34"/>
      <c r="C139" s="35"/>
      <c r="D139" s="35"/>
      <c r="E139" s="35"/>
      <c r="F139" s="35"/>
      <c r="G139" s="35"/>
      <c r="H139" s="35"/>
      <c r="I139" s="35"/>
      <c r="J139" s="50"/>
      <c r="K139" s="51"/>
    </row>
    <row r="140" spans="2:11">
      <c r="B140" s="34"/>
      <c r="C140" s="35"/>
      <c r="D140" s="35"/>
      <c r="E140" s="35"/>
      <c r="F140" s="35"/>
      <c r="G140" s="35"/>
      <c r="H140" s="35"/>
      <c r="I140" s="35"/>
      <c r="J140" s="50"/>
      <c r="K140" s="51"/>
    </row>
    <row r="141" spans="2:11">
      <c r="B141" s="32" t="s">
        <v>37</v>
      </c>
      <c r="C141" s="33"/>
      <c r="D141" s="33"/>
      <c r="E141" s="33"/>
      <c r="F141" s="33"/>
      <c r="G141" s="33"/>
      <c r="H141" s="33"/>
      <c r="I141" s="33"/>
      <c r="J141" s="33"/>
      <c r="K141" s="49"/>
    </row>
    <row r="142" spans="2:11">
      <c r="B142" s="34"/>
      <c r="C142" s="35"/>
      <c r="D142" s="35"/>
      <c r="E142" s="35"/>
      <c r="F142" s="35"/>
      <c r="G142" s="35"/>
      <c r="H142" s="35"/>
      <c r="I142" s="35"/>
      <c r="J142" s="50"/>
      <c r="K142" s="51"/>
    </row>
    <row r="143" spans="2:11">
      <c r="B143" s="46" t="s">
        <v>38</v>
      </c>
      <c r="C143" s="47"/>
      <c r="D143" s="47"/>
      <c r="E143" s="47"/>
      <c r="F143" s="47"/>
      <c r="G143" s="47"/>
      <c r="H143" s="47"/>
      <c r="I143" s="47"/>
      <c r="J143" s="47"/>
      <c r="K143" s="52"/>
    </row>
    <row r="144" spans="2:11">
      <c r="B144" s="46"/>
      <c r="C144" s="47"/>
      <c r="D144" s="47"/>
      <c r="E144" s="47"/>
      <c r="F144" s="47"/>
      <c r="G144" s="47"/>
      <c r="H144" s="47"/>
      <c r="I144" s="47"/>
      <c r="J144" s="47"/>
      <c r="K144" s="52"/>
    </row>
    <row r="145" spans="2:11">
      <c r="B145" s="46"/>
      <c r="C145" s="47"/>
      <c r="D145" s="47"/>
      <c r="E145" s="47"/>
      <c r="F145" s="47"/>
      <c r="G145" s="47"/>
      <c r="H145" s="47"/>
      <c r="I145" s="47"/>
      <c r="J145" s="47"/>
      <c r="K145" s="52"/>
    </row>
    <row r="146" spans="2:11">
      <c r="B146" s="46"/>
      <c r="C146" s="47"/>
      <c r="D146" s="47"/>
      <c r="E146" s="47"/>
      <c r="F146" s="47"/>
      <c r="G146" s="47"/>
      <c r="H146" s="47"/>
      <c r="I146" s="47"/>
      <c r="J146" s="47"/>
      <c r="K146" s="52"/>
    </row>
    <row r="147" spans="2:11">
      <c r="B147" s="46"/>
      <c r="C147" s="47"/>
      <c r="D147" s="47"/>
      <c r="E147" s="47"/>
      <c r="F147" s="47"/>
      <c r="G147" s="47"/>
      <c r="H147" s="47"/>
      <c r="I147" s="47"/>
      <c r="J147" s="47"/>
      <c r="K147" s="52"/>
    </row>
    <row r="148" spans="2:11">
      <c r="B148" s="46"/>
      <c r="C148" s="47"/>
      <c r="D148" s="47"/>
      <c r="E148" s="47"/>
      <c r="F148" s="47"/>
      <c r="G148" s="47"/>
      <c r="H148" s="47"/>
      <c r="I148" s="47"/>
      <c r="J148" s="47"/>
      <c r="K148" s="52"/>
    </row>
    <row r="149" spans="2:11">
      <c r="B149" s="46"/>
      <c r="C149" s="47"/>
      <c r="D149" s="47"/>
      <c r="E149" s="47"/>
      <c r="F149" s="47"/>
      <c r="G149" s="47"/>
      <c r="H149" s="47"/>
      <c r="I149" s="47"/>
      <c r="J149" s="47"/>
      <c r="K149" s="52"/>
    </row>
    <row r="150" spans="2:11">
      <c r="B150" s="46"/>
      <c r="C150" s="47"/>
      <c r="D150" s="47"/>
      <c r="E150" s="47"/>
      <c r="F150" s="47"/>
      <c r="G150" s="47"/>
      <c r="H150" s="47"/>
      <c r="I150" s="47"/>
      <c r="J150" s="47"/>
      <c r="K150" s="52"/>
    </row>
    <row r="151" spans="2:11">
      <c r="B151" s="34"/>
      <c r="C151" s="35"/>
      <c r="D151" s="35"/>
      <c r="E151" s="35"/>
      <c r="F151" s="35"/>
      <c r="G151" s="35"/>
      <c r="H151" s="35"/>
      <c r="I151" s="35"/>
      <c r="J151" s="50"/>
      <c r="K151" s="51"/>
    </row>
    <row r="152" spans="2:11">
      <c r="B152" s="32" t="s">
        <v>39</v>
      </c>
      <c r="C152" s="33"/>
      <c r="D152" s="33"/>
      <c r="E152" s="33"/>
      <c r="F152" s="33"/>
      <c r="G152" s="33"/>
      <c r="H152" s="33"/>
      <c r="I152" s="33"/>
      <c r="J152" s="33"/>
      <c r="K152" s="49"/>
    </row>
    <row r="153" spans="2:11">
      <c r="B153" s="34"/>
      <c r="C153" s="35"/>
      <c r="D153" s="35"/>
      <c r="E153" s="35"/>
      <c r="F153" s="35"/>
      <c r="G153" s="35"/>
      <c r="H153" s="35"/>
      <c r="I153" s="35"/>
      <c r="J153" s="50"/>
      <c r="K153" s="51"/>
    </row>
    <row r="154" spans="2:11">
      <c r="B154" s="46" t="s">
        <v>40</v>
      </c>
      <c r="C154" s="47"/>
      <c r="D154" s="47"/>
      <c r="E154" s="47"/>
      <c r="F154" s="47"/>
      <c r="G154" s="47"/>
      <c r="H154" s="47"/>
      <c r="I154" s="47"/>
      <c r="J154" s="47"/>
      <c r="K154" s="52"/>
    </row>
    <row r="155" spans="2:11">
      <c r="B155" s="46"/>
      <c r="C155" s="47"/>
      <c r="D155" s="47"/>
      <c r="E155" s="47"/>
      <c r="F155" s="47"/>
      <c r="G155" s="47"/>
      <c r="H155" s="47"/>
      <c r="I155" s="47"/>
      <c r="J155" s="47"/>
      <c r="K155" s="52"/>
    </row>
    <row r="156" spans="2:11">
      <c r="B156" s="46"/>
      <c r="C156" s="47"/>
      <c r="D156" s="47"/>
      <c r="E156" s="47"/>
      <c r="F156" s="47"/>
      <c r="G156" s="47"/>
      <c r="H156" s="47"/>
      <c r="I156" s="47"/>
      <c r="J156" s="47"/>
      <c r="K156" s="52"/>
    </row>
    <row r="157" spans="2:11">
      <c r="B157" s="46"/>
      <c r="C157" s="47"/>
      <c r="D157" s="47"/>
      <c r="E157" s="47"/>
      <c r="F157" s="47"/>
      <c r="G157" s="47"/>
      <c r="H157" s="47"/>
      <c r="I157" s="47"/>
      <c r="J157" s="47"/>
      <c r="K157" s="52"/>
    </row>
    <row r="158" spans="2:11">
      <c r="B158" s="46"/>
      <c r="C158" s="47"/>
      <c r="D158" s="47"/>
      <c r="E158" s="47"/>
      <c r="F158" s="47"/>
      <c r="G158" s="47"/>
      <c r="H158" s="47"/>
      <c r="I158" s="47"/>
      <c r="J158" s="47"/>
      <c r="K158" s="52"/>
    </row>
    <row r="159" spans="2:11">
      <c r="B159" s="46"/>
      <c r="C159" s="47"/>
      <c r="D159" s="47"/>
      <c r="E159" s="47"/>
      <c r="F159" s="47"/>
      <c r="G159" s="47"/>
      <c r="H159" s="47"/>
      <c r="I159" s="47"/>
      <c r="J159" s="47"/>
      <c r="K159" s="52"/>
    </row>
    <row r="160" spans="2:11">
      <c r="B160" s="46"/>
      <c r="C160" s="47"/>
      <c r="D160" s="47"/>
      <c r="E160" s="47"/>
      <c r="F160" s="47"/>
      <c r="G160" s="47"/>
      <c r="H160" s="47"/>
      <c r="I160" s="47"/>
      <c r="J160" s="47"/>
      <c r="K160" s="52"/>
    </row>
    <row r="161" spans="2:11">
      <c r="B161" s="34"/>
      <c r="C161" s="35"/>
      <c r="D161" s="35"/>
      <c r="E161" s="35"/>
      <c r="F161" s="35"/>
      <c r="G161" s="35"/>
      <c r="H161" s="35"/>
      <c r="I161" s="35"/>
      <c r="J161" s="50"/>
      <c r="K161" s="51"/>
    </row>
    <row r="162" spans="2:11">
      <c r="B162" s="32" t="s">
        <v>41</v>
      </c>
      <c r="C162" s="33"/>
      <c r="D162" s="33"/>
      <c r="E162" s="33"/>
      <c r="F162" s="33"/>
      <c r="G162" s="33"/>
      <c r="H162" s="33"/>
      <c r="I162" s="33"/>
      <c r="J162" s="33"/>
      <c r="K162" s="49"/>
    </row>
    <row r="163" spans="2:11">
      <c r="B163" s="34"/>
      <c r="C163" s="35"/>
      <c r="D163" s="35"/>
      <c r="E163" s="35"/>
      <c r="F163" s="35"/>
      <c r="G163" s="35"/>
      <c r="H163" s="35"/>
      <c r="I163" s="35"/>
      <c r="J163" s="50"/>
      <c r="K163" s="51"/>
    </row>
    <row r="164" ht="14.25" spans="2:11">
      <c r="B164"/>
      <c r="C164" s="38"/>
      <c r="D164" s="38"/>
      <c r="E164" s="38"/>
      <c r="F164" s="38"/>
      <c r="G164" s="38"/>
      <c r="H164" s="38"/>
      <c r="I164" s="38"/>
      <c r="K164" s="51"/>
    </row>
    <row r="165" spans="2:11">
      <c r="B165" s="34"/>
      <c r="C165" s="38"/>
      <c r="D165" s="38"/>
      <c r="E165" s="38"/>
      <c r="F165" s="38"/>
      <c r="G165" s="38"/>
      <c r="H165" s="38"/>
      <c r="I165" s="38"/>
      <c r="K165" s="51"/>
    </row>
    <row r="166" spans="2:11">
      <c r="B166" s="34"/>
      <c r="C166" s="38"/>
      <c r="D166" s="38"/>
      <c r="E166" s="38"/>
      <c r="F166" s="38"/>
      <c r="G166" s="38"/>
      <c r="H166" s="38"/>
      <c r="I166" s="38"/>
      <c r="K166" s="51"/>
    </row>
    <row r="167" spans="2:11">
      <c r="B167" s="34"/>
      <c r="C167" s="38"/>
      <c r="D167" s="38"/>
      <c r="E167" s="38"/>
      <c r="F167" s="38"/>
      <c r="G167" s="38"/>
      <c r="H167" s="38"/>
      <c r="I167" s="38"/>
      <c r="K167" s="51"/>
    </row>
    <row r="168" spans="2:11">
      <c r="B168" s="34"/>
      <c r="C168" s="38"/>
      <c r="D168" s="38"/>
      <c r="E168" s="38"/>
      <c r="F168" s="38"/>
      <c r="G168" s="38"/>
      <c r="H168" s="38"/>
      <c r="I168" s="38"/>
      <c r="K168" s="51"/>
    </row>
    <row r="169" spans="2:11">
      <c r="B169" s="34"/>
      <c r="C169" s="38"/>
      <c r="D169" s="38"/>
      <c r="E169" s="38"/>
      <c r="F169" s="38"/>
      <c r="G169" s="38"/>
      <c r="H169" s="38"/>
      <c r="I169" s="38"/>
      <c r="K169" s="51"/>
    </row>
    <row r="170" spans="2:11">
      <c r="B170" s="34"/>
      <c r="C170" s="38"/>
      <c r="D170" s="38"/>
      <c r="E170" s="38"/>
      <c r="F170" s="38"/>
      <c r="G170" s="38"/>
      <c r="H170" s="38"/>
      <c r="I170" s="38"/>
      <c r="K170" s="51"/>
    </row>
    <row r="171" spans="2:11">
      <c r="B171" s="34"/>
      <c r="C171" s="38"/>
      <c r="D171" s="38"/>
      <c r="E171" s="38"/>
      <c r="F171" s="38"/>
      <c r="G171" s="38"/>
      <c r="H171" s="38"/>
      <c r="I171" s="38"/>
      <c r="K171" s="51"/>
    </row>
    <row r="172" spans="2:11">
      <c r="B172" s="34"/>
      <c r="C172" s="38"/>
      <c r="D172" s="38"/>
      <c r="E172" s="38"/>
      <c r="F172" s="38"/>
      <c r="G172" s="38"/>
      <c r="H172" s="38"/>
      <c r="I172" s="38"/>
      <c r="K172" s="51"/>
    </row>
    <row r="173" spans="2:11">
      <c r="B173" s="34"/>
      <c r="C173" s="38"/>
      <c r="D173" s="38"/>
      <c r="E173" s="38"/>
      <c r="F173" s="38"/>
      <c r="G173" s="38"/>
      <c r="H173" s="38"/>
      <c r="I173" s="38"/>
      <c r="K173" s="51"/>
    </row>
    <row r="174" spans="2:11">
      <c r="B174" s="34"/>
      <c r="C174" s="38"/>
      <c r="D174" s="38"/>
      <c r="E174" s="38"/>
      <c r="F174" s="38"/>
      <c r="G174" s="38"/>
      <c r="H174" s="38"/>
      <c r="I174" s="38"/>
      <c r="K174" s="51"/>
    </row>
    <row r="175" ht="14.25" spans="2:11">
      <c r="B175"/>
      <c r="C175" s="38"/>
      <c r="D175" s="38"/>
      <c r="E175" s="38"/>
      <c r="F175" s="38"/>
      <c r="G175" s="38"/>
      <c r="H175" s="38"/>
      <c r="I175" s="38"/>
      <c r="K175" s="51"/>
    </row>
    <row r="176" spans="2:11">
      <c r="B176" s="34"/>
      <c r="C176" s="38"/>
      <c r="D176" s="38"/>
      <c r="E176" s="38"/>
      <c r="F176" s="38"/>
      <c r="G176" s="38"/>
      <c r="H176" s="38"/>
      <c r="I176" s="38"/>
      <c r="K176" s="51"/>
    </row>
    <row r="177" spans="2:11">
      <c r="B177" s="34"/>
      <c r="C177" s="38"/>
      <c r="D177" s="38"/>
      <c r="E177" s="38"/>
      <c r="F177" s="38"/>
      <c r="G177" s="38"/>
      <c r="H177" s="38"/>
      <c r="I177" s="38"/>
      <c r="K177" s="51"/>
    </row>
    <row r="178" spans="2:11">
      <c r="B178" s="34"/>
      <c r="C178" s="38"/>
      <c r="D178" s="38"/>
      <c r="E178" s="38"/>
      <c r="F178" s="38"/>
      <c r="G178" s="38"/>
      <c r="H178" s="38"/>
      <c r="I178" s="38"/>
      <c r="K178" s="51"/>
    </row>
    <row r="179" spans="2:11">
      <c r="B179" s="34"/>
      <c r="C179" s="38"/>
      <c r="D179" s="38"/>
      <c r="E179" s="38"/>
      <c r="F179" s="38"/>
      <c r="G179" s="38"/>
      <c r="H179" s="38"/>
      <c r="I179" s="38"/>
      <c r="K179" s="51"/>
    </row>
    <row r="180" spans="2:11">
      <c r="B180" s="34"/>
      <c r="C180" s="38"/>
      <c r="D180" s="38"/>
      <c r="E180" s="38"/>
      <c r="F180" s="38"/>
      <c r="G180" s="38"/>
      <c r="H180" s="38"/>
      <c r="I180" s="38"/>
      <c r="K180" s="51"/>
    </row>
    <row r="181" spans="2:11">
      <c r="B181" s="34"/>
      <c r="C181" s="38"/>
      <c r="D181" s="38"/>
      <c r="E181" s="38"/>
      <c r="F181" s="38"/>
      <c r="G181" s="38"/>
      <c r="H181" s="38"/>
      <c r="I181" s="38"/>
      <c r="K181" s="51"/>
    </row>
    <row r="182" spans="2:11">
      <c r="B182" s="34"/>
      <c r="C182" s="38"/>
      <c r="D182" s="38"/>
      <c r="E182" s="38"/>
      <c r="F182" s="38"/>
      <c r="G182" s="38"/>
      <c r="H182" s="38"/>
      <c r="I182" s="38"/>
      <c r="K182" s="51"/>
    </row>
    <row r="183" spans="2:11">
      <c r="B183" s="34"/>
      <c r="C183" s="38"/>
      <c r="D183" s="38"/>
      <c r="E183" s="38"/>
      <c r="F183" s="38"/>
      <c r="G183" s="38"/>
      <c r="H183" s="38"/>
      <c r="I183" s="38"/>
      <c r="K183" s="51"/>
    </row>
    <row r="184" spans="2:11">
      <c r="B184" s="34"/>
      <c r="C184" s="38"/>
      <c r="D184" s="38"/>
      <c r="E184" s="38"/>
      <c r="F184" s="38"/>
      <c r="G184" s="38"/>
      <c r="H184" s="38"/>
      <c r="I184" s="38"/>
      <c r="K184" s="51"/>
    </row>
    <row r="185" spans="2:11">
      <c r="B185" s="34"/>
      <c r="C185" s="38"/>
      <c r="D185" s="38"/>
      <c r="E185" s="38"/>
      <c r="F185" s="38"/>
      <c r="G185" s="38"/>
      <c r="H185" s="38"/>
      <c r="I185" s="38"/>
      <c r="K185" s="51"/>
    </row>
    <row r="186" spans="2:11">
      <c r="B186" s="34"/>
      <c r="C186" s="38"/>
      <c r="D186" s="38"/>
      <c r="E186" s="38"/>
      <c r="F186" s="38"/>
      <c r="G186" s="38"/>
      <c r="H186" s="38"/>
      <c r="I186" s="38"/>
      <c r="K186" s="51"/>
    </row>
    <row r="187" spans="2:11">
      <c r="B187" s="34"/>
      <c r="C187" s="38"/>
      <c r="D187" s="38"/>
      <c r="E187" s="38"/>
      <c r="F187" s="38"/>
      <c r="G187" s="38"/>
      <c r="H187" s="38"/>
      <c r="I187" s="38"/>
      <c r="K187" s="51"/>
    </row>
    <row r="188" spans="2:11">
      <c r="B188" s="54" t="s">
        <v>42</v>
      </c>
      <c r="C188" s="47"/>
      <c r="D188" s="47"/>
      <c r="E188" s="47"/>
      <c r="F188" s="47"/>
      <c r="G188" s="47"/>
      <c r="H188" s="47"/>
      <c r="I188" s="47"/>
      <c r="J188" s="47"/>
      <c r="K188" s="52"/>
    </row>
    <row r="189" spans="2:11">
      <c r="B189" s="53"/>
      <c r="C189" s="47"/>
      <c r="D189" s="47"/>
      <c r="E189" s="47"/>
      <c r="F189" s="47"/>
      <c r="G189" s="47"/>
      <c r="H189" s="47"/>
      <c r="I189" s="47"/>
      <c r="J189" s="47"/>
      <c r="K189" s="52"/>
    </row>
    <row r="190" spans="2:11">
      <c r="B190" s="53"/>
      <c r="C190" s="47"/>
      <c r="D190" s="47"/>
      <c r="E190" s="47"/>
      <c r="F190" s="47"/>
      <c r="G190" s="47"/>
      <c r="H190" s="47"/>
      <c r="I190" s="47"/>
      <c r="J190" s="47"/>
      <c r="K190" s="52"/>
    </row>
    <row r="191" spans="2:11">
      <c r="B191" s="53"/>
      <c r="C191" s="47"/>
      <c r="D191" s="47"/>
      <c r="E191" s="47"/>
      <c r="F191" s="47"/>
      <c r="G191" s="47"/>
      <c r="H191" s="47"/>
      <c r="I191" s="47"/>
      <c r="J191" s="47"/>
      <c r="K191" s="52"/>
    </row>
    <row r="192" spans="2:11">
      <c r="B192" s="53"/>
      <c r="C192" s="47"/>
      <c r="D192" s="47"/>
      <c r="E192" s="47"/>
      <c r="F192" s="47"/>
      <c r="G192" s="47"/>
      <c r="H192" s="47"/>
      <c r="I192" s="47"/>
      <c r="J192" s="47"/>
      <c r="K192" s="52"/>
    </row>
    <row r="193" spans="2:11">
      <c r="B193" s="53"/>
      <c r="C193" s="47"/>
      <c r="D193" s="47"/>
      <c r="E193" s="47"/>
      <c r="F193" s="47"/>
      <c r="G193" s="47"/>
      <c r="H193" s="47"/>
      <c r="I193" s="47"/>
      <c r="J193" s="47"/>
      <c r="K193" s="52"/>
    </row>
    <row r="194" spans="2:11">
      <c r="B194" s="46"/>
      <c r="C194" s="47"/>
      <c r="D194" s="47"/>
      <c r="E194" s="47"/>
      <c r="F194" s="47"/>
      <c r="G194" s="47"/>
      <c r="H194" s="47"/>
      <c r="I194" s="47"/>
      <c r="J194" s="47"/>
      <c r="K194" s="52"/>
    </row>
    <row r="195" spans="2:11">
      <c r="B195" s="46"/>
      <c r="C195" s="47"/>
      <c r="D195" s="47"/>
      <c r="E195" s="47"/>
      <c r="F195" s="47"/>
      <c r="G195" s="47"/>
      <c r="H195" s="47"/>
      <c r="I195" s="47"/>
      <c r="J195" s="47"/>
      <c r="K195" s="52"/>
    </row>
    <row r="196" spans="2:11">
      <c r="B196" s="46"/>
      <c r="C196" s="47"/>
      <c r="D196" s="47"/>
      <c r="E196" s="47"/>
      <c r="F196" s="47"/>
      <c r="G196" s="47"/>
      <c r="H196" s="47"/>
      <c r="I196" s="47"/>
      <c r="J196" s="47"/>
      <c r="K196" s="52"/>
    </row>
    <row r="197" spans="2:11">
      <c r="B197" s="46"/>
      <c r="C197" s="47"/>
      <c r="D197" s="47"/>
      <c r="E197" s="47"/>
      <c r="F197" s="47"/>
      <c r="G197" s="47"/>
      <c r="H197" s="47"/>
      <c r="I197" s="47"/>
      <c r="J197" s="47"/>
      <c r="K197" s="52"/>
    </row>
    <row r="198" spans="2:11">
      <c r="B198" s="46"/>
      <c r="C198" s="47"/>
      <c r="D198" s="47"/>
      <c r="E198" s="47"/>
      <c r="F198" s="47"/>
      <c r="G198" s="47"/>
      <c r="H198" s="47"/>
      <c r="I198" s="47"/>
      <c r="J198" s="47"/>
      <c r="K198" s="52"/>
    </row>
    <row r="199" spans="2:11">
      <c r="B199" s="46"/>
      <c r="C199" s="47"/>
      <c r="D199" s="47"/>
      <c r="E199" s="47"/>
      <c r="F199" s="47"/>
      <c r="G199" s="47"/>
      <c r="H199" s="47"/>
      <c r="I199" s="47"/>
      <c r="J199" s="47"/>
      <c r="K199" s="52"/>
    </row>
    <row r="200" spans="2:11">
      <c r="B200" s="46"/>
      <c r="C200" s="47"/>
      <c r="D200" s="47"/>
      <c r="E200" s="47"/>
      <c r="F200" s="47"/>
      <c r="G200" s="47"/>
      <c r="H200" s="47"/>
      <c r="I200" s="47"/>
      <c r="J200" s="47"/>
      <c r="K200" s="52"/>
    </row>
    <row r="201" spans="2:11">
      <c r="B201" s="46"/>
      <c r="C201" s="47"/>
      <c r="D201" s="47"/>
      <c r="E201" s="47"/>
      <c r="F201" s="47"/>
      <c r="G201" s="47"/>
      <c r="H201" s="47"/>
      <c r="I201" s="47"/>
      <c r="J201" s="47"/>
      <c r="K201" s="52"/>
    </row>
    <row r="202" spans="2:11">
      <c r="B202" s="46"/>
      <c r="C202" s="47"/>
      <c r="D202" s="47"/>
      <c r="E202" s="47"/>
      <c r="F202" s="47"/>
      <c r="G202" s="47"/>
      <c r="H202" s="47"/>
      <c r="I202" s="47"/>
      <c r="J202" s="47"/>
      <c r="K202" s="52"/>
    </row>
    <row r="203" spans="2:11">
      <c r="B203" s="46"/>
      <c r="C203" s="47"/>
      <c r="D203" s="47"/>
      <c r="E203" s="47"/>
      <c r="F203" s="47"/>
      <c r="G203" s="47"/>
      <c r="H203" s="47"/>
      <c r="I203" s="47"/>
      <c r="J203" s="47"/>
      <c r="K203" s="52"/>
    </row>
    <row r="204" spans="2:11">
      <c r="B204" s="46"/>
      <c r="C204" s="47"/>
      <c r="D204" s="47"/>
      <c r="E204" s="47"/>
      <c r="F204" s="47"/>
      <c r="G204" s="47"/>
      <c r="H204" s="47"/>
      <c r="I204" s="47"/>
      <c r="J204" s="47"/>
      <c r="K204" s="52"/>
    </row>
    <row r="205" spans="2:11">
      <c r="B205" s="46"/>
      <c r="C205" s="47"/>
      <c r="D205" s="47"/>
      <c r="E205" s="47"/>
      <c r="F205" s="47"/>
      <c r="G205" s="47"/>
      <c r="H205" s="47"/>
      <c r="I205" s="47"/>
      <c r="J205" s="47"/>
      <c r="K205" s="52"/>
    </row>
    <row r="206" spans="2:11">
      <c r="B206" s="46"/>
      <c r="C206" s="47"/>
      <c r="D206" s="47"/>
      <c r="E206" s="47"/>
      <c r="F206" s="47"/>
      <c r="G206" s="47"/>
      <c r="H206" s="47"/>
      <c r="I206" s="47"/>
      <c r="J206" s="47"/>
      <c r="K206" s="52"/>
    </row>
    <row r="207" spans="2:11">
      <c r="B207" s="46"/>
      <c r="C207" s="47"/>
      <c r="D207" s="47"/>
      <c r="E207" s="47"/>
      <c r="F207" s="47"/>
      <c r="G207" s="47"/>
      <c r="H207" s="47"/>
      <c r="I207" s="47"/>
      <c r="J207" s="47"/>
      <c r="K207" s="52"/>
    </row>
    <row r="208" spans="2:11">
      <c r="B208" s="46"/>
      <c r="C208" s="47"/>
      <c r="D208" s="47"/>
      <c r="E208" s="47"/>
      <c r="F208" s="47"/>
      <c r="G208" s="47"/>
      <c r="H208" s="47"/>
      <c r="I208" s="47"/>
      <c r="J208" s="47"/>
      <c r="K208" s="52"/>
    </row>
    <row r="209" spans="2:11">
      <c r="B209" s="46"/>
      <c r="C209" s="47"/>
      <c r="D209" s="47"/>
      <c r="E209" s="47"/>
      <c r="F209" s="47"/>
      <c r="G209" s="47"/>
      <c r="H209" s="47"/>
      <c r="I209" s="47"/>
      <c r="J209" s="47"/>
      <c r="K209" s="52"/>
    </row>
    <row r="210" spans="2:11">
      <c r="B210" s="46"/>
      <c r="C210" s="47"/>
      <c r="D210" s="47"/>
      <c r="E210" s="47"/>
      <c r="F210" s="47"/>
      <c r="G210" s="47"/>
      <c r="H210" s="47"/>
      <c r="I210" s="47"/>
      <c r="J210" s="47"/>
      <c r="K210" s="52"/>
    </row>
    <row r="211" spans="2:11">
      <c r="B211" s="46"/>
      <c r="C211" s="47"/>
      <c r="D211" s="47"/>
      <c r="E211" s="47"/>
      <c r="F211" s="47"/>
      <c r="G211" s="47"/>
      <c r="H211" s="47"/>
      <c r="I211" s="47"/>
      <c r="J211" s="47"/>
      <c r="K211" s="52"/>
    </row>
    <row r="212" spans="2:11">
      <c r="B212" s="46"/>
      <c r="C212" s="47"/>
      <c r="D212" s="47"/>
      <c r="E212" s="47"/>
      <c r="F212" s="47"/>
      <c r="G212" s="47"/>
      <c r="H212" s="47"/>
      <c r="I212" s="47"/>
      <c r="J212" s="47"/>
      <c r="K212" s="52"/>
    </row>
    <row r="213" spans="2:11">
      <c r="B213" s="46"/>
      <c r="C213" s="47"/>
      <c r="D213" s="47"/>
      <c r="E213" s="47"/>
      <c r="F213" s="47"/>
      <c r="G213" s="47"/>
      <c r="H213" s="47"/>
      <c r="I213" s="47"/>
      <c r="J213" s="47"/>
      <c r="K213" s="52"/>
    </row>
    <row r="214" spans="2:11">
      <c r="B214" s="46"/>
      <c r="C214" s="47"/>
      <c r="D214" s="47"/>
      <c r="E214" s="47"/>
      <c r="F214" s="47"/>
      <c r="G214" s="47"/>
      <c r="H214" s="47"/>
      <c r="I214" s="47"/>
      <c r="J214" s="47"/>
      <c r="K214" s="52"/>
    </row>
    <row r="215" spans="2:11">
      <c r="B215" s="46"/>
      <c r="C215" s="47"/>
      <c r="D215" s="47"/>
      <c r="E215" s="47"/>
      <c r="F215" s="47"/>
      <c r="G215" s="47"/>
      <c r="H215" s="47"/>
      <c r="I215" s="47"/>
      <c r="J215" s="47"/>
      <c r="K215" s="52"/>
    </row>
    <row r="216" spans="2:11">
      <c r="B216" s="34"/>
      <c r="C216" s="35"/>
      <c r="D216" s="35"/>
      <c r="E216" s="35"/>
      <c r="F216" s="35"/>
      <c r="G216" s="35"/>
      <c r="H216" s="35"/>
      <c r="I216" s="35"/>
      <c r="J216" s="50"/>
      <c r="K216" s="51"/>
    </row>
    <row r="217" spans="2:11">
      <c r="B217" s="32" t="s">
        <v>43</v>
      </c>
      <c r="C217" s="33"/>
      <c r="D217" s="33"/>
      <c r="E217" s="33"/>
      <c r="F217" s="33"/>
      <c r="G217" s="33"/>
      <c r="H217" s="33"/>
      <c r="I217" s="33"/>
      <c r="J217" s="33"/>
      <c r="K217" s="49"/>
    </row>
    <row r="218" spans="2:11">
      <c r="B218" s="34"/>
      <c r="C218" s="35"/>
      <c r="D218" s="35"/>
      <c r="E218" s="35"/>
      <c r="F218" s="35"/>
      <c r="G218" s="35"/>
      <c r="H218" s="35"/>
      <c r="I218" s="35"/>
      <c r="J218" s="50"/>
      <c r="K218" s="51"/>
    </row>
    <row r="219" spans="2:11">
      <c r="B219" s="34"/>
      <c r="C219" s="35"/>
      <c r="D219" s="35"/>
      <c r="E219" s="35"/>
      <c r="F219" s="35"/>
      <c r="G219" s="35"/>
      <c r="H219" s="35"/>
      <c r="I219" s="35"/>
      <c r="J219" s="50"/>
      <c r="K219" s="51"/>
    </row>
    <row r="220" spans="2:11">
      <c r="B220" s="34"/>
      <c r="C220" s="35"/>
      <c r="D220" s="35"/>
      <c r="E220" s="35"/>
      <c r="F220" s="35"/>
      <c r="G220" s="35"/>
      <c r="H220" s="35"/>
      <c r="I220" s="35"/>
      <c r="J220" s="50"/>
      <c r="K220" s="51"/>
    </row>
    <row r="221" spans="2:11">
      <c r="B221" s="34"/>
      <c r="C221" s="35"/>
      <c r="D221" s="35"/>
      <c r="E221" s="35"/>
      <c r="F221" s="35"/>
      <c r="G221" s="35"/>
      <c r="H221" s="35"/>
      <c r="I221" s="35"/>
      <c r="J221" s="50"/>
      <c r="K221" s="51"/>
    </row>
    <row r="222" spans="2:11">
      <c r="B222" s="34"/>
      <c r="C222" s="35"/>
      <c r="D222" s="35"/>
      <c r="E222" s="35"/>
      <c r="F222" s="35"/>
      <c r="G222" s="35"/>
      <c r="H222" s="35"/>
      <c r="I222" s="35"/>
      <c r="J222" s="50"/>
      <c r="K222" s="51"/>
    </row>
    <row r="223" spans="2:11">
      <c r="B223" s="34"/>
      <c r="C223" s="35"/>
      <c r="D223" s="35"/>
      <c r="E223" s="35"/>
      <c r="F223" s="35"/>
      <c r="G223" s="35"/>
      <c r="H223" s="35"/>
      <c r="I223" s="35"/>
      <c r="J223" s="50"/>
      <c r="K223" s="51"/>
    </row>
    <row r="224" spans="2:11">
      <c r="B224" s="34"/>
      <c r="C224" s="35"/>
      <c r="D224" s="35"/>
      <c r="E224" s="35"/>
      <c r="F224" s="35"/>
      <c r="G224" s="35"/>
      <c r="H224" s="35"/>
      <c r="I224" s="35"/>
      <c r="J224" s="50"/>
      <c r="K224" s="51"/>
    </row>
    <row r="225" spans="2:11">
      <c r="B225" s="34"/>
      <c r="C225" s="35"/>
      <c r="D225" s="35"/>
      <c r="E225" s="35"/>
      <c r="F225" s="35"/>
      <c r="G225" s="35"/>
      <c r="H225" s="35"/>
      <c r="I225" s="35"/>
      <c r="J225" s="50"/>
      <c r="K225" s="51"/>
    </row>
    <row r="226" spans="2:11">
      <c r="B226" s="34"/>
      <c r="C226" s="35"/>
      <c r="D226" s="35"/>
      <c r="E226" s="35"/>
      <c r="F226" s="35"/>
      <c r="G226" s="35"/>
      <c r="H226" s="35"/>
      <c r="I226" s="35"/>
      <c r="J226" s="50"/>
      <c r="K226" s="51"/>
    </row>
    <row r="227" spans="2:11">
      <c r="B227" s="34"/>
      <c r="C227" s="35"/>
      <c r="D227" s="35"/>
      <c r="E227" s="35"/>
      <c r="F227" s="35"/>
      <c r="G227" s="35"/>
      <c r="H227" s="35"/>
      <c r="I227" s="35"/>
      <c r="J227" s="50"/>
      <c r="K227" s="51"/>
    </row>
    <row r="228" spans="2:11">
      <c r="B228" s="34"/>
      <c r="C228" s="35"/>
      <c r="D228" s="35"/>
      <c r="E228" s="35"/>
      <c r="F228" s="35"/>
      <c r="G228" s="35"/>
      <c r="H228" s="35"/>
      <c r="I228" s="35"/>
      <c r="J228" s="50"/>
      <c r="K228" s="51"/>
    </row>
    <row r="229" spans="2:11">
      <c r="B229" s="34"/>
      <c r="C229" s="35"/>
      <c r="D229" s="35"/>
      <c r="E229" s="35"/>
      <c r="F229" s="35"/>
      <c r="G229" s="35"/>
      <c r="H229" s="35"/>
      <c r="I229" s="35"/>
      <c r="J229" s="50"/>
      <c r="K229" s="51"/>
    </row>
    <row r="230" spans="2:11">
      <c r="B230" s="34"/>
      <c r="C230" s="35"/>
      <c r="D230" s="35"/>
      <c r="E230" s="35"/>
      <c r="F230" s="35"/>
      <c r="G230" s="35"/>
      <c r="H230" s="35"/>
      <c r="I230" s="35"/>
      <c r="J230" s="50"/>
      <c r="K230" s="51"/>
    </row>
    <row r="231" spans="2:11">
      <c r="B231" s="34"/>
      <c r="C231" s="35"/>
      <c r="D231" s="35"/>
      <c r="E231" s="35"/>
      <c r="F231" s="35"/>
      <c r="G231" s="35"/>
      <c r="H231" s="35"/>
      <c r="I231" s="35"/>
      <c r="J231" s="50"/>
      <c r="K231" s="51"/>
    </row>
    <row r="232" spans="2:11">
      <c r="B232" s="34"/>
      <c r="C232" s="35"/>
      <c r="D232" s="35"/>
      <c r="E232" s="35"/>
      <c r="F232" s="35"/>
      <c r="G232" s="35"/>
      <c r="H232" s="35"/>
      <c r="I232" s="35"/>
      <c r="J232" s="50"/>
      <c r="K232" s="51"/>
    </row>
    <row r="233" spans="2:11">
      <c r="B233" s="34"/>
      <c r="C233" s="35"/>
      <c r="D233" s="35"/>
      <c r="E233" s="35"/>
      <c r="F233" s="35"/>
      <c r="G233" s="35"/>
      <c r="H233" s="35"/>
      <c r="I233" s="35"/>
      <c r="J233" s="50"/>
      <c r="K233" s="51"/>
    </row>
    <row r="234" spans="2:11">
      <c r="B234" s="34"/>
      <c r="C234" s="35"/>
      <c r="D234" s="35"/>
      <c r="E234" s="35"/>
      <c r="F234" s="35"/>
      <c r="G234" s="35"/>
      <c r="H234" s="35"/>
      <c r="I234" s="35"/>
      <c r="J234" s="50"/>
      <c r="K234" s="51"/>
    </row>
    <row r="235" spans="2:11">
      <c r="B235" s="34"/>
      <c r="C235" s="35"/>
      <c r="D235" s="35"/>
      <c r="E235" s="35"/>
      <c r="F235" s="35"/>
      <c r="G235" s="35"/>
      <c r="H235" s="35"/>
      <c r="I235" s="35"/>
      <c r="J235" s="50"/>
      <c r="K235" s="51"/>
    </row>
    <row r="236" spans="2:11">
      <c r="B236" s="34"/>
      <c r="C236" s="35"/>
      <c r="D236" s="35"/>
      <c r="E236" s="35"/>
      <c r="F236" s="35"/>
      <c r="G236" s="35"/>
      <c r="H236" s="35"/>
      <c r="I236" s="35"/>
      <c r="J236" s="50"/>
      <c r="K236" s="51"/>
    </row>
    <row r="237" spans="2:11">
      <c r="B237" s="34"/>
      <c r="C237" s="35"/>
      <c r="D237" s="35"/>
      <c r="E237" s="35"/>
      <c r="F237" s="35"/>
      <c r="G237" s="35"/>
      <c r="H237" s="35"/>
      <c r="I237" s="35"/>
      <c r="J237" s="50"/>
      <c r="K237" s="51"/>
    </row>
    <row r="238" spans="2:11">
      <c r="B238" s="34"/>
      <c r="C238" s="35"/>
      <c r="D238" s="35"/>
      <c r="E238" s="35"/>
      <c r="F238" s="35"/>
      <c r="G238" s="35"/>
      <c r="H238" s="35"/>
      <c r="I238" s="35"/>
      <c r="J238" s="50"/>
      <c r="K238" s="51"/>
    </row>
    <row r="239" spans="2:11">
      <c r="B239" s="34"/>
      <c r="C239" s="35"/>
      <c r="D239" s="35"/>
      <c r="E239" s="35"/>
      <c r="F239" s="35"/>
      <c r="G239" s="35"/>
      <c r="H239" s="35"/>
      <c r="I239" s="35"/>
      <c r="J239" s="50"/>
      <c r="K239" s="51"/>
    </row>
    <row r="240" spans="2:11">
      <c r="B240" s="34"/>
      <c r="C240" s="35"/>
      <c r="D240" s="35"/>
      <c r="E240" s="35"/>
      <c r="F240" s="35"/>
      <c r="G240" s="35"/>
      <c r="H240" s="35"/>
      <c r="I240" s="35"/>
      <c r="J240" s="50"/>
      <c r="K240" s="51"/>
    </row>
    <row r="241" spans="2:11">
      <c r="B241" s="34"/>
      <c r="C241" s="35"/>
      <c r="D241" s="35"/>
      <c r="E241" s="35"/>
      <c r="F241" s="35"/>
      <c r="G241" s="35"/>
      <c r="H241" s="35"/>
      <c r="I241" s="35"/>
      <c r="J241" s="50"/>
      <c r="K241" s="51"/>
    </row>
    <row r="242" spans="2:11">
      <c r="B242" s="34"/>
      <c r="C242" s="35"/>
      <c r="D242" s="35"/>
      <c r="E242" s="35"/>
      <c r="F242" s="35"/>
      <c r="G242" s="35"/>
      <c r="H242" s="35"/>
      <c r="I242" s="35"/>
      <c r="J242" s="50"/>
      <c r="K242" s="51"/>
    </row>
    <row r="243" spans="2:11">
      <c r="B243" s="34"/>
      <c r="C243" s="35"/>
      <c r="D243" s="35"/>
      <c r="E243" s="35"/>
      <c r="F243" s="35"/>
      <c r="G243" s="35"/>
      <c r="H243" s="35"/>
      <c r="I243" s="35"/>
      <c r="J243" s="50"/>
      <c r="K243" s="51"/>
    </row>
    <row r="244" spans="2:11">
      <c r="B244" s="34"/>
      <c r="C244" s="35"/>
      <c r="D244" s="35"/>
      <c r="E244" s="35"/>
      <c r="F244" s="35"/>
      <c r="G244" s="35"/>
      <c r="H244" s="35"/>
      <c r="I244" s="35"/>
      <c r="J244" s="50"/>
      <c r="K244" s="51"/>
    </row>
    <row r="245" spans="2:11">
      <c r="B245" s="34"/>
      <c r="C245" s="35"/>
      <c r="D245" s="35"/>
      <c r="E245" s="35"/>
      <c r="F245" s="35"/>
      <c r="G245" s="35"/>
      <c r="H245" s="35"/>
      <c r="I245" s="35"/>
      <c r="J245" s="50"/>
      <c r="K245" s="51"/>
    </row>
    <row r="246" spans="2:11">
      <c r="B246" s="34"/>
      <c r="C246" s="35"/>
      <c r="D246" s="35"/>
      <c r="E246" s="35"/>
      <c r="F246" s="35"/>
      <c r="G246" s="35"/>
      <c r="H246" s="35"/>
      <c r="I246" s="35"/>
      <c r="J246" s="50"/>
      <c r="K246" s="51"/>
    </row>
    <row r="247" spans="2:11">
      <c r="B247" s="34"/>
      <c r="C247" s="35"/>
      <c r="D247" s="35"/>
      <c r="E247" s="35"/>
      <c r="F247" s="35"/>
      <c r="G247" s="35"/>
      <c r="H247" s="35"/>
      <c r="I247" s="35"/>
      <c r="J247" s="50"/>
      <c r="K247" s="51"/>
    </row>
    <row r="248" spans="2:11">
      <c r="B248" s="34"/>
      <c r="C248" s="35"/>
      <c r="D248" s="35"/>
      <c r="E248" s="35"/>
      <c r="F248" s="35"/>
      <c r="G248" s="35"/>
      <c r="H248" s="35"/>
      <c r="I248" s="35"/>
      <c r="J248" s="50"/>
      <c r="K248" s="51"/>
    </row>
    <row r="249" spans="2:11">
      <c r="B249" s="34"/>
      <c r="C249" s="35"/>
      <c r="D249" s="35"/>
      <c r="E249" s="35"/>
      <c r="F249" s="35"/>
      <c r="G249" s="35"/>
      <c r="H249" s="35"/>
      <c r="I249" s="35"/>
      <c r="J249" s="50"/>
      <c r="K249" s="51"/>
    </row>
    <row r="250" spans="2:11">
      <c r="B250" s="34"/>
      <c r="C250" s="35"/>
      <c r="D250" s="35"/>
      <c r="E250" s="35"/>
      <c r="F250" s="35"/>
      <c r="G250" s="35"/>
      <c r="H250" s="35"/>
      <c r="I250" s="35"/>
      <c r="J250" s="50"/>
      <c r="K250" s="51"/>
    </row>
    <row r="251" spans="2:11">
      <c r="B251" s="34"/>
      <c r="C251" s="35"/>
      <c r="D251" s="35"/>
      <c r="E251" s="35"/>
      <c r="F251" s="35"/>
      <c r="G251" s="35"/>
      <c r="H251" s="35"/>
      <c r="I251" s="35"/>
      <c r="J251" s="50"/>
      <c r="K251" s="51"/>
    </row>
    <row r="252" spans="2:11">
      <c r="B252" s="34"/>
      <c r="C252" s="35"/>
      <c r="D252" s="35"/>
      <c r="E252" s="35"/>
      <c r="F252" s="35"/>
      <c r="G252" s="35"/>
      <c r="H252" s="35"/>
      <c r="I252" s="35"/>
      <c r="J252" s="50"/>
      <c r="K252" s="51"/>
    </row>
    <row r="253" spans="2:11">
      <c r="B253" s="34"/>
      <c r="C253" s="35"/>
      <c r="D253" s="35"/>
      <c r="E253" s="35"/>
      <c r="F253" s="35"/>
      <c r="G253" s="35"/>
      <c r="H253" s="35"/>
      <c r="I253" s="35"/>
      <c r="J253" s="50"/>
      <c r="K253" s="51"/>
    </row>
    <row r="254" spans="2:11">
      <c r="B254" s="34"/>
      <c r="C254" s="35"/>
      <c r="D254" s="35"/>
      <c r="E254" s="35"/>
      <c r="F254" s="35"/>
      <c r="G254" s="35"/>
      <c r="H254" s="35"/>
      <c r="I254" s="35"/>
      <c r="J254" s="50"/>
      <c r="K254" s="51"/>
    </row>
    <row r="255" spans="2:11">
      <c r="B255" s="34"/>
      <c r="C255" s="35"/>
      <c r="D255" s="35"/>
      <c r="E255" s="35"/>
      <c r="F255" s="35"/>
      <c r="G255" s="35"/>
      <c r="H255" s="35"/>
      <c r="I255" s="35"/>
      <c r="J255" s="50"/>
      <c r="K255" s="51"/>
    </row>
    <row r="256" spans="2:11">
      <c r="B256" s="34"/>
      <c r="C256" s="35"/>
      <c r="D256" s="35"/>
      <c r="E256" s="35"/>
      <c r="F256" s="35"/>
      <c r="G256" s="35"/>
      <c r="H256" s="35"/>
      <c r="I256" s="35"/>
      <c r="J256" s="50"/>
      <c r="K256" s="51"/>
    </row>
    <row r="257" spans="2:11">
      <c r="B257" s="34"/>
      <c r="C257" s="35"/>
      <c r="D257" s="35"/>
      <c r="E257" s="35"/>
      <c r="F257" s="35"/>
      <c r="G257" s="35"/>
      <c r="H257" s="35"/>
      <c r="I257" s="35"/>
      <c r="J257" s="50"/>
      <c r="K257" s="51"/>
    </row>
    <row r="258" spans="2:11">
      <c r="B258" s="34"/>
      <c r="C258" s="35"/>
      <c r="D258" s="35"/>
      <c r="E258" s="35"/>
      <c r="F258" s="35"/>
      <c r="G258" s="35"/>
      <c r="H258" s="35"/>
      <c r="I258" s="35"/>
      <c r="J258" s="50"/>
      <c r="K258" s="51"/>
    </row>
    <row r="259" spans="2:11">
      <c r="B259" s="34"/>
      <c r="C259" s="35"/>
      <c r="D259" s="35"/>
      <c r="E259" s="35"/>
      <c r="F259" s="35"/>
      <c r="G259" s="35"/>
      <c r="H259" s="35"/>
      <c r="I259" s="35"/>
      <c r="J259" s="50"/>
      <c r="K259" s="51"/>
    </row>
    <row r="260" spans="2:11">
      <c r="B260" s="53" t="s">
        <v>44</v>
      </c>
      <c r="C260" s="43"/>
      <c r="D260" s="43"/>
      <c r="E260" s="43"/>
      <c r="F260" s="43"/>
      <c r="G260" s="43"/>
      <c r="H260" s="43"/>
      <c r="I260" s="43"/>
      <c r="J260" s="43"/>
      <c r="K260" s="74"/>
    </row>
    <row r="261" spans="2:11">
      <c r="B261" s="56"/>
      <c r="C261" s="43"/>
      <c r="D261" s="43"/>
      <c r="E261" s="43"/>
      <c r="F261" s="43"/>
      <c r="G261" s="43"/>
      <c r="H261" s="43"/>
      <c r="I261" s="43"/>
      <c r="J261" s="43"/>
      <c r="K261" s="74"/>
    </row>
    <row r="262" spans="2:11">
      <c r="B262" s="56"/>
      <c r="C262" s="43"/>
      <c r="D262" s="43"/>
      <c r="E262" s="43"/>
      <c r="F262" s="43"/>
      <c r="G262" s="43"/>
      <c r="H262" s="43"/>
      <c r="I262" s="43"/>
      <c r="J262" s="43"/>
      <c r="K262" s="74"/>
    </row>
    <row r="263" spans="2:11">
      <c r="B263" s="56"/>
      <c r="C263" s="43"/>
      <c r="D263" s="43"/>
      <c r="E263" s="43"/>
      <c r="F263" s="43"/>
      <c r="G263" s="43"/>
      <c r="H263" s="43"/>
      <c r="I263" s="43"/>
      <c r="J263" s="43"/>
      <c r="K263" s="74"/>
    </row>
    <row r="264" spans="2:11">
      <c r="B264" s="56"/>
      <c r="C264" s="43"/>
      <c r="D264" s="43"/>
      <c r="E264" s="43"/>
      <c r="F264" s="43"/>
      <c r="G264" s="43"/>
      <c r="H264" s="43"/>
      <c r="I264" s="43"/>
      <c r="J264" s="43"/>
      <c r="K264" s="74"/>
    </row>
    <row r="265" spans="2:11">
      <c r="B265" s="56"/>
      <c r="C265" s="43"/>
      <c r="D265" s="43"/>
      <c r="E265" s="43"/>
      <c r="F265" s="43"/>
      <c r="G265" s="43"/>
      <c r="H265" s="43"/>
      <c r="I265" s="43"/>
      <c r="J265" s="43"/>
      <c r="K265" s="74"/>
    </row>
    <row r="266" spans="2:11">
      <c r="B266" s="56"/>
      <c r="C266" s="43"/>
      <c r="D266" s="43"/>
      <c r="E266" s="43"/>
      <c r="F266" s="43"/>
      <c r="G266" s="43"/>
      <c r="H266" s="43"/>
      <c r="I266" s="43"/>
      <c r="J266" s="43"/>
      <c r="K266" s="74"/>
    </row>
    <row r="267" spans="2:11">
      <c r="B267" s="56"/>
      <c r="C267" s="43"/>
      <c r="D267" s="43"/>
      <c r="E267" s="43"/>
      <c r="F267" s="43"/>
      <c r="G267" s="43"/>
      <c r="H267" s="43"/>
      <c r="I267" s="43"/>
      <c r="J267" s="43"/>
      <c r="K267" s="74"/>
    </row>
    <row r="268" spans="2:11">
      <c r="B268" s="56"/>
      <c r="C268" s="43"/>
      <c r="D268" s="43"/>
      <c r="E268" s="43"/>
      <c r="F268" s="43"/>
      <c r="G268" s="43"/>
      <c r="H268" s="43"/>
      <c r="I268" s="43"/>
      <c r="J268" s="43"/>
      <c r="K268" s="74"/>
    </row>
    <row r="269" spans="2:11">
      <c r="B269" s="56"/>
      <c r="C269" s="43"/>
      <c r="D269" s="43"/>
      <c r="E269" s="43"/>
      <c r="F269" s="43"/>
      <c r="G269" s="43"/>
      <c r="H269" s="43"/>
      <c r="I269" s="43"/>
      <c r="J269" s="43"/>
      <c r="K269" s="74"/>
    </row>
    <row r="270" spans="2:11">
      <c r="B270" s="56"/>
      <c r="C270" s="43"/>
      <c r="D270" s="43"/>
      <c r="E270" s="43"/>
      <c r="F270" s="43"/>
      <c r="G270" s="43"/>
      <c r="H270" s="43"/>
      <c r="I270" s="43"/>
      <c r="J270" s="43"/>
      <c r="K270" s="74"/>
    </row>
    <row r="271" spans="2:11">
      <c r="B271" s="34"/>
      <c r="C271" s="35"/>
      <c r="D271" s="35"/>
      <c r="E271" s="35"/>
      <c r="F271" s="35"/>
      <c r="G271" s="35"/>
      <c r="H271" s="35"/>
      <c r="I271" s="35"/>
      <c r="J271" s="50"/>
      <c r="K271" s="51"/>
    </row>
    <row r="272" spans="2:25">
      <c r="B272" s="57"/>
      <c r="C272" s="58"/>
      <c r="D272" s="58"/>
      <c r="E272" s="59"/>
      <c r="F272" s="58"/>
      <c r="G272" s="58"/>
      <c r="H272" s="58"/>
      <c r="I272" s="58"/>
      <c r="J272" s="59"/>
      <c r="K272" s="75"/>
      <c r="M272" s="50"/>
      <c r="N272" s="50"/>
      <c r="O272" s="50"/>
      <c r="P272" s="50"/>
      <c r="Q272" s="50"/>
      <c r="R272" s="50"/>
      <c r="S272" s="50"/>
      <c r="T272" s="50"/>
      <c r="U272" s="50"/>
      <c r="V272" s="50"/>
      <c r="W272" s="50"/>
      <c r="X272" s="50"/>
      <c r="Y272" s="51"/>
    </row>
    <row r="273" spans="2:11">
      <c r="B273" s="50"/>
      <c r="C273" s="50"/>
      <c r="D273" s="50"/>
      <c r="E273" s="50"/>
      <c r="F273" s="50"/>
      <c r="G273" s="50"/>
      <c r="H273" s="50"/>
      <c r="I273" s="50"/>
      <c r="J273" s="50"/>
      <c r="K273" s="51"/>
    </row>
    <row r="274" spans="2:11">
      <c r="B274" s="60" t="s">
        <v>45</v>
      </c>
      <c r="C274" s="50"/>
      <c r="D274" s="50"/>
      <c r="E274" s="50"/>
      <c r="F274" s="50"/>
      <c r="G274" s="50"/>
      <c r="H274" s="50"/>
      <c r="I274" s="50"/>
      <c r="J274" s="50"/>
      <c r="K274" s="51"/>
    </row>
    <row r="275" spans="2:11">
      <c r="B275" s="50"/>
      <c r="C275" s="50"/>
      <c r="D275" s="50"/>
      <c r="E275" s="50"/>
      <c r="F275" s="50"/>
      <c r="G275" s="50"/>
      <c r="H275" s="50"/>
      <c r="I275" s="50"/>
      <c r="J275" s="50"/>
      <c r="K275" s="51"/>
    </row>
    <row r="276" spans="2:11">
      <c r="B276" s="32" t="s">
        <v>46</v>
      </c>
      <c r="C276" s="33"/>
      <c r="D276" s="33"/>
      <c r="E276" s="33"/>
      <c r="F276" s="33"/>
      <c r="G276" s="33"/>
      <c r="H276" s="33"/>
      <c r="I276" s="33"/>
      <c r="J276" s="33"/>
      <c r="K276" s="49"/>
    </row>
    <row r="277" s="9" customFormat="1" spans="2:11">
      <c r="B277" s="61"/>
      <c r="C277" s="62"/>
      <c r="D277" s="62"/>
      <c r="E277" s="62"/>
      <c r="F277" s="62"/>
      <c r="G277" s="62"/>
      <c r="H277" s="62"/>
      <c r="I277" s="62"/>
      <c r="J277" s="62"/>
      <c r="K277" s="76"/>
    </row>
    <row r="278" s="9" customFormat="1" spans="2:11">
      <c r="B278" s="63" t="s">
        <v>47</v>
      </c>
      <c r="C278" s="63"/>
      <c r="D278" s="63"/>
      <c r="E278" s="63"/>
      <c r="F278" s="63"/>
      <c r="G278" s="63"/>
      <c r="H278" s="63"/>
      <c r="I278" s="63"/>
      <c r="J278" s="63"/>
      <c r="K278" s="76"/>
    </row>
    <row r="279" s="9" customFormat="1" spans="2:11">
      <c r="B279" s="64"/>
      <c r="D279" s="63"/>
      <c r="E279" s="63"/>
      <c r="F279" s="63"/>
      <c r="G279" s="63"/>
      <c r="H279" s="63"/>
      <c r="I279" s="62"/>
      <c r="J279" s="62"/>
      <c r="K279" s="76"/>
    </row>
    <row r="280" s="9" customFormat="1" spans="2:11">
      <c r="B280" s="64"/>
      <c r="D280" s="65" t="s">
        <v>48</v>
      </c>
      <c r="E280" s="63"/>
      <c r="F280" s="65" t="s">
        <v>49</v>
      </c>
      <c r="G280" s="65" t="s">
        <v>50</v>
      </c>
      <c r="H280" s="65" t="s">
        <v>51</v>
      </c>
      <c r="I280" s="63"/>
      <c r="J280" s="63"/>
      <c r="K280" s="76"/>
    </row>
    <row r="281" s="9" customFormat="1" spans="2:11">
      <c r="B281" s="61"/>
      <c r="C281" s="66" t="s">
        <v>52</v>
      </c>
      <c r="D281" s="66"/>
      <c r="E281" s="66" t="s">
        <v>53</v>
      </c>
      <c r="F281" s="67"/>
      <c r="G281" s="68"/>
      <c r="H281" s="69"/>
      <c r="I281" s="77" t="s">
        <v>54</v>
      </c>
      <c r="J281" s="78" t="s">
        <v>55</v>
      </c>
      <c r="K281" s="79" t="s">
        <v>56</v>
      </c>
    </row>
    <row r="282" s="9" customFormat="1" spans="2:11">
      <c r="B282" s="70" t="s">
        <v>57</v>
      </c>
      <c r="C282" s="9">
        <v>0.43</v>
      </c>
      <c r="D282" s="71">
        <v>145.89</v>
      </c>
      <c r="E282" s="71">
        <v>3.26</v>
      </c>
      <c r="F282" s="42">
        <f>D282*E282</f>
        <v>475.6014</v>
      </c>
      <c r="G282" s="72">
        <v>127.61</v>
      </c>
      <c r="H282" s="72">
        <v>1208.45</v>
      </c>
      <c r="I282" s="80">
        <f>F282/G282</f>
        <v>3.72699161507719</v>
      </c>
      <c r="J282" s="80">
        <f>F282/H282</f>
        <v>0.39356315941909</v>
      </c>
      <c r="K282" s="81">
        <f>C282/E282</f>
        <v>0.131901840490798</v>
      </c>
    </row>
    <row r="283" s="9" customFormat="1" spans="2:11">
      <c r="B283" s="61"/>
      <c r="C283" s="62"/>
      <c r="D283" s="62"/>
      <c r="E283" s="62"/>
      <c r="F283" s="62"/>
      <c r="G283" s="62"/>
      <c r="H283" s="62"/>
      <c r="I283" s="62"/>
      <c r="J283" s="62"/>
      <c r="K283" s="76"/>
    </row>
    <row r="284" s="9" customFormat="1" spans="2:11">
      <c r="B284" s="63" t="s">
        <v>58</v>
      </c>
      <c r="C284" s="63"/>
      <c r="D284" s="63"/>
      <c r="E284" s="63"/>
      <c r="F284" s="63"/>
      <c r="G284" s="63"/>
      <c r="H284" s="63"/>
      <c r="I284" s="63"/>
      <c r="J284" s="63"/>
      <c r="K284" s="76"/>
    </row>
    <row r="285" s="9" customFormat="1" spans="2:11">
      <c r="B285" s="63"/>
      <c r="C285" s="63"/>
      <c r="D285" s="63"/>
      <c r="E285" s="63"/>
      <c r="F285" s="63"/>
      <c r="G285" s="63"/>
      <c r="H285" s="63"/>
      <c r="I285" s="63"/>
      <c r="J285" s="63"/>
      <c r="K285" s="76"/>
    </row>
    <row r="286" s="9" customFormat="1" spans="2:11">
      <c r="B286" s="61"/>
      <c r="C286" s="62"/>
      <c r="D286" s="62"/>
      <c r="E286" s="62"/>
      <c r="F286" s="62"/>
      <c r="G286" s="62"/>
      <c r="H286" s="62"/>
      <c r="I286" s="62"/>
      <c r="J286" s="62"/>
      <c r="K286" s="76"/>
    </row>
    <row r="287" s="9" customFormat="1" spans="2:11">
      <c r="B287" s="32" t="s">
        <v>59</v>
      </c>
      <c r="C287" s="33"/>
      <c r="D287" s="33"/>
      <c r="E287" s="33"/>
      <c r="F287" s="33"/>
      <c r="G287" s="33"/>
      <c r="H287" s="33"/>
      <c r="I287" s="33"/>
      <c r="J287" s="33"/>
      <c r="K287" s="49"/>
    </row>
    <row r="288" s="9" customFormat="1" spans="2:11">
      <c r="B288" s="61"/>
      <c r="C288" s="62"/>
      <c r="D288" s="62"/>
      <c r="E288" s="62"/>
      <c r="F288" s="62"/>
      <c r="G288" s="62"/>
      <c r="H288" s="62"/>
      <c r="I288" s="62"/>
      <c r="J288" s="62"/>
      <c r="K288" s="76"/>
    </row>
    <row r="289" s="9" customFormat="1" spans="2:11">
      <c r="B289" s="63" t="s">
        <v>60</v>
      </c>
      <c r="C289" s="73"/>
      <c r="D289" s="73"/>
      <c r="E289" s="73"/>
      <c r="F289" s="73"/>
      <c r="G289" s="73"/>
      <c r="H289" s="73"/>
      <c r="I289" s="73"/>
      <c r="J289" s="73"/>
      <c r="K289" s="82"/>
    </row>
    <row r="290" s="9" customFormat="1" spans="2:11">
      <c r="B290" s="73"/>
      <c r="C290" s="73"/>
      <c r="D290" s="73"/>
      <c r="E290" s="73"/>
      <c r="F290" s="73"/>
      <c r="G290" s="73"/>
      <c r="H290" s="73"/>
      <c r="I290" s="73"/>
      <c r="J290" s="73"/>
      <c r="K290" s="82"/>
    </row>
    <row r="291" s="9" customFormat="1" spans="2:11">
      <c r="B291" s="73"/>
      <c r="C291" s="73"/>
      <c r="D291" s="73"/>
      <c r="E291" s="73"/>
      <c r="F291" s="73"/>
      <c r="G291" s="73"/>
      <c r="H291" s="73"/>
      <c r="I291" s="73"/>
      <c r="J291" s="73"/>
      <c r="K291" s="82"/>
    </row>
    <row r="292" s="9" customFormat="1" spans="2:11">
      <c r="B292" s="73"/>
      <c r="C292" s="73"/>
      <c r="D292" s="73"/>
      <c r="E292" s="73"/>
      <c r="F292" s="73"/>
      <c r="G292" s="73"/>
      <c r="H292" s="73"/>
      <c r="I292" s="73"/>
      <c r="J292" s="73"/>
      <c r="K292" s="82"/>
    </row>
    <row r="293" s="9" customFormat="1" spans="2:11">
      <c r="B293" s="73"/>
      <c r="C293" s="73"/>
      <c r="D293" s="73"/>
      <c r="E293" s="73"/>
      <c r="F293" s="73"/>
      <c r="G293" s="73"/>
      <c r="H293" s="73"/>
      <c r="I293" s="73"/>
      <c r="J293" s="73"/>
      <c r="K293" s="82"/>
    </row>
    <row r="294" s="9" customFormat="1" spans="2:11">
      <c r="B294" s="73"/>
      <c r="C294" s="73"/>
      <c r="D294" s="73"/>
      <c r="E294" s="73"/>
      <c r="F294" s="73"/>
      <c r="G294" s="73"/>
      <c r="H294" s="73"/>
      <c r="I294" s="73"/>
      <c r="J294" s="73"/>
      <c r="K294" s="82"/>
    </row>
    <row r="295" s="9" customFormat="1" spans="2:11">
      <c r="B295" s="73"/>
      <c r="C295" s="73"/>
      <c r="D295" s="73"/>
      <c r="E295" s="73"/>
      <c r="F295" s="73"/>
      <c r="G295" s="73"/>
      <c r="H295" s="73"/>
      <c r="I295" s="73"/>
      <c r="J295" s="73"/>
      <c r="K295" s="82"/>
    </row>
    <row r="296" s="9" customFormat="1" spans="2:11">
      <c r="B296" s="73"/>
      <c r="C296" s="73"/>
      <c r="D296" s="73"/>
      <c r="E296" s="73"/>
      <c r="F296" s="73"/>
      <c r="G296" s="73"/>
      <c r="H296" s="73"/>
      <c r="I296" s="73"/>
      <c r="J296" s="73"/>
      <c r="K296" s="82"/>
    </row>
    <row r="297" s="9" customFormat="1" spans="2:11">
      <c r="B297" s="73"/>
      <c r="C297" s="73"/>
      <c r="D297" s="73"/>
      <c r="E297" s="73"/>
      <c r="F297" s="73"/>
      <c r="G297" s="73"/>
      <c r="H297" s="73"/>
      <c r="I297" s="73"/>
      <c r="J297" s="73"/>
      <c r="K297" s="82"/>
    </row>
    <row r="298" s="9" customFormat="1" spans="2:11">
      <c r="B298" s="61"/>
      <c r="C298" s="62"/>
      <c r="D298" s="62"/>
      <c r="E298" s="62"/>
      <c r="F298" s="62"/>
      <c r="G298" s="62"/>
      <c r="H298" s="62"/>
      <c r="I298" s="62"/>
      <c r="J298" s="62"/>
      <c r="K298" s="76"/>
    </row>
    <row r="299" s="9" customFormat="1" spans="2:11">
      <c r="B299" s="32" t="s">
        <v>61</v>
      </c>
      <c r="C299" s="33"/>
      <c r="D299" s="33"/>
      <c r="E299" s="33"/>
      <c r="F299" s="33"/>
      <c r="G299" s="33"/>
      <c r="H299" s="33"/>
      <c r="I299" s="33"/>
      <c r="J299" s="33"/>
      <c r="K299" s="49"/>
    </row>
    <row r="300" s="9" customFormat="1" spans="2:11">
      <c r="B300" s="61"/>
      <c r="C300" s="62"/>
      <c r="D300" s="62"/>
      <c r="E300" s="62"/>
      <c r="F300" s="62"/>
      <c r="G300" s="62"/>
      <c r="H300" s="62"/>
      <c r="I300" s="62"/>
      <c r="J300" s="62"/>
      <c r="K300" s="76"/>
    </row>
    <row r="301" s="9" customFormat="1" spans="2:11">
      <c r="B301" s="63" t="s">
        <v>62</v>
      </c>
      <c r="C301" s="73"/>
      <c r="D301" s="73"/>
      <c r="E301" s="73"/>
      <c r="F301" s="73"/>
      <c r="G301" s="73"/>
      <c r="H301" s="73"/>
      <c r="I301" s="73"/>
      <c r="J301" s="73"/>
      <c r="K301" s="82"/>
    </row>
    <row r="302" s="9" customFormat="1" spans="2:11">
      <c r="B302" s="73"/>
      <c r="C302" s="73"/>
      <c r="D302" s="73"/>
      <c r="E302" s="73"/>
      <c r="F302" s="73"/>
      <c r="G302" s="73"/>
      <c r="H302" s="73"/>
      <c r="I302" s="73"/>
      <c r="J302" s="73"/>
      <c r="K302" s="82"/>
    </row>
    <row r="303" s="9" customFormat="1" spans="2:11">
      <c r="B303" s="73"/>
      <c r="C303" s="73"/>
      <c r="D303" s="73"/>
      <c r="E303" s="73"/>
      <c r="F303" s="73"/>
      <c r="G303" s="73"/>
      <c r="H303" s="73"/>
      <c r="I303" s="73"/>
      <c r="J303" s="73"/>
      <c r="K303" s="82"/>
    </row>
    <row r="304" s="9" customFormat="1" spans="2:11">
      <c r="B304" s="73"/>
      <c r="C304" s="73"/>
      <c r="D304" s="73"/>
      <c r="E304" s="73"/>
      <c r="F304" s="73"/>
      <c r="G304" s="73"/>
      <c r="H304" s="73"/>
      <c r="I304" s="73"/>
      <c r="J304" s="73"/>
      <c r="K304" s="82"/>
    </row>
    <row r="305" s="9" customFormat="1" spans="2:11">
      <c r="B305" s="73"/>
      <c r="C305" s="73"/>
      <c r="D305" s="73"/>
      <c r="E305" s="73"/>
      <c r="F305" s="73"/>
      <c r="G305" s="73"/>
      <c r="H305" s="73"/>
      <c r="I305" s="73"/>
      <c r="J305" s="73"/>
      <c r="K305" s="82"/>
    </row>
    <row r="306" s="9" customFormat="1" spans="2:11">
      <c r="B306" s="73"/>
      <c r="C306" s="73"/>
      <c r="D306" s="73"/>
      <c r="E306" s="73"/>
      <c r="F306" s="73"/>
      <c r="G306" s="73"/>
      <c r="H306" s="73"/>
      <c r="I306" s="73"/>
      <c r="J306" s="73"/>
      <c r="K306" s="82"/>
    </row>
    <row r="307" s="9" customFormat="1" spans="2:11">
      <c r="B307" s="73"/>
      <c r="C307" s="73"/>
      <c r="D307" s="73"/>
      <c r="E307" s="73"/>
      <c r="F307" s="73"/>
      <c r="G307" s="73"/>
      <c r="H307" s="73"/>
      <c r="I307" s="73"/>
      <c r="J307" s="73"/>
      <c r="K307" s="82"/>
    </row>
    <row r="308" s="9" customFormat="1" spans="2:11">
      <c r="B308" s="73"/>
      <c r="C308" s="73"/>
      <c r="D308" s="73"/>
      <c r="E308" s="73"/>
      <c r="F308" s="73"/>
      <c r="G308" s="73"/>
      <c r="H308" s="73"/>
      <c r="I308" s="73"/>
      <c r="J308" s="73"/>
      <c r="K308" s="82"/>
    </row>
    <row r="309" s="9" customFormat="1" spans="2:11">
      <c r="B309" s="73"/>
      <c r="C309" s="73"/>
      <c r="D309" s="73"/>
      <c r="E309" s="73"/>
      <c r="F309" s="73"/>
      <c r="G309" s="73"/>
      <c r="H309" s="73"/>
      <c r="I309" s="73"/>
      <c r="J309" s="73"/>
      <c r="K309" s="82"/>
    </row>
    <row r="310" s="9" customFormat="1" spans="2:11">
      <c r="B310" s="73"/>
      <c r="C310" s="73"/>
      <c r="D310" s="73"/>
      <c r="E310" s="73"/>
      <c r="F310" s="73"/>
      <c r="G310" s="73"/>
      <c r="H310" s="73"/>
      <c r="I310" s="73"/>
      <c r="J310" s="73"/>
      <c r="K310" s="82"/>
    </row>
    <row r="311" s="9" customFormat="1" spans="2:11">
      <c r="B311" s="73"/>
      <c r="C311" s="73"/>
      <c r="D311" s="73"/>
      <c r="E311" s="73"/>
      <c r="F311" s="73"/>
      <c r="G311" s="73"/>
      <c r="H311" s="73"/>
      <c r="I311" s="73"/>
      <c r="J311" s="73"/>
      <c r="K311" s="82"/>
    </row>
    <row r="312" s="9" customFormat="1" spans="2:11">
      <c r="B312" s="73"/>
      <c r="C312" s="73"/>
      <c r="D312" s="73"/>
      <c r="E312" s="73"/>
      <c r="F312" s="73"/>
      <c r="G312" s="73"/>
      <c r="H312" s="73"/>
      <c r="I312" s="73"/>
      <c r="J312" s="73"/>
      <c r="K312" s="82"/>
    </row>
    <row r="313" s="9" customFormat="1" spans="2:11">
      <c r="B313" s="73"/>
      <c r="C313" s="73"/>
      <c r="D313" s="73"/>
      <c r="E313" s="73"/>
      <c r="F313" s="73"/>
      <c r="G313" s="73"/>
      <c r="H313" s="73"/>
      <c r="I313" s="73"/>
      <c r="J313" s="73"/>
      <c r="K313" s="82"/>
    </row>
    <row r="314" s="9" customFormat="1" spans="2:11">
      <c r="B314" s="73"/>
      <c r="C314" s="73"/>
      <c r="D314" s="73"/>
      <c r="E314" s="73"/>
      <c r="F314" s="73"/>
      <c r="G314" s="73"/>
      <c r="H314" s="73"/>
      <c r="I314" s="73"/>
      <c r="J314" s="73"/>
      <c r="K314" s="82"/>
    </row>
    <row r="315" spans="2:11">
      <c r="B315" s="59"/>
      <c r="C315" s="59"/>
      <c r="D315" s="59"/>
      <c r="E315" s="59"/>
      <c r="F315" s="59"/>
      <c r="G315" s="59"/>
      <c r="H315" s="59"/>
      <c r="I315" s="59"/>
      <c r="J315" s="59"/>
      <c r="K315" s="75"/>
    </row>
  </sheetData>
  <mergeCells count="32">
    <mergeCell ref="B5:K5"/>
    <mergeCell ref="B65:K65"/>
    <mergeCell ref="B88:K88"/>
    <mergeCell ref="B100:K100"/>
    <mergeCell ref="B127:K127"/>
    <mergeCell ref="B141:K141"/>
    <mergeCell ref="B152:K152"/>
    <mergeCell ref="B162:K162"/>
    <mergeCell ref="B217:K217"/>
    <mergeCell ref="B276:K276"/>
    <mergeCell ref="B278:K278"/>
    <mergeCell ref="B287:K287"/>
    <mergeCell ref="B299:K299"/>
    <mergeCell ref="D8:D9"/>
    <mergeCell ref="D280:D281"/>
    <mergeCell ref="E8:E9"/>
    <mergeCell ref="F8:F9"/>
    <mergeCell ref="F280:F281"/>
    <mergeCell ref="G8:G9"/>
    <mergeCell ref="G280:G281"/>
    <mergeCell ref="H8:H9"/>
    <mergeCell ref="H280:H281"/>
    <mergeCell ref="B90:K98"/>
    <mergeCell ref="B143:K150"/>
    <mergeCell ref="B129:K138"/>
    <mergeCell ref="B102:K124"/>
    <mergeCell ref="B154:K160"/>
    <mergeCell ref="B188:K215"/>
    <mergeCell ref="B260:K270"/>
    <mergeCell ref="B284:K285"/>
    <mergeCell ref="B289:K297"/>
    <mergeCell ref="B301:K314"/>
  </mergeCells>
  <conditionalFormatting sqref="F68:F84">
    <cfRule type="dataBar" priority="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{c7ee284e-e0b0-45e3-8b48-937034b5038b}</x14:id>
        </ext>
      </extLst>
    </cfRule>
  </conditionalFormatting>
  <conditionalFormatting sqref="G10:G61">
    <cfRule type="dataBar" priority="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{3c8bf10a-ece8-41c0-a264-d3f327e6a73d}</x14:id>
        </ext>
      </extLst>
    </cfRule>
  </conditionalFormatting>
  <conditionalFormatting sqref="G68:G84">
    <cfRule type="dataBar" priority="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{a1926ce0-d0cd-4e20-ab20-beaf8e816f8a}</x14:id>
        </ext>
      </extLst>
    </cfRule>
  </conditionalFormatting>
  <conditionalFormatting sqref="H10:H61">
    <cfRule type="dataBar" priority="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{81e0d4ed-036f-4205-aaed-b37733810f9b}</x14:id>
        </ext>
      </extLst>
    </cfRule>
  </conditionalFormatting>
  <pageMargins left="0.699305555555556" right="0.699305555555556" top="0.75" bottom="0.75" header="0.3" footer="0.3"/>
  <pageSetup paperSize="9" orientation="landscape"/>
  <headerFooter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7ee284e-e0b0-45e3-8b48-937034b5038b}">
            <x14:dataBar minLength="0" maxLength="100" border="1" negativeBarBorderColorSameAsPositive="0">
              <x14:cfvo type="autoMin"/>
              <x14:cfvo type="autoMax"/>
              <x14:borderColor rgb="FFFF0000"/>
              <x14:negativeFillColor rgb="FF00B050"/>
              <x14:negativeBorderColor rgb="FF00B050"/>
              <x14:axisColor rgb="FF000000"/>
            </x14:dataBar>
          </x14:cfRule>
          <xm:sqref>F68:F84</xm:sqref>
        </x14:conditionalFormatting>
        <x14:conditionalFormatting xmlns:xm="http://schemas.microsoft.com/office/excel/2006/main">
          <x14:cfRule type="dataBar" id="{3c8bf10a-ece8-41c0-a264-d3f327e6a73d}">
            <x14:dataBar minLength="0" maxLength="100" border="1" negativeBarBorderColorSameAsPositive="0">
              <x14:cfvo type="autoMin"/>
              <x14:cfvo type="autoMax"/>
              <x14:borderColor rgb="FFFF0000"/>
              <x14:negativeFillColor rgb="FF00B050"/>
              <x14:negativeBorderColor rgb="FF00B050"/>
              <x14:axisColor rgb="FF000000"/>
            </x14:dataBar>
          </x14:cfRule>
          <xm:sqref>G10:G61</xm:sqref>
        </x14:conditionalFormatting>
        <x14:conditionalFormatting xmlns:xm="http://schemas.microsoft.com/office/excel/2006/main">
          <x14:cfRule type="dataBar" id="{a1926ce0-d0cd-4e20-ab20-beaf8e816f8a}">
            <x14:dataBar minLength="0" maxLength="100" border="1" negativeBarBorderColorSameAsPositive="0">
              <x14:cfvo type="autoMin"/>
              <x14:cfvo type="autoMax"/>
              <x14:borderColor rgb="FFFF0000"/>
              <x14:negativeFillColor rgb="FF00B050"/>
              <x14:negativeBorderColor rgb="FF00B050"/>
              <x14:axisColor rgb="FF000000"/>
            </x14:dataBar>
          </x14:cfRule>
          <xm:sqref>G68:G84</xm:sqref>
        </x14:conditionalFormatting>
        <x14:conditionalFormatting xmlns:xm="http://schemas.microsoft.com/office/excel/2006/main">
          <x14:cfRule type="dataBar" id="{81e0d4ed-036f-4205-aaed-b37733810f9b}">
            <x14:dataBar minLength="0" maxLength="100" border="1" negativeBarBorderColorSameAsPositive="0">
              <x14:cfvo type="autoMin"/>
              <x14:cfvo type="autoMax"/>
              <x14:borderColor rgb="FFFF0000"/>
              <x14:negativeFillColor rgb="FF00B050"/>
              <x14:negativeBorderColor rgb="FF00B050"/>
              <x14:axisColor rgb="FF000000"/>
            </x14:dataBar>
          </x14:cfRule>
          <xm:sqref>H10:H61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8:I101"/>
  <sheetViews>
    <sheetView topLeftCell="A79" workbookViewId="0">
      <selection activeCell="F90" sqref="F90:F101"/>
    </sheetView>
  </sheetViews>
  <sheetFormatPr defaultColWidth="8.88333333333333" defaultRowHeight="14.25"/>
  <cols>
    <col min="5" max="6" width="14.1333333333333"/>
  </cols>
  <sheetData>
    <row r="8" spans="3:5">
      <c r="C8">
        <v>1529479377</v>
      </c>
      <c r="E8" s="6">
        <f>C8/100000000</f>
        <v>15.29479377</v>
      </c>
    </row>
    <row r="9" spans="3:5">
      <c r="C9">
        <v>3279758742</v>
      </c>
      <c r="E9" s="6">
        <f t="shared" ref="E9:E24" si="0">C9/100000000</f>
        <v>32.79758742</v>
      </c>
    </row>
    <row r="10" spans="3:5">
      <c r="C10">
        <v>1648895305</v>
      </c>
      <c r="E10" s="6">
        <f t="shared" si="0"/>
        <v>16.48895305</v>
      </c>
    </row>
    <row r="11" spans="3:5">
      <c r="C11">
        <v>9287320718</v>
      </c>
      <c r="E11" s="6">
        <f t="shared" si="0"/>
        <v>92.87320718</v>
      </c>
    </row>
    <row r="12" spans="3:5">
      <c r="C12">
        <v>650232416</v>
      </c>
      <c r="E12" s="6">
        <f t="shared" si="0"/>
        <v>6.50232416</v>
      </c>
    </row>
    <row r="13" spans="3:5">
      <c r="C13">
        <v>4196046648</v>
      </c>
      <c r="E13" s="6">
        <f t="shared" si="0"/>
        <v>41.96046648</v>
      </c>
    </row>
    <row r="14" spans="3:5">
      <c r="C14">
        <v>2008178842</v>
      </c>
      <c r="E14" s="6">
        <f t="shared" si="0"/>
        <v>20.08178842</v>
      </c>
    </row>
    <row r="15" spans="3:5">
      <c r="C15">
        <v>11264948340</v>
      </c>
      <c r="E15" s="6">
        <f t="shared" si="0"/>
        <v>112.6494834</v>
      </c>
    </row>
    <row r="16" spans="3:5">
      <c r="C16">
        <v>833232885</v>
      </c>
      <c r="E16" s="6">
        <f t="shared" si="0"/>
        <v>8.33232885</v>
      </c>
    </row>
    <row r="17" spans="3:5">
      <c r="C17">
        <v>4518077100</v>
      </c>
      <c r="E17" s="6">
        <f t="shared" si="0"/>
        <v>45.180771</v>
      </c>
    </row>
    <row r="18" spans="3:5">
      <c r="C18">
        <v>2911071025</v>
      </c>
      <c r="E18" s="6">
        <f t="shared" si="0"/>
        <v>29.11071025</v>
      </c>
    </row>
    <row r="19" spans="3:5">
      <c r="C19">
        <v>12760225244</v>
      </c>
      <c r="E19" s="6">
        <f t="shared" si="0"/>
        <v>127.60225244</v>
      </c>
    </row>
    <row r="20" spans="3:5">
      <c r="C20">
        <v>695411556</v>
      </c>
      <c r="E20" s="6">
        <f t="shared" si="0"/>
        <v>6.95411556</v>
      </c>
    </row>
    <row r="21" spans="3:5">
      <c r="C21">
        <v>6607312428</v>
      </c>
      <c r="E21" s="6">
        <f t="shared" si="0"/>
        <v>66.07312428</v>
      </c>
    </row>
    <row r="22" spans="3:5">
      <c r="C22">
        <v>3788276899</v>
      </c>
      <c r="E22" s="6">
        <f t="shared" si="0"/>
        <v>37.88276899</v>
      </c>
    </row>
    <row r="23" spans="3:5">
      <c r="C23">
        <v>16960813997</v>
      </c>
      <c r="E23" s="6">
        <f t="shared" si="0"/>
        <v>169.60813997</v>
      </c>
    </row>
    <row r="24" spans="3:5">
      <c r="C24">
        <v>894878011</v>
      </c>
      <c r="E24" s="6">
        <f t="shared" si="0"/>
        <v>8.94878011</v>
      </c>
    </row>
    <row r="27" spans="3:9">
      <c r="C27">
        <v>-5.23</v>
      </c>
      <c r="E27" s="7">
        <v>-5.23</v>
      </c>
      <c r="G27" s="7">
        <f>E27/100</f>
        <v>-0.0523</v>
      </c>
      <c r="I27">
        <v>-0.0523</v>
      </c>
    </row>
    <row r="28" spans="3:9">
      <c r="C28">
        <v>11.47</v>
      </c>
      <c r="E28" s="7">
        <v>11.47</v>
      </c>
      <c r="G28" s="7">
        <f t="shared" ref="G28:G43" si="1">E28/100</f>
        <v>0.1147</v>
      </c>
      <c r="I28">
        <v>0.1147</v>
      </c>
    </row>
    <row r="29" spans="3:9">
      <c r="C29">
        <v>2.8</v>
      </c>
      <c r="E29" s="7">
        <v>2.8</v>
      </c>
      <c r="G29" s="7">
        <f t="shared" si="1"/>
        <v>0.028</v>
      </c>
      <c r="I29">
        <v>0.028</v>
      </c>
    </row>
    <row r="30" spans="3:9">
      <c r="C30">
        <v>3.67</v>
      </c>
      <c r="E30" s="7">
        <v>3.67</v>
      </c>
      <c r="G30" s="7">
        <f t="shared" si="1"/>
        <v>0.0367</v>
      </c>
      <c r="I30">
        <v>0.0367</v>
      </c>
    </row>
    <row r="31" spans="3:9">
      <c r="C31">
        <v>-57.49</v>
      </c>
      <c r="E31" s="7">
        <v>-57.49</v>
      </c>
      <c r="G31" s="7">
        <f t="shared" si="1"/>
        <v>-0.5749</v>
      </c>
      <c r="I31">
        <v>-0.5749</v>
      </c>
    </row>
    <row r="32" spans="3:9">
      <c r="C32">
        <v>27.94</v>
      </c>
      <c r="E32" s="7">
        <v>27.94</v>
      </c>
      <c r="G32" s="7">
        <f t="shared" si="1"/>
        <v>0.2794</v>
      </c>
      <c r="I32">
        <v>0.2794</v>
      </c>
    </row>
    <row r="33" spans="3:9">
      <c r="C33">
        <v>21.79</v>
      </c>
      <c r="E33" s="7">
        <v>21.79</v>
      </c>
      <c r="G33" s="7">
        <f t="shared" si="1"/>
        <v>0.2179</v>
      </c>
      <c r="I33">
        <v>0.2179</v>
      </c>
    </row>
    <row r="34" spans="3:9">
      <c r="C34">
        <v>21.29</v>
      </c>
      <c r="E34" s="7">
        <v>21.29</v>
      </c>
      <c r="G34" s="7">
        <f t="shared" si="1"/>
        <v>0.2129</v>
      </c>
      <c r="I34">
        <v>0.2129</v>
      </c>
    </row>
    <row r="35" spans="3:9">
      <c r="C35">
        <v>28.14</v>
      </c>
      <c r="E35" s="7">
        <v>28.14</v>
      </c>
      <c r="G35" s="7">
        <f t="shared" si="1"/>
        <v>0.2814</v>
      </c>
      <c r="I35">
        <v>0.2814</v>
      </c>
    </row>
    <row r="36" spans="3:9">
      <c r="C36">
        <v>7.67</v>
      </c>
      <c r="E36" s="7">
        <v>7.67</v>
      </c>
      <c r="G36" s="7">
        <f t="shared" si="1"/>
        <v>0.0767</v>
      </c>
      <c r="I36">
        <v>0.0767</v>
      </c>
    </row>
    <row r="37" spans="3:9">
      <c r="C37">
        <v>44.96</v>
      </c>
      <c r="E37" s="7">
        <v>44.96</v>
      </c>
      <c r="G37" s="7">
        <f t="shared" si="1"/>
        <v>0.4496</v>
      </c>
      <c r="I37">
        <v>0.4496</v>
      </c>
    </row>
    <row r="38" spans="3:9">
      <c r="C38">
        <v>13.27</v>
      </c>
      <c r="E38" s="7">
        <v>13.27</v>
      </c>
      <c r="G38" s="7">
        <f t="shared" si="1"/>
        <v>0.1327</v>
      </c>
      <c r="I38">
        <v>0.1327</v>
      </c>
    </row>
    <row r="39" spans="3:9">
      <c r="C39">
        <v>-16.54</v>
      </c>
      <c r="E39" s="7">
        <v>-16.54</v>
      </c>
      <c r="G39" s="7">
        <f t="shared" si="1"/>
        <v>-0.1654</v>
      </c>
      <c r="I39">
        <v>-0.1654</v>
      </c>
    </row>
    <row r="40" spans="3:9">
      <c r="C40">
        <v>46.24</v>
      </c>
      <c r="E40" s="7">
        <v>46.24</v>
      </c>
      <c r="G40" s="7">
        <f t="shared" si="1"/>
        <v>0.4624</v>
      </c>
      <c r="I40">
        <v>0.4624</v>
      </c>
    </row>
    <row r="41" spans="3:9">
      <c r="C41">
        <v>30.13</v>
      </c>
      <c r="E41" s="7">
        <v>30.13</v>
      </c>
      <c r="G41" s="7">
        <f t="shared" si="1"/>
        <v>0.3013</v>
      </c>
      <c r="I41">
        <v>0.3013</v>
      </c>
    </row>
    <row r="42" spans="3:9">
      <c r="C42">
        <v>32.92</v>
      </c>
      <c r="E42" s="7">
        <v>32.92</v>
      </c>
      <c r="G42" s="7">
        <f t="shared" si="1"/>
        <v>0.3292</v>
      </c>
      <c r="I42">
        <v>0.3292</v>
      </c>
    </row>
    <row r="43" spans="3:9">
      <c r="C43">
        <v>28.68</v>
      </c>
      <c r="E43" s="7">
        <v>28.68</v>
      </c>
      <c r="G43" s="7">
        <f t="shared" si="1"/>
        <v>0.2868</v>
      </c>
      <c r="I43">
        <v>0.2868</v>
      </c>
    </row>
    <row r="49" spans="3:9">
      <c r="C49">
        <v>9497216581</v>
      </c>
      <c r="E49" s="6">
        <f>C49/100000000</f>
        <v>94.97216581</v>
      </c>
      <c r="G49">
        <v>-32.16</v>
      </c>
      <c r="I49">
        <f>G49/100</f>
        <v>-0.3216</v>
      </c>
    </row>
    <row r="50" spans="3:9">
      <c r="C50">
        <v>31464685512</v>
      </c>
      <c r="E50" s="6">
        <f t="shared" ref="E50:E65" si="2">C50/100000000</f>
        <v>314.64685512</v>
      </c>
      <c r="G50">
        <v>14.87</v>
      </c>
      <c r="I50">
        <f t="shared" ref="I50:I65" si="3">G50/100</f>
        <v>0.1487</v>
      </c>
    </row>
    <row r="51" spans="3:9">
      <c r="C51">
        <v>22177690468</v>
      </c>
      <c r="E51" s="6">
        <f t="shared" si="2"/>
        <v>221.77690468</v>
      </c>
      <c r="G51">
        <v>0.69</v>
      </c>
      <c r="I51">
        <f t="shared" si="3"/>
        <v>0.0069</v>
      </c>
    </row>
    <row r="52" spans="3:9">
      <c r="C52">
        <v>83248411934</v>
      </c>
      <c r="E52" s="6">
        <f t="shared" si="2"/>
        <v>832.48411934</v>
      </c>
      <c r="G52">
        <v>15.62</v>
      </c>
      <c r="I52">
        <f t="shared" si="3"/>
        <v>0.1562</v>
      </c>
    </row>
    <row r="53" spans="3:9">
      <c r="C53">
        <v>8894338157</v>
      </c>
      <c r="E53" s="6">
        <f t="shared" si="2"/>
        <v>88.94338157</v>
      </c>
      <c r="G53">
        <v>-6.35</v>
      </c>
      <c r="I53">
        <f t="shared" si="3"/>
        <v>-0.0635</v>
      </c>
    </row>
    <row r="54" spans="3:9">
      <c r="C54">
        <v>41372459835</v>
      </c>
      <c r="E54" s="6">
        <f t="shared" si="2"/>
        <v>413.72459835</v>
      </c>
      <c r="G54">
        <v>31.49</v>
      </c>
      <c r="I54">
        <f t="shared" si="3"/>
        <v>0.3149</v>
      </c>
    </row>
    <row r="55" spans="3:9">
      <c r="C55">
        <v>29329412004</v>
      </c>
      <c r="E55" s="6">
        <f t="shared" si="2"/>
        <v>293.29412004</v>
      </c>
      <c r="G55">
        <v>32.25</v>
      </c>
      <c r="I55">
        <f t="shared" si="3"/>
        <v>0.3225</v>
      </c>
    </row>
    <row r="56" spans="3:9">
      <c r="C56">
        <v>115952920023</v>
      </c>
      <c r="E56" s="6">
        <f t="shared" si="2"/>
        <v>1159.52920023</v>
      </c>
      <c r="G56">
        <v>39.29</v>
      </c>
      <c r="I56">
        <f t="shared" si="3"/>
        <v>0.3929</v>
      </c>
    </row>
    <row r="57" spans="3:9">
      <c r="C57">
        <v>14611312019</v>
      </c>
      <c r="E57" s="6">
        <f t="shared" si="2"/>
        <v>146.11312019</v>
      </c>
      <c r="G57">
        <v>64.28</v>
      </c>
      <c r="I57">
        <f t="shared" si="3"/>
        <v>0.6428</v>
      </c>
    </row>
    <row r="58" spans="3:9">
      <c r="C58">
        <v>60183982286</v>
      </c>
      <c r="E58" s="6">
        <f t="shared" si="2"/>
        <v>601.83982286</v>
      </c>
      <c r="G58">
        <v>45.47</v>
      </c>
      <c r="I58">
        <f t="shared" si="3"/>
        <v>0.4547</v>
      </c>
    </row>
    <row r="59" spans="3:9">
      <c r="C59">
        <v>42259505822</v>
      </c>
      <c r="E59" s="6">
        <f t="shared" si="2"/>
        <v>422.59505822</v>
      </c>
      <c r="G59">
        <v>44.09</v>
      </c>
      <c r="I59">
        <f t="shared" si="3"/>
        <v>0.4409</v>
      </c>
    </row>
    <row r="60" spans="3:9">
      <c r="C60">
        <v>123422436794</v>
      </c>
      <c r="E60" s="6">
        <f t="shared" si="2"/>
        <v>1234.22436794</v>
      </c>
      <c r="G60">
        <v>6.44</v>
      </c>
      <c r="I60">
        <f t="shared" si="3"/>
        <v>0.0644</v>
      </c>
    </row>
    <row r="61" spans="3:9">
      <c r="C61">
        <v>18589228819</v>
      </c>
      <c r="E61" s="6">
        <f t="shared" si="2"/>
        <v>185.89228819</v>
      </c>
      <c r="G61">
        <v>27.22</v>
      </c>
      <c r="I61">
        <f t="shared" si="3"/>
        <v>0.2722</v>
      </c>
    </row>
    <row r="62" spans="3:9">
      <c r="C62">
        <v>51221248748</v>
      </c>
      <c r="E62" s="6">
        <f t="shared" si="2"/>
        <v>512.21248748</v>
      </c>
      <c r="G62">
        <v>-14.89</v>
      </c>
      <c r="I62">
        <f t="shared" si="3"/>
        <v>-0.1489</v>
      </c>
    </row>
    <row r="63" spans="3:9">
      <c r="C63">
        <v>47290026129</v>
      </c>
      <c r="E63" s="6">
        <f t="shared" si="2"/>
        <v>472.90026129</v>
      </c>
      <c r="G63">
        <v>11.9</v>
      </c>
      <c r="I63">
        <f t="shared" si="3"/>
        <v>0.119</v>
      </c>
    </row>
    <row r="64" spans="3:9">
      <c r="C64">
        <v>125796606553</v>
      </c>
      <c r="E64" s="6">
        <f t="shared" si="2"/>
        <v>1257.96606553</v>
      </c>
      <c r="G64">
        <v>1.92</v>
      </c>
      <c r="I64">
        <f t="shared" si="3"/>
        <v>0.0192</v>
      </c>
    </row>
    <row r="65" spans="3:9">
      <c r="C65">
        <v>30825615283</v>
      </c>
      <c r="E65" s="6">
        <f t="shared" si="2"/>
        <v>308.25615283</v>
      </c>
      <c r="G65">
        <v>65.83</v>
      </c>
      <c r="I65">
        <f t="shared" si="3"/>
        <v>0.6583</v>
      </c>
    </row>
    <row r="78" spans="3:4">
      <c r="C78">
        <v>161.1</v>
      </c>
      <c r="D78">
        <v>190.7</v>
      </c>
    </row>
    <row r="79" spans="3:4">
      <c r="C79">
        <v>83.2</v>
      </c>
      <c r="D79">
        <v>93.7</v>
      </c>
    </row>
    <row r="80" spans="3:4">
      <c r="C80">
        <v>127.2</v>
      </c>
      <c r="D80">
        <v>152</v>
      </c>
    </row>
    <row r="81" spans="3:4">
      <c r="C81">
        <v>110.7</v>
      </c>
      <c r="D81">
        <v>123.8</v>
      </c>
    </row>
    <row r="82" spans="3:4">
      <c r="C82">
        <v>122.6</v>
      </c>
      <c r="D82">
        <v>141.6</v>
      </c>
    </row>
    <row r="83" spans="3:4">
      <c r="C83">
        <v>111.6</v>
      </c>
      <c r="D83">
        <v>134.9</v>
      </c>
    </row>
    <row r="84" spans="3:4">
      <c r="C84">
        <v>118.2</v>
      </c>
      <c r="D84">
        <v>139.7</v>
      </c>
    </row>
    <row r="85" spans="3:4">
      <c r="C85">
        <v>133</v>
      </c>
      <c r="D85">
        <v>152.8</v>
      </c>
    </row>
    <row r="86" spans="3:4">
      <c r="C86">
        <v>131.1</v>
      </c>
      <c r="D86">
        <v>155.7</v>
      </c>
    </row>
    <row r="87" spans="3:4">
      <c r="C87">
        <v>167.7</v>
      </c>
      <c r="D87">
        <v>173.5</v>
      </c>
    </row>
    <row r="88" spans="3:4">
      <c r="C88">
        <v>127.2</v>
      </c>
      <c r="D88">
        <v>140.4</v>
      </c>
    </row>
    <row r="89" spans="3:4">
      <c r="C89">
        <v>97.6</v>
      </c>
      <c r="D89">
        <v>109.5</v>
      </c>
    </row>
    <row r="90" spans="3:6">
      <c r="C90" s="8">
        <v>194.6</v>
      </c>
      <c r="D90" s="8">
        <v>276.5</v>
      </c>
      <c r="E90">
        <f>C90/C78-1</f>
        <v>0.207945375543141</v>
      </c>
      <c r="F90">
        <f>D90/D78-1</f>
        <v>0.449921342422653</v>
      </c>
    </row>
    <row r="91" spans="3:6">
      <c r="C91" s="8">
        <v>99.3</v>
      </c>
      <c r="D91" s="8">
        <v>121.5</v>
      </c>
      <c r="E91">
        <f t="shared" ref="E91:E101" si="4">C91/C79-1</f>
        <v>0.193509615384615</v>
      </c>
      <c r="F91">
        <f t="shared" ref="F91:F101" si="5">D91/D79-1</f>
        <v>0.296691568836713</v>
      </c>
    </row>
    <row r="92" spans="3:6">
      <c r="C92" s="8">
        <v>121.1</v>
      </c>
      <c r="D92" s="8">
        <v>144.3</v>
      </c>
      <c r="E92">
        <f t="shared" si="4"/>
        <v>-0.0479559748427674</v>
      </c>
      <c r="F92">
        <f t="shared" si="5"/>
        <v>-0.050657894736842</v>
      </c>
    </row>
    <row r="93" spans="3:6">
      <c r="C93" s="8">
        <v>109.3</v>
      </c>
      <c r="D93" s="8">
        <v>127.5</v>
      </c>
      <c r="E93">
        <f t="shared" si="4"/>
        <v>-0.012646793134598</v>
      </c>
      <c r="F93">
        <f t="shared" si="5"/>
        <v>0.0298869143780292</v>
      </c>
    </row>
    <row r="94" spans="3:6">
      <c r="C94" s="8">
        <v>122.9</v>
      </c>
      <c r="D94" s="8">
        <v>145.4</v>
      </c>
      <c r="E94">
        <f t="shared" si="4"/>
        <v>0.00244698205546512</v>
      </c>
      <c r="F94">
        <f t="shared" si="5"/>
        <v>0.0268361581920904</v>
      </c>
    </row>
    <row r="95" spans="3:6">
      <c r="C95" s="8">
        <v>174</v>
      </c>
      <c r="D95" s="8">
        <v>193.9</v>
      </c>
      <c r="E95">
        <f t="shared" si="4"/>
        <v>0.559139784946237</v>
      </c>
      <c r="F95">
        <f t="shared" si="5"/>
        <v>0.437361008154188</v>
      </c>
    </row>
    <row r="96" spans="3:6">
      <c r="C96" s="8">
        <v>136.7</v>
      </c>
      <c r="D96" s="8">
        <v>133.2</v>
      </c>
      <c r="E96">
        <f t="shared" si="4"/>
        <v>0.156514382402707</v>
      </c>
      <c r="F96">
        <f t="shared" si="5"/>
        <v>-0.0465282748747315</v>
      </c>
    </row>
    <row r="97" spans="3:6">
      <c r="C97" s="8">
        <v>140.3</v>
      </c>
      <c r="D97" s="8">
        <v>152.4</v>
      </c>
      <c r="E97">
        <f t="shared" si="4"/>
        <v>0.0548872180451128</v>
      </c>
      <c r="F97">
        <f t="shared" si="5"/>
        <v>-0.0026178010471205</v>
      </c>
    </row>
    <row r="98" spans="3:6">
      <c r="C98" s="8">
        <v>165.6</v>
      </c>
      <c r="D98" s="8">
        <v>195.9</v>
      </c>
      <c r="E98">
        <f t="shared" si="4"/>
        <v>0.263157894736842</v>
      </c>
      <c r="F98">
        <f t="shared" si="5"/>
        <v>0.258188824662813</v>
      </c>
    </row>
    <row r="99" spans="3:6">
      <c r="C99" s="8">
        <v>190.6</v>
      </c>
      <c r="D99" s="8">
        <v>220.9</v>
      </c>
      <c r="E99">
        <f t="shared" si="4"/>
        <v>0.136553369111509</v>
      </c>
      <c r="F99">
        <f t="shared" si="5"/>
        <v>0.273198847262248</v>
      </c>
    </row>
    <row r="100" spans="3:6">
      <c r="C100" s="8">
        <v>145.2</v>
      </c>
      <c r="D100" s="8">
        <v>189.6</v>
      </c>
      <c r="E100">
        <f t="shared" si="4"/>
        <v>0.141509433962264</v>
      </c>
      <c r="F100">
        <f t="shared" si="5"/>
        <v>0.35042735042735</v>
      </c>
    </row>
    <row r="101" spans="3:6">
      <c r="C101" s="8">
        <v>206.8</v>
      </c>
      <c r="D101" s="8">
        <v>250.3</v>
      </c>
      <c r="E101">
        <f t="shared" si="4"/>
        <v>1.11885245901639</v>
      </c>
      <c r="F101">
        <f t="shared" si="5"/>
        <v>1.28584474885845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7"/>
  <sheetViews>
    <sheetView workbookViewId="0">
      <selection activeCell="B28" sqref="B28"/>
    </sheetView>
  </sheetViews>
  <sheetFormatPr defaultColWidth="9" defaultRowHeight="15" outlineLevelRow="6"/>
  <cols>
    <col min="1" max="1" width="9" style="1"/>
    <col min="2" max="12" width="16.1333333333333" style="1" customWidth="1"/>
    <col min="13" max="16384" width="9" style="1"/>
  </cols>
  <sheetData>
    <row r="1" spans="2:12">
      <c r="B1" s="2">
        <v>43008</v>
      </c>
      <c r="C1" s="2">
        <v>42916</v>
      </c>
      <c r="D1" s="2">
        <v>42825</v>
      </c>
      <c r="E1" s="2">
        <v>42735</v>
      </c>
      <c r="F1" s="2">
        <v>42643</v>
      </c>
      <c r="G1" s="2">
        <v>42551</v>
      </c>
      <c r="H1" s="2">
        <v>42460</v>
      </c>
      <c r="I1" s="2">
        <v>42369</v>
      </c>
      <c r="J1" s="2">
        <v>42277</v>
      </c>
      <c r="K1" s="2">
        <v>42185</v>
      </c>
      <c r="L1" s="2">
        <v>42094</v>
      </c>
    </row>
    <row r="2" spans="1:12">
      <c r="A2" s="3" t="s">
        <v>63</v>
      </c>
      <c r="B2" s="4">
        <v>12155000000</v>
      </c>
      <c r="C2" s="4">
        <v>13889000000</v>
      </c>
      <c r="D2" s="4">
        <v>14199000000</v>
      </c>
      <c r="E2" s="4">
        <v>8680000000</v>
      </c>
      <c r="F2" s="4">
        <v>11940000000</v>
      </c>
      <c r="G2" s="4">
        <v>13517000000</v>
      </c>
      <c r="H2" s="4">
        <v>13706000000</v>
      </c>
      <c r="I2" s="4">
        <v>7734000000</v>
      </c>
      <c r="J2" s="4">
        <v>11599000000</v>
      </c>
      <c r="K2" s="4">
        <v>13401000000</v>
      </c>
      <c r="L2" s="4">
        <v>13377000000</v>
      </c>
    </row>
    <row r="3" spans="1:12">
      <c r="A3" s="3" t="s">
        <v>64</v>
      </c>
      <c r="B3" s="4">
        <v>75004000000</v>
      </c>
      <c r="C3" s="4">
        <v>77209000000</v>
      </c>
      <c r="D3" s="4">
        <v>75786000000</v>
      </c>
      <c r="E3" s="4">
        <v>55457000000</v>
      </c>
      <c r="F3" s="4">
        <v>72575000000</v>
      </c>
      <c r="G3" s="4">
        <v>75453000000</v>
      </c>
      <c r="H3" s="4">
        <v>74764000000</v>
      </c>
      <c r="I3" s="4">
        <v>55370000000</v>
      </c>
      <c r="J3" s="4">
        <v>72740000000</v>
      </c>
      <c r="K3" s="4">
        <v>74697000000</v>
      </c>
      <c r="L3" s="4">
        <v>74324000000</v>
      </c>
    </row>
    <row r="4" spans="1:12">
      <c r="A4" s="3" t="s">
        <v>65</v>
      </c>
      <c r="B4" s="4">
        <v>19546000000</v>
      </c>
      <c r="C4" s="4">
        <v>19282000000</v>
      </c>
      <c r="D4" s="4">
        <v>19977000000</v>
      </c>
      <c r="E4" s="4">
        <v>9939000000</v>
      </c>
      <c r="F4" s="4">
        <v>16911000000</v>
      </c>
      <c r="G4" s="4">
        <v>16881000000</v>
      </c>
      <c r="H4" s="4">
        <v>18350000000</v>
      </c>
      <c r="I4" s="4">
        <v>9196000000</v>
      </c>
      <c r="J4" s="4">
        <v>15524000000</v>
      </c>
      <c r="K4" s="4">
        <v>15756000000</v>
      </c>
      <c r="L4" s="4">
        <v>17220000000</v>
      </c>
    </row>
    <row r="5" spans="2:8">
      <c r="B5" s="5">
        <f t="shared" ref="B5:H5" si="0">B2/F2-1</f>
        <v>0.0180067001675042</v>
      </c>
      <c r="C5" s="5">
        <f t="shared" si="0"/>
        <v>0.0275208996079013</v>
      </c>
      <c r="D5" s="5">
        <f t="shared" si="0"/>
        <v>0.0359696483291989</v>
      </c>
      <c r="E5" s="5">
        <f t="shared" si="0"/>
        <v>0.122317041634342</v>
      </c>
      <c r="F5" s="5">
        <f t="shared" si="0"/>
        <v>0.0293990861281146</v>
      </c>
      <c r="G5" s="5">
        <f t="shared" si="0"/>
        <v>0.00865607044250427</v>
      </c>
      <c r="H5" s="5">
        <f t="shared" si="0"/>
        <v>0.0245944531658817</v>
      </c>
    </row>
    <row r="6" spans="2:8">
      <c r="B6" s="5">
        <f t="shared" ref="B6:B7" si="1">B3/F3-1</f>
        <v>0.033468825353083</v>
      </c>
      <c r="C6" s="5">
        <f t="shared" ref="C6:C7" si="2">C3/G3-1</f>
        <v>0.0232727658277339</v>
      </c>
      <c r="D6" s="5">
        <f t="shared" ref="D6:D7" si="3">D3/H3-1</f>
        <v>0.0136696805949388</v>
      </c>
      <c r="E6" s="5">
        <f t="shared" ref="E6:E7" si="4">E3/I3-1</f>
        <v>0.00157124796821373</v>
      </c>
      <c r="F6" s="5">
        <f t="shared" ref="F6:F7" si="5">F3/J3-1</f>
        <v>-0.00226835303821826</v>
      </c>
      <c r="G6" s="5">
        <f t="shared" ref="G6:G7" si="6">G3/K3-1</f>
        <v>0.010120888389092</v>
      </c>
      <c r="H6" s="5">
        <f t="shared" ref="H6:H7" si="7">H3/L3-1</f>
        <v>0.00592002583284001</v>
      </c>
    </row>
    <row r="7" spans="2:8">
      <c r="B7" s="5">
        <f t="shared" si="1"/>
        <v>0.155815741233517</v>
      </c>
      <c r="C7" s="5">
        <f t="shared" si="2"/>
        <v>0.142230910491085</v>
      </c>
      <c r="D7" s="5">
        <f t="shared" si="3"/>
        <v>0.0886648501362397</v>
      </c>
      <c r="E7" s="5">
        <f t="shared" si="4"/>
        <v>0.0807959982601132</v>
      </c>
      <c r="F7" s="5">
        <f t="shared" si="5"/>
        <v>0.0893455295027055</v>
      </c>
      <c r="G7" s="5">
        <f t="shared" si="6"/>
        <v>0.0714013709063215</v>
      </c>
      <c r="H7" s="5">
        <f t="shared" si="7"/>
        <v>0.0656213704994193</v>
      </c>
    </row>
  </sheetData>
  <pageMargins left="0.699305555555556" right="0.699305555555556" top="0.75" bottom="0.75" header="0.3" footer="0.3"/>
  <pageSetup paperSize="279" orientation="portrait" horizontalDpi="203" verticalDpi="20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sam.liang</cp:lastModifiedBy>
  <dcterms:created xsi:type="dcterms:W3CDTF">2016-10-17T13:55:00Z</dcterms:created>
  <cp:lastPrinted>2017-07-04T07:54:00Z</cp:lastPrinted>
  <dcterms:modified xsi:type="dcterms:W3CDTF">2018-05-29T08:55:25Z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