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Volumes/资料盘/电子书/股票投资/公众号资料/骑行夜幕的统计客/2018春训营/任务8：医药（A股）/"/>
    </mc:Choice>
  </mc:AlternateContent>
  <bookViews>
    <workbookView xWindow="80" yWindow="700" windowWidth="25400" windowHeight="14080" tabRatio="500"/>
  </bookViews>
  <sheets>
    <sheet name="Sheet1" sheetId="3" r:id="rId1"/>
    <sheet name="工作表10" sheetId="11" r:id="rId2"/>
    <sheet name="哈药股份" sheetId="8" r:id="rId3"/>
    <sheet name="工作表1" sheetId="1" r:id="rId4"/>
    <sheet name="工作表2" sheetId="2" r:id="rId5"/>
    <sheet name="工作表2 (2)" sheetId="4" r:id="rId6"/>
    <sheet name="Worksheet" sheetId="6" r:id="rId7"/>
    <sheet name="工作表1 (2)" sheetId="9"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K11" i="11" l="1"/>
  <c r="AK10" i="11"/>
  <c r="AK9" i="11"/>
  <c r="T10" i="4"/>
  <c r="S10" i="4"/>
  <c r="R10" i="4"/>
  <c r="Q10" i="4"/>
  <c r="P10" i="4"/>
  <c r="O10" i="4"/>
  <c r="N10" i="4"/>
  <c r="M10" i="4"/>
  <c r="C10" i="4"/>
  <c r="L10" i="4"/>
  <c r="K10" i="4"/>
  <c r="J10" i="4"/>
  <c r="I10" i="4"/>
  <c r="H10" i="4"/>
  <c r="G10" i="4"/>
  <c r="F10" i="4"/>
  <c r="E10" i="4"/>
  <c r="D10" i="4"/>
  <c r="R440" i="3"/>
  <c r="L440" i="3"/>
  <c r="R439" i="3"/>
  <c r="L439" i="3"/>
  <c r="R438" i="3"/>
  <c r="L438" i="3"/>
  <c r="R437" i="3"/>
  <c r="L437" i="3"/>
  <c r="R436" i="3"/>
  <c r="L436" i="3"/>
  <c r="R435" i="3"/>
  <c r="L435" i="3"/>
  <c r="G436" i="3"/>
  <c r="G437" i="3"/>
  <c r="G439" i="3"/>
  <c r="G440" i="3"/>
  <c r="H437" i="3"/>
  <c r="K437" i="3"/>
  <c r="H436" i="3"/>
  <c r="K436" i="3"/>
  <c r="G435" i="3"/>
  <c r="H435" i="3"/>
  <c r="K435" i="3"/>
  <c r="H440" i="3"/>
  <c r="K440" i="3"/>
  <c r="H439" i="3"/>
  <c r="K439" i="3"/>
  <c r="H438" i="3"/>
  <c r="K438" i="3"/>
  <c r="G438" i="3"/>
  <c r="F426" i="3"/>
  <c r="F425" i="3"/>
  <c r="F424" i="3"/>
  <c r="F423" i="3"/>
  <c r="E422" i="3"/>
  <c r="F422" i="3"/>
  <c r="BM1" i="9"/>
  <c r="BM2" i="9"/>
  <c r="BM3" i="9"/>
  <c r="BM4" i="9"/>
  <c r="BM5" i="9"/>
  <c r="BJ1" i="9"/>
  <c r="BJ2" i="9"/>
  <c r="BJ3" i="9"/>
  <c r="BJ4" i="9"/>
  <c r="BK5" i="9"/>
  <c r="BJ5" i="9"/>
  <c r="BK6" i="9"/>
  <c r="BJ6" i="9"/>
  <c r="BK7" i="9"/>
  <c r="BJ7" i="9"/>
  <c r="BK8" i="9"/>
  <c r="BJ8" i="9"/>
  <c r="BK9" i="9"/>
  <c r="BJ9" i="9"/>
  <c r="BK10" i="9"/>
  <c r="BJ10" i="9"/>
  <c r="BK11" i="9"/>
  <c r="BJ11" i="9"/>
  <c r="BF1" i="9"/>
  <c r="BF2" i="9"/>
  <c r="BF3" i="9"/>
  <c r="BF4" i="9"/>
  <c r="BF5" i="9"/>
  <c r="BF6" i="9"/>
  <c r="BF7" i="9"/>
  <c r="BF8" i="9"/>
  <c r="BF9" i="9"/>
  <c r="BF10" i="9"/>
  <c r="BF11" i="9"/>
  <c r="AX5" i="9"/>
  <c r="AV1" i="9"/>
  <c r="AV2" i="9"/>
  <c r="AV3" i="9"/>
  <c r="AV4" i="9"/>
  <c r="AV5" i="9"/>
  <c r="AV6" i="9"/>
  <c r="AV7" i="9"/>
  <c r="AV8" i="9"/>
  <c r="AV9" i="9"/>
  <c r="AV10" i="9"/>
  <c r="AV11" i="9"/>
  <c r="AS1" i="9"/>
  <c r="AS2" i="9"/>
  <c r="AS3" i="9"/>
  <c r="AS4" i="9"/>
  <c r="AS5" i="9"/>
  <c r="AS6" i="9"/>
  <c r="AS7" i="9"/>
  <c r="AS8" i="9"/>
  <c r="AS9" i="9"/>
  <c r="AS10" i="9"/>
  <c r="AS11" i="9"/>
  <c r="AJ9" i="9"/>
  <c r="AK9" i="9"/>
  <c r="AJ8" i="9"/>
  <c r="AK8" i="9"/>
  <c r="AJ7" i="9"/>
  <c r="AK7" i="9"/>
  <c r="AJ6" i="9"/>
  <c r="AK6" i="9"/>
  <c r="AJ5" i="9"/>
  <c r="AK5" i="9"/>
  <c r="AJ4" i="9"/>
  <c r="AJ3" i="9"/>
  <c r="AJ2" i="9"/>
  <c r="AJ1" i="9"/>
  <c r="AK10" i="9"/>
  <c r="AJ10" i="9"/>
  <c r="AF9" i="9"/>
  <c r="AF8" i="9"/>
  <c r="AF7" i="9"/>
  <c r="AF6" i="9"/>
  <c r="AF5" i="9"/>
  <c r="AF4" i="9"/>
  <c r="AF3" i="9"/>
  <c r="AF2" i="9"/>
  <c r="AF1" i="9"/>
  <c r="AF10" i="9"/>
  <c r="X1" i="9"/>
  <c r="X2" i="9"/>
  <c r="X3" i="9"/>
  <c r="X4" i="9"/>
  <c r="X5" i="9"/>
  <c r="W7" i="9"/>
  <c r="W6" i="9"/>
  <c r="T10" i="9"/>
  <c r="T9" i="9"/>
  <c r="T8" i="9"/>
  <c r="T7" i="9"/>
  <c r="T6" i="9"/>
  <c r="T5" i="9"/>
  <c r="T4" i="9"/>
  <c r="T11" i="9"/>
  <c r="S10" i="9"/>
  <c r="S9" i="9"/>
  <c r="S8" i="9"/>
  <c r="S7" i="9"/>
  <c r="S6" i="9"/>
  <c r="S5" i="9"/>
  <c r="S4" i="9"/>
  <c r="S3" i="9"/>
  <c r="S2" i="9"/>
  <c r="S1" i="9"/>
  <c r="S11" i="9"/>
  <c r="O10" i="9"/>
  <c r="O9" i="9"/>
  <c r="O8" i="9"/>
  <c r="O7" i="9"/>
  <c r="O6" i="9"/>
  <c r="O5" i="9"/>
  <c r="O4" i="9"/>
  <c r="O3" i="9"/>
  <c r="O2" i="9"/>
  <c r="O1" i="9"/>
  <c r="O11" i="9"/>
  <c r="G11" i="9"/>
  <c r="G10" i="9"/>
  <c r="G9" i="9"/>
  <c r="G8" i="9"/>
  <c r="G7" i="9"/>
  <c r="G6" i="9"/>
  <c r="G5" i="9"/>
  <c r="E11" i="9"/>
  <c r="E10" i="9"/>
  <c r="E9" i="9"/>
  <c r="E8" i="9"/>
  <c r="E7" i="9"/>
  <c r="E6" i="9"/>
  <c r="E5" i="9"/>
  <c r="E4" i="9"/>
  <c r="E3" i="9"/>
  <c r="E2" i="9"/>
  <c r="E1" i="9"/>
  <c r="F298" i="3"/>
  <c r="F297" i="3"/>
  <c r="F299" i="3"/>
  <c r="F300" i="3"/>
  <c r="E299" i="3"/>
  <c r="E300" i="3"/>
  <c r="D299" i="3"/>
  <c r="D300" i="3"/>
  <c r="C299" i="3"/>
  <c r="C300" i="3"/>
  <c r="T14" i="4"/>
  <c r="T8" i="4"/>
  <c r="S8" i="4"/>
  <c r="R8" i="4"/>
  <c r="Q8" i="4"/>
  <c r="P8" i="4"/>
  <c r="O9" i="4"/>
  <c r="N9" i="4"/>
  <c r="M9" i="4"/>
  <c r="O6" i="4"/>
  <c r="N6" i="4"/>
  <c r="M6" i="4"/>
  <c r="L9" i="4"/>
  <c r="P6" i="4"/>
  <c r="Q6" i="4"/>
  <c r="R6" i="4"/>
  <c r="S6" i="4"/>
  <c r="T6" i="4"/>
  <c r="B9" i="4"/>
  <c r="C9" i="4"/>
  <c r="D9" i="4"/>
  <c r="E9" i="4"/>
  <c r="F9" i="4"/>
  <c r="G9" i="4"/>
  <c r="H9" i="4"/>
  <c r="I9" i="4"/>
  <c r="J9" i="4"/>
  <c r="K9" i="4"/>
  <c r="T7" i="4"/>
  <c r="S7" i="4"/>
  <c r="R7" i="4"/>
  <c r="Q7" i="4"/>
  <c r="P7" i="4"/>
  <c r="O7" i="4"/>
  <c r="N7" i="4"/>
  <c r="M7" i="4"/>
  <c r="D7" i="4"/>
  <c r="E7" i="4"/>
  <c r="F7" i="4"/>
  <c r="G7" i="4"/>
  <c r="H7" i="4"/>
  <c r="I7" i="4"/>
  <c r="J7" i="4"/>
  <c r="K7" i="4"/>
  <c r="L7" i="4"/>
  <c r="C7" i="4"/>
  <c r="M2" i="4"/>
  <c r="N2" i="4"/>
  <c r="O2" i="4"/>
  <c r="P2" i="4"/>
  <c r="Q2" i="4"/>
  <c r="R2" i="4"/>
  <c r="S2" i="4"/>
  <c r="T2" i="4"/>
  <c r="T5" i="4"/>
  <c r="O5" i="4"/>
  <c r="T3" i="4"/>
  <c r="S3" i="4"/>
  <c r="R3" i="4"/>
  <c r="Q3" i="4"/>
  <c r="P3" i="4"/>
  <c r="O3" i="4"/>
  <c r="N3" i="4"/>
  <c r="M3" i="4"/>
  <c r="L3" i="4"/>
  <c r="K3" i="4"/>
  <c r="J3" i="4"/>
  <c r="I3" i="4"/>
  <c r="H3" i="4"/>
  <c r="G3" i="4"/>
  <c r="F3" i="4"/>
  <c r="E3" i="4"/>
  <c r="D3" i="4"/>
  <c r="C3" i="4"/>
  <c r="J16" i="1"/>
  <c r="K16" i="1"/>
  <c r="L16" i="1"/>
  <c r="M16" i="1"/>
  <c r="N16" i="1"/>
  <c r="O16" i="1"/>
  <c r="P16" i="1"/>
  <c r="Q16" i="1"/>
  <c r="M11" i="1"/>
  <c r="N11" i="1"/>
  <c r="O11" i="1"/>
  <c r="P11" i="1"/>
  <c r="Q11" i="1"/>
  <c r="R9" i="1"/>
  <c r="Q9" i="1"/>
  <c r="P9" i="1"/>
  <c r="O9" i="1"/>
  <c r="N9" i="1"/>
  <c r="M9" i="1"/>
  <c r="L9" i="1"/>
  <c r="K9" i="1"/>
  <c r="J9" i="1"/>
  <c r="I7" i="1"/>
  <c r="E6" i="1"/>
  <c r="R7" i="1"/>
  <c r="Q7" i="1"/>
  <c r="P7" i="1"/>
  <c r="O7" i="1"/>
  <c r="N7" i="1"/>
  <c r="M7" i="1"/>
  <c r="L7" i="1"/>
  <c r="K7" i="1"/>
  <c r="J7" i="1"/>
  <c r="R6" i="1"/>
  <c r="Q6" i="1"/>
  <c r="P6" i="1"/>
  <c r="O6" i="1"/>
  <c r="N6" i="1"/>
  <c r="M6" i="1"/>
  <c r="L6" i="1"/>
  <c r="K6" i="1"/>
  <c r="J6" i="1"/>
  <c r="I6" i="1"/>
  <c r="H6" i="1"/>
  <c r="G6" i="1"/>
  <c r="F6" i="1"/>
  <c r="R3" i="1"/>
  <c r="Q3" i="1"/>
  <c r="P3" i="1"/>
  <c r="O3" i="1"/>
  <c r="N3" i="1"/>
  <c r="M3" i="1"/>
  <c r="L3" i="1"/>
  <c r="K3" i="1"/>
  <c r="J3" i="1"/>
  <c r="I3" i="1"/>
  <c r="H3" i="1"/>
  <c r="G3" i="1"/>
  <c r="F3" i="1"/>
  <c r="R4" i="1"/>
  <c r="Q4" i="1"/>
  <c r="P4" i="1"/>
  <c r="O4" i="1"/>
  <c r="N4" i="1"/>
  <c r="M4" i="1"/>
  <c r="L4" i="1"/>
  <c r="K4" i="1"/>
  <c r="J4" i="1"/>
</calcChain>
</file>

<file path=xl/sharedStrings.xml><?xml version="1.0" encoding="utf-8"?>
<sst xmlns="http://schemas.openxmlformats.org/spreadsheetml/2006/main" count="1101" uniqueCount="852">
  <si>
    <t>年份</t>
    <rPh sb="0" eb="1">
      <t>nian fen</t>
    </rPh>
    <phoneticPr fontId="2" type="noConversion"/>
  </si>
  <si>
    <t>CAGR-5yrs</t>
    <phoneticPr fontId="2" type="noConversion"/>
  </si>
  <si>
    <t>YoY</t>
    <phoneticPr fontId="2" type="noConversion"/>
  </si>
  <si>
    <t>全球药品销售额（亿美元）</t>
    <rPh sb="0" eb="1">
      <t>quan qiu</t>
    </rPh>
    <rPh sb="2" eb="3">
      <t>yao pin</t>
    </rPh>
    <rPh sb="4" eb="5">
      <t>xiao shou e</t>
    </rPh>
    <rPh sb="9" eb="10">
      <t>mei y</t>
    </rPh>
    <phoneticPr fontId="2" type="noConversion"/>
  </si>
  <si>
    <t>美国药品销售额（亿美元）</t>
    <rPh sb="0" eb="1">
      <t>mei guo</t>
    </rPh>
    <rPh sb="2" eb="3">
      <t>yao pin</t>
    </rPh>
    <rPh sb="4" eb="5">
      <t>xiao shou e</t>
    </rPh>
    <rPh sb="9" eb="10">
      <t>mei y</t>
    </rPh>
    <phoneticPr fontId="2" type="noConversion"/>
  </si>
  <si>
    <t>https://www.qianzhan.com/analyst/detail/220/170306-7f84abf3.html</t>
    <phoneticPr fontId="2" type="noConversion"/>
  </si>
  <si>
    <t>Abbreviated New Drug Application, ANDA</t>
    <phoneticPr fontId="2" type="noConversion"/>
  </si>
  <si>
    <t>New Drug Application, NDA</t>
    <phoneticPr fontId="2" type="noConversion"/>
  </si>
  <si>
    <t>FDA 对 NDA 和 ANDA 的审查项目</t>
    <phoneticPr fontId="2" type="noConversion"/>
  </si>
  <si>
    <t>NDA</t>
    <phoneticPr fontId="2" type="noConversion"/>
  </si>
  <si>
    <t>ANDA</t>
    <phoneticPr fontId="2" type="noConversion"/>
  </si>
  <si>
    <t>化学成分</t>
    <rPh sb="0" eb="1">
      <t>hua xue cheng fen</t>
    </rPh>
    <phoneticPr fontId="2" type="noConversion"/>
  </si>
  <si>
    <t>生产设备和工艺</t>
    <rPh sb="0" eb="1">
      <t>sheng chan she bei</t>
    </rPh>
    <rPh sb="4" eb="5">
      <t>he</t>
    </rPh>
    <rPh sb="5" eb="6">
      <t>gong yyi</t>
    </rPh>
    <phoneticPr fontId="2" type="noConversion"/>
  </si>
  <si>
    <t>cGMP</t>
    <phoneticPr fontId="2" type="noConversion"/>
  </si>
  <si>
    <t>商标</t>
    <rPh sb="0" eb="1">
      <t>shang b</t>
    </rPh>
    <phoneticPr fontId="2" type="noConversion"/>
  </si>
  <si>
    <t>安全性</t>
    <rPh sb="0" eb="1">
      <t>an quan x</t>
    </rPh>
    <phoneticPr fontId="2" type="noConversion"/>
  </si>
  <si>
    <t>生物有效性</t>
    <rPh sb="0" eb="1">
      <t>sheng wu you xiao x</t>
    </rPh>
    <phoneticPr fontId="2" type="noConversion"/>
  </si>
  <si>
    <t>生物等效性</t>
    <rPh sb="0" eb="1">
      <t>sheng wu deng xiao x</t>
    </rPh>
    <phoneticPr fontId="2" type="noConversion"/>
  </si>
  <si>
    <t>动物试验</t>
    <rPh sb="0" eb="1">
      <t>dong wu shi yan</t>
    </rPh>
    <rPh sb="2" eb="3">
      <t>shi yan</t>
    </rPh>
    <phoneticPr fontId="2" type="noConversion"/>
  </si>
  <si>
    <t>临床试验</t>
    <rPh sb="0" eb="1">
      <t>lin ch</t>
    </rPh>
    <rPh sb="2" eb="3">
      <t>shi yan</t>
    </rPh>
    <phoneticPr fontId="2" type="noConversion"/>
  </si>
  <si>
    <t>V</t>
    <phoneticPr fontId="2" type="noConversion"/>
  </si>
  <si>
    <t>X</t>
    <phoneticPr fontId="2" type="noConversion"/>
  </si>
  <si>
    <t>X</t>
    <phoneticPr fontId="2" type="noConversion"/>
  </si>
  <si>
    <t>专利药</t>
    <rPh sb="0" eb="1">
      <t>zhuan li yao</t>
    </rPh>
    <phoneticPr fontId="2" type="noConversion"/>
  </si>
  <si>
    <t>仿制药</t>
    <rPh sb="0" eb="1">
      <t>fang zhi yao</t>
    </rPh>
    <phoneticPr fontId="2" type="noConversion"/>
  </si>
  <si>
    <t>Discovery</t>
    <phoneticPr fontId="2" type="noConversion"/>
  </si>
  <si>
    <t>Pre-clinical</t>
    <phoneticPr fontId="2" type="noConversion"/>
  </si>
  <si>
    <t>临床试验</t>
    <rPh sb="0" eb="1">
      <t>lin chuang</t>
    </rPh>
    <rPh sb="2" eb="3">
      <t>shi yan</t>
    </rPh>
    <phoneticPr fontId="2" type="noConversion"/>
  </si>
  <si>
    <t>FDA审核</t>
    <rPh sb="3" eb="4">
      <t>shen he</t>
    </rPh>
    <phoneticPr fontId="2" type="noConversion"/>
  </si>
  <si>
    <t>研发周期（年）</t>
    <rPh sb="0" eb="1">
      <t>yan fa zhou qi</t>
    </rPh>
    <rPh sb="5" eb="6">
      <t>nian</t>
    </rPh>
    <phoneticPr fontId="2" type="noConversion"/>
  </si>
  <si>
    <t>1.5～4</t>
    <phoneticPr fontId="2" type="noConversion"/>
  </si>
  <si>
    <t>2～3</t>
    <phoneticPr fontId="2" type="noConversion"/>
  </si>
  <si>
    <t>1～2</t>
    <phoneticPr fontId="2" type="noConversion"/>
  </si>
  <si>
    <t>不要求</t>
    <rPh sb="0" eb="1">
      <t>bu yao qiu</t>
    </rPh>
    <phoneticPr fontId="2" type="noConversion"/>
  </si>
  <si>
    <t>6～7</t>
    <phoneticPr fontId="2" type="noConversion"/>
  </si>
  <si>
    <t>0.5～2</t>
    <phoneticPr fontId="2" type="noConversion"/>
  </si>
  <si>
    <t>1～2</t>
    <phoneticPr fontId="2" type="noConversion"/>
  </si>
  <si>
    <t>10～15</t>
    <phoneticPr fontId="2" type="noConversion"/>
  </si>
  <si>
    <t>3～5</t>
    <phoneticPr fontId="2" type="noConversion"/>
  </si>
  <si>
    <t>上市后专利保护期</t>
    <rPh sb="0" eb="1">
      <t>shang shi hou</t>
    </rPh>
    <rPh sb="3" eb="4">
      <t>zhuan li</t>
    </rPh>
    <rPh sb="5" eb="6">
      <t>bao hu</t>
    </rPh>
    <rPh sb="7" eb="8">
      <t>qi</t>
    </rPh>
    <phoneticPr fontId="2" type="noConversion"/>
  </si>
  <si>
    <t>5～8</t>
    <phoneticPr fontId="2" type="noConversion"/>
  </si>
  <si>
    <t>Total研发周期</t>
    <rPh sb="5" eb="6">
      <t>yan fa zhou qi</t>
    </rPh>
    <phoneticPr fontId="2" type="noConversion"/>
  </si>
  <si>
    <t>Total专利保护期</t>
    <rPh sb="5" eb="6">
      <t>zhuan li bao hu qi</t>
    </rPh>
    <phoneticPr fontId="2" type="noConversion"/>
  </si>
  <si>
    <t>*新药企业一般为跨国制药公司，早已通过 FDA 方面的各项认证;而仿制药企业很多位于不规范市场，FDA 需要在现场严格进行 cGMP、EHS、GLP等资格认证，耗时较长。</t>
    <phoneticPr fontId="2" type="noConversion"/>
  </si>
  <si>
    <t xml:space="preserve"> 近年来FDA对ANDA的审批趋严，审核时间的中位数从2005年的16.3个月增长至2009 年的 26.7 个月</t>
    <phoneticPr fontId="2" type="noConversion"/>
  </si>
  <si>
    <t xml:space="preserve">价格政策、报销水平和仿制药替代政策是仿制药市场发展的主要动力 </t>
  </si>
  <si>
    <t>新分子实体</t>
    <phoneticPr fontId="2" type="noConversion"/>
  </si>
  <si>
    <t>新化学实体</t>
    <phoneticPr fontId="2" type="noConversion"/>
  </si>
  <si>
    <t>New Chemical Entity, NCE</t>
    <phoneticPr fontId="2" type="noConversion"/>
  </si>
  <si>
    <t>New Molecular Entity, NME</t>
    <phoneticPr fontId="2" type="noConversion"/>
  </si>
  <si>
    <t>新药申请</t>
    <phoneticPr fontId="2" type="noConversion"/>
  </si>
  <si>
    <t>简化新药申请</t>
    <rPh sb="0" eb="1">
      <t>jian hua</t>
    </rPh>
    <rPh sb="2" eb="3">
      <t>xin yao shen q</t>
    </rPh>
    <phoneticPr fontId="2" type="noConversion"/>
  </si>
  <si>
    <t>1984 年 Hatch-Waxman Act 推出后，专利期结束到第一个仿制药进入市场之间时间，从 3 年以上降低至 3 个月。</t>
    <rPh sb="5" eb="6">
      <t>nian</t>
    </rPh>
    <phoneticPr fontId="2" type="noConversion"/>
  </si>
  <si>
    <r>
      <rPr>
        <sz val="10"/>
        <color theme="1"/>
        <rFont val="宋体"/>
        <family val="3"/>
        <charset val="134"/>
      </rPr>
      <t>【通关题】</t>
    </r>
    <phoneticPr fontId="2" type="noConversion"/>
  </si>
  <si>
    <r>
      <rPr>
        <b/>
        <sz val="14"/>
        <color theme="1"/>
        <rFont val="宋体"/>
        <family val="3"/>
        <charset val="134"/>
      </rPr>
      <t>【18春训营</t>
    </r>
    <r>
      <rPr>
        <b/>
        <sz val="14"/>
        <color theme="1"/>
        <rFont val="Times New Roman"/>
        <family val="1"/>
      </rPr>
      <t>-</t>
    </r>
    <r>
      <rPr>
        <b/>
        <sz val="14"/>
        <color theme="1"/>
        <rFont val="宋体"/>
        <family val="3"/>
        <charset val="134"/>
      </rPr>
      <t>价值投资新时代】任务八：医药 - 变局II</t>
    </r>
    <rPh sb="3" eb="4">
      <t>chun xun</t>
    </rPh>
    <rPh sb="7" eb="8">
      <t>jia zhi tou zi xin shi dai</t>
    </rPh>
    <rPh sb="17" eb="18">
      <t>ba</t>
    </rPh>
    <rPh sb="19" eb="20">
      <t>yi yao</t>
    </rPh>
    <rPh sb="24" eb="25">
      <t>bian ju</t>
    </rPh>
    <phoneticPr fontId="2" type="noConversion"/>
  </si>
  <si>
    <t>1. 查找 2017 年的医药行业和各细分行业的增速，简述趋势</t>
    <rPh sb="3" eb="4">
      <t>cha zhao</t>
    </rPh>
    <rPh sb="11" eb="12">
      <t>nian</t>
    </rPh>
    <rPh sb="12" eb="13">
      <t>de</t>
    </rPh>
    <rPh sb="13" eb="14">
      <t>yi yao hang y</t>
    </rPh>
    <rPh sb="17" eb="18">
      <t>he</t>
    </rPh>
    <rPh sb="18" eb="19">
      <t>ge</t>
    </rPh>
    <rPh sb="19" eb="20">
      <t>xi fen hang ye</t>
    </rPh>
    <rPh sb="23" eb="24">
      <t>de</t>
    </rPh>
    <rPh sb="24" eb="25">
      <t>zeng su</t>
    </rPh>
    <rPh sb="27" eb="28">
      <t>jian shu</t>
    </rPh>
    <rPh sb="29" eb="30">
      <t>qu shi</t>
    </rPh>
    <phoneticPr fontId="2" type="noConversion"/>
  </si>
  <si>
    <t>2. 横向比较美国、中国和日本，简析医药行业的发展潜力</t>
    <rPh sb="3" eb="4">
      <t>heng xiang</t>
    </rPh>
    <rPh sb="5" eb="6">
      <t>bi jiao</t>
    </rPh>
    <rPh sb="7" eb="8">
      <t>mei guo</t>
    </rPh>
    <rPh sb="10" eb="11">
      <t>zhong g</t>
    </rPh>
    <rPh sb="12" eb="13">
      <t>he</t>
    </rPh>
    <rPh sb="13" eb="14">
      <t>ri ben</t>
    </rPh>
    <rPh sb="16" eb="17">
      <t>jian xi</t>
    </rPh>
    <rPh sb="18" eb="19">
      <t>yi yao</t>
    </rPh>
    <rPh sb="20" eb="21">
      <t>hang ye</t>
    </rPh>
    <rPh sb="22" eb="23">
      <t>de</t>
    </rPh>
    <rPh sb="23" eb="24">
      <t>fa zhan qian li</t>
    </rPh>
    <phoneticPr fontId="2" type="noConversion"/>
  </si>
  <si>
    <t xml:space="preserve">    提示：从人口年龄结构、医药支出占比、医保政策、医疗监管等维度定量分析</t>
    <rPh sb="4" eb="5">
      <t>ti shi</t>
    </rPh>
    <rPh sb="7" eb="8">
      <t>cong</t>
    </rPh>
    <rPh sb="8" eb="9">
      <t>ren kou jie gou</t>
    </rPh>
    <rPh sb="10" eb="11">
      <t>nian ling jie g</t>
    </rPh>
    <rPh sb="15" eb="16">
      <t>yi yao zhi chu zhan bi</t>
    </rPh>
    <rPh sb="22" eb="23">
      <t>yi bao</t>
    </rPh>
    <rPh sb="24" eb="25">
      <t>zheng ce</t>
    </rPh>
    <rPh sb="27" eb="28">
      <t>yi liao</t>
    </rPh>
    <rPh sb="29" eb="30">
      <t>jian guan</t>
    </rPh>
    <rPh sb="31" eb="32">
      <t>deng</t>
    </rPh>
    <rPh sb="32" eb="33">
      <t>wei du</t>
    </rPh>
    <rPh sb="34" eb="35">
      <t>ding liang</t>
    </rPh>
    <rPh sb="36" eb="37">
      <t>fen xi</t>
    </rPh>
    <phoneticPr fontId="2" type="noConversion"/>
  </si>
  <si>
    <t>3. 简述医药行业的产业链，并分析各个环节中的竞争格局</t>
    <rPh sb="3" eb="4">
      <t>jian shu</t>
    </rPh>
    <rPh sb="5" eb="6">
      <t>yi yao hang ye</t>
    </rPh>
    <rPh sb="9" eb="10">
      <t>de</t>
    </rPh>
    <rPh sb="10" eb="11">
      <t>chan ye lian</t>
    </rPh>
    <rPh sb="14" eb="15">
      <t>bing fen xi</t>
    </rPh>
    <rPh sb="17" eb="18">
      <t>ge ge</t>
    </rPh>
    <rPh sb="19" eb="20">
      <t>huan jie zhong</t>
    </rPh>
    <rPh sb="22" eb="23">
      <t>de</t>
    </rPh>
    <rPh sb="23" eb="24">
      <t>jing zheng ge ju</t>
    </rPh>
    <phoneticPr fontId="2" type="noConversion"/>
  </si>
  <si>
    <t>4. 为什么中国的医药上市公司与美国相比市值差距那么大？你认为未来 5-10 年内是否有望极大地缩小这一差距？</t>
    <rPh sb="3" eb="4">
      <t>wei shen me zhong guo de yi yao gong si</t>
    </rPh>
    <rPh sb="11" eb="12">
      <t>shang shi</t>
    </rPh>
    <rPh sb="15" eb="16">
      <t>yu</t>
    </rPh>
    <rPh sb="16" eb="17">
      <t>mei guo xiang bi</t>
    </rPh>
    <rPh sb="24" eb="25">
      <t>na me da</t>
    </rPh>
    <rPh sb="28" eb="29">
      <t>ni ren wei</t>
    </rPh>
    <rPh sb="31" eb="32">
      <t>wei l</t>
    </rPh>
    <rPh sb="39" eb="40">
      <t>nian</t>
    </rPh>
    <rPh sb="40" eb="41">
      <t>nei</t>
    </rPh>
    <rPh sb="45" eb="46">
      <t>ji da</t>
    </rPh>
    <rPh sb="47" eb="48">
      <t>di</t>
    </rPh>
    <rPh sb="48" eb="49">
      <t>suo xiao</t>
    </rPh>
    <rPh sb="50" eb="51">
      <t>zhe yi</t>
    </rPh>
    <rPh sb="52" eb="53">
      <t>cha ju</t>
    </rPh>
    <phoneticPr fontId="2" type="noConversion"/>
  </si>
  <si>
    <t>5. 医药行业研发驱动、渠道驱动和投资驱动各自的商业模式有什么区别？</t>
    <rPh sb="3" eb="4">
      <t>yi yao hang ye</t>
    </rPh>
    <rPh sb="7" eb="8">
      <t>yan fa qu dong</t>
    </rPh>
    <rPh sb="12" eb="13">
      <t>qu dao qu dong</t>
    </rPh>
    <rPh sb="16" eb="17">
      <t>he</t>
    </rPh>
    <rPh sb="17" eb="18">
      <t>tou zi qu dong</t>
    </rPh>
    <rPh sb="21" eb="22">
      <t>ge zi de</t>
    </rPh>
    <rPh sb="24" eb="25">
      <t>shang ye mo shi</t>
    </rPh>
    <rPh sb="28" eb="29">
      <t>you shen me qu bie</t>
    </rPh>
    <phoneticPr fontId="2" type="noConversion"/>
  </si>
  <si>
    <t>6. 简述 2017 新医保目录事件，对医药行业发展的机遇与挑战，什么样的公司会受益？</t>
    <rPh sb="3" eb="4">
      <t>jian shu</t>
    </rPh>
    <rPh sb="14" eb="15">
      <t>mu lu</t>
    </rPh>
    <rPh sb="16" eb="17">
      <t>shi jian</t>
    </rPh>
    <rPh sb="19" eb="20">
      <t>dui</t>
    </rPh>
    <rPh sb="20" eb="21">
      <t>yi yao hang ye</t>
    </rPh>
    <rPh sb="24" eb="25">
      <t>fa zhan de</t>
    </rPh>
    <rPh sb="27" eb="28">
      <t>ji yu he</t>
    </rPh>
    <rPh sb="29" eb="30">
      <t>yu</t>
    </rPh>
    <rPh sb="30" eb="31">
      <t>tiao zhan</t>
    </rPh>
    <rPh sb="33" eb="34">
      <t>shen me yang de</t>
    </rPh>
    <rPh sb="37" eb="38">
      <t>gong si</t>
    </rPh>
    <rPh sb="39" eb="40">
      <t>hui shou yi</t>
    </rPh>
    <phoneticPr fontId="2" type="noConversion"/>
  </si>
  <si>
    <t>7. 列举哈药股份、新华医疗、迪安诊断、恒瑞医药、华海药业的商业模式变迁，用数据支撑你的结论。</t>
    <rPh sb="3" eb="4">
      <t>lie ju</t>
    </rPh>
    <rPh sb="5" eb="6">
      <t>ha yao gu fen</t>
    </rPh>
    <rPh sb="10" eb="11">
      <t>xin hua yi liao</t>
    </rPh>
    <rPh sb="15" eb="16">
      <t>di an zhen d</t>
    </rPh>
    <rPh sb="20" eb="21">
      <t>heng rui yi yao</t>
    </rPh>
    <rPh sb="25" eb="26">
      <t>hua hai yao ye</t>
    </rPh>
    <rPh sb="29" eb="30">
      <t>de</t>
    </rPh>
    <rPh sb="30" eb="31">
      <t>shang ye mo shi bian qian</t>
    </rPh>
    <rPh sb="37" eb="38">
      <t>yong shu ju zhi cheng ni de jie l</t>
    </rPh>
    <phoneticPr fontId="2" type="noConversion"/>
  </si>
  <si>
    <t>8. 查找上述五家公司的高管团队履历和 2017 年的薪酬，说说你的发现。</t>
    <rPh sb="3" eb="4">
      <t>cha zhao</t>
    </rPh>
    <rPh sb="5" eb="6">
      <t>shang shu</t>
    </rPh>
    <rPh sb="7" eb="8">
      <t>wu</t>
    </rPh>
    <rPh sb="11" eb="12">
      <t>de</t>
    </rPh>
    <rPh sb="12" eb="13">
      <t>gao guan</t>
    </rPh>
    <rPh sb="14" eb="15">
      <t>tuan dui lü li</t>
    </rPh>
    <rPh sb="18" eb="19">
      <t>he</t>
    </rPh>
    <rPh sb="25" eb="26">
      <t>nian</t>
    </rPh>
    <rPh sb="26" eb="27">
      <t>de</t>
    </rPh>
    <rPh sb="27" eb="28">
      <t>xin chou</t>
    </rPh>
    <rPh sb="30" eb="31">
      <t>shuo shuo ni de</t>
    </rPh>
    <rPh sb="34" eb="35">
      <t>fa xian</t>
    </rPh>
    <phoneticPr fontId="2" type="noConversion"/>
  </si>
  <si>
    <t>9. 分析上述五家公司从 2017 年初至今的股价走势分化的原因。</t>
    <rPh sb="3" eb="4">
      <t>fen xi shang shu wu jia gong si</t>
    </rPh>
    <rPh sb="11" eb="12">
      <t>cong</t>
    </rPh>
    <rPh sb="18" eb="19">
      <t>nian chu</t>
    </rPh>
    <rPh sb="20" eb="21">
      <t>zhi jin de</t>
    </rPh>
    <rPh sb="23" eb="24">
      <t>gu jia</t>
    </rPh>
    <rPh sb="25" eb="26">
      <t>zou shi</t>
    </rPh>
    <rPh sb="27" eb="28">
      <t>fen hua</t>
    </rPh>
    <rPh sb="29" eb="30">
      <t>de</t>
    </rPh>
    <rPh sb="30" eb="31">
      <t>yuan y</t>
    </rPh>
    <phoneticPr fontId="2" type="noConversion"/>
  </si>
  <si>
    <t>10. 对比白酒行业龙头股和医药行业龙头股今年和去年的收益率（各找三家，列出数据），说说你的发现。</t>
    <rPh sb="4" eb="5">
      <t>dui bi bai jiu hang ye</t>
    </rPh>
    <rPh sb="10" eb="11">
      <t>long tou gu</t>
    </rPh>
    <rPh sb="13" eb="14">
      <t>he</t>
    </rPh>
    <rPh sb="14" eb="15">
      <t>yi yao hang ye long tou</t>
    </rPh>
    <rPh sb="20" eb="21">
      <t>gu</t>
    </rPh>
    <rPh sb="21" eb="22">
      <t>jin nian</t>
    </rPh>
    <rPh sb="23" eb="24">
      <t>he</t>
    </rPh>
    <rPh sb="24" eb="25">
      <t>qu nian</t>
    </rPh>
    <rPh sb="26" eb="27">
      <t>de</t>
    </rPh>
    <rPh sb="27" eb="28">
      <t>shou yi lü</t>
    </rPh>
    <rPh sb="31" eb="32">
      <t>ge zhao</t>
    </rPh>
    <rPh sb="33" eb="34">
      <t>san jia</t>
    </rPh>
    <rPh sb="36" eb="37">
      <t>lie chu shu ju</t>
    </rPh>
    <rPh sb="42" eb="43">
      <t>shuo shuo</t>
    </rPh>
    <rPh sb="44" eb="45">
      <t>ni de</t>
    </rPh>
    <rPh sb="46" eb="47">
      <t>fa xian</t>
    </rPh>
    <phoneticPr fontId="2" type="noConversion"/>
  </si>
  <si>
    <t>11. 你认为医药股的估值是否有泡沫？用数据支撑你的结论。</t>
    <rPh sb="4" eb="5">
      <t>ni ren wei</t>
    </rPh>
    <rPh sb="7" eb="8">
      <t>yi yao gu</t>
    </rPh>
    <rPh sb="10" eb="11">
      <t>de</t>
    </rPh>
    <rPh sb="11" eb="12">
      <t>gu zhi</t>
    </rPh>
    <rPh sb="13" eb="14">
      <t>shi fou</t>
    </rPh>
    <rPh sb="15" eb="16">
      <t>you</t>
    </rPh>
    <rPh sb="16" eb="17">
      <t>pao m</t>
    </rPh>
    <rPh sb="19" eb="20">
      <t>yong shu ju</t>
    </rPh>
    <rPh sb="22" eb="23">
      <t>zhi cheng</t>
    </rPh>
    <rPh sb="24" eb="25">
      <t>ni de</t>
    </rPh>
    <rPh sb="26" eb="27">
      <t>jie l</t>
    </rPh>
    <phoneticPr fontId="2" type="noConversion"/>
  </si>
  <si>
    <t>http://www.sohu.com/a/211125588_170591</t>
    <phoneticPr fontId="2" type="noConversion"/>
  </si>
  <si>
    <t>从主营收入指数来看, 中药饮片加工、卫生材料及医药用品、生物药品、医疗器械位居前4，高于医药工业平均水平，成长性较好；</t>
    <phoneticPr fontId="2" type="noConversion"/>
  </si>
  <si>
    <t>化学制剂、制药专用设备制造业和原料药的成长性并不显著；而受医药控费等政策影响，中成药营收放缓。</t>
    <phoneticPr fontId="2" type="noConversion"/>
  </si>
  <si>
    <t>根据中国医药工业信息中心 2017 年 12 月 17 日在第十届中国医药战略峰会上发布的“中国医药行业经济运行指数”：</t>
    <rPh sb="0" eb="1">
      <t>gen ju</t>
    </rPh>
    <rPh sb="18" eb="19">
      <t>nian</t>
    </rPh>
    <rPh sb="23" eb="24">
      <t>yue</t>
    </rPh>
    <rPh sb="28" eb="29">
      <t>ri</t>
    </rPh>
    <rPh sb="29" eb="30">
      <t>zai</t>
    </rPh>
    <phoneticPr fontId="2" type="noConversion"/>
  </si>
  <si>
    <t>而近两年中成药、化学药品原料药的利润总额指数一直低于医药工业整体指标。</t>
    <phoneticPr fontId="2" type="noConversion"/>
  </si>
  <si>
    <t>报告显示，医药工业主营业务收入指数和利润总额指数总体上呈增长趋势。</t>
    <phoneticPr fontId="2" type="noConversion"/>
  </si>
  <si>
    <t>其中，利润总额指数增速略高于主营业务收入指数增速，利润总额指数增速近两年呈现稳中有升的趋势。</t>
    <phoneticPr fontId="2" type="noConversion"/>
  </si>
  <si>
    <t>从盈利能力指数来看，医药工业企业一直保持比较高的盈利能力，充分显示医药制造业具有长期抗经济波动的特征。</t>
  </si>
  <si>
    <t>从利润总额指数来看，中药饮片加工、卫生材料和医药用品、制药专用设备、生物药品位居前4，高于医药工业平均水平，盈利性较好 ；</t>
    <rPh sb="17" eb="18">
      <t>wei sheng cai l</t>
    </rPh>
    <phoneticPr fontId="2" type="noConversion"/>
  </si>
  <si>
    <t>大环节</t>
    <rPh sb="0" eb="1">
      <t>da</t>
    </rPh>
    <rPh sb="1" eb="2">
      <t>huan jie</t>
    </rPh>
    <phoneticPr fontId="2" type="noConversion"/>
  </si>
  <si>
    <t>小环节</t>
    <rPh sb="0" eb="1">
      <t>xiao huan jie</t>
    </rPh>
    <phoneticPr fontId="2" type="noConversion"/>
  </si>
  <si>
    <t>细分环节</t>
    <rPh sb="0" eb="1">
      <t>xi fen huan jie</t>
    </rPh>
    <phoneticPr fontId="2" type="noConversion"/>
  </si>
  <si>
    <t>公司</t>
  </si>
  <si>
    <t>公司</t>
    <rPh sb="0" eb="1">
      <t>gong si</t>
    </rPh>
    <phoneticPr fontId="2" type="noConversion"/>
  </si>
  <si>
    <t>原材料</t>
    <rPh sb="0" eb="1">
      <t>yuan cai l</t>
    </rPh>
    <phoneticPr fontId="2" type="noConversion"/>
  </si>
  <si>
    <t>化学药</t>
    <rPh sb="0" eb="1">
      <t>hua xue yao</t>
    </rPh>
    <phoneticPr fontId="2" type="noConversion"/>
  </si>
  <si>
    <t>化学原料药</t>
    <rPh sb="0" eb="1">
      <t>hua xue yao</t>
    </rPh>
    <rPh sb="2" eb="3">
      <t>yuan l</t>
    </rPh>
    <phoneticPr fontId="2" type="noConversion"/>
  </si>
  <si>
    <t>抗生素</t>
    <rPh sb="0" eb="1">
      <t>kang sheng su</t>
    </rPh>
    <phoneticPr fontId="2" type="noConversion"/>
  </si>
  <si>
    <t>7ADA,6ADA</t>
    <phoneticPr fontId="2" type="noConversion"/>
  </si>
  <si>
    <t>肝素</t>
    <rPh sb="0" eb="1">
      <t>gan su</t>
    </rPh>
    <phoneticPr fontId="2" type="noConversion"/>
  </si>
  <si>
    <t>激素</t>
    <rPh sb="0" eb="1">
      <t>ji su</t>
    </rPh>
    <phoneticPr fontId="2" type="noConversion"/>
  </si>
  <si>
    <t>特色原料药</t>
    <rPh sb="0" eb="1">
      <t>te se</t>
    </rPh>
    <rPh sb="2" eb="3">
      <t>yuan liao yao</t>
    </rPh>
    <phoneticPr fontId="2" type="noConversion"/>
  </si>
  <si>
    <t>心血管/抗生素</t>
    <rPh sb="0" eb="1">
      <t>xin xue g</t>
    </rPh>
    <rPh sb="4" eb="5">
      <t>kang sheng su</t>
    </rPh>
    <phoneticPr fontId="2" type="noConversion"/>
  </si>
  <si>
    <t>培南类抗生素</t>
    <rPh sb="0" eb="1">
      <t>pei nan lei</t>
    </rPh>
    <rPh sb="2" eb="3">
      <t>lei</t>
    </rPh>
    <rPh sb="3" eb="4">
      <t>kang sheng su</t>
    </rPh>
    <phoneticPr fontId="2" type="noConversion"/>
  </si>
  <si>
    <t>VA,VE</t>
    <phoneticPr fontId="2" type="noConversion"/>
  </si>
  <si>
    <t>VB,VK</t>
    <phoneticPr fontId="2" type="noConversion"/>
  </si>
  <si>
    <t>VC</t>
    <phoneticPr fontId="2" type="noConversion"/>
  </si>
  <si>
    <t>VD</t>
    <phoneticPr fontId="2" type="noConversion"/>
  </si>
  <si>
    <t>大宗原料药</t>
    <rPh sb="0" eb="1">
      <t>da zong</t>
    </rPh>
    <rPh sb="2" eb="3">
      <t>yuan liao yao</t>
    </rPh>
    <phoneticPr fontId="2" type="noConversion"/>
  </si>
  <si>
    <t>牛磺酸</t>
    <rPh sb="0" eb="1">
      <t>niu huang suan</t>
    </rPh>
    <phoneticPr fontId="2" type="noConversion"/>
  </si>
  <si>
    <t>药用辅料</t>
    <rPh sb="0" eb="1">
      <t>yao yong</t>
    </rPh>
    <rPh sb="2" eb="3">
      <t>fu liao</t>
    </rPh>
    <phoneticPr fontId="2" type="noConversion"/>
  </si>
  <si>
    <t>抗病毒</t>
    <rPh sb="0" eb="1">
      <t>kang bing du</t>
    </rPh>
    <phoneticPr fontId="2" type="noConversion"/>
  </si>
  <si>
    <t>具体内容</t>
    <rPh sb="0" eb="1">
      <t>ju ti</t>
    </rPh>
    <rPh sb="2" eb="3">
      <t>nei r</t>
    </rPh>
    <phoneticPr fontId="2" type="noConversion"/>
  </si>
  <si>
    <t>抗肿瘤</t>
    <rPh sb="0" eb="1">
      <t>kang zhong liu</t>
    </rPh>
    <phoneticPr fontId="2" type="noConversion"/>
  </si>
  <si>
    <t>心脑血管</t>
    <rPh sb="0" eb="1">
      <t>xin nao xue g</t>
    </rPh>
    <phoneticPr fontId="2" type="noConversion"/>
  </si>
  <si>
    <t>内分泌</t>
    <rPh sb="0" eb="1">
      <t>nei fen mi</t>
    </rPh>
    <phoneticPr fontId="2" type="noConversion"/>
  </si>
  <si>
    <t>消化系统用药</t>
    <rPh sb="0" eb="1">
      <t>xiao hua xi t</t>
    </rPh>
    <rPh sb="4" eb="5">
      <t>yong yao</t>
    </rPh>
    <phoneticPr fontId="2" type="noConversion"/>
  </si>
  <si>
    <t>精神与麻醉</t>
    <rPh sb="0" eb="1">
      <t>jing shen</t>
    </rPh>
    <rPh sb="2" eb="3">
      <t>yu</t>
    </rPh>
    <rPh sb="3" eb="4">
      <t>ma zui</t>
    </rPh>
    <phoneticPr fontId="2" type="noConversion"/>
  </si>
  <si>
    <t>放射性药物</t>
    <rPh sb="0" eb="1">
      <t>fang she xing yao wu</t>
    </rPh>
    <phoneticPr fontId="2" type="noConversion"/>
  </si>
  <si>
    <t>对比剂</t>
    <rPh sb="0" eb="1">
      <t>dui bi ji</t>
    </rPh>
    <phoneticPr fontId="2" type="noConversion"/>
  </si>
  <si>
    <t>眼科用药</t>
    <rPh sb="0" eb="1">
      <t>yan ke yong yao</t>
    </rPh>
    <phoneticPr fontId="2" type="noConversion"/>
  </si>
  <si>
    <t>肠外营养液</t>
    <rPh sb="0" eb="1">
      <t>chang wai ying yang ye</t>
    </rPh>
    <phoneticPr fontId="2" type="noConversion"/>
  </si>
  <si>
    <t>儿科用药</t>
    <rPh sb="0" eb="1">
      <t>er ke yong yao</t>
    </rPh>
    <phoneticPr fontId="2" type="noConversion"/>
  </si>
  <si>
    <t>生物药</t>
    <rPh sb="0" eb="1">
      <t>sheng wu yao</t>
    </rPh>
    <phoneticPr fontId="2" type="noConversion"/>
  </si>
  <si>
    <t>单抗</t>
    <rPh sb="0" eb="1">
      <t>dan kang</t>
    </rPh>
    <phoneticPr fontId="2" type="noConversion"/>
  </si>
  <si>
    <t>蛋白因子</t>
    <rPh sb="0" eb="1">
      <t>dan bai yin zi</t>
    </rPh>
    <phoneticPr fontId="2" type="noConversion"/>
  </si>
  <si>
    <t>疫苗</t>
    <rPh sb="0" eb="1">
      <t>yi miao</t>
    </rPh>
    <phoneticPr fontId="2" type="noConversion"/>
  </si>
  <si>
    <t>血液制品</t>
    <rPh sb="0" eb="1">
      <t>xue ye zhi pin</t>
    </rPh>
    <phoneticPr fontId="2" type="noConversion"/>
  </si>
  <si>
    <t>中药制剂</t>
    <rPh sb="0" eb="1">
      <t>zhong yao</t>
    </rPh>
    <rPh sb="2" eb="3">
      <t>zhi ji</t>
    </rPh>
    <phoneticPr fontId="2" type="noConversion"/>
  </si>
  <si>
    <t>传统中药</t>
    <rPh sb="0" eb="1">
      <t>chuan tong</t>
    </rPh>
    <rPh sb="2" eb="3">
      <t>zhong yao</t>
    </rPh>
    <phoneticPr fontId="2" type="noConversion"/>
  </si>
  <si>
    <t>中药现代化</t>
    <rPh sb="0" eb="1">
      <t>zhong yao xian dai h</t>
    </rPh>
    <phoneticPr fontId="2" type="noConversion"/>
  </si>
  <si>
    <t>中药 OTC</t>
    <rPh sb="0" eb="1">
      <t>zhong yao</t>
    </rPh>
    <phoneticPr fontId="2" type="noConversion"/>
  </si>
  <si>
    <t>医疗器械</t>
    <rPh sb="0" eb="1">
      <t>yi liao qi xie</t>
    </rPh>
    <phoneticPr fontId="2" type="noConversion"/>
  </si>
  <si>
    <t>设备与耗材</t>
    <rPh sb="0" eb="1">
      <t>she bei yu</t>
    </rPh>
    <rPh sb="3" eb="4">
      <t>hao cai</t>
    </rPh>
    <phoneticPr fontId="2" type="noConversion"/>
  </si>
  <si>
    <t>制药装备</t>
    <rPh sb="2" eb="3">
      <t>zhuang</t>
    </rPh>
    <phoneticPr fontId="2" type="noConversion"/>
  </si>
  <si>
    <t>IVD体外诊断</t>
    <rPh sb="3" eb="4">
      <t>ti wai zhen d</t>
    </rPh>
    <phoneticPr fontId="2" type="noConversion"/>
  </si>
  <si>
    <t>植入医疗器械</t>
    <rPh sb="0" eb="1">
      <t>zhi ru</t>
    </rPh>
    <rPh sb="2" eb="3">
      <t>yi liao</t>
    </rPh>
    <rPh sb="4" eb="5">
      <t>qi x</t>
    </rPh>
    <phoneticPr fontId="2" type="noConversion"/>
  </si>
  <si>
    <t>设备制造</t>
    <rPh sb="0" eb="1">
      <t>she bei zhi zao</t>
    </rPh>
    <phoneticPr fontId="2" type="noConversion"/>
  </si>
  <si>
    <t>药品制造</t>
    <rPh sb="1" eb="2">
      <t>pin zhi zao</t>
    </rPh>
    <phoneticPr fontId="2" type="noConversion"/>
  </si>
  <si>
    <t>医药流通</t>
    <rPh sb="0" eb="1">
      <t>yi yao liu t</t>
    </rPh>
    <phoneticPr fontId="2" type="noConversion"/>
  </si>
  <si>
    <t>批发</t>
    <rPh sb="0" eb="1">
      <t>pi fa</t>
    </rPh>
    <phoneticPr fontId="2" type="noConversion"/>
  </si>
  <si>
    <t>医院</t>
    <rPh sb="0" eb="1">
      <t>yi y</t>
    </rPh>
    <phoneticPr fontId="2" type="noConversion"/>
  </si>
  <si>
    <t>零售</t>
    <rPh sb="0" eb="1">
      <t>ling s</t>
    </rPh>
    <phoneticPr fontId="2" type="noConversion"/>
  </si>
  <si>
    <t>药店</t>
    <rPh sb="0" eb="1">
      <t>yao d</t>
    </rPh>
    <phoneticPr fontId="2" type="noConversion"/>
  </si>
  <si>
    <t>医疗服务</t>
    <rPh sb="0" eb="1">
      <t>yi liao fu wu</t>
    </rPh>
    <phoneticPr fontId="2" type="noConversion"/>
  </si>
  <si>
    <t>综合医院</t>
    <rPh sb="0" eb="1">
      <t>zong he</t>
    </rPh>
    <rPh sb="2" eb="3">
      <t>yi y</t>
    </rPh>
    <phoneticPr fontId="2" type="noConversion"/>
  </si>
  <si>
    <t>专科医院</t>
    <rPh sb="0" eb="1">
      <t>zhuan ke</t>
    </rPh>
    <rPh sb="2" eb="3">
      <t>yi y</t>
    </rPh>
    <phoneticPr fontId="2" type="noConversion"/>
  </si>
  <si>
    <t>外包服务</t>
    <rPh sb="0" eb="1">
      <t>wai bao</t>
    </rPh>
    <rPh sb="2" eb="3">
      <t>fu wu</t>
    </rPh>
    <phoneticPr fontId="2" type="noConversion"/>
  </si>
  <si>
    <t>ICL第三方医学检验</t>
    <rPh sb="3" eb="4">
      <t>di san fang</t>
    </rPh>
    <rPh sb="6" eb="7">
      <t>yi xue</t>
    </rPh>
    <rPh sb="8" eb="9">
      <t>jian yan</t>
    </rPh>
    <phoneticPr fontId="2" type="noConversion"/>
  </si>
  <si>
    <t>医学影像</t>
    <rPh sb="0" eb="1">
      <t>yi xue ying x</t>
    </rPh>
    <phoneticPr fontId="2" type="noConversion"/>
  </si>
  <si>
    <t>基因测序</t>
    <rPh sb="0" eb="1">
      <t>ji yin ce xu</t>
    </rPh>
    <phoneticPr fontId="2" type="noConversion"/>
  </si>
  <si>
    <t>康复医疗</t>
    <rPh sb="0" eb="1">
      <t>kang fu</t>
    </rPh>
    <rPh sb="2" eb="3">
      <t>yi l</t>
    </rPh>
    <phoneticPr fontId="2" type="noConversion"/>
  </si>
  <si>
    <t>专业服务</t>
    <rPh sb="0" eb="1">
      <t>zhuan ye</t>
    </rPh>
    <rPh sb="2" eb="3">
      <t>fu wu</t>
    </rPh>
    <phoneticPr fontId="2" type="noConversion"/>
  </si>
  <si>
    <t>CRO 委托合同研究机构</t>
    <rPh sb="4" eb="5">
      <t>wei tuo he tong yan jiu ji g</t>
    </rPh>
    <phoneticPr fontId="2" type="noConversion"/>
  </si>
  <si>
    <t>CMO 委托合同生产机构</t>
    <rPh sb="4" eb="5">
      <t>wei tuo he t</t>
    </rPh>
    <rPh sb="8" eb="9">
      <t>sheng chan</t>
    </rPh>
    <rPh sb="10" eb="11">
      <t>ji gou</t>
    </rPh>
    <phoneticPr fontId="2" type="noConversion"/>
  </si>
  <si>
    <t>CSO 委托合同销售机构</t>
    <rPh sb="4" eb="5">
      <t>wei tuo he t</t>
    </rPh>
    <rPh sb="8" eb="9">
      <t>xiao shou</t>
    </rPh>
    <rPh sb="10" eb="11">
      <t>ji g</t>
    </rPh>
    <phoneticPr fontId="2" type="noConversion"/>
  </si>
  <si>
    <t>新和成 浙江医药 金达威</t>
    <rPh sb="0" eb="1">
      <t>xin</t>
    </rPh>
    <rPh sb="1" eb="2">
      <t>he cheng</t>
    </rPh>
    <rPh sb="4" eb="5">
      <t>zhe jiang</t>
    </rPh>
    <rPh sb="6" eb="7">
      <t>yi yao</t>
    </rPh>
    <phoneticPr fontId="2" type="noConversion"/>
  </si>
  <si>
    <t>广济药业 兄弟科技</t>
    <rPh sb="0" eb="1">
      <t>guang ji yao ye</t>
    </rPh>
    <rPh sb="5" eb="6">
      <t>xiong di ke ji</t>
    </rPh>
    <phoneticPr fontId="2" type="noConversion"/>
  </si>
  <si>
    <t>哈药股份 华北制药 联邦制药 科伦药业</t>
    <rPh sb="0" eb="1">
      <t>ha yao gu fen</t>
    </rPh>
    <rPh sb="5" eb="6">
      <t>hua bei zhi ya</t>
    </rPh>
    <rPh sb="7" eb="8">
      <t>zhi y</t>
    </rPh>
    <rPh sb="10" eb="11">
      <t>lian bang zhi y</t>
    </rPh>
    <rPh sb="15" eb="16">
      <t>ke lun yao ye</t>
    </rPh>
    <phoneticPr fontId="2" type="noConversion"/>
  </si>
  <si>
    <t>海普瑞 千红制药 东诚药业</t>
    <rPh sb="0" eb="1">
      <t>hai pu rui</t>
    </rPh>
    <rPh sb="4" eb="5">
      <t>qian hong</t>
    </rPh>
    <rPh sb="6" eb="7">
      <t>zhi yao</t>
    </rPh>
    <rPh sb="9" eb="10">
      <t>dong cheng yao ye</t>
    </rPh>
    <phoneticPr fontId="2" type="noConversion"/>
  </si>
  <si>
    <t>华海药业 海正药业 海翔药业 京新药业 美诺华 金城医药 健康元</t>
    <rPh sb="0" eb="1">
      <t>hua hai yao ye</t>
    </rPh>
    <rPh sb="5" eb="6">
      <t>hai zheng yao ye</t>
    </rPh>
    <rPh sb="12" eb="13">
      <t>yao ye</t>
    </rPh>
    <rPh sb="15" eb="16">
      <t>jing xin yao ye</t>
    </rPh>
    <rPh sb="20" eb="21">
      <t>mei nuo hua</t>
    </rPh>
    <rPh sb="24" eb="25">
      <t>jin cheng</t>
    </rPh>
    <rPh sb="26" eb="27">
      <t>yi yao</t>
    </rPh>
    <rPh sb="29" eb="30">
      <t>jian kang y</t>
    </rPh>
    <phoneticPr fontId="2" type="noConversion"/>
  </si>
  <si>
    <t>福安药业 富祥股份</t>
    <rPh sb="0" eb="1">
      <t>fu an yao ye</t>
    </rPh>
    <phoneticPr fontId="2" type="noConversion"/>
  </si>
  <si>
    <t>永安药业</t>
    <rPh sb="0" eb="1">
      <t>yong an yao ye</t>
    </rPh>
    <phoneticPr fontId="2" type="noConversion"/>
  </si>
  <si>
    <t>尔康制药 山河药辅 黄山胶囊</t>
    <rPh sb="0" eb="1">
      <t>er kang</t>
    </rPh>
    <rPh sb="2" eb="3">
      <t>zhi yao</t>
    </rPh>
    <rPh sb="5" eb="6">
      <t>shan he</t>
    </rPh>
    <rPh sb="7" eb="8">
      <t>yao fu</t>
    </rPh>
    <rPh sb="10" eb="11">
      <t>huang shan</t>
    </rPh>
    <rPh sb="12" eb="13">
      <t>jiao nang</t>
    </rPh>
    <phoneticPr fontId="2" type="noConversion"/>
  </si>
  <si>
    <t>紫鑫药业 康美药业 益盛药业 红日药业 华润三九</t>
    <rPh sb="5" eb="6">
      <t>kang mei</t>
    </rPh>
    <rPh sb="7" eb="8">
      <t>yao ye</t>
    </rPh>
    <rPh sb="15" eb="16">
      <t>hong ri yao ye</t>
    </rPh>
    <rPh sb="20" eb="21">
      <t>hua run san jiu</t>
    </rPh>
    <phoneticPr fontId="2" type="noConversion"/>
  </si>
  <si>
    <t>中药材       ／       饮片和配方颗粒</t>
    <rPh sb="0" eb="1">
      <t>zhong yao cai</t>
    </rPh>
    <rPh sb="18" eb="19">
      <t>yin p</t>
    </rPh>
    <rPh sb="20" eb="21">
      <t>he</t>
    </rPh>
    <rPh sb="21" eb="22">
      <t>pei fang ke l</t>
    </rPh>
    <phoneticPr fontId="2" type="noConversion"/>
  </si>
  <si>
    <t>云南白药 东阿阿胶 同仁堂 片仔癀 广誉远 马应龙 以岭药业 九芝堂 太安堂</t>
    <rPh sb="0" eb="1">
      <t>yun nan bai yao</t>
    </rPh>
    <rPh sb="5" eb="6">
      <t>dong e e jiao</t>
    </rPh>
    <rPh sb="10" eb="11">
      <t>tong ren t</t>
    </rPh>
    <rPh sb="14" eb="15">
      <t>pian zai huang</t>
    </rPh>
    <rPh sb="18" eb="19">
      <t>guang yu yuan</t>
    </rPh>
    <rPh sb="22" eb="23">
      <t>ma ying long</t>
    </rPh>
    <rPh sb="26" eb="27">
      <t>yi ling yao ye</t>
    </rPh>
    <rPh sb="31" eb="32">
      <t>jiu zhi tang</t>
    </rPh>
    <rPh sb="35" eb="36">
      <t>tai an tang</t>
    </rPh>
    <phoneticPr fontId="2" type="noConversion"/>
  </si>
  <si>
    <t>天士力 昆药集团 益佰制药 康缘药业 步长制药 龙津药业 珍宝岛 振东制药</t>
    <rPh sb="0" eb="1">
      <t>tian shi li</t>
    </rPh>
    <rPh sb="4" eb="5">
      <t>kun yao ji t</t>
    </rPh>
    <rPh sb="9" eb="10">
      <t>yi bai</t>
    </rPh>
    <rPh sb="11" eb="12">
      <t>zhi yao</t>
    </rPh>
    <rPh sb="14" eb="15">
      <t>kang yuan yao ye</t>
    </rPh>
    <rPh sb="19" eb="20">
      <t>bu chang zhi yao</t>
    </rPh>
    <rPh sb="24" eb="25">
      <t>long jin yao ye</t>
    </rPh>
    <rPh sb="29" eb="30">
      <t>zhen bao dao</t>
    </rPh>
    <rPh sb="33" eb="34">
      <t>zhen dong zhi yao</t>
    </rPh>
    <phoneticPr fontId="2" type="noConversion"/>
  </si>
  <si>
    <t>丽珠集团 上海凯宝 红白药业 康恩贝 中恒集团 神奇制药 金陵药业</t>
    <rPh sb="5" eb="6">
      <t>shang hai kai bao</t>
    </rPh>
    <rPh sb="10" eb="11">
      <t>hong bai yao ye</t>
    </rPh>
    <rPh sb="15" eb="16">
      <t>kang en bei</t>
    </rPh>
    <rPh sb="19" eb="20">
      <t>zhong heng ji t</t>
    </rPh>
    <rPh sb="24" eb="25">
      <t>shen qi zhi yao</t>
    </rPh>
    <rPh sb="29" eb="30">
      <t>jin ling yao ye</t>
    </rPh>
    <phoneticPr fontId="2" type="noConversion"/>
  </si>
  <si>
    <t>桂林三金 奇正藏药 众生药业 汉森制药 贵州百灵 以岭药业 通化金马</t>
    <rPh sb="0" eb="1">
      <t>gui lin san jin</t>
    </rPh>
    <rPh sb="5" eb="6">
      <t>qi zheng cang yao</t>
    </rPh>
    <rPh sb="10" eb="11">
      <t>zhong sheng yao ye</t>
    </rPh>
    <rPh sb="15" eb="16">
      <t>han sen zhi yao</t>
    </rPh>
    <rPh sb="20" eb="21">
      <t>gui zhou bai ling</t>
    </rPh>
    <rPh sb="25" eb="26">
      <t>yi ling yao ye</t>
    </rPh>
    <rPh sb="30" eb="31">
      <t>ton hua jin ma</t>
    </rPh>
    <phoneticPr fontId="2" type="noConversion"/>
  </si>
  <si>
    <t>华润三九 仁和药业 江中制药 白云山 金陵药业 吉林敖东 嘉应制药</t>
    <rPh sb="0" eb="1">
      <t>hua run san jiu</t>
    </rPh>
    <rPh sb="5" eb="6">
      <t>ren he yao ye</t>
    </rPh>
    <rPh sb="10" eb="11">
      <t>jiang zhong zhi yao</t>
    </rPh>
    <rPh sb="15" eb="16">
      <t>bai yun shan</t>
    </rPh>
    <rPh sb="19" eb="20">
      <t>jin ling yao ye</t>
    </rPh>
    <rPh sb="24" eb="25">
      <t>ji lin ao dong</t>
    </rPh>
    <rPh sb="29" eb="30">
      <t>jia ying zhi yao</t>
    </rPh>
    <phoneticPr fontId="2" type="noConversion"/>
  </si>
  <si>
    <t>佛慈制药 葵花药业 香雪制药 太极集团 健民集团 寿仙谷</t>
    <rPh sb="0" eb="1">
      <t>fo ci</t>
    </rPh>
    <rPh sb="5" eb="6">
      <t>kui hua yao ye</t>
    </rPh>
    <rPh sb="10" eb="11">
      <t>xiang xue zhi yao</t>
    </rPh>
    <rPh sb="15" eb="16">
      <t>tai ji ji t</t>
    </rPh>
    <rPh sb="20" eb="21">
      <t>jian min ji t</t>
    </rPh>
    <phoneticPr fontId="2" type="noConversion"/>
  </si>
  <si>
    <t>亚太药业 莱美药业 华润双鹤 白云山 联环药业 鲁抗医药</t>
    <rPh sb="0" eb="1">
      <t>ya tai yao ye</t>
    </rPh>
    <rPh sb="5" eb="6">
      <t>lai mei yao ye</t>
    </rPh>
    <rPh sb="10" eb="11">
      <t>hua run shuang he</t>
    </rPh>
    <rPh sb="15" eb="16">
      <t>bai yun s</t>
    </rPh>
    <rPh sb="19" eb="20">
      <t>lian huan yao ye</t>
    </rPh>
    <rPh sb="24" eb="25">
      <t>lu kang yi yao</t>
    </rPh>
    <phoneticPr fontId="2" type="noConversion"/>
  </si>
  <si>
    <t>恒瑞医药 科伦药业 哈药股份 现代制药 联邦制药 海南海药</t>
    <rPh sb="0" eb="1">
      <t>heng rui yi yao</t>
    </rPh>
    <rPh sb="5" eb="6">
      <t>ke lun yao ye</t>
    </rPh>
    <rPh sb="10" eb="11">
      <t>ha yao gu fen</t>
    </rPh>
    <rPh sb="15" eb="16">
      <t>xian dai zhi yao</t>
    </rPh>
    <rPh sb="20" eb="21">
      <t>lian bang</t>
    </rPh>
    <rPh sb="25" eb="26">
      <t>hai nan hai yao</t>
    </rPh>
    <phoneticPr fontId="2" type="noConversion"/>
  </si>
  <si>
    <t>广生堂 中国生物制药（正大天晴）</t>
    <rPh sb="0" eb="1">
      <t>guang sheng tang</t>
    </rPh>
    <rPh sb="4" eb="5">
      <t>zhong guo sheng wu zhi yao</t>
    </rPh>
    <rPh sb="11" eb="12">
      <t>zheng da tian qing</t>
    </rPh>
    <phoneticPr fontId="2" type="noConversion"/>
  </si>
  <si>
    <t>恒瑞医药 浙江贝达 正大天晴</t>
    <rPh sb="0" eb="1">
      <t>heng rui yi yao</t>
    </rPh>
    <rPh sb="10" eb="11">
      <t>zheng da tian qing</t>
    </rPh>
    <phoneticPr fontId="2" type="noConversion"/>
  </si>
  <si>
    <t>恒瑞医药 信立泰 乐普医疗</t>
    <rPh sb="0" eb="1">
      <t>heng rui yi yao</t>
    </rPh>
    <rPh sb="5" eb="6">
      <t>xin li tai</t>
    </rPh>
    <rPh sb="9" eb="10">
      <t>le pu yi l</t>
    </rPh>
    <phoneticPr fontId="2" type="noConversion"/>
  </si>
  <si>
    <t>恒瑞医药 华东医药 双鹤药业</t>
    <rPh sb="0" eb="1">
      <t>heng rui yi yao</t>
    </rPh>
    <rPh sb="5" eb="6">
      <t>hua dong yi y</t>
    </rPh>
    <rPh sb="10" eb="11">
      <t>shuang he yao ye</t>
    </rPh>
    <phoneticPr fontId="2" type="noConversion"/>
  </si>
  <si>
    <t>丽珠集团</t>
    <rPh sb="0" eb="1">
      <t>li zhu ji t</t>
    </rPh>
    <phoneticPr fontId="2" type="noConversion"/>
  </si>
  <si>
    <t>恒瑞医药 恩华药业 人福医药</t>
    <rPh sb="0" eb="1">
      <t>heng rui yi yao</t>
    </rPh>
    <rPh sb="5" eb="6">
      <t>en hua yao ye</t>
    </rPh>
    <rPh sb="10" eb="11">
      <t>ren fu</t>
    </rPh>
    <rPh sb="12" eb="13">
      <t>yi yao</t>
    </rPh>
    <phoneticPr fontId="2" type="noConversion"/>
  </si>
  <si>
    <t>东诚药业</t>
    <rPh sb="0" eb="1">
      <t>dong cheng yao ye</t>
    </rPh>
    <phoneticPr fontId="2" type="noConversion"/>
  </si>
  <si>
    <t>北陆药业 恒瑞医药</t>
    <rPh sb="0" eb="1">
      <t>bei lu yao ye</t>
    </rPh>
    <rPh sb="5" eb="6">
      <t>heng rui yi yao</t>
    </rPh>
    <phoneticPr fontId="2" type="noConversion"/>
  </si>
  <si>
    <t>莎普爱思 康弘药业 兴齐眼药</t>
    <rPh sb="0" eb="1">
      <t>sha pu ai si</t>
    </rPh>
    <rPh sb="5" eb="6">
      <t>kang hong yao ye</t>
    </rPh>
    <phoneticPr fontId="2" type="noConversion"/>
  </si>
  <si>
    <t>海思科 灵康药业</t>
    <rPh sb="0" eb="1">
      <t>hai si ke</t>
    </rPh>
    <rPh sb="4" eb="5">
      <t>ling kang yao ye</t>
    </rPh>
    <phoneticPr fontId="2" type="noConversion"/>
  </si>
  <si>
    <t>山大华特 济川药业 葵花药业</t>
    <rPh sb="0" eb="1">
      <t>shan da hua te</t>
    </rPh>
    <rPh sb="5" eb="6">
      <t>ji chuan yao ye</t>
    </rPh>
    <rPh sb="10" eb="11">
      <t>kui hua yao ye</t>
    </rPh>
    <phoneticPr fontId="2" type="noConversion"/>
  </si>
  <si>
    <t>复星医药 丽珠集团 沃森生物</t>
    <rPh sb="0" eb="1">
      <t>fu xing yi yao</t>
    </rPh>
    <rPh sb="5" eb="6">
      <t>li zhu ji t</t>
    </rPh>
    <rPh sb="10" eb="11">
      <t>wo sen sheng wu</t>
    </rPh>
    <phoneticPr fontId="2" type="noConversion"/>
  </si>
  <si>
    <t>通化东宝 联邦制药 长春高新 安科生物</t>
    <rPh sb="0" eb="1">
      <t>tong hua dong bao</t>
    </rPh>
    <rPh sb="5" eb="6">
      <t>lian bang zhi yao</t>
    </rPh>
    <rPh sb="10" eb="11">
      <t>chang chun gao xin</t>
    </rPh>
    <rPh sb="15" eb="16">
      <t>an ke sheng wu</t>
    </rPh>
    <phoneticPr fontId="2" type="noConversion"/>
  </si>
  <si>
    <t>舒泰神 丽珠集团 未名医药 金赛药业 双鹭药业</t>
    <rPh sb="0" eb="1">
      <t>shu tai shen</t>
    </rPh>
    <rPh sb="4" eb="5">
      <t>li zhu ji t</t>
    </rPh>
    <rPh sb="14" eb="15">
      <t>jin sai yao ye</t>
    </rPh>
    <rPh sb="19" eb="20">
      <t>shuang lu yao ye</t>
    </rPh>
    <phoneticPr fontId="2" type="noConversion"/>
  </si>
  <si>
    <t>天坛生物 华兰生物 长春高新 长生生物 康泰生物 沃森生物 智飞生物</t>
    <rPh sb="0" eb="1">
      <t>tian tan sheng wu</t>
    </rPh>
    <rPh sb="5" eb="6">
      <t>hua lan sheng wu</t>
    </rPh>
    <rPh sb="10" eb="11">
      <t>chang chun gao xin</t>
    </rPh>
    <rPh sb="15" eb="16">
      <t>chang sheng sheng wu</t>
    </rPh>
    <rPh sb="20" eb="21">
      <t>kang tai sheng wu</t>
    </rPh>
    <rPh sb="25" eb="26">
      <t>wo sen sheng wu</t>
    </rPh>
    <rPh sb="30" eb="31">
      <t>zhi fei sheng wu</t>
    </rPh>
    <phoneticPr fontId="2" type="noConversion"/>
  </si>
  <si>
    <t>华兰生物 博雅生物 上海莱士 ST生化</t>
    <rPh sb="0" eb="1">
      <t>hua lan sheng wu</t>
    </rPh>
    <rPh sb="5" eb="6">
      <t>bo ya sheng wu</t>
    </rPh>
    <rPh sb="10" eb="11">
      <t>shang hai lai shi</t>
    </rPh>
    <rPh sb="17" eb="18">
      <t>sheng hua</t>
    </rPh>
    <phoneticPr fontId="2" type="noConversion"/>
  </si>
  <si>
    <t>深圳迈瑞 宝莱特 理邦仪器 九安医疗 开立医疗 蓝帆医疗 新华医药</t>
    <rPh sb="0" eb="1">
      <t>shen zhen mai rui</t>
    </rPh>
    <rPh sb="5" eb="6">
      <t>bao lai te</t>
    </rPh>
    <rPh sb="9" eb="10">
      <t>li bang yi qi</t>
    </rPh>
    <rPh sb="14" eb="15">
      <t>jiu an yi l</t>
    </rPh>
    <rPh sb="19" eb="20">
      <t>kai li yi liao</t>
    </rPh>
    <rPh sb="24" eb="25">
      <t>lan fan yi l</t>
    </rPh>
    <rPh sb="29" eb="30">
      <t>xin hua yi yao</t>
    </rPh>
    <phoneticPr fontId="2" type="noConversion"/>
  </si>
  <si>
    <t>和佳股份 维力医疗 三鑫医疗</t>
    <rPh sb="10" eb="11">
      <t>san xin yi liao</t>
    </rPh>
    <phoneticPr fontId="2" type="noConversion"/>
  </si>
  <si>
    <t>千山药机 东富龙 楚天科技 迦南科技</t>
    <rPh sb="0" eb="1">
      <t>qian shan yao ji</t>
    </rPh>
    <rPh sb="5" eb="6">
      <t>dong fu long</t>
    </rPh>
    <rPh sb="9" eb="10">
      <t>chu tian ke ji</t>
    </rPh>
    <rPh sb="14" eb="15">
      <t>jia nan ke ji</t>
    </rPh>
    <phoneticPr fontId="2" type="noConversion"/>
  </si>
  <si>
    <t>达安基因 科华生物 迪安诊断 利德曼 博晖创新 阳普医疗 三诺生物 西陇化工</t>
    <rPh sb="0" eb="1">
      <t>da an ji yin</t>
    </rPh>
    <rPh sb="5" eb="6">
      <t>ke hua sheng wu</t>
    </rPh>
    <rPh sb="10" eb="11">
      <t>di an zhen d</t>
    </rPh>
    <rPh sb="20" eb="21">
      <t>hui</t>
    </rPh>
    <rPh sb="24" eb="25">
      <t>yang pu yi liao</t>
    </rPh>
    <rPh sb="29" eb="30">
      <t>san nuo sheng w</t>
    </rPh>
    <rPh sb="34" eb="35">
      <t>xi long hua g</t>
    </rPh>
    <phoneticPr fontId="2" type="noConversion"/>
  </si>
  <si>
    <t>冠昊生物 正海生物 凯利泰 乐普医疗</t>
    <rPh sb="0" eb="1">
      <t>guan hao sheng wu</t>
    </rPh>
    <rPh sb="10" eb="11">
      <t>kai li tai</t>
    </rPh>
    <rPh sb="14" eb="15">
      <t>le pu</t>
    </rPh>
    <phoneticPr fontId="2" type="noConversion"/>
  </si>
  <si>
    <t>信邦制药 益佰制药 恒康医疗 宜华健康</t>
    <rPh sb="0" eb="1">
      <t>xin bang zhi yao</t>
    </rPh>
    <rPh sb="5" eb="6">
      <t>yi bai zhi yao</t>
    </rPh>
    <rPh sb="10" eb="11">
      <t>heng kang yi l</t>
    </rPh>
    <rPh sb="15" eb="16">
      <t>yi hua jian k</t>
    </rPh>
    <phoneticPr fontId="2" type="noConversion"/>
  </si>
  <si>
    <t>爱尔眼科 通策医疗</t>
    <rPh sb="0" eb="1">
      <t>ai er yan ke</t>
    </rPh>
    <rPh sb="5" eb="6">
      <t>tong ce yi liao</t>
    </rPh>
    <phoneticPr fontId="2" type="noConversion"/>
  </si>
  <si>
    <t>药明康德 泰格医药 昭衍新药 康龙化成 睿智化学 凯莱英 合全药业 博济医药</t>
    <rPh sb="0" eb="1">
      <t>yao ming kang de</t>
    </rPh>
    <rPh sb="5" eb="6">
      <t>tai ge yi yao</t>
    </rPh>
    <rPh sb="15" eb="16">
      <t>kang long hua cheng</t>
    </rPh>
    <rPh sb="17" eb="18">
      <t>hua c</t>
    </rPh>
    <rPh sb="20" eb="21">
      <t>rui zhi hua x</t>
    </rPh>
    <rPh sb="25" eb="26">
      <t>kai lai ying</t>
    </rPh>
    <rPh sb="29" eb="30">
      <t>he quan</t>
    </rPh>
    <rPh sb="31" eb="32">
      <t>yao ye</t>
    </rPh>
    <rPh sb="34" eb="35">
      <t>bo ji yi yao</t>
    </rPh>
    <phoneticPr fontId="2" type="noConversion"/>
  </si>
  <si>
    <t>卫信康 康哲药业 亿腾医药 泰凌医药 中国先锋医药 斯迈康 众佳 捷斯瑞</t>
    <rPh sb="4" eb="5">
      <t>kang zhe yao ye</t>
    </rPh>
    <rPh sb="15" eb="16">
      <t>ling</t>
    </rPh>
    <rPh sb="19" eb="20">
      <t>zhong guo xian feng yi yao</t>
    </rPh>
    <rPh sb="26" eb="27">
      <t>si mai kang</t>
    </rPh>
    <rPh sb="27" eb="28">
      <t>mai</t>
    </rPh>
    <rPh sb="33" eb="34">
      <t>jie si rui</t>
    </rPh>
    <rPh sb="34" eb="35">
      <t>si</t>
    </rPh>
    <rPh sb="35" eb="36">
      <t>rui</t>
    </rPh>
    <phoneticPr fontId="2" type="noConversion"/>
  </si>
  <si>
    <t>维康医药 青松华药</t>
    <phoneticPr fontId="2" type="noConversion"/>
  </si>
  <si>
    <t>体检机构</t>
    <rPh sb="0" eb="1">
      <t>ti jian ji gou</t>
    </rPh>
    <phoneticPr fontId="2" type="noConversion"/>
  </si>
  <si>
    <t>爱康国宾 美年健康 慈铭体检 瑞慈体检 金域医学</t>
    <rPh sb="0" eb="1">
      <t>ai kang guo bin</t>
    </rPh>
    <rPh sb="10" eb="11">
      <t>ci ming ti</t>
    </rPh>
    <rPh sb="15" eb="16">
      <t>rui ci ti jian</t>
    </rPh>
    <rPh sb="20" eb="21">
      <t>jin yu yi x</t>
    </rPh>
    <phoneticPr fontId="2" type="noConversion"/>
  </si>
  <si>
    <t>全国连锁</t>
    <rPh sb="0" eb="1">
      <t>quan guo</t>
    </rPh>
    <rPh sb="2" eb="3">
      <t>lian suo</t>
    </rPh>
    <phoneticPr fontId="2" type="noConversion"/>
  </si>
  <si>
    <t>区域连锁</t>
    <rPh sb="0" eb="1">
      <t>qu yu</t>
    </rPh>
    <rPh sb="2" eb="3">
      <t>lian suo</t>
    </rPh>
    <phoneticPr fontId="2" type="noConversion"/>
  </si>
  <si>
    <t>一心堂 大参林 益丰药房 大健康国际 人民同泰 九州通 南京医药 柳州医药</t>
    <rPh sb="0" eb="1">
      <t>yi xin t</t>
    </rPh>
    <rPh sb="4" eb="5">
      <t>da shen l</t>
    </rPh>
    <rPh sb="8" eb="9">
      <t>yi feng yao fang</t>
    </rPh>
    <rPh sb="13" eb="14">
      <t>da jian kang guo ji</t>
    </rPh>
    <rPh sb="19" eb="20">
      <t>ren min tong tai</t>
    </rPh>
    <rPh sb="24" eb="25">
      <t>jiu zhou t</t>
    </rPh>
    <rPh sb="28" eb="29">
      <t>nan jing yi yao</t>
    </rPh>
    <rPh sb="33" eb="34">
      <t>liu zhou yi yao</t>
    </rPh>
    <phoneticPr fontId="2" type="noConversion"/>
  </si>
  <si>
    <t>国药一致 国药股份 国药控股 中国医药 老百姓 海王星辰 上海医药 华润医药</t>
    <rPh sb="0" eb="1">
      <t>guo yao</t>
    </rPh>
    <rPh sb="5" eb="6">
      <t>guo yao gu f</t>
    </rPh>
    <rPh sb="10" eb="11">
      <t>guo yao kong gu</t>
    </rPh>
    <rPh sb="15" eb="16">
      <t>zhong guo yi yao</t>
    </rPh>
    <rPh sb="24" eb="25">
      <t>hai wang xing c</t>
    </rPh>
    <rPh sb="29" eb="30">
      <t>shang hai yi yao</t>
    </rPh>
    <rPh sb="34" eb="35">
      <t>hua run yi yao</t>
    </rPh>
    <phoneticPr fontId="2" type="noConversion"/>
  </si>
  <si>
    <t>鹭燕医药 嘉事堂 瑞康医药 英特集团 浙江震元 华东医药 华通医药 第一医药</t>
    <rPh sb="9" eb="10">
      <t>rui kang</t>
    </rPh>
    <rPh sb="14" eb="15">
      <t>ying te ji t</t>
    </rPh>
    <rPh sb="19" eb="20">
      <t>zhe jiang zhen y</t>
    </rPh>
    <rPh sb="24" eb="25">
      <t>hua dong yi yao</t>
    </rPh>
    <rPh sb="29" eb="30">
      <t>hua tong yi yao</t>
    </rPh>
    <rPh sb="34" eb="35">
      <t>di yi yi y</t>
    </rPh>
    <phoneticPr fontId="2" type="noConversion"/>
  </si>
  <si>
    <t>金域医学 迪安诊断 达安基因</t>
    <rPh sb="0" eb="1">
      <t>jin yu yi x</t>
    </rPh>
    <rPh sb="5" eb="6">
      <t>di an zhen d</t>
    </rPh>
    <rPh sb="10" eb="11">
      <t>da an ji yin</t>
    </rPh>
    <phoneticPr fontId="2" type="noConversion"/>
  </si>
  <si>
    <t>华大基因 博圣生物(迪安诊断) 达安基因 南京世和基因(北陆药业) 紫鑫药业</t>
    <rPh sb="0" eb="1">
      <t>hua da ji yin</t>
    </rPh>
    <rPh sb="10" eb="11">
      <t>di an zhen d</t>
    </rPh>
    <rPh sb="16" eb="17">
      <t>da an ji yin</t>
    </rPh>
    <rPh sb="21" eb="22">
      <t>nan jing</t>
    </rPh>
    <rPh sb="28" eb="29">
      <t>bei lu</t>
    </rPh>
    <rPh sb="34" eb="35">
      <t>zi xin yao ye</t>
    </rPh>
    <phoneticPr fontId="2" type="noConversion"/>
  </si>
  <si>
    <t>宏灏基因(千山药机) 伯豪生物(东富龙) 无锡中美德联/博生吉(安科生物)</t>
    <rPh sb="16" eb="17">
      <t>dong fu long</t>
    </rPh>
    <rPh sb="21" eb="22">
      <t>wu xi</t>
    </rPh>
    <rPh sb="26" eb="27">
      <t>lian</t>
    </rPh>
    <rPh sb="28" eb="29">
      <t>bo</t>
    </rPh>
    <rPh sb="29" eb="30">
      <t>sheng</t>
    </rPh>
    <rPh sb="30" eb="31">
      <t>ji</t>
    </rPh>
    <rPh sb="32" eb="33">
      <t>an ke</t>
    </rPh>
    <phoneticPr fontId="2" type="noConversion"/>
  </si>
  <si>
    <t>软件/互联网/数据云服务</t>
    <rPh sb="0" eb="1">
      <t>ruan j</t>
    </rPh>
    <rPh sb="3" eb="4">
      <t>hu lian wang</t>
    </rPh>
    <rPh sb="7" eb="8">
      <t>shu ju yun</t>
    </rPh>
    <rPh sb="10" eb="11">
      <t>fu wu</t>
    </rPh>
    <phoneticPr fontId="2" type="noConversion"/>
  </si>
  <si>
    <t>http://kuaixun.stcn.com/2017/1218/13842291.shtml</t>
    <phoneticPr fontId="2" type="noConversion"/>
  </si>
  <si>
    <t>POCT</t>
    <phoneticPr fontId="2" type="noConversion"/>
  </si>
  <si>
    <t>万孚生物  基蛋生物 明德生物</t>
    <rPh sb="6" eb="7">
      <t>ji dan sheng wu</t>
    </rPh>
    <rPh sb="11" eb="12">
      <t>ming de</t>
    </rPh>
    <rPh sb="13" eb="14">
      <t>sheng w</t>
    </rPh>
    <phoneticPr fontId="2" type="noConversion"/>
  </si>
  <si>
    <t>康复医疗器械</t>
    <rPh sb="0" eb="1">
      <t>kang fu</t>
    </rPh>
    <rPh sb="2" eb="3">
      <t>yi liao</t>
    </rPh>
    <rPh sb="4" eb="5">
      <t>qi x</t>
    </rPh>
    <phoneticPr fontId="2" type="noConversion"/>
  </si>
  <si>
    <t>钱璟康复 伟思医疗 迈动医疗 泰宝医疗 迪马股份 金明精机 科远股份 楚天科技</t>
    <rPh sb="5" eb="6">
      <t>wei si</t>
    </rPh>
    <rPh sb="7" eb="8">
      <t>yi l</t>
    </rPh>
    <rPh sb="10" eb="11">
      <t>mai dong</t>
    </rPh>
    <rPh sb="12" eb="13">
      <t>yi l</t>
    </rPh>
    <rPh sb="17" eb="18">
      <t>yi l</t>
    </rPh>
    <rPh sb="20" eb="21">
      <t>di ma gu fen</t>
    </rPh>
    <rPh sb="25" eb="26">
      <t>jin ming</t>
    </rPh>
    <rPh sb="27" eb="28">
      <t>jing ji</t>
    </rPh>
    <rPh sb="30" eb="31">
      <t>ke yuan gu fen</t>
    </rPh>
    <rPh sb="35" eb="36">
      <t>chu tian ke ji</t>
    </rPh>
    <phoneticPr fontId="2" type="noConversion"/>
  </si>
  <si>
    <t>澳洋科技 湖南发展 华邦健康 和佳股份 复星医药 昆药集团 一康康复 三真康复</t>
    <rPh sb="0" eb="1">
      <t>ao yang ke ji</t>
    </rPh>
    <rPh sb="5" eb="6">
      <t>hu nan fa zhan</t>
    </rPh>
    <rPh sb="10" eb="11">
      <t>hua bang jian kang</t>
    </rPh>
    <rPh sb="15" eb="16">
      <t>he jia gu fen</t>
    </rPh>
    <rPh sb="20" eb="21">
      <t>fu xing yi yao</t>
    </rPh>
    <rPh sb="25" eb="26">
      <t>kun yao</t>
    </rPh>
    <phoneticPr fontId="2" type="noConversion"/>
  </si>
  <si>
    <t>荣之联…</t>
    <rPh sb="0" eb="1">
      <t>rong zhi lian</t>
    </rPh>
    <phoneticPr fontId="2" type="noConversion"/>
  </si>
  <si>
    <t>鱼跃医疗 宏达高科 万东医疗 新华医疗 东软集团 迈瑞医疗 理邦仪器 贝斯达</t>
    <rPh sb="0" eb="1">
      <t>yu yue yi l</t>
    </rPh>
    <rPh sb="5" eb="6">
      <t>hong da gao ke</t>
    </rPh>
    <rPh sb="10" eb="11">
      <t>wan dong yi l</t>
    </rPh>
    <rPh sb="15" eb="16">
      <t>xin hua yi liao</t>
    </rPh>
    <rPh sb="20" eb="21">
      <t>dong ruan ji t</t>
    </rPh>
    <rPh sb="25" eb="26">
      <t>mai rui yi l</t>
    </rPh>
    <rPh sb="30" eb="31">
      <t>li bang yi qi</t>
    </rPh>
    <rPh sb="35" eb="36">
      <t>bei si da</t>
    </rPh>
    <phoneticPr fontId="2" type="noConversion"/>
  </si>
  <si>
    <t>竞争格局</t>
    <rPh sb="0" eb="1">
      <t>jing zheng ge ju</t>
    </rPh>
    <phoneticPr fontId="2" type="noConversion"/>
  </si>
  <si>
    <t>行业整体集中度较低，竞争激烈。由于处于整个</t>
    <phoneticPr fontId="2" type="noConversion"/>
  </si>
  <si>
    <t>制药工业金字塔底端，获利能力弱，面临盈利波</t>
    <rPh sb="20" eb="21">
      <t>bo</t>
    </rPh>
    <phoneticPr fontId="2" type="noConversion"/>
  </si>
  <si>
    <t>动和成长瓶颈，且环保、人力成本压力渐大，因</t>
    <phoneticPr fontId="2" type="noConversion"/>
  </si>
  <si>
    <t>药用辅料生产企业约400家，其中专业从事药用辅</t>
    <phoneticPr fontId="2" type="noConversion"/>
  </si>
  <si>
    <t>料生产的企业约90家，占比不到23%；其余均为兼</t>
    <phoneticPr fontId="2" type="noConversion"/>
  </si>
  <si>
    <t>带生产药用辅料的化工、食品和原料药等其他生产</t>
    <phoneticPr fontId="2" type="noConversion"/>
  </si>
  <si>
    <t>企业。市场集中度很低，竞争非常激烈。</t>
    <rPh sb="11" eb="12">
      <t>jing zheng</t>
    </rPh>
    <rPh sb="13" eb="14">
      <t>fei chang ji l</t>
    </rPh>
    <phoneticPr fontId="2" type="noConversion"/>
  </si>
  <si>
    <t>2015年已有中药企业公司1006个，行业集中度低，</t>
    <phoneticPr fontId="2" type="noConversion"/>
  </si>
  <si>
    <t>销售额不足亿元企业占70%市场。在国家政策高度</t>
    <phoneticPr fontId="2" type="noConversion"/>
  </si>
  <si>
    <t>重视下，有望朝着规范化、集中化、一体化、小包</t>
    <phoneticPr fontId="2" type="noConversion"/>
  </si>
  <si>
    <t>装化等趋势发展。</t>
    <phoneticPr fontId="2" type="noConversion"/>
  </si>
  <si>
    <t>此大型企业正向高毛利的制剂领域升级。</t>
    <rPh sb="1" eb="2">
      <t>da xing qi ye</t>
    </rPh>
    <rPh sb="5" eb="6">
      <t>zheng</t>
    </rPh>
    <rPh sb="15" eb="16">
      <t>sheng ji</t>
    </rPh>
    <phoneticPr fontId="2" type="noConversion"/>
  </si>
  <si>
    <t>近年环保政策促使行业集中度进一步提升。</t>
    <rPh sb="0" eb="1">
      <t>jin n</t>
    </rPh>
    <rPh sb="2" eb="3">
      <t>huan bao zheng ce</t>
    </rPh>
    <rPh sb="6" eb="7">
      <t>cu shi</t>
    </rPh>
    <rPh sb="8" eb="9">
      <t>hang ye ji zhong du</t>
    </rPh>
    <rPh sb="13" eb="14">
      <t>jin yi bu</t>
    </rPh>
    <rPh sb="16" eb="17">
      <t>ti s</t>
    </rPh>
    <phoneticPr fontId="2" type="noConversion"/>
  </si>
  <si>
    <t>大部分细分品种呈现寡头垄断的局面，</t>
    <rPh sb="0" eb="1">
      <t>da bu fen</t>
    </rPh>
    <rPh sb="3" eb="4">
      <t>xi fen</t>
    </rPh>
    <rPh sb="5" eb="6">
      <t>pin zhong</t>
    </rPh>
    <rPh sb="7" eb="8">
      <t>cheng xian</t>
    </rPh>
    <rPh sb="9" eb="10">
      <t>gua tou</t>
    </rPh>
    <rPh sb="11" eb="12">
      <t>long duan</t>
    </rPh>
    <rPh sb="13" eb="14">
      <t>de</t>
    </rPh>
    <rPh sb="14" eb="15">
      <t>ju m</t>
    </rPh>
    <phoneticPr fontId="2" type="noConversion"/>
  </si>
  <si>
    <t>http://www.miit.gov.cn/n1146312/n1146904/n1648366/n1648370/c3485181/content.html</t>
    <phoneticPr fontId="2" type="noConversion"/>
  </si>
  <si>
    <t>http://www.miit.gov.cn/n1146312/n1146904/n1648366/n1648370/c3485191/content.html</t>
    <phoneticPr fontId="2" type="noConversion"/>
  </si>
  <si>
    <t>http://www.miit.gov.cn/n1146312/n1146904/n1648366/n1648370/c5130664/content.html</t>
    <phoneticPr fontId="2" type="noConversion"/>
  </si>
  <si>
    <t>http://www.miit.gov.cn/n1146312/n1146904/n1648366/n1648370/c5594397/content.html</t>
    <phoneticPr fontId="2" type="noConversion"/>
  </si>
  <si>
    <t>http://www.miit.gov.cn/n1146312/n1146904/n1648366/n1648370/c5920776/content.html</t>
    <phoneticPr fontId="2" type="noConversion"/>
  </si>
  <si>
    <t>博腾股份 九州药业 合全药业 凯莱英 药石科技 药明生物</t>
    <rPh sb="0" eb="1">
      <t>bo teng</t>
    </rPh>
    <rPh sb="5" eb="6">
      <t>jiu zhou</t>
    </rPh>
    <rPh sb="7" eb="8">
      <t>yao ye</t>
    </rPh>
    <rPh sb="10" eb="11">
      <t>he</t>
    </rPh>
    <rPh sb="11" eb="12">
      <t>quan</t>
    </rPh>
    <rPh sb="15" eb="16">
      <t>kai lai ying</t>
    </rPh>
    <phoneticPr fontId="2" type="noConversion"/>
  </si>
  <si>
    <t>中成药产业的集中度总体而言一直在低水平徘徊，</t>
    <phoneticPr fontId="2" type="noConversion"/>
  </si>
  <si>
    <t>2007-2015年CR4徘徊在10%～15%，均未超15%；</t>
    <phoneticPr fontId="2" type="noConversion"/>
  </si>
  <si>
    <t>CR8则徘徊在15%～20%，最高为20.3%左右。</t>
    <phoneticPr fontId="2" type="noConversion"/>
  </si>
  <si>
    <t>这块多数属于秘方药，享有自主定价权。</t>
    <rPh sb="0" eb="1">
      <t>zhe kuai</t>
    </rPh>
    <rPh sb="2" eb="3">
      <t>duo shu</t>
    </rPh>
    <rPh sb="4" eb="5">
      <t>shu yu</t>
    </rPh>
    <rPh sb="6" eb="7">
      <t>mi fang yao</t>
    </rPh>
    <rPh sb="10" eb="11">
      <t>xiang you</t>
    </rPh>
    <rPh sb="12" eb="13">
      <t>zi zhu ding jia q</t>
    </rPh>
    <phoneticPr fontId="2" type="noConversion"/>
  </si>
  <si>
    <t>仙琚制药 天药股份 北京紫竹 上海华联 河南利华</t>
    <rPh sb="1" eb="2">
      <t>ju</t>
    </rPh>
    <rPh sb="5" eb="6">
      <t>tian yao gu f</t>
    </rPh>
    <rPh sb="10" eb="11">
      <t>bei jing zi zhu</t>
    </rPh>
    <rPh sb="15" eb="16">
      <t>shang hai hua lian</t>
    </rPh>
    <rPh sb="22" eb="23">
      <t>li</t>
    </rPh>
    <phoneticPr fontId="2" type="noConversion"/>
  </si>
  <si>
    <t>甾体激素</t>
    <rPh sb="2" eb="3">
      <t>ji su</t>
    </rPh>
    <phoneticPr fontId="2" type="noConversion"/>
  </si>
  <si>
    <t>东北制药 华北制药 江山制药</t>
    <rPh sb="0" eb="1">
      <t>dong bei zhi yao</t>
    </rPh>
    <rPh sb="5" eb="6">
      <t>hua bei zhi yao</t>
    </rPh>
    <rPh sb="10" eb="11">
      <t>jiang shan zhi y</t>
    </rPh>
    <phoneticPr fontId="2" type="noConversion"/>
  </si>
  <si>
    <t>花园生物 亿帆医药 金达威</t>
    <rPh sb="0" eb="1">
      <t>hua yuan sheng wu</t>
    </rPh>
    <rPh sb="10" eb="11">
      <t>jin da wei</t>
    </rPh>
    <phoneticPr fontId="2" type="noConversion"/>
  </si>
  <si>
    <t>根据 CFDA 南方所的统计，按销售收入计算，我国</t>
    <phoneticPr fontId="2" type="noConversion"/>
  </si>
  <si>
    <t xml:space="preserve">制药工业百强集中度从 2005 年的 38.9% 提升到 </t>
    <phoneticPr fontId="2" type="noConversion"/>
  </si>
  <si>
    <t xml:space="preserve">2015 年的 46.3%。2015 年，化学制药行业共有 53 </t>
    <phoneticPr fontId="2" type="noConversion"/>
  </si>
  <si>
    <t>家企业入选百强企业，占本行业的销售收入比重分</t>
    <phoneticPr fontId="2" type="noConversion"/>
  </si>
  <si>
    <t>别为 28.5%，化学制药行业集中度还有一定的提升</t>
    <phoneticPr fontId="2" type="noConversion"/>
  </si>
  <si>
    <t>空间。</t>
    <phoneticPr fontId="2" type="noConversion"/>
  </si>
  <si>
    <t>随着越来越多的生物原研药专利到期，生物类似药</t>
    <phoneticPr fontId="2" type="noConversion"/>
  </si>
  <si>
    <t>将迎来发展的机遇。生物类似药市场在地域上，是</t>
    <phoneticPr fontId="2" type="noConversion"/>
  </si>
  <si>
    <t>一个高度分散的市场；在种类上，是一个高度集中</t>
    <phoneticPr fontId="2" type="noConversion"/>
  </si>
  <si>
    <t>的市场。2016-2017 年全球排名前 10 大药品中 7 个</t>
    <phoneticPr fontId="2" type="noConversion"/>
  </si>
  <si>
    <t>生物药，其中 6 个单抗。2015 年开始，中国生物类</t>
    <phoneticPr fontId="2" type="noConversion"/>
  </si>
  <si>
    <t>似药法规明朗，研发壁垒大幅提升，拥有着类创新</t>
    <phoneticPr fontId="2" type="noConversion"/>
  </si>
  <si>
    <t>药的市场吸引力。品种研发获批能力+生产工艺和成</t>
    <phoneticPr fontId="2" type="noConversion"/>
  </si>
  <si>
    <t>本，两者带来少数企业弯道超车，其他企业静待进</t>
    <phoneticPr fontId="2" type="noConversion"/>
  </si>
  <si>
    <t>展和变化。</t>
    <phoneticPr fontId="2" type="noConversion"/>
  </si>
  <si>
    <t>*近年来，我国血液制品企业之间的并购行为逐渐增多，国内龙头企业采用并购</t>
    <phoneticPr fontId="2" type="noConversion"/>
  </si>
  <si>
    <t>为主、自建为辅的浆站扩张模式获得了高速的发展。未来，随着国家政策支持</t>
    <phoneticPr fontId="2" type="noConversion"/>
  </si>
  <si>
    <t>不断加强以及行业自身的发展，行业集中度将会进一步提高，垄断格局将进一</t>
    <phoneticPr fontId="2" type="noConversion"/>
  </si>
  <si>
    <t>步加深。</t>
    <phoneticPr fontId="2" type="noConversion"/>
  </si>
  <si>
    <t>我国医疗器械行业发展滞后于药品，九十年代后期</t>
    <phoneticPr fontId="2" type="noConversion"/>
  </si>
  <si>
    <t>开始发展，大多数A股医疗器械公司于 2009 年创业</t>
    <phoneticPr fontId="2" type="noConversion"/>
  </si>
  <si>
    <t>板开启后才上市；药品行业市场规模 1.3 万亿，</t>
    <phoneticPr fontId="2" type="noConversion"/>
  </si>
  <si>
    <t>6000 家公司，上市公司近 200 家；而医疗器械行业</t>
    <phoneticPr fontId="2" type="noConversion"/>
  </si>
  <si>
    <t>市场规模 2500 亿左右，14000 家公司，上市公司仅</t>
    <phoneticPr fontId="2" type="noConversion"/>
  </si>
  <si>
    <t>20 多家。全球医疗器械市场集中度较高，以强生、</t>
    <rPh sb="8" eb="9">
      <t>yi liao qi xie</t>
    </rPh>
    <phoneticPr fontId="2" type="noConversion"/>
  </si>
  <si>
    <t>西门子、美敦力和通用电气为首的前20家国际医疗</t>
    <phoneticPr fontId="2" type="noConversion"/>
  </si>
  <si>
    <t>器械巨头凭借强大的研发能力和销售网络，占据全</t>
    <phoneticPr fontId="2" type="noConversion"/>
  </si>
  <si>
    <t>球近53%的市场份额（前10大企业市场集中度约36%</t>
    <phoneticPr fontId="2" type="noConversion"/>
  </si>
  <si>
    <t xml:space="preserve">左右）。国内医疗器械公司小而散，多数收入低于 </t>
    <phoneticPr fontId="2" type="noConversion"/>
  </si>
  <si>
    <t>2000 万。</t>
    <phoneticPr fontId="2" type="noConversion"/>
  </si>
  <si>
    <t xml:space="preserve">迪瑞医疗 九强生物 美康生物 迈克生物 润达医疗 安图生物 塞力斯 凯普生物 </t>
    <rPh sb="0" eb="1">
      <t>di rui</t>
    </rPh>
    <rPh sb="5" eb="6">
      <t>jiu qiang sheng wu</t>
    </rPh>
    <rPh sb="10" eb="11">
      <t>mei kang sheng w</t>
    </rPh>
    <rPh sb="15" eb="16">
      <t>mai ke</t>
    </rPh>
    <rPh sb="17" eb="18">
      <t>sheng w</t>
    </rPh>
    <rPh sb="20" eb="21">
      <t>run da yi liao</t>
    </rPh>
    <rPh sb="25" eb="26">
      <t>an tu</t>
    </rPh>
    <rPh sb="27" eb="28">
      <t>sheng wu</t>
    </rPh>
    <rPh sb="31" eb="32">
      <t>li</t>
    </rPh>
    <phoneticPr fontId="2" type="noConversion"/>
  </si>
  <si>
    <t>透景生命</t>
    <phoneticPr fontId="2" type="noConversion"/>
  </si>
  <si>
    <t>和零售药店业态极发达的美国(连锁率 62%，CR3&gt;</t>
    <phoneticPr fontId="2" type="noConversion"/>
  </si>
  <si>
    <t>70%)和较发达的日本(药妆店 CR10=69.5%)相比，中</t>
    <phoneticPr fontId="2" type="noConversion"/>
  </si>
  <si>
    <t>国零售药房仍处于市场格局较为分散的初级阶段。</t>
    <phoneticPr fontId="2" type="noConversion"/>
  </si>
  <si>
    <t>专业度、集中度而言，CRO &gt; CMO &gt; CSO</t>
    <rPh sb="0" eb="1">
      <t>zhuan ye du</t>
    </rPh>
    <rPh sb="4" eb="5">
      <t>ji zhong du</t>
    </rPh>
    <rPh sb="7" eb="8">
      <t>er yan</t>
    </rPh>
    <phoneticPr fontId="2" type="noConversion"/>
  </si>
  <si>
    <t>各细分行业格局不同，专业壁垒和行业集中度成</t>
    <rPh sb="0" eb="1">
      <t>ge xi fen hang ye</t>
    </rPh>
    <rPh sb="5" eb="6">
      <t>ge ju</t>
    </rPh>
    <rPh sb="7" eb="8">
      <t>bu tong</t>
    </rPh>
    <rPh sb="10" eb="11">
      <t>zhuan ye du</t>
    </rPh>
    <rPh sb="12" eb="13">
      <t>bi lei</t>
    </rPh>
    <rPh sb="14" eb="15">
      <t>he</t>
    </rPh>
    <rPh sb="15" eb="16">
      <t>hang ye</t>
    </rPh>
    <rPh sb="17" eb="18">
      <t>ji zhong du</t>
    </rPh>
    <rPh sb="20" eb="21">
      <t>cheng</t>
    </rPh>
    <phoneticPr fontId="2" type="noConversion"/>
  </si>
  <si>
    <t>正比。</t>
    <rPh sb="0" eb="1">
      <t>zheng bi</t>
    </rPh>
    <phoneticPr fontId="2" type="noConversion"/>
  </si>
  <si>
    <t>日本药品销售额（亿美元）</t>
    <rPh sb="0" eb="1">
      <t>ri ben</t>
    </rPh>
    <rPh sb="2" eb="3">
      <t>yao pin</t>
    </rPh>
    <rPh sb="4" eb="5">
      <t>xiao shou e</t>
    </rPh>
    <rPh sb="8" eb="9">
      <t>yi</t>
    </rPh>
    <rPh sb="9" eb="10">
      <t>mei y</t>
    </rPh>
    <phoneticPr fontId="2" type="noConversion"/>
  </si>
  <si>
    <t>美国人均药品净支出（美元）</t>
    <rPh sb="0" eb="1">
      <t>mei guo</t>
    </rPh>
    <rPh sb="2" eb="3">
      <t>ren jun</t>
    </rPh>
    <rPh sb="4" eb="5">
      <t>yao pin</t>
    </rPh>
    <rPh sb="10" eb="11">
      <t>mei y</t>
    </rPh>
    <phoneticPr fontId="2" type="noConversion"/>
  </si>
  <si>
    <t>日本人均医疗卫生支出（美元）</t>
    <rPh sb="0" eb="1">
      <t>ri ben</t>
    </rPh>
    <rPh sb="2" eb="3">
      <t>ren jun</t>
    </rPh>
    <rPh sb="4" eb="5">
      <t>yi liao wei s</t>
    </rPh>
    <rPh sb="11" eb="12">
      <t>mei y</t>
    </rPh>
    <phoneticPr fontId="2" type="noConversion"/>
  </si>
  <si>
    <t>http://www.chyxx.com/industry/201608/443723.html</t>
    <phoneticPr fontId="2" type="noConversion"/>
  </si>
  <si>
    <t>中国人均医疗卫生支出（美元）</t>
    <rPh sb="0" eb="1">
      <t>zhong g</t>
    </rPh>
    <rPh sb="2" eb="3">
      <t>ren jun</t>
    </rPh>
    <rPh sb="4" eb="5">
      <t>yi liao wei s</t>
    </rPh>
    <rPh sb="11" eb="12">
      <t>mei y</t>
    </rPh>
    <phoneticPr fontId="2" type="noConversion"/>
  </si>
  <si>
    <t>中国药品销售额（亿美元）</t>
    <rPh sb="0" eb="1">
      <t>zhong g</t>
    </rPh>
    <rPh sb="2" eb="3">
      <t>yao pin</t>
    </rPh>
    <rPh sb="4" eb="5">
      <t>xiao shou e</t>
    </rPh>
    <rPh sb="8" eb="9">
      <t>yi</t>
    </rPh>
    <rPh sb="9" eb="10">
      <t>mei</t>
    </rPh>
    <phoneticPr fontId="2" type="noConversion"/>
  </si>
  <si>
    <t>USDCHY</t>
    <phoneticPr fontId="2" type="noConversion"/>
  </si>
  <si>
    <t>中国终端药品销售情况（亿元）</t>
    <rPh sb="0" eb="1">
      <t>zhong g</t>
    </rPh>
    <rPh sb="2" eb="3">
      <t>zhong duan</t>
    </rPh>
    <rPh sb="4" eb="5">
      <t>yao pin</t>
    </rPh>
    <rPh sb="6" eb="7">
      <t>xiao shou e</t>
    </rPh>
    <rPh sb="8" eb="9">
      <t>qing k</t>
    </rPh>
    <rPh sb="11" eb="12">
      <t>yi</t>
    </rPh>
    <phoneticPr fontId="2" type="noConversion"/>
  </si>
  <si>
    <t>日本《药事法》规定，凡是适用于医疗保险的医疗用药品，都不能自由设定价格，而是由政府制定公布零售价格。由于日本实行全民医疗保险，未纳入医疗保险目录药品数量很少，因此，实际上日本对</t>
    <phoneticPr fontId="2" type="noConversion"/>
  </si>
  <si>
    <t>几乎所有的处方药品均实行价格管制。</t>
    <phoneticPr fontId="2" type="noConversion"/>
  </si>
  <si>
    <t>各种药品价格主要由各商业医疗保险公司与药品生产或批发企业谈判制定，或通过集中采购，根据批量协商制定药品价格。各种医疗保险机构之间存在价格竞争。</t>
    <phoneticPr fontId="2" type="noConversion"/>
  </si>
  <si>
    <t>医保机构颁布《药品报销目录》，规定某一治疗领域只能使用较便宜的药品。 这一措施迫使制药公司为提高其产品的竞争力及能否进入《药品报销目录》而降低药品价格。</t>
    <phoneticPr fontId="2" type="noConversion"/>
  </si>
  <si>
    <t>1992 年日本开始采用“加权平均价格区间定价法”，按照减少医生处方和医院药品收入、促使药品零售价格降低的原则，制定列入报销范围药品基准价。即对于药品医保支付价格的确定，日本主要采取</t>
    <rPh sb="66" eb="67">
      <t>ji zhun</t>
    </rPh>
    <rPh sb="70" eb="71">
      <t>ji</t>
    </rPh>
    <phoneticPr fontId="2" type="noConversion"/>
  </si>
  <si>
    <t>由于人口快速老龄化、医疗条件改善和技术进步导致医疗费用的上升、大众医疗保健意识越来越强、家庭小型化等因素，导致国家开支特别是医疗护理保险费用不断上升(尤其在高度发达的国家)</t>
    <rPh sb="0" eb="1">
      <t>you yu</t>
    </rPh>
    <rPh sb="2" eb="3">
      <t>ren k</t>
    </rPh>
    <rPh sb="49" eb="50">
      <t>deng</t>
    </rPh>
    <rPh sb="50" eb="51">
      <t>yin su</t>
    </rPh>
    <phoneticPr fontId="2" type="noConversion"/>
  </si>
  <si>
    <t>维度2 - 卫生支出占比：日本卫生费用占 GDP 升速为中美日最慢，中国 2015 年占比 6%，相当日本本世纪初、美国 1960 年代水平，美国 2015 年占比 20% 远超中日两国</t>
    <rPh sb="0" eb="1">
      <t>wei du</t>
    </rPh>
    <rPh sb="6" eb="7">
      <t>wei sheng</t>
    </rPh>
    <rPh sb="8" eb="9">
      <t>zhi chu</t>
    </rPh>
    <rPh sb="10" eb="11">
      <t>zhan bi</t>
    </rPh>
    <rPh sb="13" eb="14">
      <t>ri ben</t>
    </rPh>
    <rPh sb="15" eb="16">
      <t>wei sheng</t>
    </rPh>
    <rPh sb="17" eb="18">
      <t>fei yong</t>
    </rPh>
    <rPh sb="19" eb="20">
      <t>zhan</t>
    </rPh>
    <rPh sb="25" eb="26">
      <t>sheng su</t>
    </rPh>
    <rPh sb="27" eb="28">
      <t>wei</t>
    </rPh>
    <rPh sb="28" eb="29">
      <t>zhong mei ri</t>
    </rPh>
    <rPh sb="31" eb="32">
      <t>zui man</t>
    </rPh>
    <rPh sb="34" eb="35">
      <t>zhong g</t>
    </rPh>
    <rPh sb="42" eb="43">
      <t>nian</t>
    </rPh>
    <rPh sb="43" eb="44">
      <t>zhan bi</t>
    </rPh>
    <rPh sb="49" eb="50">
      <t>xiang dang</t>
    </rPh>
    <rPh sb="51" eb="52">
      <t>ri ben</t>
    </rPh>
    <rPh sb="53" eb="54">
      <t>ben</t>
    </rPh>
    <rPh sb="54" eb="55">
      <t>shi ji chu</t>
    </rPh>
    <rPh sb="58" eb="59">
      <t>mei guo</t>
    </rPh>
    <rPh sb="66" eb="67">
      <t>nian</t>
    </rPh>
    <rPh sb="67" eb="68">
      <t>dai</t>
    </rPh>
    <rPh sb="68" eb="69">
      <t>shui ping</t>
    </rPh>
    <rPh sb="71" eb="72">
      <t>mei guo</t>
    </rPh>
    <rPh sb="79" eb="80">
      <t>nian</t>
    </rPh>
    <rPh sb="80" eb="81">
      <t>zhan bi</t>
    </rPh>
    <rPh sb="87" eb="88">
      <t>yuan chao</t>
    </rPh>
    <rPh sb="89" eb="90">
      <t>zhong ri</t>
    </rPh>
    <rPh sb="91" eb="92">
      <t>liang g</t>
    </rPh>
    <phoneticPr fontId="2" type="noConversion"/>
  </si>
  <si>
    <t>几乎所有主要经济大国面临的共同问题是医疗费用以超过经济增长的速度大幅上升。越来越多的国家面对不堪重负的医疗费用而不断推出新的药品价格管理办法，这种价格干预对药品费用支出有直接</t>
    <rPh sb="71" eb="72">
      <t>zhe z</t>
    </rPh>
    <phoneticPr fontId="2" type="noConversion"/>
  </si>
  <si>
    <t>影响，特别是对药品价格的直接控制，效果更为明显。中日两国即属于实施价格干预的国家，药品价格均远低于市场定价的美国。</t>
    <rPh sb="24" eb="25">
      <t>zhong ri</t>
    </rPh>
    <rPh sb="26" eb="27">
      <t>liang guo</t>
    </rPh>
    <rPh sb="28" eb="29">
      <t>ji</t>
    </rPh>
    <rPh sb="29" eb="30">
      <t>shu yu</t>
    </rPh>
    <phoneticPr fontId="2" type="noConversion"/>
  </si>
  <si>
    <t>2015 年中国民营医院占比过半（2011 年仅约 37%）</t>
    <rPh sb="5" eb="6">
      <t>nian</t>
    </rPh>
    <rPh sb="6" eb="7">
      <t>zhong guo</t>
    </rPh>
    <rPh sb="8" eb="9">
      <t>min ying</t>
    </rPh>
    <rPh sb="10" eb="11">
      <t>yi yuan</t>
    </rPh>
    <rPh sb="12" eb="13">
      <t>zhan bi</t>
    </rPh>
    <rPh sb="14" eb="15">
      <t>guo ban</t>
    </rPh>
    <rPh sb="22" eb="23">
      <t>nian</t>
    </rPh>
    <phoneticPr fontId="2" type="noConversion"/>
  </si>
  <si>
    <t>类型依序为综合、专科、中医、中西结合、民族等</t>
    <rPh sb="0" eb="1">
      <t>lei xing</t>
    </rPh>
    <rPh sb="2" eb="3">
      <t>yi xu</t>
    </rPh>
    <rPh sb="4" eb="5">
      <t>wei</t>
    </rPh>
    <rPh sb="5" eb="6">
      <t>zong he</t>
    </rPh>
    <rPh sb="8" eb="9">
      <t>zhuan ke</t>
    </rPh>
    <rPh sb="11" eb="12">
      <t>zhong yi</t>
    </rPh>
    <rPh sb="14" eb="15">
      <t>zhong xi</t>
    </rPh>
    <rPh sb="16" eb="17">
      <t>jie he</t>
    </rPh>
    <rPh sb="19" eb="20">
      <t>min zu</t>
    </rPh>
    <rPh sb="21" eb="22">
      <t>deng</t>
    </rPh>
    <phoneticPr fontId="2" type="noConversion"/>
  </si>
  <si>
    <t>维度4 - 医疗监管：</t>
    <rPh sb="0" eb="1">
      <t>wei du</t>
    </rPh>
    <rPh sb="6" eb="7">
      <t>yi liao jian guan</t>
    </rPh>
    <phoneticPr fontId="2" type="noConversion"/>
  </si>
  <si>
    <t>1997 年以来，我国共进行了超过 28 次药品降价。2010 年 6 月，国家发改委的《药品价格管理办法(征求意见稿)》，通过控制最高零售价、实际供货价、流通差价率，严格控制药品价格，药品销售的最</t>
    <rPh sb="15" eb="16">
      <t>chao g</t>
    </rPh>
    <rPh sb="16" eb="17">
      <t>guo</t>
    </rPh>
    <phoneticPr fontId="2" type="noConversion"/>
  </si>
  <si>
    <t>高毛利率不能超过 63%。</t>
    <phoneticPr fontId="2" type="noConversion"/>
  </si>
  <si>
    <t>2015 年 5 月，发改委、卫计委、人社部等联合发布《推进药品价格改革的意见》，决定从 2015 年 6 月 1 日起，除麻醉药品和第一类精神药品仍暂时实行最高出厂价和最高零售价管理外，其他药品政府</t>
    <phoneticPr fontId="2" type="noConversion"/>
  </si>
  <si>
    <t>定价均予以取消，按照分类管理原则，通过不同的方式由市场形成价格，涉及到价格改革的相关药品为 2700 余种，约占市场药品 23% (其余 77%的药品实行的是市场调节价，本来就由企业自主定价) ，</t>
    <phoneticPr fontId="2" type="noConversion"/>
  </si>
  <si>
    <t>在取消大部分药品政府定价的同时，利用集中采购和医保控费机制对药价进行约束。</t>
    <phoneticPr fontId="2" type="noConversion"/>
  </si>
  <si>
    <t>2016 年 4 月 26 日，国务院发布《深化医药卫生体制改革 2016 年重点工作任务》，力推两票制来压缩流通环节、降低药价。</t>
    <phoneticPr fontId="2" type="noConversion"/>
  </si>
  <si>
    <t>药价基准制度，通过定期市场调查(两年一次)确定药品价格的基准(*)，然后加上一定的合理调整幅度(由 15% 加价率逐步下调为目前的 2% )得到调整后价格，该价格即为医保支付价。每次药价调整都</t>
    <phoneticPr fontId="2" type="noConversion"/>
  </si>
  <si>
    <t>导致药费支出呈现下滑，实现整体药价逐步下滑。此外，由于日本政府对药品流通价格不做限制，医疗机构和药店基本都会以低于药品基准价的价格从药品批发商中采购药品，政府实施这一方法，日本</t>
    <phoneticPr fontId="2" type="noConversion"/>
  </si>
  <si>
    <t>药品批零差价逐渐缩小，医生和医院获得的药品销售差价率，日本药品市场供需双方的价差从 80 年代的 35%，到 1991 年的 23.1%，再下降至 2013 年的 8.2%，目前基本药价差基本保持在 8% 左右。</t>
    <rPh sb="45" eb="46">
      <t>nian dai</t>
    </rPh>
    <rPh sb="47" eb="48">
      <t>de</t>
    </rPh>
    <rPh sb="53" eb="54">
      <t>dao</t>
    </rPh>
    <rPh sb="69" eb="70">
      <t>zai</t>
    </rPh>
    <phoneticPr fontId="2" type="noConversion"/>
  </si>
  <si>
    <t>*作为下调基础的参考价格就是医药流通企业与全国 15 万 7000 余家医疗机构和处方药店通过协商和谈判决定的药品市场批发价。换而言之，日本医药流通企业是制定药品市场批发价的直接决策者，也</t>
    <phoneticPr fontId="2" type="noConversion"/>
  </si>
  <si>
    <t>美国医药流通流程</t>
  </si>
  <si>
    <t>日本医药流通流程</t>
    <rPh sb="0" eb="1">
      <t>ri ben</t>
    </rPh>
    <phoneticPr fontId="2" type="noConversion"/>
  </si>
  <si>
    <t>中国：从硬性的价格控制机制，走向类似日本的、配合流通环节控制的控费机制</t>
    <rPh sb="0" eb="1">
      <t>zhong guo</t>
    </rPh>
    <rPh sb="3" eb="4">
      <t>cong</t>
    </rPh>
    <rPh sb="4" eb="5">
      <t>ying xing</t>
    </rPh>
    <rPh sb="6" eb="7">
      <t>de</t>
    </rPh>
    <rPh sb="7" eb="8">
      <t>jia ge kong zhi</t>
    </rPh>
    <rPh sb="11" eb="12">
      <t>ji zhi</t>
    </rPh>
    <rPh sb="14" eb="15">
      <t>zou xiang</t>
    </rPh>
    <rPh sb="16" eb="17">
      <t>lei si</t>
    </rPh>
    <rPh sb="18" eb="19">
      <t>ri ben</t>
    </rPh>
    <rPh sb="20" eb="21">
      <t>de</t>
    </rPh>
    <rPh sb="22" eb="23">
      <t>pei he</t>
    </rPh>
    <rPh sb="24" eb="25">
      <t>liu tong</t>
    </rPh>
    <rPh sb="26" eb="27">
      <t>huan jie</t>
    </rPh>
    <rPh sb="28" eb="29">
      <t>kong zhi</t>
    </rPh>
    <rPh sb="30" eb="31">
      <t>de</t>
    </rPh>
    <phoneticPr fontId="2" type="noConversion"/>
  </si>
  <si>
    <t>中国医药流通流程</t>
    <rPh sb="0" eb="1">
      <t>zhong g</t>
    </rPh>
    <phoneticPr fontId="2" type="noConversion"/>
  </si>
  <si>
    <t>与旧版 GMP 相比，新版药品 GMP 认证更接近国际标准，对企业的生产设备和管理水平要求也更高。尤其是对生产环境、设备设施、文件管理、风险控制等一系列流程提出了明确要求，为政府部门监</t>
    <phoneticPr fontId="2" type="noConversion"/>
  </si>
  <si>
    <t>管和保障药品质量 安全提供了支撑。有利于解决目前行业的生产经营不规范、低价恶性竞争等问题，对医药行业的优势企业来说，无疑是一个极大的利好消息。医药行业会加速兼并洗牌。</t>
    <rPh sb="71" eb="72">
      <t>yi yao hang ye</t>
    </rPh>
    <rPh sb="75" eb="76">
      <t>hui</t>
    </rPh>
    <rPh sb="76" eb="77">
      <t>jia su</t>
    </rPh>
    <rPh sb="78" eb="79">
      <t>jian bing</t>
    </rPh>
    <rPh sb="80" eb="81">
      <t>xi pai</t>
    </rPh>
    <phoneticPr fontId="2" type="noConversion"/>
  </si>
  <si>
    <t>在新版 GMP 淘汰了一大批企业之后，一致性评价将继续淘汰资金、技术和营销实力弱的企业，而能最终存活下来的产品和企业，对于产品变现也将有更高的要求。</t>
    <phoneticPr fontId="2" type="noConversion"/>
  </si>
  <si>
    <t>《Bayh-Dole 法案》、《Hatch-Waxman 法案》和《PDUFA 法案》三大法案从临床前研究阶段到药品上市后监管阶段，贯穿整个药品生命周期，为药品创新研发保驾护航。</t>
    <phoneticPr fontId="2" type="noConversion"/>
  </si>
  <si>
    <t>中国：对提升药品质量和安全愈发重视，在生产审批层面实施新版药品 GMP 认证和仿制药一致性评价，从制度上对中国医药产业提高安全质量提出了要求，督促企业提升产品质量，淘汰落后产能。</t>
    <rPh sb="0" eb="1">
      <t>zhong guo</t>
    </rPh>
    <phoneticPr fontId="2" type="noConversion"/>
  </si>
  <si>
    <t>美国：三大法案贯穿整个药品生命周期，激发药企研发创新活力。</t>
    <rPh sb="0" eb="1">
      <t>mei g</t>
    </rPh>
    <phoneticPr fontId="2" type="noConversion"/>
  </si>
  <si>
    <t xml:space="preserve">  是制定药品医保支付价的间接参与者。政府禁止医疗机构直接与制药公司协商药品价格，制药公司必须向批发商提供统一价格，禁止价格折扣。</t>
    <phoneticPr fontId="2" type="noConversion"/>
  </si>
  <si>
    <t>日本：实施全民医保；通过医保药品支付价格调整机制对药品价格实施了卓有成效的管控</t>
    <rPh sb="0" eb="1">
      <t>ri ben</t>
    </rPh>
    <rPh sb="3" eb="4">
      <t>shi shi</t>
    </rPh>
    <rPh sb="5" eb="6">
      <t>quan min yi bao</t>
    </rPh>
    <phoneticPr fontId="2" type="noConversion"/>
  </si>
  <si>
    <t>根据日本《国民健康保险法》的规定，所有日本国民都纳入承保范围。国家和地方财政对医疗保险给予不同比例的补贴，仅国家财政补贴就占医疗卫生总费用的 25%左右。</t>
    <phoneticPr fontId="2" type="noConversion"/>
  </si>
  <si>
    <t>美国：医保覆盖率在所有发达国家中比例最低，新医改有所提高，但是否废除有变数，相对的，拥有全球最发达的商业健康保险；药品价格形成以市场为主，美国政府对药品市场价格未进行直接干预。</t>
    <rPh sb="0" eb="1">
      <t>mei ruo</t>
    </rPh>
    <rPh sb="1" eb="2">
      <t>guo</t>
    </rPh>
    <rPh sb="21" eb="22">
      <t>xin yi gai</t>
    </rPh>
    <rPh sb="24" eb="25">
      <t>you suo ti gao</t>
    </rPh>
    <rPh sb="29" eb="30">
      <t>dan</t>
    </rPh>
    <rPh sb="30" eb="31">
      <t>shi fou</t>
    </rPh>
    <rPh sb="32" eb="33">
      <t>fei chu</t>
    </rPh>
    <rPh sb="34" eb="35">
      <t>you</t>
    </rPh>
    <rPh sb="35" eb="36">
      <t>bian shu</t>
    </rPh>
    <rPh sb="38" eb="39">
      <t>xiang dui de</t>
    </rPh>
    <phoneticPr fontId="2" type="noConversion"/>
  </si>
  <si>
    <t>维度3 - 医保政策：</t>
    <rPh sb="0" eb="1">
      <t>wei du</t>
    </rPh>
    <rPh sb="6" eb="7">
      <t>yi bao</t>
    </rPh>
    <rPh sb="8" eb="9">
      <t>zheng ce</t>
    </rPh>
    <phoneticPr fontId="2" type="noConversion"/>
  </si>
  <si>
    <t>日本：药事监管机构 PMDA 实施一体化制度提高医药品相关的审评效率，也于 2014 年底设置专门的仿制药审查部，以减少社会医疗支出、加速扩大仿制药市场份额</t>
    <rPh sb="0" eb="1">
      <t>ri ben</t>
    </rPh>
    <rPh sb="15" eb="16">
      <t>shi shi</t>
    </rPh>
    <rPh sb="17" eb="18">
      <t>yi ti hua zhi du</t>
    </rPh>
    <rPh sb="22" eb="23">
      <t>ti gao</t>
    </rPh>
    <rPh sb="24" eb="25">
      <t>yi yao pin</t>
    </rPh>
    <rPh sb="27" eb="28">
      <t>xiang g</t>
    </rPh>
    <rPh sb="29" eb="30">
      <t>de</t>
    </rPh>
    <rPh sb="30" eb="31">
      <t>shen ping</t>
    </rPh>
    <rPh sb="32" eb="33">
      <t>xiao lü</t>
    </rPh>
    <rPh sb="35" eb="36">
      <t>ye xiang ying</t>
    </rPh>
    <rPh sb="36" eb="37">
      <t>yu</t>
    </rPh>
    <rPh sb="43" eb="44">
      <t>nian</t>
    </rPh>
    <rPh sb="44" eb="45">
      <t>di</t>
    </rPh>
    <rPh sb="45" eb="46">
      <t>she zhi</t>
    </rPh>
    <rPh sb="47" eb="48">
      <t>zhuan men</t>
    </rPh>
    <rPh sb="49" eb="50">
      <t>de</t>
    </rPh>
    <rPh sb="50" eb="51">
      <t>fang zhi yao</t>
    </rPh>
    <rPh sb="53" eb="54">
      <t>shen cha bu</t>
    </rPh>
    <rPh sb="57" eb="58">
      <t>yi</t>
    </rPh>
    <rPh sb="58" eb="59">
      <t>jian sh</t>
    </rPh>
    <rPh sb="60" eb="61">
      <t>she hui</t>
    </rPh>
    <rPh sb="62" eb="63">
      <t>yi liao zhi chu</t>
    </rPh>
    <rPh sb="67" eb="68">
      <t>jia su</t>
    </rPh>
    <rPh sb="69" eb="70">
      <t>kuo da</t>
    </rPh>
    <rPh sb="71" eb="72">
      <t>fang zhi yao</t>
    </rPh>
    <rPh sb="74" eb="75">
      <t>shi chang fen e</t>
    </rPh>
    <phoneticPr fontId="2" type="noConversion"/>
  </si>
  <si>
    <t>维度1 - 人口年龄结构：中国近 25 年老龄化进程，相当于美国 1940-1980、日本 1970-1990，趋势缓慢加速则较像日本，目前美国老龄化程度约高于中国 40bp，日本则高达中国两倍以上</t>
    <rPh sb="0" eb="1">
      <t>wei du</t>
    </rPh>
    <rPh sb="6" eb="7">
      <t>ren kou nian ling jie g</t>
    </rPh>
    <rPh sb="13" eb="14">
      <t>zhong guo</t>
    </rPh>
    <rPh sb="15" eb="16">
      <t>jin</t>
    </rPh>
    <rPh sb="20" eb="21">
      <t>nian</t>
    </rPh>
    <rPh sb="21" eb="22">
      <t>lao ling hua</t>
    </rPh>
    <rPh sb="24" eb="25">
      <t>jin cheng</t>
    </rPh>
    <rPh sb="27" eb="28">
      <t>xiang dang yu</t>
    </rPh>
    <rPh sb="30" eb="31">
      <t>mei guo</t>
    </rPh>
    <rPh sb="43" eb="44">
      <t>ri ben</t>
    </rPh>
    <rPh sb="56" eb="57">
      <t>qu shi</t>
    </rPh>
    <rPh sb="58" eb="59">
      <t>huan man jia su</t>
    </rPh>
    <rPh sb="62" eb="63">
      <t>ze</t>
    </rPh>
    <rPh sb="63" eb="64">
      <t>jiao</t>
    </rPh>
    <rPh sb="64" eb="65">
      <t>xiang</t>
    </rPh>
    <rPh sb="65" eb="66">
      <t>ri ben</t>
    </rPh>
    <rPh sb="68" eb="69">
      <t>mu qian</t>
    </rPh>
    <rPh sb="70" eb="71">
      <t>mei</t>
    </rPh>
    <rPh sb="72" eb="73">
      <t>lao ling hua</t>
    </rPh>
    <rPh sb="75" eb="76">
      <t>cheng du</t>
    </rPh>
    <rPh sb="77" eb="78">
      <t>yue</t>
    </rPh>
    <rPh sb="80" eb="81">
      <t>zhong guo</t>
    </rPh>
    <rPh sb="88" eb="89">
      <t>ri ben</t>
    </rPh>
    <rPh sb="90" eb="91">
      <t>ze</t>
    </rPh>
    <rPh sb="91" eb="92">
      <t>gao da</t>
    </rPh>
    <rPh sb="93" eb="94">
      <t>zhong guo</t>
    </rPh>
    <rPh sb="95" eb="96">
      <t>liang bei</t>
    </rPh>
    <rPh sb="96" eb="97">
      <t>bei</t>
    </rPh>
    <rPh sb="97" eb="98">
      <t>yi s</t>
    </rPh>
    <phoneticPr fontId="2" type="noConversion"/>
  </si>
  <si>
    <t>2018E</t>
    <phoneticPr fontId="2" type="noConversion"/>
  </si>
  <si>
    <t>2019E</t>
    <phoneticPr fontId="2" type="noConversion"/>
  </si>
  <si>
    <t>2020E</t>
    <phoneticPr fontId="2" type="noConversion"/>
  </si>
  <si>
    <t>2021E</t>
  </si>
  <si>
    <t>2022E</t>
  </si>
  <si>
    <t>2023E</t>
  </si>
  <si>
    <t>2024E</t>
  </si>
  <si>
    <t>2025E</t>
  </si>
  <si>
    <t>总人口</t>
    <rPh sb="0" eb="1">
      <t>zong ren k</t>
    </rPh>
    <phoneticPr fontId="2" type="noConversion"/>
  </si>
  <si>
    <t>老龄人口</t>
    <rPh sb="0" eb="1">
      <t>lao ling ren kou</t>
    </rPh>
    <phoneticPr fontId="2" type="noConversion"/>
  </si>
  <si>
    <t>GDP</t>
    <phoneticPr fontId="2" type="noConversion"/>
  </si>
  <si>
    <t>卫生总费用</t>
    <rPh sb="0" eb="1">
      <t>wei sheng</t>
    </rPh>
    <rPh sb="2" eb="3">
      <t>zong fei y</t>
    </rPh>
    <phoneticPr fontId="2" type="noConversion"/>
  </si>
  <si>
    <t>占比</t>
    <rPh sb="0" eb="1">
      <t>zhan bi</t>
    </rPh>
    <phoneticPr fontId="2" type="noConversion"/>
  </si>
  <si>
    <t>结论：综合各维度看，我国的医药行业发展较可能对标日本，预计在 2020 年我国老龄化程度达到 17%（相当于 2000 年的日本），预计卫生总费用达到 6.28 万亿，占比 6%，在 2025 年我国老龄化程度</t>
    <rPh sb="0" eb="1">
      <t>jie lun</t>
    </rPh>
    <rPh sb="3" eb="4">
      <t>zong he</t>
    </rPh>
    <rPh sb="8" eb="9">
      <t>kan</t>
    </rPh>
    <rPh sb="10" eb="11">
      <t>wo guo</t>
    </rPh>
    <rPh sb="12" eb="13">
      <t>de</t>
    </rPh>
    <rPh sb="13" eb="14">
      <t>yi yao</t>
    </rPh>
    <rPh sb="15" eb="16">
      <t>hang ye</t>
    </rPh>
    <rPh sb="17" eb="18">
      <t>fa zhan</t>
    </rPh>
    <rPh sb="19" eb="20">
      <t>jiao ke neng</t>
    </rPh>
    <rPh sb="22" eb="23">
      <t>dui biao</t>
    </rPh>
    <rPh sb="24" eb="25">
      <t>ri ben</t>
    </rPh>
    <rPh sb="27" eb="28">
      <t>yu ji</t>
    </rPh>
    <rPh sb="29" eb="30">
      <t>zai</t>
    </rPh>
    <rPh sb="36" eb="37">
      <t>nian</t>
    </rPh>
    <rPh sb="37" eb="38">
      <t>wo guo</t>
    </rPh>
    <rPh sb="39" eb="40">
      <t>lao ling hua cheng du</t>
    </rPh>
    <rPh sb="44" eb="45">
      <t>da dao</t>
    </rPh>
    <rPh sb="51" eb="52">
      <t>xiang dang yu</t>
    </rPh>
    <rPh sb="60" eb="61">
      <t>nian</t>
    </rPh>
    <rPh sb="61" eb="62">
      <t>de</t>
    </rPh>
    <rPh sb="62" eb="63">
      <t>ri ben</t>
    </rPh>
    <rPh sb="66" eb="67">
      <t>yu ji</t>
    </rPh>
    <rPh sb="68" eb="69">
      <t>wei sheng zong fei y</t>
    </rPh>
    <rPh sb="73" eb="74">
      <t>da dao</t>
    </rPh>
    <rPh sb="81" eb="82">
      <t>wan</t>
    </rPh>
    <rPh sb="82" eb="83">
      <t>yi</t>
    </rPh>
    <rPh sb="84" eb="85">
      <t>zhan bi</t>
    </rPh>
    <rPh sb="90" eb="91">
      <t>zai</t>
    </rPh>
    <rPh sb="97" eb="98">
      <t>nian</t>
    </rPh>
    <rPh sb="98" eb="99">
      <t>wo guo</t>
    </rPh>
    <rPh sb="100" eb="101">
      <t>lao ling hua cheng du</t>
    </rPh>
    <phoneticPr fontId="2" type="noConversion"/>
  </si>
  <si>
    <t>达到 20%（相当于 2005 年的日本），卫生总费用达到近 10 万亿，占比 6.5%，亦即 2018-2025 年合计有接近 60 万亿的卫生支出，复合年增率约 8.9%。</t>
    <rPh sb="0" eb="1">
      <t>da dao</t>
    </rPh>
    <rPh sb="7" eb="8">
      <t>xiang dang yu</t>
    </rPh>
    <rPh sb="16" eb="17">
      <t>nian</t>
    </rPh>
    <rPh sb="17" eb="18">
      <t>de</t>
    </rPh>
    <rPh sb="18" eb="19">
      <t>ri ben</t>
    </rPh>
    <rPh sb="22" eb="23">
      <t>wei sheng zong fei y</t>
    </rPh>
    <rPh sb="27" eb="28">
      <t>da dao</t>
    </rPh>
    <rPh sb="29" eb="30">
      <t>jin</t>
    </rPh>
    <rPh sb="34" eb="35">
      <t>wan</t>
    </rPh>
    <rPh sb="35" eb="36">
      <t>yi</t>
    </rPh>
    <rPh sb="37" eb="38">
      <t>zhan bi</t>
    </rPh>
    <rPh sb="45" eb="46">
      <t>yi ji</t>
    </rPh>
    <rPh sb="58" eb="59">
      <t>nian</t>
    </rPh>
    <rPh sb="59" eb="60">
      <t>he ji</t>
    </rPh>
    <rPh sb="61" eb="62">
      <t>you</t>
    </rPh>
    <rPh sb="62" eb="63">
      <t>jie jin</t>
    </rPh>
    <rPh sb="68" eb="69">
      <t>wan yi</t>
    </rPh>
    <rPh sb="70" eb="71">
      <t>de</t>
    </rPh>
    <rPh sb="71" eb="72">
      <t>wei sheng</t>
    </rPh>
    <rPh sb="73" eb="74">
      <t>zhi chu</t>
    </rPh>
    <rPh sb="76" eb="77">
      <t>fu he</t>
    </rPh>
    <rPh sb="78" eb="79">
      <t>nian zeng lü</t>
    </rPh>
    <rPh sb="81" eb="82">
      <t>yue</t>
    </rPh>
    <phoneticPr fontId="2" type="noConversion"/>
  </si>
  <si>
    <t>序号</t>
  </si>
  <si>
    <t>排名</t>
  </si>
  <si>
    <t>国家</t>
  </si>
  <si>
    <t>市值</t>
  </si>
  <si>
    <t>辉瑞</t>
    <phoneticPr fontId="2" type="noConversion"/>
  </si>
  <si>
    <t>美国</t>
    <phoneticPr fontId="2" type="noConversion"/>
  </si>
  <si>
    <t>$203.1 B</t>
    <phoneticPr fontId="2" type="noConversion"/>
  </si>
  <si>
    <t>诺华</t>
    <phoneticPr fontId="2" type="noConversion"/>
  </si>
  <si>
    <t>瑞士</t>
    <phoneticPr fontId="2" type="noConversion"/>
  </si>
  <si>
    <t>$193.2 B</t>
    <phoneticPr fontId="2" type="noConversion"/>
  </si>
  <si>
    <t>罗氏</t>
    <phoneticPr fontId="2" type="noConversion"/>
  </si>
  <si>
    <t>$219.3 B</t>
    <phoneticPr fontId="2" type="noConversion"/>
  </si>
  <si>
    <t>赛诺菲</t>
    <phoneticPr fontId="2" type="noConversion"/>
  </si>
  <si>
    <t>法国</t>
    <phoneticPr fontId="2" type="noConversion"/>
  </si>
  <si>
    <t>$116.1 B</t>
    <phoneticPr fontId="2" type="noConversion"/>
  </si>
  <si>
    <t>拜耳</t>
    <phoneticPr fontId="2" type="noConversion"/>
  </si>
  <si>
    <t>德国</t>
    <phoneticPr fontId="2" type="noConversion"/>
  </si>
  <si>
    <t>$94.4 B</t>
    <phoneticPr fontId="2" type="noConversion"/>
  </si>
  <si>
    <t>默沙东</t>
    <phoneticPr fontId="2" type="noConversion"/>
  </si>
  <si>
    <t>美国</t>
    <phoneticPr fontId="2" type="noConversion"/>
  </si>
  <si>
    <t>$173.3 B</t>
    <phoneticPr fontId="2" type="noConversion"/>
  </si>
  <si>
    <t>艾伯维</t>
    <phoneticPr fontId="2" type="noConversion"/>
  </si>
  <si>
    <t>$104.5 B</t>
    <phoneticPr fontId="2" type="noConversion"/>
  </si>
  <si>
    <t>艾尔建</t>
    <phoneticPr fontId="2" type="noConversion"/>
  </si>
  <si>
    <t>爱尔兰</t>
    <phoneticPr fontId="2" type="noConversion"/>
  </si>
  <si>
    <t>$80.1 B</t>
    <phoneticPr fontId="2" type="noConversion"/>
  </si>
  <si>
    <t>阿斯利康</t>
    <phoneticPr fontId="2" type="noConversion"/>
  </si>
  <si>
    <t>英国</t>
    <phoneticPr fontId="2" type="noConversion"/>
  </si>
  <si>
    <t>$75.2 B</t>
    <phoneticPr fontId="2" type="noConversion"/>
  </si>
  <si>
    <t>麦克森</t>
    <phoneticPr fontId="2" type="noConversion"/>
  </si>
  <si>
    <t>美国</t>
    <phoneticPr fontId="2" type="noConversion"/>
  </si>
  <si>
    <t>$30.5 B</t>
    <phoneticPr fontId="2" type="noConversion"/>
  </si>
  <si>
    <t>GSK</t>
    <phoneticPr fontId="2" type="noConversion"/>
  </si>
  <si>
    <t>$99.8 B</t>
    <phoneticPr fontId="2" type="noConversion"/>
  </si>
  <si>
    <t>礼来</t>
    <phoneticPr fontId="2" type="noConversion"/>
  </si>
  <si>
    <t>$94.1 B</t>
    <phoneticPr fontId="2" type="noConversion"/>
  </si>
  <si>
    <t>BMS</t>
    <phoneticPr fontId="2" type="noConversion"/>
  </si>
  <si>
    <t>美国</t>
    <phoneticPr fontId="2" type="noConversion"/>
  </si>
  <si>
    <t>$88 B</t>
    <phoneticPr fontId="2" type="noConversion"/>
  </si>
  <si>
    <t>雅培</t>
    <phoneticPr fontId="2" type="noConversion"/>
  </si>
  <si>
    <t>美国</t>
    <phoneticPr fontId="2" type="noConversion"/>
  </si>
  <si>
    <t>$75.7 B</t>
    <phoneticPr fontId="2" type="noConversion"/>
  </si>
  <si>
    <t>康德乐</t>
    <phoneticPr fontId="2" type="noConversion"/>
  </si>
  <si>
    <t>美国</t>
    <phoneticPr fontId="2" type="noConversion"/>
  </si>
  <si>
    <t>$26 B</t>
    <phoneticPr fontId="2" type="noConversion"/>
  </si>
  <si>
    <t>默克</t>
    <phoneticPr fontId="2" type="noConversion"/>
  </si>
  <si>
    <t>德国</t>
    <phoneticPr fontId="2" type="noConversion"/>
  </si>
  <si>
    <t>$49.1 B</t>
    <phoneticPr fontId="2" type="noConversion"/>
  </si>
  <si>
    <t>美源伯根</t>
    <phoneticPr fontId="2" type="noConversion"/>
  </si>
  <si>
    <t>美国</t>
    <phoneticPr fontId="2" type="noConversion"/>
  </si>
  <si>
    <t>$19 B</t>
    <phoneticPr fontId="2" type="noConversion"/>
  </si>
  <si>
    <t>武田</t>
    <phoneticPr fontId="2" type="noConversion"/>
  </si>
  <si>
    <t>日本</t>
    <phoneticPr fontId="2" type="noConversion"/>
  </si>
  <si>
    <t>$36.9 B</t>
    <phoneticPr fontId="2" type="noConversion"/>
  </si>
  <si>
    <t>诺和诺德</t>
    <phoneticPr fontId="2" type="noConversion"/>
  </si>
  <si>
    <t>丹麦</t>
    <phoneticPr fontId="2" type="noConversion"/>
  </si>
  <si>
    <t>$88.2 B</t>
    <phoneticPr fontId="2" type="noConversion"/>
  </si>
  <si>
    <t>梯瓦</t>
    <phoneticPr fontId="2" type="noConversion"/>
  </si>
  <si>
    <t>以色列</t>
    <phoneticPr fontId="2" type="noConversion"/>
  </si>
  <si>
    <t>$32.4 B</t>
    <phoneticPr fontId="2" type="noConversion"/>
  </si>
  <si>
    <t>安斯泰来</t>
    <phoneticPr fontId="2" type="noConversion"/>
  </si>
  <si>
    <t>日本</t>
    <phoneticPr fontId="2" type="noConversion"/>
  </si>
  <si>
    <t>$28 B</t>
    <phoneticPr fontId="2" type="noConversion"/>
  </si>
  <si>
    <t>夏尔</t>
    <phoneticPr fontId="2" type="noConversion"/>
  </si>
  <si>
    <t>爱尔兰</t>
    <phoneticPr fontId="2" type="noConversion"/>
  </si>
  <si>
    <t>$51.3 B</t>
    <phoneticPr fontId="2" type="noConversion"/>
  </si>
  <si>
    <t>大冢</t>
    <phoneticPr fontId="2" type="noConversion"/>
  </si>
  <si>
    <t>$25.1 B</t>
    <phoneticPr fontId="2" type="noConversion"/>
  </si>
  <si>
    <t>国药</t>
    <phoneticPr fontId="2" type="noConversion"/>
  </si>
  <si>
    <t>中国</t>
    <phoneticPr fontId="2" type="noConversion"/>
  </si>
  <si>
    <t>$12.7 B</t>
    <phoneticPr fontId="2" type="noConversion"/>
  </si>
  <si>
    <t>迈兰</t>
    <phoneticPr fontId="2" type="noConversion"/>
  </si>
  <si>
    <t>英国</t>
    <phoneticPr fontId="2" type="noConversion"/>
  </si>
  <si>
    <t>$21.2 B</t>
    <phoneticPr fontId="2" type="noConversion"/>
  </si>
  <si>
    <t>第一三共</t>
    <phoneticPr fontId="2" type="noConversion"/>
  </si>
  <si>
    <t>$15.5 B</t>
    <phoneticPr fontId="2" type="noConversion"/>
  </si>
  <si>
    <t>太阳制药</t>
    <phoneticPr fontId="2" type="noConversion"/>
  </si>
  <si>
    <t>印度</t>
    <phoneticPr fontId="2" type="noConversion"/>
  </si>
  <si>
    <t>$24.9 B</t>
    <phoneticPr fontId="2" type="noConversion"/>
  </si>
  <si>
    <t>华润制药</t>
    <phoneticPr fontId="2" type="noConversion"/>
  </si>
  <si>
    <t>香港</t>
    <phoneticPr fontId="2" type="noConversion"/>
  </si>
  <si>
    <t>$7.3 B</t>
    <phoneticPr fontId="2" type="noConversion"/>
  </si>
  <si>
    <t>硕腾</t>
    <phoneticPr fontId="2" type="noConversion"/>
  </si>
  <si>
    <t>美国</t>
    <phoneticPr fontId="2" type="noConversion"/>
  </si>
  <si>
    <t>$25.8 B</t>
    <phoneticPr fontId="2" type="noConversion"/>
  </si>
  <si>
    <t>昆泰艾美仕</t>
    <phoneticPr fontId="2" type="noConversion"/>
  </si>
  <si>
    <t>$18.7 B</t>
    <phoneticPr fontId="2" type="noConversion"/>
  </si>
  <si>
    <t>爱可泰隆</t>
    <phoneticPr fontId="2" type="noConversion"/>
  </si>
  <si>
    <t>瑞士</t>
    <phoneticPr fontId="2" type="noConversion"/>
  </si>
  <si>
    <t>$30.5 B</t>
    <phoneticPr fontId="2" type="noConversion"/>
  </si>
  <si>
    <t>UCB</t>
    <phoneticPr fontId="2" type="noConversion"/>
  </si>
  <si>
    <t>比利时</t>
    <phoneticPr fontId="2" type="noConversion"/>
  </si>
  <si>
    <t>$14.6 B</t>
    <phoneticPr fontId="2" type="noConversion"/>
  </si>
  <si>
    <t>塩野义制药</t>
    <phoneticPr fontId="2" type="noConversion"/>
  </si>
  <si>
    <t>日本</t>
    <phoneticPr fontId="2" type="noConversion"/>
  </si>
  <si>
    <t>$17.4 B</t>
    <phoneticPr fontId="2" type="noConversion"/>
  </si>
  <si>
    <t>瓦兰特制药</t>
    <phoneticPr fontId="2" type="noConversion"/>
  </si>
  <si>
    <t>加拿大</t>
    <phoneticPr fontId="2" type="noConversion"/>
  </si>
  <si>
    <t>$3.3 B</t>
    <phoneticPr fontId="2" type="noConversion"/>
  </si>
  <si>
    <t>Medipal</t>
    <phoneticPr fontId="2" type="noConversion"/>
  </si>
  <si>
    <t>日本</t>
    <phoneticPr fontId="2" type="noConversion"/>
  </si>
  <si>
    <t>$3.7 B</t>
    <phoneticPr fontId="2" type="noConversion"/>
  </si>
  <si>
    <t>卫材</t>
    <phoneticPr fontId="2" type="noConversion"/>
  </si>
  <si>
    <t>日本</t>
    <phoneticPr fontId="2" type="noConversion"/>
  </si>
  <si>
    <t>$14.9 B</t>
    <phoneticPr fontId="2" type="noConversion"/>
  </si>
  <si>
    <t>阿弗瑞萨</t>
    <phoneticPr fontId="2" type="noConversion"/>
  </si>
  <si>
    <t>$4 B</t>
    <phoneticPr fontId="2" type="noConversion"/>
  </si>
  <si>
    <t>Perrigo</t>
    <phoneticPr fontId="2" type="noConversion"/>
  </si>
  <si>
    <t>爱尔兰</t>
    <phoneticPr fontId="2" type="noConversion"/>
  </si>
  <si>
    <t>$9.9 B</t>
    <phoneticPr fontId="2" type="noConversion"/>
  </si>
  <si>
    <t>康美药业</t>
    <phoneticPr fontId="2" type="noConversion"/>
  </si>
  <si>
    <t>中国</t>
    <phoneticPr fontId="2" type="noConversion"/>
  </si>
  <si>
    <t>$13.4 B</t>
    <phoneticPr fontId="2" type="noConversion"/>
  </si>
  <si>
    <t>恒瑞医药</t>
    <phoneticPr fontId="2" type="noConversion"/>
  </si>
  <si>
    <t>$18.7 B</t>
    <phoneticPr fontId="2" type="noConversion"/>
  </si>
  <si>
    <t>云南白药</t>
    <phoneticPr fontId="2" type="noConversion"/>
  </si>
  <si>
    <t>$13.1 B</t>
    <phoneticPr fontId="2" type="noConversion"/>
  </si>
  <si>
    <t>铃谦</t>
    <phoneticPr fontId="2" type="noConversion"/>
  </si>
  <si>
    <t>$3.2 B</t>
    <phoneticPr fontId="2" type="noConversion"/>
  </si>
  <si>
    <t>小野药品</t>
    <phoneticPr fontId="2" type="noConversion"/>
  </si>
  <si>
    <t>日本</t>
    <phoneticPr fontId="2" type="noConversion"/>
  </si>
  <si>
    <t>$12.3 B</t>
    <phoneticPr fontId="2" type="noConversion"/>
  </si>
  <si>
    <t>Lupin</t>
    <phoneticPr fontId="2" type="noConversion"/>
  </si>
  <si>
    <t>印度</t>
    <phoneticPr fontId="2" type="noConversion"/>
  </si>
  <si>
    <t>$9.9 B</t>
    <phoneticPr fontId="2" type="noConversion"/>
  </si>
  <si>
    <t>复星医药</t>
    <phoneticPr fontId="2" type="noConversion"/>
  </si>
  <si>
    <t>中国</t>
    <phoneticPr fontId="2" type="noConversion"/>
  </si>
  <si>
    <t>$9.8 B</t>
    <phoneticPr fontId="2" type="noConversion"/>
  </si>
  <si>
    <t>爵士制药</t>
    <phoneticPr fontId="2" type="noConversion"/>
  </si>
  <si>
    <t>爱尔兰</t>
    <phoneticPr fontId="2" type="noConversion"/>
  </si>
  <si>
    <t>$9.2 B</t>
    <phoneticPr fontId="2" type="noConversion"/>
  </si>
  <si>
    <t>东邦药品</t>
    <phoneticPr fontId="2" type="noConversion"/>
  </si>
  <si>
    <t>日本</t>
    <phoneticPr fontId="2" type="noConversion"/>
  </si>
  <si>
    <t>$1.6 B</t>
    <phoneticPr fontId="2" type="noConversion"/>
  </si>
  <si>
    <t>表：《福布斯》2017 全球上市公司 2000 强中的制药企业（2017 年 5 月）</t>
    <rPh sb="0" eb="1">
      <t>biao</t>
    </rPh>
    <rPh sb="25" eb="26">
      <t>zhong</t>
    </rPh>
    <rPh sb="26" eb="27">
      <t>de</t>
    </rPh>
    <rPh sb="27" eb="28">
      <t>zhi yao</t>
    </rPh>
    <rPh sb="29" eb="30">
      <t>qi ye</t>
    </rPh>
    <rPh sb="37" eb="38">
      <t>nian</t>
    </rPh>
    <rPh sb="41" eb="42">
      <t>yue</t>
    </rPh>
    <phoneticPr fontId="2" type="noConversion"/>
  </si>
  <si>
    <t>还有我国市场需求结构落后，据 IMS Health 统计，2015 年欧美日等全球发达地区的创新药规模占</t>
    <rPh sb="0" eb="1">
      <t>hai you</t>
    </rPh>
    <rPh sb="2" eb="3">
      <t>wo guo</t>
    </rPh>
    <rPh sb="4" eb="5">
      <t>shi chang</t>
    </rPh>
    <rPh sb="6" eb="7">
      <t>xu qiu</t>
    </rPh>
    <rPh sb="8" eb="9">
      <t>jie gou</t>
    </rPh>
    <rPh sb="10" eb="11">
      <t>luo hou</t>
    </rPh>
    <rPh sb="35" eb="36">
      <t>ou mei ri</t>
    </rPh>
    <rPh sb="38" eb="39">
      <t>deng</t>
    </rPh>
    <rPh sb="39" eb="40">
      <t>quan qiu fa da di qu</t>
    </rPh>
    <rPh sb="45" eb="46">
      <t>de</t>
    </rPh>
    <rPh sb="46" eb="47">
      <t>chuang xin yao</t>
    </rPh>
    <rPh sb="49" eb="50">
      <t>gui mo</t>
    </rPh>
    <rPh sb="51" eb="52">
      <t>zhan</t>
    </rPh>
    <phoneticPr fontId="2" type="noConversion"/>
  </si>
  <si>
    <t>医疗市场比例均超过六成，而中国仅两成。</t>
    <rPh sb="12" eb="13">
      <t>er</t>
    </rPh>
    <rPh sb="13" eb="14">
      <t>zhong guo</t>
    </rPh>
    <rPh sb="15" eb="16">
      <t>jin</t>
    </rPh>
    <rPh sb="16" eb="17">
      <t>liang cheng</t>
    </rPh>
    <phoneticPr fontId="2" type="noConversion"/>
  </si>
  <si>
    <t>市值差距主要在原创药的研发能力，美国创新药上市数量、率先上市率全球最高，在研产品数量、</t>
    <rPh sb="0" eb="1">
      <t>shi zhi</t>
    </rPh>
    <rPh sb="2" eb="3">
      <t>cha ju</t>
    </rPh>
    <rPh sb="4" eb="5">
      <t>zhu yao zai</t>
    </rPh>
    <rPh sb="7" eb="8">
      <t>yuan chuang yao</t>
    </rPh>
    <rPh sb="10" eb="11">
      <t>de</t>
    </rPh>
    <rPh sb="11" eb="12">
      <t>yan fa neng li</t>
    </rPh>
    <rPh sb="16" eb="17">
      <t>mei g</t>
    </rPh>
    <phoneticPr fontId="2" type="noConversion"/>
  </si>
  <si>
    <t>研发投入亦遥遥领先，我国严重落后，特别是所谓的重磅炸弹药物 (blockbuster drugs) 针对高定价</t>
    <rPh sb="0" eb="1">
      <t>yan fa tou ru</t>
    </rPh>
    <rPh sb="50" eb="51">
      <t>zhen dui</t>
    </rPh>
    <phoneticPr fontId="2" type="noConversion"/>
  </si>
  <si>
    <t>市场，销售遍及全球，为辉瑞、诺华、罗氏等世界领先药企带来了可观巨大的收益。</t>
    <phoneticPr fontId="2" type="noConversion"/>
  </si>
  <si>
    <t>2016 年全球制药 20 强的平均研发投入占营收比重达 16.1%。国内 A 股上市医药企业研发投入规模前</t>
    <rPh sb="22" eb="23">
      <t>zhan</t>
    </rPh>
    <rPh sb="23" eb="24">
      <t>ying shou</t>
    </rPh>
    <rPh sb="25" eb="26">
      <t>bi zhong</t>
    </rPh>
    <phoneticPr fontId="2" type="noConversion"/>
  </si>
  <si>
    <t>20 的企业平均研发投入比重则为 4.8%</t>
    <phoneticPr fontId="2" type="noConversion"/>
  </si>
  <si>
    <t>根据统计结果，2009-2016 年获批的 10 个 1.1 类新药剩余专利期限 9 年，而查阅美国 FDA 历年批准</t>
    <phoneticPr fontId="2" type="noConversion"/>
  </si>
  <si>
    <t>的新药上市后专利剩余期限平均为 13.2 年，剩余专利期限过短影响了企业研发的积极性。</t>
    <phoneticPr fontId="2" type="noConversion"/>
  </si>
  <si>
    <t>由于创新药物研发是一项系统工程，需要经历 6-13 年左右的时间，过关斩将，方能最终上市销售，</t>
    <rPh sb="0" eb="1">
      <t>you yu</t>
    </rPh>
    <phoneticPr fontId="2" type="noConversion"/>
  </si>
  <si>
    <t>我国上市药企和美国药企的市值差距。</t>
    <rPh sb="0" eb="1">
      <t>wo guo yao qi</t>
    </rPh>
    <rPh sb="2" eb="3">
      <t>shang shi</t>
    </rPh>
    <rPh sb="4" eb="5">
      <t>yao</t>
    </rPh>
    <rPh sb="5" eb="6">
      <t>qi</t>
    </rPh>
    <rPh sb="6" eb="7">
      <t>he</t>
    </rPh>
    <rPh sb="7" eb="8">
      <t>mei guo</t>
    </rPh>
    <rPh sb="9" eb="10">
      <t>yao qi</t>
    </rPh>
    <rPh sb="11" eb="12">
      <t>de</t>
    </rPh>
    <rPh sb="12" eb="13">
      <t>shi zhi</t>
    </rPh>
    <rPh sb="14" eb="15">
      <t>cha ju</t>
    </rPh>
    <phoneticPr fontId="2" type="noConversion"/>
  </si>
  <si>
    <t>结合上述在研产品数量、研发投入、审批速度等方面的差距，我认为 5-10 年内并没有太大可能缩小</t>
    <rPh sb="0" eb="1">
      <t>jie he</t>
    </rPh>
    <rPh sb="2" eb="3">
      <t>shang shu</t>
    </rPh>
    <rPh sb="4" eb="5">
      <t>zai yan</t>
    </rPh>
    <rPh sb="6" eb="7">
      <t>chan pin</t>
    </rPh>
    <rPh sb="8" eb="9">
      <t>shu liang</t>
    </rPh>
    <rPh sb="11" eb="12">
      <t>yan fa tou ru</t>
    </rPh>
    <rPh sb="16" eb="17">
      <t>shen pi</t>
    </rPh>
    <rPh sb="18" eb="19">
      <t>su du</t>
    </rPh>
    <rPh sb="20" eb="21">
      <t>debg</t>
    </rPh>
    <rPh sb="21" eb="22">
      <t>fabg m</t>
    </rPh>
    <rPh sb="23" eb="24">
      <t>de</t>
    </rPh>
    <rPh sb="24" eb="25">
      <t>cha ju</t>
    </rPh>
    <rPh sb="36" eb="37">
      <t>nian nei</t>
    </rPh>
    <rPh sb="38" eb="39">
      <t>bing mei you</t>
    </rPh>
    <rPh sb="41" eb="42">
      <t>tai da ke neng</t>
    </rPh>
    <rPh sb="45" eb="46">
      <t>suo x</t>
    </rPh>
    <phoneticPr fontId="2" type="noConversion"/>
  </si>
  <si>
    <t>图：重磅炸弹是世界制药巨头的主要收入来源</t>
    <rPh sb="0" eb="1">
      <t>tu</t>
    </rPh>
    <rPh sb="2" eb="3">
      <t>zhong bang zha dan</t>
    </rPh>
    <rPh sb="6" eb="7">
      <t>shi</t>
    </rPh>
    <rPh sb="7" eb="8">
      <t>shi jie zhi yao ju tou</t>
    </rPh>
    <rPh sb="13" eb="14">
      <t>de</t>
    </rPh>
    <rPh sb="14" eb="15">
      <t>zhu yao shou ru lai y</t>
    </rPh>
    <phoneticPr fontId="2" type="noConversion"/>
  </si>
  <si>
    <t>3、虽然品种增幅不小，但在医保控费的大背景下，新版目录对于中药注射剂、注射用质子泵抑制剂、抗生素、营养类药品，大比例地规定了限制条件。</t>
    <phoneticPr fontId="2" type="noConversion"/>
  </si>
  <si>
    <t xml:space="preserve">  f. 中药饮片部分仍沿用 2009 年版目录规定。</t>
    <phoneticPr fontId="2" type="noConversion"/>
  </si>
  <si>
    <t xml:space="preserve">  e. 2008 年 至 2016 年上半年我国批准的创新化药和生物制品中，绝大部分都被纳入了目录或谈判药品范围；</t>
    <phoneticPr fontId="2" type="noConversion"/>
  </si>
  <si>
    <t xml:space="preserve">  d. 重大疾病治疗药物获得重点考虑；</t>
    <phoneticPr fontId="2" type="noConversion"/>
  </si>
  <si>
    <t xml:space="preserve">  c. 2015 年国家药品谈判成功的 3 个品种(替诺福韦、埃克替尼、吉非替尼)均被纳入；</t>
    <phoneticPr fontId="2" type="noConversion"/>
  </si>
  <si>
    <t xml:space="preserve">  b. 儿童药新增 91 个品种；</t>
    <phoneticPr fontId="2" type="noConversion"/>
  </si>
  <si>
    <t xml:space="preserve">  a. 中成药(含民族药)总数增加 21%；</t>
    <phoneticPr fontId="2" type="noConversion"/>
  </si>
  <si>
    <t>2、支持重点：中成药、儿童用药、国家谈判药品、重大疾病用药、创新药</t>
    <phoneticPr fontId="2" type="noConversion"/>
  </si>
  <si>
    <t>2017 版</t>
    <rPh sb="5" eb="6">
      <t>ban</t>
    </rPh>
    <phoneticPr fontId="2" type="noConversion"/>
  </si>
  <si>
    <t>2009 版</t>
    <rPh sb="5" eb="6">
      <t>ban</t>
    </rPh>
    <phoneticPr fontId="2" type="noConversion"/>
  </si>
  <si>
    <t>西药</t>
    <rPh sb="0" eb="1">
      <t>xi yao</t>
    </rPh>
    <phoneticPr fontId="2" type="noConversion"/>
  </si>
  <si>
    <t>表：新旧医保目录品种数目比较</t>
    <rPh sb="0" eb="1">
      <t>biao</t>
    </rPh>
    <rPh sb="4" eb="5">
      <t>yi b</t>
    </rPh>
    <rPh sb="8" eb="9">
      <t>pin zhong</t>
    </rPh>
    <rPh sb="10" eb="11">
      <t>shu mu</t>
    </rPh>
    <rPh sb="12" eb="13">
      <t>bi jiao</t>
    </rPh>
    <phoneticPr fontId="2" type="noConversion"/>
  </si>
  <si>
    <t>中成药</t>
    <rPh sb="0" eb="1">
      <t>zhong cheng yao</t>
    </rPh>
    <phoneticPr fontId="2" type="noConversion"/>
  </si>
  <si>
    <t>民族药</t>
    <rPh sb="0" eb="1">
      <t>min zu yao</t>
    </rPh>
    <phoneticPr fontId="2" type="noConversion"/>
  </si>
  <si>
    <t>总计</t>
    <rPh sb="0" eb="1">
      <t>zong ji</t>
    </rPh>
    <phoneticPr fontId="2" type="noConversion"/>
  </si>
  <si>
    <t>1、医保目录扩容 15%</t>
    <phoneticPr fontId="2" type="noConversion"/>
  </si>
  <si>
    <t>非民族药</t>
    <rPh sb="0" eb="1">
      <t>fei</t>
    </rPh>
    <rPh sb="1" eb="2">
      <t>min zu</t>
    </rPh>
    <phoneticPr fontId="2" type="noConversion"/>
  </si>
  <si>
    <t>增减数</t>
    <rPh sb="0" eb="1">
      <t>zeng jian</t>
    </rPh>
    <rPh sb="2" eb="3">
      <t>shu</t>
    </rPh>
    <phoneticPr fontId="2" type="noConversion"/>
  </si>
  <si>
    <t>增减比例</t>
    <phoneticPr fontId="2" type="noConversion"/>
  </si>
  <si>
    <t>5、省级增补品种：各省(区、市)可对当地执行的医保目录乙类进行 15% 的调整，并于 7 月 31 日前发布当地的医保目录，对未能挤进国家目录的品种是个机会。</t>
    <rPh sb="2" eb="3">
      <t>sheng ji</t>
    </rPh>
    <rPh sb="4" eb="5">
      <t>zeng bu pin z</t>
    </rPh>
    <phoneticPr fontId="2" type="noConversion"/>
  </si>
  <si>
    <t>4、拟谈判品种：此次调整确定了 45 个拟谈判的药品，均为临床价值较高但价格相对较贵的专利、独家药品，其中近一半为肿瘤靶向药物，其他为其它重大疾病用药。人社部后续组织谈判，将达成</t>
    <phoneticPr fontId="2" type="noConversion"/>
  </si>
  <si>
    <t xml:space="preserve">      一致的品种纳入医保。</t>
    <phoneticPr fontId="2" type="noConversion"/>
  </si>
  <si>
    <t>6、再次强调医保支付标准的推进落实：此次通知明确要求各地须加快推进按通用名制定医保药品支付标准工作，此举显然将引导各地支付标准制定工作提速，进而对行业的基本规则形成实质性影响。</t>
    <rPh sb="12" eb="13">
      <t>de</t>
    </rPh>
    <rPh sb="13" eb="14">
      <t>tui jin luo shi</t>
    </rPh>
    <rPh sb="50" eb="51">
      <t>ci ju</t>
    </rPh>
    <phoneticPr fontId="2" type="noConversion"/>
  </si>
  <si>
    <t>影响分析：</t>
    <rPh sb="0" eb="1">
      <t>ying xiang</t>
    </rPh>
    <rPh sb="2" eb="3">
      <t>fen xi</t>
    </rPh>
    <phoneticPr fontId="2" type="noConversion"/>
  </si>
  <si>
    <t xml:space="preserve">      我国用药市场在很长一段时间里存在结构不合理的现象，大量辅助治疗、中药注射剂等利益品种给我国医保体系造成了不必要的负担，</t>
    <phoneticPr fontId="2" type="noConversion"/>
  </si>
  <si>
    <t xml:space="preserve">      先前，由于大量的治疗性用药没有及时进入医保导致普通患者无法得到有效的治疗。</t>
    <rPh sb="6" eb="7">
      <t>xian qian</t>
    </rPh>
    <phoneticPr fontId="2" type="noConversion"/>
  </si>
  <si>
    <t xml:space="preserve">      ➔辅助用药和中药注射剂的限制措施：医保目录报销适应症限制；各省对辅助用药、中药注射剂品种的报销比例进行了下调；医院出台政策对辅助用药、中成药和重要注射剂进行限制。</t>
    <phoneticPr fontId="2" type="noConversion"/>
  </si>
  <si>
    <t xml:space="preserve">      ➔随着新医改的逐步推进，可以看到医保端更多的纳入了优势治疗性品种，重大疾病高价治疗性用药被逐步纳入医保谈判目录以价换量。</t>
    <phoneticPr fontId="2" type="noConversion"/>
  </si>
  <si>
    <t>2017 年 2 月 23 日，人社部发布《关于印发国家基本医疗保险、工伤保险和生育保险药品目录(2017 年版)的通知》，历时 8 年的新版医保目录终于尘埃落定，重点内容如下：</t>
    <rPh sb="5" eb="6">
      <t>nian</t>
    </rPh>
    <rPh sb="9" eb="10">
      <t>yue</t>
    </rPh>
    <rPh sb="14" eb="15">
      <t>ri</t>
    </rPh>
    <rPh sb="62" eb="63">
      <t>li shi</t>
    </rPh>
    <rPh sb="67" eb="68">
      <t>nian</t>
    </rPh>
    <rPh sb="68" eb="69">
      <t>de</t>
    </rPh>
    <rPh sb="69" eb="70">
      <t>xin ban yi bao mu lu</t>
    </rPh>
    <rPh sb="75" eb="76">
      <t>zhong yu chen ai luo d</t>
    </rPh>
    <phoneticPr fontId="2" type="noConversion"/>
  </si>
  <si>
    <t>医保目录的动态调整机制，让目录内的药品“能进也能出”。</t>
    <phoneticPr fontId="2" type="noConversion"/>
  </si>
  <si>
    <t>1、严格注射剂审批，已经审批的要再评价，从根源上限针剂。能口服的不批注射剂，能肌注的不批静脉注射的，已经上市的注射剂力争在5-10年内完成再评价</t>
    <phoneticPr fontId="2" type="noConversion"/>
  </si>
  <si>
    <t>2、规范药品学术推广行为，以个人名义进行药品经营活动的，按非法经营药品查处</t>
    <phoneticPr fontId="2" type="noConversion"/>
  </si>
  <si>
    <t>7 月 19 日，人社部印发的《关于将 36 种药品纳入国家基本医疗保险、工伤保险和生育保险药品目录乙类范围的通知》，36种谈判药品被纳入了 2017 年新版国家医保乙类范围，并同步确定了这些药品</t>
    <phoneticPr fontId="2" type="noConversion"/>
  </si>
  <si>
    <t>的医保支付标准。本次医保谈判降价幅度平均在 40% 左右，企业以价换量策略能否奏效尚待验证。重点关注国产企业受益的 7 大品种：替格瑞洛、重组人尿激酶原、重组人脑利钠肽、阿利沙坦酯、</t>
    <phoneticPr fontId="2" type="noConversion"/>
  </si>
  <si>
    <t>阿帕替尼、康柏西普、复方黄黛片。</t>
    <phoneticPr fontId="2" type="noConversion"/>
  </si>
  <si>
    <t>10 月 8 日，中共中央办公厅、国务院办公厅发布了《关于深化审评审批制度改革鼓励药品医疗器械创新的意见》，明确了以后药品从研发到销售各环节的规则和方向，重点如下：</t>
    <rPh sb="77" eb="78">
      <t>zhong dian ru xia</t>
    </rPh>
    <phoneticPr fontId="2" type="noConversion"/>
  </si>
  <si>
    <t>4 月 18 日，人社部发布了《关于公开征求建立完善基本医疗保险、工伤保险和生育保险药品目录动态调整机制有关意见建议的通知》，其中六点征求意见，关键就是要在公开透明的原则下建立</t>
    <rPh sb="14" eb="15">
      <t>le</t>
    </rPh>
    <rPh sb="63" eb="64">
      <t>qi z</t>
    </rPh>
    <phoneticPr fontId="2" type="noConversion"/>
  </si>
  <si>
    <t>疗效明确、临床价值明显的创新药</t>
    <phoneticPr fontId="2" type="noConversion"/>
  </si>
  <si>
    <t>中药注射剂、辅助用药</t>
    <phoneticPr fontId="2" type="noConversion"/>
  </si>
  <si>
    <t>基调</t>
    <rPh sb="0" eb="1">
      <t>ji diao</t>
    </rPh>
    <phoneticPr fontId="2" type="noConversion"/>
  </si>
  <si>
    <t>鼓励</t>
    <rPh sb="0" eb="1">
      <t>gu li</t>
    </rPh>
    <phoneticPr fontId="2" type="noConversion"/>
  </si>
  <si>
    <t>限制</t>
    <rPh sb="0" eb="1">
      <t>xian zhi</t>
    </rPh>
    <phoneticPr fontId="2" type="noConversion"/>
  </si>
  <si>
    <t>优先审评审批</t>
    <phoneticPr fontId="2" type="noConversion"/>
  </si>
  <si>
    <t>直接进入医院限制采购名单</t>
    <phoneticPr fontId="2" type="noConversion"/>
  </si>
  <si>
    <t>准入退出</t>
    <rPh sb="0" eb="1">
      <t>zhun ru</t>
    </rPh>
    <rPh sb="2" eb="3">
      <t>tui chu</t>
    </rPh>
    <phoneticPr fontId="2" type="noConversion"/>
  </si>
  <si>
    <t>新医保目录医保谈判目录动态调整</t>
    <phoneticPr fontId="2" type="noConversion"/>
  </si>
  <si>
    <t>谈判目录品种或将不纳入“药占比”</t>
    <phoneticPr fontId="2" type="noConversion"/>
  </si>
  <si>
    <t>疗效明确的治疗性药品报销比例高</t>
    <phoneticPr fontId="2" type="noConversion"/>
  </si>
  <si>
    <t>降低辅助/营养性用药报销比例</t>
    <phoneticPr fontId="2" type="noConversion"/>
  </si>
  <si>
    <t>报销比例</t>
    <rPh sb="0" eb="1">
      <t>bao xiao bi li</t>
    </rPh>
    <phoneticPr fontId="2" type="noConversion"/>
  </si>
  <si>
    <t>部分药品疗效再评价</t>
    <phoneticPr fontId="2" type="noConversion"/>
  </si>
  <si>
    <t>限制报销适应症/科室和医院级别</t>
    <phoneticPr fontId="2" type="noConversion"/>
  </si>
  <si>
    <t>对象品种</t>
    <rPh sb="0" eb="1">
      <t>dui xiang pin z</t>
    </rPh>
    <phoneticPr fontId="2" type="noConversion"/>
  </si>
  <si>
    <t>2、中药注射剂、辅助用药受限，相关业务占比高的企业面临严峻挑战</t>
    <rPh sb="2" eb="3">
      <t>zhong yao</t>
    </rPh>
    <rPh sb="4" eb="5">
      <t>zhu she ji</t>
    </rPh>
    <rPh sb="8" eb="9">
      <t>fu zhu yong yao</t>
    </rPh>
    <rPh sb="12" eb="13">
      <t>shou xian</t>
    </rPh>
    <rPh sb="15" eb="16">
      <t>xiang g</t>
    </rPh>
    <rPh sb="17" eb="18">
      <t>ye wu</t>
    </rPh>
    <rPh sb="19" eb="20">
      <t>zhan bi</t>
    </rPh>
    <rPh sb="21" eb="22">
      <t>gao</t>
    </rPh>
    <rPh sb="22" eb="23">
      <t>de</t>
    </rPh>
    <rPh sb="23" eb="24">
      <t>qi ye</t>
    </rPh>
    <rPh sb="25" eb="26">
      <t>mian lin</t>
    </rPh>
    <rPh sb="27" eb="28">
      <t>yan jun</t>
    </rPh>
    <rPh sb="29" eb="30">
      <t>tiao z</t>
    </rPh>
    <phoneticPr fontId="2" type="noConversion"/>
  </si>
  <si>
    <t>调整1</t>
    <rPh sb="0" eb="1">
      <t>tiao zheng</t>
    </rPh>
    <phoneticPr fontId="2" type="noConversion"/>
  </si>
  <si>
    <t>调整2</t>
    <rPh sb="0" eb="1">
      <t>tiao zheng</t>
    </rPh>
    <phoneticPr fontId="2" type="noConversion"/>
  </si>
  <si>
    <t>表：药品结构调整方向</t>
    <rPh sb="0" eb="1">
      <t>biao</t>
    </rPh>
    <rPh sb="2" eb="3">
      <t>yao pin</t>
    </rPh>
    <rPh sb="4" eb="5">
      <t>jie gou</t>
    </rPh>
    <rPh sb="6" eb="7">
      <t>tiao zheng</t>
    </rPh>
    <rPh sb="8" eb="9">
      <t>fang x</t>
    </rPh>
    <phoneticPr fontId="2" type="noConversion"/>
  </si>
  <si>
    <t>1、创新药、生物(类似)药的相关企业受益，将迎来巨大的发展机遇（由于用药结构调整+医保动态调整的落实）</t>
    <rPh sb="6" eb="7">
      <t>sheng wu yao</t>
    </rPh>
    <rPh sb="9" eb="10">
      <t>lei si</t>
    </rPh>
    <rPh sb="13" eb="14">
      <t>de</t>
    </rPh>
    <rPh sb="14" eb="15">
      <t>xiang guan</t>
    </rPh>
    <rPh sb="16" eb="17">
      <t>qi ye</t>
    </rPh>
    <rPh sb="18" eb="19">
      <t>shou yi</t>
    </rPh>
    <rPh sb="32" eb="33">
      <t>you yu</t>
    </rPh>
    <phoneticPr fontId="2" type="noConversion"/>
  </si>
  <si>
    <t>驱动类型</t>
    <rPh sb="0" eb="1">
      <t>qu dong lei xing</t>
    </rPh>
    <phoneticPr fontId="2" type="noConversion"/>
  </si>
  <si>
    <t>研发</t>
    <rPh sb="0" eb="1">
      <t>yan fa</t>
    </rPh>
    <phoneticPr fontId="2" type="noConversion"/>
  </si>
  <si>
    <t>渠道</t>
    <rPh sb="0" eb="1">
      <t>qu dao</t>
    </rPh>
    <phoneticPr fontId="2" type="noConversion"/>
  </si>
  <si>
    <t>投资</t>
    <rPh sb="0" eb="1">
      <t>tou zi</t>
    </rPh>
    <phoneticPr fontId="2" type="noConversion"/>
  </si>
  <si>
    <t>核心资源</t>
    <rPh sb="0" eb="1">
      <t>he xin</t>
    </rPh>
    <rPh sb="2" eb="3">
      <t>zi y</t>
    </rPh>
    <phoneticPr fontId="2" type="noConversion"/>
  </si>
  <si>
    <t>资金</t>
    <rPh sb="0" eb="1">
      <t>zi jin</t>
    </rPh>
    <phoneticPr fontId="2" type="noConversion"/>
  </si>
  <si>
    <t>人</t>
    <rPh sb="0" eb="1">
      <t>ren</t>
    </rPh>
    <phoneticPr fontId="2" type="noConversion"/>
  </si>
  <si>
    <t>技术研发能力</t>
    <rPh sb="0" eb="1">
      <t>ji shu</t>
    </rPh>
    <rPh sb="2" eb="3">
      <t>yan fa neng li</t>
    </rPh>
    <phoneticPr fontId="2" type="noConversion"/>
  </si>
  <si>
    <t>核心竞争力</t>
    <rPh sb="0" eb="1">
      <t>he xin</t>
    </rPh>
    <rPh sb="2" eb="3">
      <t>jing zheng li</t>
    </rPh>
    <phoneticPr fontId="2" type="noConversion"/>
  </si>
  <si>
    <t>融资能力</t>
    <rPh sb="0" eb="1">
      <t>rong zi</t>
    </rPh>
    <rPh sb="2" eb="3">
      <t>neng li</t>
    </rPh>
    <phoneticPr fontId="2" type="noConversion"/>
  </si>
  <si>
    <t>批量生产能力</t>
    <rPh sb="0" eb="1">
      <t>pi l</t>
    </rPh>
    <rPh sb="2" eb="3">
      <t>sheng c</t>
    </rPh>
    <rPh sb="4" eb="5">
      <t>neng li</t>
    </rPh>
    <phoneticPr fontId="2" type="noConversion"/>
  </si>
  <si>
    <t>大量生产同质化、低技术含量产品，配合广告打造品牌，压低成本让利经销商 ➔ 占领渠道，以量取胜</t>
    <rPh sb="0" eb="1">
      <t>da liang</t>
    </rPh>
    <rPh sb="2" eb="3">
      <t>sheng c</t>
    </rPh>
    <rPh sb="4" eb="5">
      <t>tong zhi hua</t>
    </rPh>
    <rPh sb="8" eb="9">
      <t>di ji shu han l</t>
    </rPh>
    <rPh sb="13" eb="14">
      <t>chan pin</t>
    </rPh>
    <rPh sb="16" eb="17">
      <t>pei he</t>
    </rPh>
    <rPh sb="18" eb="19">
      <t>guang gao</t>
    </rPh>
    <rPh sb="20" eb="21">
      <t>da zao</t>
    </rPh>
    <rPh sb="22" eb="23">
      <t>pin pai</t>
    </rPh>
    <rPh sb="25" eb="26">
      <t>ya di</t>
    </rPh>
    <rPh sb="27" eb="28">
      <t>cheng b</t>
    </rPh>
    <rPh sb="29" eb="30">
      <t>rang li</t>
    </rPh>
    <rPh sb="31" eb="32">
      <t>jing xiao</t>
    </rPh>
    <rPh sb="33" eb="34">
      <t>shang</t>
    </rPh>
    <rPh sb="37" eb="38">
      <t>zhan ling qu dao</t>
    </rPh>
    <rPh sb="42" eb="43">
      <t>yi liang qu</t>
    </rPh>
    <phoneticPr fontId="2" type="noConversion"/>
  </si>
  <si>
    <t>实例</t>
    <rPh sb="0" eb="1">
      <t>shi li</t>
    </rPh>
    <phoneticPr fontId="2" type="noConversion"/>
  </si>
  <si>
    <t>创新药、恒瑞医药</t>
    <rPh sb="0" eb="1">
      <t>chuang xin yao</t>
    </rPh>
    <rPh sb="4" eb="5">
      <t>heng rui yi yao</t>
    </rPh>
    <phoneticPr fontId="2" type="noConversion"/>
  </si>
  <si>
    <t>人员投入，配合资金投入，在新药研发上有所突破 ➔ 独享药品创新带来的超额利润（专利权保护期内）</t>
    <rPh sb="0" eb="1">
      <t>ren yuan</t>
    </rPh>
    <rPh sb="2" eb="3">
      <t>tou ru</t>
    </rPh>
    <rPh sb="5" eb="6">
      <t>pei he</t>
    </rPh>
    <rPh sb="7" eb="8">
      <t>zi jin tou ru</t>
    </rPh>
    <rPh sb="12" eb="13">
      <t>zai</t>
    </rPh>
    <rPh sb="13" eb="14">
      <t>xin yao</t>
    </rPh>
    <rPh sb="17" eb="18">
      <t>shang</t>
    </rPh>
    <rPh sb="18" eb="19">
      <t>you suo tu po</t>
    </rPh>
    <rPh sb="25" eb="26">
      <t>du xiang</t>
    </rPh>
    <rPh sb="27" eb="28">
      <t>yao</t>
    </rPh>
    <rPh sb="29" eb="30">
      <t>chuang xin</t>
    </rPh>
    <rPh sb="31" eb="32">
      <t>dai lai</t>
    </rPh>
    <rPh sb="33" eb="34">
      <t>de</t>
    </rPh>
    <rPh sb="34" eb="35">
      <t>chao e li run</t>
    </rPh>
    <rPh sb="39" eb="40">
      <t>zhuan li bao hu qi</t>
    </rPh>
    <rPh sb="41" eb="42">
      <t>q</t>
    </rPh>
    <rPh sb="45" eb="46">
      <t>nei</t>
    </rPh>
    <phoneticPr fontId="2" type="noConversion"/>
  </si>
  <si>
    <t>民营医院、复星系</t>
    <rPh sb="0" eb="1">
      <t>min ying</t>
    </rPh>
    <rPh sb="2" eb="3">
      <t>yi yuan</t>
    </rPh>
    <rPh sb="5" eb="6">
      <t>fu xing</t>
    </rPh>
    <rPh sb="7" eb="8">
      <t>xi</t>
    </rPh>
    <phoneticPr fontId="2" type="noConversion"/>
  </si>
  <si>
    <t>依靠资金优势大量开设网点、收购资产、构建平台，争取胜出 ➔ 占据行业头部，独享行业超额利润</t>
    <rPh sb="0" eb="1">
      <t>yi kao</t>
    </rPh>
    <rPh sb="2" eb="3">
      <t>zi jin</t>
    </rPh>
    <rPh sb="4" eb="5">
      <t>you shi</t>
    </rPh>
    <rPh sb="6" eb="7">
      <t>da liang</t>
    </rPh>
    <rPh sb="8" eb="9">
      <t>kai she</t>
    </rPh>
    <rPh sb="10" eb="11">
      <t>wang dian</t>
    </rPh>
    <rPh sb="13" eb="14">
      <t>shou gou</t>
    </rPh>
    <rPh sb="15" eb="16">
      <t>zi chan</t>
    </rPh>
    <rPh sb="18" eb="19">
      <t>gou jian</t>
    </rPh>
    <rPh sb="20" eb="21">
      <t>ping tai</t>
    </rPh>
    <rPh sb="23" eb="24">
      <t>zheng qu</t>
    </rPh>
    <rPh sb="25" eb="26">
      <t>sheng chu</t>
    </rPh>
    <rPh sb="30" eb="31">
      <t>zhan ju</t>
    </rPh>
    <rPh sb="32" eb="33">
      <t>hang ye</t>
    </rPh>
    <rPh sb="34" eb="35">
      <t>tou bu</t>
    </rPh>
    <rPh sb="37" eb="38">
      <t>du xiang hang ye</t>
    </rPh>
    <rPh sb="41" eb="42">
      <t>chao e li run</t>
    </rPh>
    <phoneticPr fontId="2" type="noConversion"/>
  </si>
  <si>
    <t>投入 ➔ 回报模式</t>
    <rPh sb="0" eb="1">
      <t>tou ru</t>
    </rPh>
    <rPh sb="5" eb="6">
      <t>hui bao</t>
    </rPh>
    <rPh sb="7" eb="8">
      <t>mo shi</t>
    </rPh>
    <phoneticPr fontId="2" type="noConversion"/>
  </si>
  <si>
    <t>政策/后台</t>
    <rPh sb="0" eb="1">
      <t>zheng ce</t>
    </rPh>
    <rPh sb="3" eb="4">
      <t>hou tai</t>
    </rPh>
    <phoneticPr fontId="2" type="noConversion"/>
  </si>
  <si>
    <t>OTC仿制药、中成药</t>
    <rPh sb="3" eb="4">
      <t>fang zhi yao</t>
    </rPh>
    <rPh sb="7" eb="8">
      <t>zhong cheng yao</t>
    </rPh>
    <phoneticPr fontId="2" type="noConversion"/>
  </si>
  <si>
    <t>科目\时间</t>
  </si>
  <si>
    <t>基本每股收益(元)</t>
  </si>
  <si>
    <t>净利润(元)</t>
  </si>
  <si>
    <t>净利润同比增长率</t>
  </si>
  <si>
    <t>扣非净利润(元)</t>
  </si>
  <si>
    <t>扣非净利润同比增长率</t>
  </si>
  <si>
    <t>营业总收入(元)</t>
  </si>
  <si>
    <t>营业总收入同比增长率</t>
  </si>
  <si>
    <t>每股净资产(元)</t>
  </si>
  <si>
    <t>净资产收益率</t>
  </si>
  <si>
    <t>净资产收益率-摊薄</t>
  </si>
  <si>
    <t>资产负债比率</t>
  </si>
  <si>
    <t>每股资本公积金(元)</t>
  </si>
  <si>
    <t>每股未分配利润(元)</t>
  </si>
  <si>
    <t>每股经营现金流(元)</t>
  </si>
  <si>
    <t>销售毛利率</t>
  </si>
  <si>
    <t>存货周转率</t>
  </si>
  <si>
    <t>销售净利率</t>
  </si>
  <si>
    <t>2018-03-31</t>
  </si>
  <si>
    <t>2017-12-31</t>
  </si>
  <si>
    <t>2017-09-30</t>
  </si>
  <si>
    <t>2017-06-30</t>
  </si>
  <si>
    <t>2017-03-31</t>
  </si>
  <si>
    <t>2016-12-31</t>
  </si>
  <si>
    <t>2016-09-30</t>
  </si>
  <si>
    <t>2016-06-30</t>
  </si>
  <si>
    <t>5.76%</t>
  </si>
  <si>
    <t>2016-03-31</t>
  </si>
  <si>
    <t>2015-12-31</t>
  </si>
  <si>
    <t>2015-09-30</t>
  </si>
  <si>
    <t>2015-06-30</t>
  </si>
  <si>
    <t>2015-03-31</t>
  </si>
  <si>
    <t>2014-12-31</t>
  </si>
  <si>
    <t>2014-09-30</t>
  </si>
  <si>
    <t>2014-06-30</t>
  </si>
  <si>
    <t>2014-03-31</t>
  </si>
  <si>
    <t>2013-12-31</t>
  </si>
  <si>
    <t>2013-09-30</t>
  </si>
  <si>
    <t>5.15%</t>
  </si>
  <si>
    <t>2013-06-30</t>
  </si>
  <si>
    <t>2013-03-31</t>
  </si>
  <si>
    <t>2012-12-31</t>
  </si>
  <si>
    <t>2012-09-30</t>
  </si>
  <si>
    <t>2012-06-30</t>
  </si>
  <si>
    <t>2012-03-31</t>
  </si>
  <si>
    <t>2011-12-31</t>
  </si>
  <si>
    <t>2011-09-30</t>
  </si>
  <si>
    <t>2011-06-30</t>
  </si>
  <si>
    <t>2011-03-31</t>
  </si>
  <si>
    <t>2010-12-31</t>
  </si>
  <si>
    <t>2010-09-30</t>
  </si>
  <si>
    <t>3.91%</t>
  </si>
  <si>
    <t>2010-06-30</t>
  </si>
  <si>
    <t>2010-03-31</t>
  </si>
  <si>
    <t>2009-12-31</t>
  </si>
  <si>
    <t>2009-09-30</t>
  </si>
  <si>
    <t>2009-06-30</t>
  </si>
  <si>
    <t>2009-03-31</t>
  </si>
  <si>
    <t>2008-12-31</t>
  </si>
  <si>
    <t>2008-09-30</t>
  </si>
  <si>
    <t>2008-06-30</t>
  </si>
  <si>
    <t>2008-03-31</t>
  </si>
  <si>
    <t>2007-12-31</t>
  </si>
  <si>
    <t>2007-09-30</t>
  </si>
  <si>
    <t>2007-06-30</t>
  </si>
  <si>
    <t>2007-03-31</t>
  </si>
  <si>
    <t>2006-12-31</t>
  </si>
  <si>
    <t>2006-09-30</t>
  </si>
  <si>
    <t>2006-06-30</t>
  </si>
  <si>
    <t>2006-03-31</t>
  </si>
  <si>
    <t>2005-12-31</t>
  </si>
  <si>
    <t>2005-09-30</t>
  </si>
  <si>
    <t>2005-06-30</t>
  </si>
  <si>
    <t>2005-03-31</t>
  </si>
  <si>
    <t>2004-12-31</t>
  </si>
  <si>
    <t>2004-09-30</t>
  </si>
  <si>
    <t>4.56%</t>
  </si>
  <si>
    <t>2004-06-30</t>
  </si>
  <si>
    <t>2004-03-31</t>
  </si>
  <si>
    <t>2003-12-31</t>
  </si>
  <si>
    <t>2003-09-30</t>
  </si>
  <si>
    <t>2003-06-30</t>
  </si>
  <si>
    <t>2003-03-31</t>
  </si>
  <si>
    <t>2002-12-31</t>
  </si>
  <si>
    <t>2002-09-30</t>
  </si>
  <si>
    <t>2002-06-30</t>
  </si>
  <si>
    <t>2002-03-31</t>
  </si>
  <si>
    <t>4.60%</t>
  </si>
  <si>
    <t>2001-12-31</t>
  </si>
  <si>
    <t>5.45%</t>
  </si>
  <si>
    <t>2001-06-30</t>
  </si>
  <si>
    <t>5.12%</t>
  </si>
  <si>
    <t>2000-12-31</t>
  </si>
  <si>
    <t>3.55%</t>
  </si>
  <si>
    <t>2000-06-30</t>
  </si>
  <si>
    <t>3.18%</t>
  </si>
  <si>
    <t>1999-12-31</t>
  </si>
  <si>
    <t>1999-06-30</t>
  </si>
  <si>
    <t>6.12%</t>
  </si>
  <si>
    <t>1998-12-31</t>
  </si>
  <si>
    <t>1998-06-30</t>
  </si>
  <si>
    <t>5.53%</t>
  </si>
  <si>
    <t>1997-12-31</t>
  </si>
  <si>
    <t>5.32%</t>
  </si>
  <si>
    <t>1997-06-30</t>
  </si>
  <si>
    <t>5.37%</t>
  </si>
  <si>
    <t>1996-12-31</t>
  </si>
  <si>
    <t>1996-06-30</t>
  </si>
  <si>
    <t>5.19%</t>
  </si>
  <si>
    <t>1995-12-31</t>
  </si>
  <si>
    <t>5.40%</t>
  </si>
  <si>
    <t>1995-06-30</t>
  </si>
  <si>
    <t>5.56%</t>
  </si>
  <si>
    <t>1994-12-31</t>
  </si>
  <si>
    <t>1994-06-30</t>
  </si>
  <si>
    <t>6.85%</t>
  </si>
  <si>
    <t>1993-12-31</t>
  </si>
  <si>
    <t>5.86%</t>
  </si>
  <si>
    <t>1993-06-30</t>
  </si>
  <si>
    <t>6.57%</t>
  </si>
  <si>
    <t>1992-12-31</t>
  </si>
  <si>
    <t>5.84%</t>
  </si>
  <si>
    <t>1991-12-31</t>
  </si>
  <si>
    <t>1990-12-31</t>
  </si>
  <si>
    <t>管理费用(元)</t>
  </si>
  <si>
    <t>销售费用(元)</t>
  </si>
  <si>
    <t>2009Q4</t>
  </si>
  <si>
    <t>2010Q2</t>
  </si>
  <si>
    <t>2010Q3</t>
  </si>
  <si>
    <t>2010Q4</t>
  </si>
  <si>
    <t>2011Q2</t>
  </si>
  <si>
    <t>2011Q3</t>
  </si>
  <si>
    <t>2011Q4</t>
  </si>
  <si>
    <t>2012Q2</t>
  </si>
  <si>
    <t>2012Q3</t>
  </si>
  <si>
    <t>2012Q4</t>
  </si>
  <si>
    <t>2013Q2</t>
  </si>
  <si>
    <t>2013Q3</t>
  </si>
  <si>
    <t>2013Q4</t>
  </si>
  <si>
    <t>2014Q2</t>
  </si>
  <si>
    <t>2014Q3</t>
  </si>
  <si>
    <t>2014Q4</t>
  </si>
  <si>
    <t>2015Q2</t>
  </si>
  <si>
    <t>2015Q3</t>
  </si>
  <si>
    <t>2015Q4</t>
  </si>
  <si>
    <t>2016Q3</t>
  </si>
  <si>
    <t>2016Q4</t>
  </si>
  <si>
    <t>2017Q1</t>
  </si>
  <si>
    <t>2017Q2</t>
  </si>
  <si>
    <t>2017Q3</t>
  </si>
  <si>
    <t>2017Q4</t>
  </si>
  <si>
    <t>营业收入(元)</t>
  </si>
  <si>
    <t>营业总成本(元)</t>
  </si>
  <si>
    <t>营业成本(元)</t>
  </si>
  <si>
    <t>营业利润(元)</t>
  </si>
  <si>
    <t>投资收益(元)</t>
  </si>
  <si>
    <t>其中：联营企业和合营企业的投资收益(元)</t>
  </si>
  <si>
    <t>资产减值损失(元)</t>
  </si>
  <si>
    <t>财务费用(元)</t>
  </si>
  <si>
    <t>营业外收入(元)</t>
  </si>
  <si>
    <t>营业外支出(元)</t>
  </si>
  <si>
    <t>营业税金及附加(元)</t>
  </si>
  <si>
    <t>利润总额(元)</t>
  </si>
  <si>
    <t>所得税(元)</t>
  </si>
  <si>
    <t>其他综合收益(元)</t>
  </si>
  <si>
    <t>综合收益总额(元)</t>
  </si>
  <si>
    <t>归属于母公司股东的综合收益总额(元)</t>
  </si>
  <si>
    <t>归属于少数股东的综合收益总额(元)</t>
  </si>
  <si>
    <t>1、基本背景：背靠哈药集团（实控人为哈尔滨国资委），下辖制药总厂（抗生素）、制药六厂（OTC和保健品）、中药公司（中药注射剂）、医药有限公司（CSO）、三精制药（OTC和保健品），</t>
    <rPh sb="2" eb="3">
      <t>ji ben</t>
    </rPh>
    <rPh sb="4" eb="5">
      <t>bei jing</t>
    </rPh>
    <phoneticPr fontId="2" type="noConversion"/>
  </si>
  <si>
    <t xml:space="preserve">      其中三精制药 2005 年借壳天鹅股份上市，2011 年从哈药集团控股改为哈药股份控股，2015 年改名人民同泰，分工上，哈药股份主要从事医疗工业，人民同泰从事医疗商业</t>
    <rPh sb="6" eb="7">
      <t>qi z</t>
    </rPh>
    <rPh sb="8" eb="9">
      <t>san jing zhi yao</t>
    </rPh>
    <rPh sb="18" eb="19">
      <t>nian</t>
    </rPh>
    <rPh sb="19" eb="20">
      <t>jie ke</t>
    </rPh>
    <rPh sb="21" eb="22">
      <t>tian e gu fen</t>
    </rPh>
    <rPh sb="25" eb="26">
      <t>shang shi</t>
    </rPh>
    <rPh sb="33" eb="34">
      <t>nian</t>
    </rPh>
    <rPh sb="34" eb="35">
      <t>cong ji tuan</t>
    </rPh>
    <rPh sb="35" eb="36">
      <t>ha yao ji tuan</t>
    </rPh>
    <rPh sb="39" eb="40">
      <t>kong gu</t>
    </rPh>
    <rPh sb="41" eb="42">
      <t>gai wei</t>
    </rPh>
    <rPh sb="43" eb="44">
      <t>ha yao gu fen kong gu</t>
    </rPh>
    <rPh sb="55" eb="56">
      <t>nian</t>
    </rPh>
    <rPh sb="56" eb="57">
      <t>gai ming</t>
    </rPh>
    <rPh sb="58" eb="59">
      <t>ren min tong tai</t>
    </rPh>
    <rPh sb="63" eb="64">
      <t>fen gong shang</t>
    </rPh>
    <rPh sb="67" eb="68">
      <t>ha yao gu fen</t>
    </rPh>
    <rPh sb="71" eb="72">
      <t>zhu yao</t>
    </rPh>
    <rPh sb="73" eb="74">
      <t>cong shi</t>
    </rPh>
    <rPh sb="75" eb="76">
      <t>yi liao gong ye</t>
    </rPh>
    <rPh sb="80" eb="81">
      <t>ren min tong tai</t>
    </rPh>
    <rPh sb="84" eb="85">
      <t>cong shi</t>
    </rPh>
    <rPh sb="86" eb="87">
      <t>yi liao</t>
    </rPh>
    <rPh sb="88" eb="89">
      <t>shang ye</t>
    </rPh>
    <phoneticPr fontId="2" type="noConversion"/>
  </si>
  <si>
    <t>图：哈药股份常年销售费用和管理费用高企，造成高毛利、低净利</t>
    <rPh sb="0" eb="1">
      <t>tu</t>
    </rPh>
    <rPh sb="2" eb="3">
      <t>ha yao</t>
    </rPh>
    <rPh sb="4" eb="5">
      <t>gu fen</t>
    </rPh>
    <rPh sb="6" eb="7">
      <t>chang</t>
    </rPh>
    <rPh sb="8" eb="9">
      <t>xiao shou</t>
    </rPh>
    <rPh sb="10" eb="11">
      <t>fei y</t>
    </rPh>
    <rPh sb="12" eb="13">
      <t>he</t>
    </rPh>
    <rPh sb="13" eb="14">
      <t>guan li</t>
    </rPh>
    <rPh sb="15" eb="16">
      <t>fei yong</t>
    </rPh>
    <rPh sb="17" eb="18">
      <t>gao qi</t>
    </rPh>
    <rPh sb="20" eb="21">
      <t>zao cheng</t>
    </rPh>
    <rPh sb="22" eb="23">
      <t>gao mao li</t>
    </rPh>
    <rPh sb="26" eb="27">
      <t>di</t>
    </rPh>
    <rPh sb="27" eb="28">
      <t>jing li</t>
    </rPh>
    <phoneticPr fontId="2" type="noConversion"/>
  </si>
  <si>
    <t xml:space="preserve">      早先营销模式为“高空密集广告，强势拉动终端销量”，品牌知名度高，零售药店也乐于推广。</t>
    <rPh sb="6" eb="7">
      <t>zao xian</t>
    </rPh>
    <rPh sb="12" eb="13">
      <t>wei</t>
    </rPh>
    <phoneticPr fontId="2" type="noConversion"/>
  </si>
  <si>
    <t xml:space="preserve">      提到哈药集团股份有限公司(下称哈药)，上至八十老人、下至三岁孩童恐怕无人不知其几种著名商标，“盖中盖”、</t>
    <phoneticPr fontId="2" type="noConversion"/>
  </si>
  <si>
    <t xml:space="preserve">      “三精”、“护彤”以及“哈药”一度在中央及地方电视台刮起广告风暴。上世纪九十年代，哈药股份在全国率先采取</t>
    <phoneticPr fontId="2" type="noConversion"/>
  </si>
  <si>
    <t xml:space="preserve">      密集广告轰炸的销售模式，一度创造了11亿广告费砸出80亿销售业绩的“哈药神话”。而在直销领域，该公司也是</t>
    <phoneticPr fontId="2" type="noConversion"/>
  </si>
  <si>
    <t xml:space="preserve">      哈药股份的核心产品青霉素和头孢菌素类抗生素原粉等在各自细分领域的市场占有率位居行业前列。2015年、</t>
    <phoneticPr fontId="2" type="noConversion"/>
  </si>
  <si>
    <t xml:space="preserve">      2016年财报显示，公司化学制剂受抗生素限用、医保控费和药品招标等政策影响，营收同比分别下降18.17%和</t>
    <phoneticPr fontId="2" type="noConversion"/>
  </si>
  <si>
    <t xml:space="preserve">      19%。2016年，阿莫西林胶囊生产量为22亿粒，同比减少26%，销售量同比亦减少26%。</t>
    <phoneticPr fontId="2" type="noConversion"/>
  </si>
  <si>
    <t xml:space="preserve">      为此，哈药股份在通过调整产品结构、优化生产工艺、控制产品生产成本等保障公司收益的同时，还在2013年</t>
    <phoneticPr fontId="2" type="noConversion"/>
  </si>
  <si>
    <t xml:space="preserve">      提出“专营商模式”，企图实现对终端的掌控和产品的广泛覆盖。此举随即体现在公司销售费用大幅下降。</t>
    <rPh sb="16" eb="17">
      <t>qi tu</t>
    </rPh>
    <rPh sb="35" eb="36">
      <t>ci hou</t>
    </rPh>
    <rPh sb="36" eb="37">
      <t>ju</t>
    </rPh>
    <rPh sb="37" eb="38">
      <t>sui</t>
    </rPh>
    <rPh sb="38" eb="39">
      <t>ji</t>
    </rPh>
    <rPh sb="39" eb="40">
      <t>ti xian</t>
    </rPh>
    <rPh sb="41" eb="42">
      <t>zai</t>
    </rPh>
    <rPh sb="42" eb="43">
      <t>gong si</t>
    </rPh>
    <rPh sb="44" eb="45">
      <t>xiao shou fei y</t>
    </rPh>
    <rPh sb="48" eb="49">
      <t>da fu</t>
    </rPh>
    <rPh sb="50" eb="51">
      <t>xia jiang</t>
    </rPh>
    <phoneticPr fontId="2" type="noConversion"/>
  </si>
  <si>
    <t xml:space="preserve">      2016 年公司继续实施销售改革，推行专营商+药品追踪码的销售模式，其中专营商享有在该区域的独家专营权，公司直接发货到专营商，再由专营商配送至销售终端，有效的减少中间环节，提高经</t>
    <rPh sb="14" eb="15">
      <t>ji xu</t>
    </rPh>
    <phoneticPr fontId="2" type="noConversion"/>
  </si>
  <si>
    <t xml:space="preserve">      销效率。公司把全国分成 2523 个区县，每个区县只限定一个专营商进行产品销售推广，目前公司已经与全国 300 多家专营商签订专营协议，并逐渐细化终端管理和建立考核体系。</t>
    <phoneticPr fontId="2" type="noConversion"/>
  </si>
  <si>
    <t xml:space="preserve">      作为老牌抗生素生产企业，哈药股份 2012 年年报显示，受抗生素限用、药品降价等行业政策冲击影响，公司</t>
    <phoneticPr fontId="2" type="noConversion"/>
  </si>
  <si>
    <t xml:space="preserve">      经营业务增长开始放缓，同比增长仅为 1.16%。到了 2017 年报，哈药营收净利双降，其中扣非净利下降近六成。</t>
    <rPh sb="39" eb="40">
      <t>bao</t>
    </rPh>
    <rPh sb="52" eb="53">
      <t>kou fei</t>
    </rPh>
    <phoneticPr fontId="2" type="noConversion"/>
  </si>
  <si>
    <t xml:space="preserve">      哈药股份为全国首家医药行业的上市公司。</t>
    <rPh sb="6" eb="7">
      <t>ha yao gu fen</t>
    </rPh>
    <phoneticPr fontId="2" type="noConversion"/>
  </si>
  <si>
    <t>2、商业模式：哈药股份传统属于渠道驱动模式，近年连受管理问题、信誉危机、医改等影响，开始探索渠道变革</t>
    <rPh sb="2" eb="3">
      <t>shang ye mo shi</t>
    </rPh>
    <rPh sb="7" eb="8">
      <t>ha yao ji tuan</t>
    </rPh>
    <rPh sb="9" eb="10">
      <t>gu fen</t>
    </rPh>
    <rPh sb="11" eb="12">
      <t>chuan t</t>
    </rPh>
    <rPh sb="13" eb="14">
      <t>shu yu</t>
    </rPh>
    <rPh sb="15" eb="16">
      <t>qu dao</t>
    </rPh>
    <rPh sb="17" eb="18">
      <t>qu dong</t>
    </rPh>
    <rPh sb="19" eb="20">
      <t>mo shi</t>
    </rPh>
    <rPh sb="22" eb="23">
      <t>jin n</t>
    </rPh>
    <rPh sb="24" eb="25">
      <t>lian</t>
    </rPh>
    <rPh sb="25" eb="26">
      <t>shou</t>
    </rPh>
    <rPh sb="26" eb="27">
      <t>guan li</t>
    </rPh>
    <rPh sb="28" eb="29">
      <t>wen ti</t>
    </rPh>
    <rPh sb="31" eb="32">
      <t>xin yu wei ji</t>
    </rPh>
    <rPh sb="36" eb="37">
      <t>yi gai</t>
    </rPh>
    <rPh sb="38" eb="39">
      <t>deng</t>
    </rPh>
    <rPh sb="39" eb="40">
      <t>ying xiang</t>
    </rPh>
    <rPh sb="42" eb="43">
      <t>kai shi</t>
    </rPh>
    <rPh sb="44" eb="45">
      <t>tan suo</t>
    </rPh>
    <rPh sb="46" eb="47">
      <t>qu dao</t>
    </rPh>
    <phoneticPr fontId="2" type="noConversion"/>
  </si>
  <si>
    <t>3、公司本质仍停留在渠道驱动，研发投入常年占营收比例偏低且金额未有增长</t>
    <rPh sb="2" eb="3">
      <t>gong si</t>
    </rPh>
    <rPh sb="4" eb="5">
      <t>ben zhi</t>
    </rPh>
    <rPh sb="6" eb="7">
      <t>reng</t>
    </rPh>
    <rPh sb="7" eb="8">
      <t>ting liu zai</t>
    </rPh>
    <rPh sb="10" eb="11">
      <t>qu dao qu dong</t>
    </rPh>
    <rPh sb="15" eb="16">
      <t>yan fa tou ru</t>
    </rPh>
    <rPh sb="19" eb="20">
      <t>chang n</t>
    </rPh>
    <rPh sb="21" eb="22">
      <t>zhan</t>
    </rPh>
    <rPh sb="22" eb="23">
      <t>ying shou</t>
    </rPh>
    <rPh sb="24" eb="25">
      <t>bi li</t>
    </rPh>
    <rPh sb="26" eb="27">
      <t>pian di</t>
    </rPh>
    <rPh sb="28" eb="29">
      <t>qie</t>
    </rPh>
    <rPh sb="29" eb="30">
      <t>jin e</t>
    </rPh>
    <rPh sb="31" eb="32">
      <t>wei you</t>
    </rPh>
    <rPh sb="33" eb="34">
      <t>zeng z</t>
    </rPh>
    <phoneticPr fontId="2" type="noConversion"/>
  </si>
  <si>
    <t>研发投入占营收</t>
    <rPh sb="0" eb="1">
      <t>yan fa tou ru</t>
    </rPh>
    <rPh sb="4" eb="5">
      <t>zhan</t>
    </rPh>
    <rPh sb="5" eb="6">
      <t>ying shou</t>
    </rPh>
    <phoneticPr fontId="2" type="noConversion"/>
  </si>
  <si>
    <t>销售费用占营收</t>
    <rPh sb="0" eb="1">
      <t>xiao shou fei yong</t>
    </rPh>
    <rPh sb="4" eb="5">
      <t>zhan</t>
    </rPh>
    <rPh sb="5" eb="6">
      <t>ying shou</t>
    </rPh>
    <phoneticPr fontId="2" type="noConversion"/>
  </si>
  <si>
    <t>哈药股份</t>
    <rPh sb="0" eb="1">
      <t>ha yao gu fen</t>
    </rPh>
    <phoneticPr fontId="2" type="noConversion"/>
  </si>
  <si>
    <t>固定资产占总资产</t>
    <rPh sb="0" eb="1">
      <t>gu ding zi chan</t>
    </rPh>
    <rPh sb="4" eb="5">
      <t>zhan</t>
    </rPh>
    <rPh sb="5" eb="6">
      <t>zong zi chan</t>
    </rPh>
    <phoneticPr fontId="2" type="noConversion"/>
  </si>
  <si>
    <t>研发人员占比</t>
    <rPh sb="0" eb="1">
      <t>yan fa ren yuan</t>
    </rPh>
    <rPh sb="4" eb="5">
      <t>zhan bi</t>
    </rPh>
    <phoneticPr fontId="2" type="noConversion"/>
  </si>
  <si>
    <t xml:space="preserve">      以一股强劲的势头进入直销界，但其宏伟蓝图还未及施展，便陷入了产品质量不合格、APP遭抵制、涉传风波、</t>
    <phoneticPr fontId="2" type="noConversion"/>
  </si>
  <si>
    <t xml:space="preserve">      污染丑闻以及行贿门等等问题旋涡，一度遭遇信誉危机。</t>
    <rPh sb="10" eb="11">
      <t>yi ji</t>
    </rPh>
    <rPh sb="12" eb="13">
      <t>xing hui men</t>
    </rPh>
    <phoneticPr fontId="2" type="noConversion"/>
  </si>
  <si>
    <t>2007 年</t>
    <rPh sb="5" eb="6">
      <t>nian</t>
    </rPh>
    <phoneticPr fontId="2" type="noConversion"/>
  </si>
  <si>
    <t>2008 年</t>
    <rPh sb="5" eb="6">
      <t>nian</t>
    </rPh>
    <phoneticPr fontId="2" type="noConversion"/>
  </si>
  <si>
    <t>2009 年</t>
    <rPh sb="5" eb="6">
      <t>nian</t>
    </rPh>
    <phoneticPr fontId="2" type="noConversion"/>
  </si>
  <si>
    <t>2010 年</t>
    <rPh sb="5" eb="6">
      <t>nian</t>
    </rPh>
    <phoneticPr fontId="2" type="noConversion"/>
  </si>
  <si>
    <t>2011 年</t>
    <rPh sb="5" eb="6">
      <t>nian</t>
    </rPh>
    <phoneticPr fontId="2" type="noConversion"/>
  </si>
  <si>
    <t>2012 年</t>
    <rPh sb="5" eb="6">
      <t>nian</t>
    </rPh>
    <phoneticPr fontId="2" type="noConversion"/>
  </si>
  <si>
    <t>2013 年</t>
    <rPh sb="5" eb="6">
      <t>nian</t>
    </rPh>
    <phoneticPr fontId="2" type="noConversion"/>
  </si>
  <si>
    <t>2014 年</t>
    <rPh sb="5" eb="6">
      <t>nian</t>
    </rPh>
    <phoneticPr fontId="2" type="noConversion"/>
  </si>
  <si>
    <t>2015 年</t>
    <rPh sb="5" eb="6">
      <t>nian</t>
    </rPh>
    <phoneticPr fontId="2" type="noConversion"/>
  </si>
  <si>
    <t>2016 年</t>
    <rPh sb="5" eb="6">
      <t>nian</t>
    </rPh>
    <phoneticPr fontId="2" type="noConversion"/>
  </si>
  <si>
    <t>2017 年</t>
    <rPh sb="5" eb="6">
      <t>nian</t>
    </rPh>
    <phoneticPr fontId="2" type="noConversion"/>
  </si>
  <si>
    <t>研发投入（亿元）</t>
    <rPh sb="0" eb="1">
      <t>yan fa tou ru</t>
    </rPh>
    <rPh sb="5" eb="6">
      <t>yi yuan</t>
    </rPh>
    <phoneticPr fontId="2" type="noConversion"/>
  </si>
  <si>
    <t>商誉占总资产</t>
    <rPh sb="0" eb="1">
      <t>shang yu</t>
    </rPh>
    <rPh sb="2" eb="3">
      <t>zhan</t>
    </rPh>
    <rPh sb="3" eb="4">
      <t>zong zi chan</t>
    </rPh>
    <phoneticPr fontId="2" type="noConversion"/>
  </si>
  <si>
    <t>N/A</t>
    <phoneticPr fontId="2" type="noConversion"/>
  </si>
  <si>
    <t>销售毛利率</t>
    <rPh sb="0" eb="1">
      <t>xiao shou</t>
    </rPh>
    <rPh sb="2" eb="3">
      <t>mao li lü</t>
    </rPh>
    <phoneticPr fontId="2" type="noConversion"/>
  </si>
  <si>
    <t>销售净利率</t>
    <rPh sb="0" eb="1">
      <t>xiao shou</t>
    </rPh>
    <rPh sb="2" eb="3">
      <t>jing li lü</t>
    </rPh>
    <phoneticPr fontId="2" type="noConversion"/>
  </si>
  <si>
    <t>新华医疗</t>
    <rPh sb="0" eb="1">
      <t>xin hua yi liao</t>
    </rPh>
    <phoneticPr fontId="2" type="noConversion"/>
  </si>
  <si>
    <t>迪安诊断</t>
    <rPh sb="0" eb="1">
      <t>di an zhen d</t>
    </rPh>
    <phoneticPr fontId="2" type="noConversion"/>
  </si>
  <si>
    <t>判断：主营医疗器械和制药设备，09 年之前渠道驱动为主，之后开始朝投资驱动转型，先后收购长春博讯、威士达、远跃药机、成都英德，以完善制药设备产业链，然而业绩未达承诺额度，15 年起陆</t>
    <rPh sb="0" eb="1">
      <t>pan d</t>
    </rPh>
    <rPh sb="3" eb="4">
      <t>zhu y</t>
    </rPh>
    <rPh sb="5" eb="6">
      <t>yi liao qi xie</t>
    </rPh>
    <rPh sb="9" eb="10">
      <t>he</t>
    </rPh>
    <rPh sb="10" eb="11">
      <t>zhi yao she bei</t>
    </rPh>
    <rPh sb="18" eb="19">
      <t>nian</t>
    </rPh>
    <rPh sb="19" eb="20">
      <t>zhi qian</t>
    </rPh>
    <rPh sb="21" eb="22">
      <t>qu dao qu dong</t>
    </rPh>
    <rPh sb="25" eb="26">
      <t>wei zhu</t>
    </rPh>
    <rPh sb="28" eb="29">
      <t>zhi hou</t>
    </rPh>
    <rPh sb="30" eb="31">
      <t>kai shi</t>
    </rPh>
    <rPh sb="32" eb="33">
      <t>chao</t>
    </rPh>
    <rPh sb="33" eb="34">
      <t>tou zi</t>
    </rPh>
    <rPh sb="35" eb="36">
      <t>qu dong</t>
    </rPh>
    <rPh sb="37" eb="38">
      <t>zhuan xing</t>
    </rPh>
    <rPh sb="40" eb="41">
      <t>xian hou</t>
    </rPh>
    <rPh sb="42" eb="43">
      <t>shou gou</t>
    </rPh>
    <rPh sb="63" eb="64">
      <t>yi</t>
    </rPh>
    <rPh sb="64" eb="65">
      <t>wan shan</t>
    </rPh>
    <rPh sb="66" eb="67">
      <t>zhi yao she bei chan ye lian</t>
    </rPh>
    <rPh sb="74" eb="75">
      <t>ran er</t>
    </rPh>
    <rPh sb="78" eb="79">
      <t>wei da</t>
    </rPh>
    <rPh sb="79" eb="80">
      <t>da</t>
    </rPh>
    <rPh sb="80" eb="81">
      <t>cheng nuo</t>
    </rPh>
    <rPh sb="82" eb="83">
      <t>e</t>
    </rPh>
    <rPh sb="83" eb="84">
      <t>du</t>
    </rPh>
    <rPh sb="88" eb="89">
      <t>nian qi</t>
    </rPh>
    <rPh sb="90" eb="91">
      <t>lu xu</t>
    </rPh>
    <phoneticPr fontId="2" type="noConversion"/>
  </si>
  <si>
    <t>续商誉减值，从此外延脚步有所放慢，开始加码研发人员，研发投入金额也渐有增长；2017 年 8 月，新华医疗公告与其大股东山东能源集团进行医疗服务板块的业务整合，山东能源集团下属八家医院</t>
    <rPh sb="10" eb="11">
      <t>jiao bu</t>
    </rPh>
    <rPh sb="12" eb="13">
      <t>you suo fang man</t>
    </rPh>
    <rPh sb="17" eb="18">
      <t>kai shi</t>
    </rPh>
    <rPh sb="19" eb="20">
      <t>jia ma</t>
    </rPh>
    <rPh sb="21" eb="22">
      <t>yan fa ren yuan</t>
    </rPh>
    <rPh sb="26" eb="27">
      <t>yan fa tou ru</t>
    </rPh>
    <rPh sb="30" eb="31">
      <t>jin e</t>
    </rPh>
    <rPh sb="32" eb="33">
      <t>ye</t>
    </rPh>
    <rPh sb="33" eb="34">
      <t>jian jian</t>
    </rPh>
    <rPh sb="34" eb="35">
      <t>you</t>
    </rPh>
    <rPh sb="35" eb="36">
      <t>zeng z</t>
    </rPh>
    <rPh sb="43" eb="44">
      <t>nian</t>
    </rPh>
    <rPh sb="47" eb="48">
      <t>yue</t>
    </rPh>
    <rPh sb="53" eb="54">
      <t>gong gao</t>
    </rPh>
    <phoneticPr fontId="2" type="noConversion"/>
  </si>
  <si>
    <t>判断：药企，传统渠道驱动、广告轰炸为主的商业模式遭困（受医改影响，还发生了产品质量不合格、APP遭抵制、涉传风波、污染丑闻、行贿门等信誉危机），2015-2016 年研发投入触底、研发人员</t>
    <rPh sb="0" eb="1">
      <t>pan duan</t>
    </rPh>
    <rPh sb="3" eb="4">
      <t>yao qi</t>
    </rPh>
    <rPh sb="6" eb="7">
      <t>chuan tong</t>
    </rPh>
    <rPh sb="8" eb="9">
      <t>qu dao</t>
    </rPh>
    <rPh sb="13" eb="14">
      <t>guang gao</t>
    </rPh>
    <rPh sb="15" eb="16">
      <t>hong zha</t>
    </rPh>
    <rPh sb="17" eb="18">
      <t>wei zhu</t>
    </rPh>
    <rPh sb="19" eb="20">
      <t>de</t>
    </rPh>
    <rPh sb="20" eb="21">
      <t>shang ye mo shi</t>
    </rPh>
    <rPh sb="24" eb="25">
      <t>zao</t>
    </rPh>
    <rPh sb="25" eb="26">
      <t>kun jing</t>
    </rPh>
    <rPh sb="27" eb="28">
      <t>shou</t>
    </rPh>
    <rPh sb="28" eb="29">
      <t>yi gai</t>
    </rPh>
    <rPh sb="30" eb="31">
      <t>ying x</t>
    </rPh>
    <rPh sb="33" eb="34">
      <t>hai</t>
    </rPh>
    <rPh sb="34" eb="35">
      <t>fa sheng</t>
    </rPh>
    <rPh sb="36" eb="37">
      <t>le</t>
    </rPh>
    <rPh sb="65" eb="66">
      <t>deng</t>
    </rPh>
    <rPh sb="66" eb="67">
      <t>xin yu wei ji</t>
    </rPh>
    <rPh sb="82" eb="83">
      <t>n</t>
    </rPh>
    <rPh sb="83" eb="84">
      <t>yan fa tou ru</t>
    </rPh>
    <rPh sb="87" eb="88">
      <t>chu di</t>
    </rPh>
    <rPh sb="90" eb="91">
      <t>yan fa ren y</t>
    </rPh>
    <phoneticPr fontId="2" type="noConversion"/>
  </si>
  <si>
    <t>判断：业务集中在华东地区环浙江经济带的ICL第三方医学检验公司，17 年主营业务占比 38%（业务较杂），研发投入占营收比重 2.68%，低于同行业的金域（6.75%）。创业初期还以渠道驱动为主，</t>
    <rPh sb="0" eb="1">
      <t>pan duan</t>
    </rPh>
    <rPh sb="3" eb="4">
      <t>ye wu</t>
    </rPh>
    <rPh sb="5" eb="6">
      <t>ji zhong</t>
    </rPh>
    <rPh sb="7" eb="8">
      <t>zai</t>
    </rPh>
    <rPh sb="8" eb="9">
      <t>hua dong di qu</t>
    </rPh>
    <rPh sb="12" eb="13">
      <t>huan</t>
    </rPh>
    <rPh sb="13" eb="14">
      <t>zhe jiang jing ji dai</t>
    </rPh>
    <rPh sb="18" eb="19">
      <t>de</t>
    </rPh>
    <rPh sb="22" eb="23">
      <t>di san fang</t>
    </rPh>
    <rPh sb="25" eb="26">
      <t>yi xue jian yan</t>
    </rPh>
    <rPh sb="29" eb="30">
      <t>gong si</t>
    </rPh>
    <rPh sb="35" eb="36">
      <t>nian</t>
    </rPh>
    <rPh sb="36" eb="37">
      <t>zhu ying</t>
    </rPh>
    <rPh sb="38" eb="39">
      <t>ye wu</t>
    </rPh>
    <rPh sb="40" eb="41">
      <t>zhan bi</t>
    </rPh>
    <rPh sb="47" eb="48">
      <t>ye wu</t>
    </rPh>
    <rPh sb="49" eb="50">
      <t>jiao za</t>
    </rPh>
    <rPh sb="53" eb="54">
      <t>yan fa tou ru</t>
    </rPh>
    <rPh sb="57" eb="58">
      <t>zhan</t>
    </rPh>
    <rPh sb="58" eb="59">
      <t>ying shou</t>
    </rPh>
    <rPh sb="60" eb="61">
      <t>bi zhong</t>
    </rPh>
    <rPh sb="69" eb="70">
      <t>di yu</t>
    </rPh>
    <rPh sb="71" eb="72">
      <t>tong ling yu</t>
    </rPh>
    <rPh sb="72" eb="73">
      <t>hang ye</t>
    </rPh>
    <rPh sb="74" eb="75">
      <t>de</t>
    </rPh>
    <rPh sb="75" eb="76">
      <t>jin yu</t>
    </rPh>
    <rPh sb="85" eb="86">
      <t>chuang ye</t>
    </rPh>
    <rPh sb="87" eb="88">
      <t>chu qi</t>
    </rPh>
    <rPh sb="89" eb="90">
      <t>hai</t>
    </rPh>
    <rPh sb="90" eb="91">
      <t>yi</t>
    </rPh>
    <rPh sb="91" eb="92">
      <t>qu dao qu d</t>
    </rPh>
    <rPh sb="95" eb="96">
      <t>wei zhu</t>
    </rPh>
    <phoneticPr fontId="2" type="noConversion"/>
  </si>
  <si>
    <t>恒瑞医药</t>
    <rPh sb="0" eb="1">
      <t>heng rui yi yao</t>
    </rPh>
    <phoneticPr fontId="2" type="noConversion"/>
  </si>
  <si>
    <t>判断：专注肿瘤药、创新药研发的行业龙头，17 年研发投入金额 17.59 亿元，超过复星的 15.29 亿元，研发占营收 12.71%，也超过复星的 8.25%，研发人员占比 14.58%，也遥遥领先复星的 5%，</t>
    <rPh sb="0" eb="1">
      <t>pan duan</t>
    </rPh>
    <rPh sb="3" eb="4">
      <t>zhuan zhu</t>
    </rPh>
    <rPh sb="5" eb="6">
      <t>zhong liu yao</t>
    </rPh>
    <rPh sb="9" eb="10">
      <t>chuang xin yao</t>
    </rPh>
    <rPh sb="12" eb="13">
      <t>yan fa</t>
    </rPh>
    <rPh sb="14" eb="15">
      <t>de</t>
    </rPh>
    <rPh sb="15" eb="16">
      <t>hang ye long tou</t>
    </rPh>
    <rPh sb="23" eb="24">
      <t>nian</t>
    </rPh>
    <rPh sb="24" eb="25">
      <t>yan fa tou ru</t>
    </rPh>
    <rPh sb="28" eb="29">
      <t>jin e</t>
    </rPh>
    <rPh sb="37" eb="38">
      <t>yi yuan</t>
    </rPh>
    <rPh sb="40" eb="41">
      <t>chao guo</t>
    </rPh>
    <rPh sb="42" eb="43">
      <t>fu xing</t>
    </rPh>
    <rPh sb="44" eb="45">
      <t>de</t>
    </rPh>
    <rPh sb="52" eb="53">
      <t>yi</t>
    </rPh>
    <rPh sb="53" eb="54">
      <t>yuan</t>
    </rPh>
    <rPh sb="55" eb="56">
      <t>yan fa</t>
    </rPh>
    <rPh sb="57" eb="58">
      <t>zhan</t>
    </rPh>
    <rPh sb="58" eb="59">
      <t>ying shou</t>
    </rPh>
    <rPh sb="68" eb="69">
      <t>ye chao guo</t>
    </rPh>
    <rPh sb="71" eb="72">
      <t>fu xing</t>
    </rPh>
    <rPh sb="73" eb="74">
      <t>de</t>
    </rPh>
    <rPh sb="81" eb="82">
      <t>yan fa ren y</t>
    </rPh>
    <rPh sb="85" eb="86">
      <t>zhan bi</t>
    </rPh>
    <rPh sb="95" eb="96">
      <t>ye</t>
    </rPh>
    <rPh sb="96" eb="97">
      <t>yao yao ling xian</t>
    </rPh>
    <rPh sb="100" eb="101">
      <t>fu xing</t>
    </rPh>
    <rPh sb="102" eb="103">
      <t>de</t>
    </rPh>
    <phoneticPr fontId="2" type="noConversion"/>
  </si>
  <si>
    <t>毛利率常年达到惊人的 80%+，然而几乎一半的毛利要被高昂的销售费用給吞噬（13 年后略有降低），显示渠道上的投入也很惊人，历年的研发投入则占营收约9%-10%，渠道费用为研发的 4 倍</t>
    <rPh sb="0" eb="1">
      <t>mao li lü</t>
    </rPh>
    <rPh sb="3" eb="4">
      <t>chang nian</t>
    </rPh>
    <rPh sb="5" eb="6">
      <t>da dao</t>
    </rPh>
    <rPh sb="7" eb="8">
      <t>jing ren de</t>
    </rPh>
    <rPh sb="16" eb="17">
      <t>ran er</t>
    </rPh>
    <rPh sb="18" eb="19">
      <t>ji hu</t>
    </rPh>
    <rPh sb="20" eb="21">
      <t>yi ban</t>
    </rPh>
    <rPh sb="22" eb="23">
      <t>de</t>
    </rPh>
    <rPh sb="23" eb="24">
      <t>mao li</t>
    </rPh>
    <rPh sb="25" eb="26">
      <t>yao</t>
    </rPh>
    <rPh sb="26" eb="27">
      <t>bei</t>
    </rPh>
    <rPh sb="27" eb="28">
      <t>gao ang</t>
    </rPh>
    <rPh sb="29" eb="30">
      <t>de</t>
    </rPh>
    <rPh sb="30" eb="31">
      <t>xiao shou fei yong</t>
    </rPh>
    <rPh sb="34" eb="35">
      <t>gei</t>
    </rPh>
    <rPh sb="35" eb="36">
      <t>tun shi</t>
    </rPh>
    <rPh sb="41" eb="42">
      <t>nian</t>
    </rPh>
    <rPh sb="42" eb="43">
      <t>hou</t>
    </rPh>
    <rPh sb="43" eb="44">
      <t>lue</t>
    </rPh>
    <rPh sb="44" eb="45">
      <t>you</t>
    </rPh>
    <rPh sb="45" eb="46">
      <t>jiang di</t>
    </rPh>
    <rPh sb="49" eb="50">
      <t>xian shi</t>
    </rPh>
    <rPh sb="51" eb="52">
      <t>qu dao</t>
    </rPh>
    <rPh sb="53" eb="54">
      <t>shang</t>
    </rPh>
    <rPh sb="54" eb="55">
      <t>de</t>
    </rPh>
    <rPh sb="55" eb="56">
      <t>tou ru</t>
    </rPh>
    <rPh sb="57" eb="58">
      <t>ye hen jing ren</t>
    </rPh>
    <rPh sb="62" eb="63">
      <t>li nian</t>
    </rPh>
    <rPh sb="64" eb="65">
      <t>de</t>
    </rPh>
    <rPh sb="65" eb="66">
      <t>yan fa tou ru</t>
    </rPh>
    <rPh sb="69" eb="70">
      <t>ze zhan</t>
    </rPh>
    <rPh sb="71" eb="72">
      <t>ying s</t>
    </rPh>
    <rPh sb="73" eb="74">
      <t>yue</t>
    </rPh>
    <rPh sb="81" eb="82">
      <t>qu dao</t>
    </rPh>
    <rPh sb="83" eb="84">
      <t>fei y</t>
    </rPh>
    <rPh sb="85" eb="86">
      <t>wei</t>
    </rPh>
    <rPh sb="86" eb="87">
      <t>yan fa</t>
    </rPh>
    <rPh sb="88" eb="89">
      <t>de</t>
    </rPh>
    <rPh sb="92" eb="93">
      <t>bei</t>
    </rPh>
    <phoneticPr fontId="2" type="noConversion"/>
  </si>
  <si>
    <t>华海药业</t>
    <rPh sb="0" eb="1">
      <t>hua hai yao ye</t>
    </rPh>
    <phoneticPr fontId="2" type="noConversion"/>
  </si>
  <si>
    <t>【商业模式一贯为：渠道&amp;研发双驱动】</t>
    <rPh sb="12" eb="13">
      <t>yan fa</t>
    </rPh>
    <rPh sb="14" eb="15">
      <t>shuang</t>
    </rPh>
    <rPh sb="15" eb="16">
      <t>qu dong</t>
    </rPh>
    <phoneticPr fontId="2" type="noConversion"/>
  </si>
  <si>
    <t>判断：中国特色原料药生产的龙头企业之一，收入来源以海外为主，原料药出口已经涵盖198个国家，业务覆盖五大洲，拥有客户430多个，规范市场占有率超过60%。公司在特色原料药基础上，形成</t>
    <rPh sb="0" eb="1">
      <t>pan d</t>
    </rPh>
    <phoneticPr fontId="2" type="noConversion"/>
  </si>
  <si>
    <t>中间体-原料药-制剂一体化的完整产业链，大力发展国外仿制药业务，实现了原料药向制剂的升级。是国内首家通过美国FDA制剂认证的企业，公司在美国获批的ANDA数量逐年递增，到 2017 年有了井</t>
    <phoneticPr fontId="2" type="noConversion"/>
  </si>
  <si>
    <t>喷式增长，已经成为美国仿制药市场的重要供应商；如今随着国内一致性评价、优先审评和招标采购政策的调整，公司海外认证品种在国内价值凸显，国内销售收入占比逐步提高。在CFDA公布的首批</t>
    <phoneticPr fontId="2" type="noConversion"/>
  </si>
  <si>
    <t>通过一致性评价的产品中，华海药业以7个品种、9个受理号成最大赢家。数据上可看到 13 年起，华海药业加大了研发力度，同时销售费用也在上升，主要是公司加大制剂产品的市场推广力度，导致市</t>
    <rPh sb="33" eb="34">
      <t>shu ju shang</t>
    </rPh>
    <rPh sb="36" eb="37">
      <t>ke kan dao</t>
    </rPh>
    <rPh sb="69" eb="70">
      <t>zhu yao</t>
    </rPh>
    <rPh sb="71" eb="72">
      <t>shi</t>
    </rPh>
    <rPh sb="72" eb="73">
      <t>gong si</t>
    </rPh>
    <phoneticPr fontId="2" type="noConversion"/>
  </si>
  <si>
    <t>1、研发驱动模式的公司（恒瑞、华海），高管履历中较多具备外资药企从业经历（独董则多学术背景），平均收入较高，个别也有较大差异（分管研发和销售的收入较高），看得到更多股权激励</t>
    <rPh sb="2" eb="3">
      <t>yan fa qu dong</t>
    </rPh>
    <rPh sb="6" eb="7">
      <t>mo shi</t>
    </rPh>
    <rPh sb="8" eb="9">
      <t>de</t>
    </rPh>
    <rPh sb="9" eb="10">
      <t>gong si</t>
    </rPh>
    <rPh sb="12" eb="13">
      <t>heng rui</t>
    </rPh>
    <rPh sb="15" eb="16">
      <t>hua hai</t>
    </rPh>
    <rPh sb="19" eb="20">
      <t>gao guan</t>
    </rPh>
    <rPh sb="21" eb="22">
      <t>lü li</t>
    </rPh>
    <rPh sb="23" eb="24">
      <t>zhong</t>
    </rPh>
    <rPh sb="24" eb="25">
      <t>jiao duo</t>
    </rPh>
    <rPh sb="26" eb="27">
      <t>ju bei</t>
    </rPh>
    <rPh sb="30" eb="31">
      <t>yao qi</t>
    </rPh>
    <rPh sb="32" eb="33">
      <t>cong ye</t>
    </rPh>
    <rPh sb="34" eb="35">
      <t>jing li</t>
    </rPh>
    <rPh sb="47" eb="48">
      <t>ping jun</t>
    </rPh>
    <rPh sb="49" eb="50">
      <t>shou ru</t>
    </rPh>
    <rPh sb="51" eb="52">
      <t>jiao gao</t>
    </rPh>
    <rPh sb="56" eb="57">
      <t>ye</t>
    </rPh>
    <rPh sb="57" eb="58">
      <t>you</t>
    </rPh>
    <rPh sb="58" eb="59">
      <t>jiao da</t>
    </rPh>
    <rPh sb="60" eb="61">
      <t>cha</t>
    </rPh>
    <rPh sb="61" eb="62">
      <t>yi</t>
    </rPh>
    <rPh sb="63" eb="64">
      <t>fen guan yan fa</t>
    </rPh>
    <rPh sb="67" eb="68">
      <t>he</t>
    </rPh>
    <rPh sb="68" eb="69">
      <t>xiao shou</t>
    </rPh>
    <rPh sb="70" eb="71">
      <t>de</t>
    </rPh>
    <rPh sb="71" eb="72">
      <t>shou ru</t>
    </rPh>
    <rPh sb="73" eb="74">
      <t>jiao gao</t>
    </rPh>
    <rPh sb="77" eb="78">
      <t>kan de dao</t>
    </rPh>
    <rPh sb="80" eb="81">
      <t>gegn duo</t>
    </rPh>
    <rPh sb="82" eb="83">
      <t>gu quan ji li</t>
    </rPh>
    <phoneticPr fontId="2" type="noConversion"/>
  </si>
  <si>
    <t>2、哈药的商业模式相对落后，也反映在体制上，除了董事长外的高管，不论背景来自老干部或何种专业，都是同一薪资水平（横向比较其他四家公司平均偏高），可侧面说明管理费用连年高企的原因</t>
    <rPh sb="2" eb="3">
      <t>ha yao</t>
    </rPh>
    <rPh sb="4" eb="5">
      <t>de</t>
    </rPh>
    <rPh sb="5" eb="6">
      <t>shang ye mo shi</t>
    </rPh>
    <rPh sb="9" eb="10">
      <t>xiang dui</t>
    </rPh>
    <rPh sb="11" eb="12">
      <t>luo hou</t>
    </rPh>
    <rPh sb="14" eb="15">
      <t>ye</t>
    </rPh>
    <rPh sb="15" eb="16">
      <t>fan ying</t>
    </rPh>
    <rPh sb="17" eb="18">
      <t>zai</t>
    </rPh>
    <rPh sb="18" eb="19">
      <t>ti zhi</t>
    </rPh>
    <rPh sb="20" eb="21">
      <t>shang</t>
    </rPh>
    <rPh sb="22" eb="23">
      <t>chu le</t>
    </rPh>
    <rPh sb="24" eb="25">
      <t>dong shi z</t>
    </rPh>
    <rPh sb="27" eb="28">
      <t>wai</t>
    </rPh>
    <rPh sb="28" eb="29">
      <t>de</t>
    </rPh>
    <rPh sb="29" eb="30">
      <t>gao guan</t>
    </rPh>
    <rPh sb="32" eb="33">
      <t>bu lun</t>
    </rPh>
    <rPh sb="34" eb="35">
      <t>bei jing</t>
    </rPh>
    <rPh sb="36" eb="37">
      <t>lai zi</t>
    </rPh>
    <rPh sb="38" eb="39">
      <t>lao yuan</t>
    </rPh>
    <rPh sb="39" eb="40">
      <t>gan bu</t>
    </rPh>
    <rPh sb="41" eb="42">
      <t>huo shi</t>
    </rPh>
    <rPh sb="42" eb="43">
      <t>he zhong</t>
    </rPh>
    <rPh sb="44" eb="45">
      <t>zhuan ye</t>
    </rPh>
    <rPh sb="47" eb="48">
      <t>dou shi</t>
    </rPh>
    <rPh sb="49" eb="50">
      <t>tong yi</t>
    </rPh>
    <rPh sb="51" eb="52">
      <t>xin zi</t>
    </rPh>
    <rPh sb="53" eb="54">
      <t>shui ping</t>
    </rPh>
    <rPh sb="56" eb="57">
      <t>heng x</t>
    </rPh>
    <rPh sb="58" eb="59">
      <t>bi jiao</t>
    </rPh>
    <rPh sb="60" eb="61">
      <t>qi ta</t>
    </rPh>
    <rPh sb="62" eb="63">
      <t>si jia gong si</t>
    </rPh>
    <rPh sb="66" eb="67">
      <t>ping jun</t>
    </rPh>
    <rPh sb="68" eb="69">
      <t>pian gao</t>
    </rPh>
    <rPh sb="72" eb="73">
      <t>ke</t>
    </rPh>
    <rPh sb="73" eb="74">
      <t>ce m</t>
    </rPh>
    <rPh sb="75" eb="76">
      <t>shuo m</t>
    </rPh>
    <rPh sb="77" eb="78">
      <t>guan li fei y</t>
    </rPh>
    <rPh sb="81" eb="82">
      <t>lian n</t>
    </rPh>
    <rPh sb="83" eb="84">
      <t>gao qi</t>
    </rPh>
    <rPh sb="85" eb="86">
      <t>de</t>
    </rPh>
    <rPh sb="86" eb="87">
      <t>yuan y</t>
    </rPh>
    <phoneticPr fontId="2" type="noConversion"/>
  </si>
  <si>
    <t xml:space="preserve">      高管背景地域性强（黑龙江）</t>
    <rPh sb="6" eb="7">
      <t>gao guan</t>
    </rPh>
    <rPh sb="8" eb="9">
      <t>bei jing</t>
    </rPh>
    <rPh sb="10" eb="11">
      <t>di yu xing</t>
    </rPh>
    <rPh sb="13" eb="14">
      <t>qiang</t>
    </rPh>
    <rPh sb="15" eb="16">
      <t>hei long jiang</t>
    </rPh>
    <phoneticPr fontId="2" type="noConversion"/>
  </si>
  <si>
    <t>4、新华的高管履历看来类似哈药，也是背景地域性强（山东），薪资水平类似迪安诊断，也是偏低，不同的是，17 年大部分高管（包含已离任人员）均有小幅增持动作</t>
    <rPh sb="2" eb="3">
      <t>xin hua</t>
    </rPh>
    <rPh sb="4" eb="5">
      <t>de</t>
    </rPh>
    <rPh sb="5" eb="6">
      <t>gao guan xin zi</t>
    </rPh>
    <rPh sb="7" eb="8">
      <t>lü li</t>
    </rPh>
    <rPh sb="9" eb="10">
      <t>kan lai</t>
    </rPh>
    <rPh sb="11" eb="12">
      <t>lei si</t>
    </rPh>
    <rPh sb="13" eb="14">
      <t>ha yao</t>
    </rPh>
    <rPh sb="16" eb="17">
      <t>ye shi</t>
    </rPh>
    <rPh sb="18" eb="19">
      <t>bei jing</t>
    </rPh>
    <rPh sb="20" eb="21">
      <t>di yu xing</t>
    </rPh>
    <rPh sb="23" eb="24">
      <t>qiang</t>
    </rPh>
    <rPh sb="25" eb="26">
      <t>shan dong</t>
    </rPh>
    <rPh sb="31" eb="32">
      <t>shui p</t>
    </rPh>
    <rPh sb="33" eb="34">
      <t>lei si</t>
    </rPh>
    <rPh sb="35" eb="36">
      <t>di an zhen d</t>
    </rPh>
    <rPh sb="40" eb="41">
      <t>ye shi</t>
    </rPh>
    <rPh sb="42" eb="43">
      <t>pian di</t>
    </rPh>
    <rPh sb="45" eb="46">
      <t>bu tong de shi</t>
    </rPh>
    <rPh sb="53" eb="54">
      <t>nian</t>
    </rPh>
    <rPh sb="54" eb="55">
      <t>da bu fen gao guan</t>
    </rPh>
    <rPh sb="60" eb="61">
      <t>bao han</t>
    </rPh>
    <rPh sb="65" eb="66">
      <t>ren y</t>
    </rPh>
    <rPh sb="68" eb="69">
      <t>jun you</t>
    </rPh>
    <rPh sb="70" eb="71">
      <t>xiao fu</t>
    </rPh>
    <rPh sb="72" eb="73">
      <t>zeng chi</t>
    </rPh>
    <rPh sb="74" eb="75">
      <t>dong zuo</t>
    </rPh>
    <phoneticPr fontId="2" type="noConversion"/>
  </si>
  <si>
    <t>表：哈药股份、新华医疗、迪安诊断、恒瑞医药、华海药业 2017 年初至今的股票收益率</t>
    <rPh sb="0" eb="1">
      <t>biao</t>
    </rPh>
    <rPh sb="36" eb="37">
      <t>de</t>
    </rPh>
    <rPh sb="37" eb="38">
      <t>gu</t>
    </rPh>
    <rPh sb="38" eb="39">
      <t>piao</t>
    </rPh>
    <rPh sb="39" eb="40">
      <t>shou yi lü</t>
    </rPh>
    <phoneticPr fontId="2" type="noConversion"/>
  </si>
  <si>
    <t>除权收盘价
20180521</t>
    <rPh sb="0" eb="1">
      <t>chu quan</t>
    </rPh>
    <rPh sb="2" eb="3">
      <t>shou pan jia</t>
    </rPh>
    <phoneticPr fontId="2" type="noConversion"/>
  </si>
  <si>
    <t>分红调整数</t>
    <rPh sb="0" eb="1">
      <t>fen</t>
    </rPh>
    <rPh sb="1" eb="2">
      <t>hong</t>
    </rPh>
    <rPh sb="2" eb="3">
      <t>tiao zheng</t>
    </rPh>
    <rPh sb="4" eb="5">
      <t>shu</t>
    </rPh>
    <phoneticPr fontId="2" type="noConversion"/>
  </si>
  <si>
    <t>股票收益率</t>
    <rPh sb="0" eb="1">
      <t>gu piao</t>
    </rPh>
    <rPh sb="2" eb="3">
      <t>shou yi lü</t>
    </rPh>
    <phoneticPr fontId="2" type="noConversion"/>
  </si>
  <si>
    <t>过去 13 个季度仅 2 个季度实现同比净利正增长，其中 15-16 年连续 8 个季度负增长，16Q4、17Q3 季度亏损</t>
    <rPh sb="0" eb="1">
      <t>guo qu</t>
    </rPh>
    <rPh sb="6" eb="7">
      <t>ge ji du</t>
    </rPh>
    <rPh sb="9" eb="10">
      <t>jin</t>
    </rPh>
    <rPh sb="13" eb="14">
      <t>ge</t>
    </rPh>
    <rPh sb="14" eb="15">
      <t>ji du</t>
    </rPh>
    <rPh sb="16" eb="17">
      <t>shi xian</t>
    </rPh>
    <rPh sb="18" eb="19">
      <t>tong bi jing li</t>
    </rPh>
    <rPh sb="22" eb="23">
      <t>zheng zeng z</t>
    </rPh>
    <rPh sb="26" eb="27">
      <t>qi z</t>
    </rPh>
    <rPh sb="35" eb="36">
      <t>nian</t>
    </rPh>
    <rPh sb="36" eb="37">
      <t>lian xu</t>
    </rPh>
    <rPh sb="41" eb="42">
      <t>ge</t>
    </rPh>
    <rPh sb="42" eb="43">
      <t>ji du</t>
    </rPh>
    <rPh sb="44" eb="45">
      <t>fu zeng z</t>
    </rPh>
    <rPh sb="58" eb="59">
      <t>ji du</t>
    </rPh>
    <rPh sb="60" eb="61">
      <t>kui sun</t>
    </rPh>
    <phoneticPr fontId="2" type="noConversion"/>
  </si>
  <si>
    <t>过去 16 个季度仅 2 个季度实现同比营收正增长，最近 5 个季度连续负增长，受股权激励刺激一度止跌，但最终黄掉</t>
    <rPh sb="0" eb="1">
      <t>guo qu</t>
    </rPh>
    <rPh sb="6" eb="7">
      <t>ge</t>
    </rPh>
    <rPh sb="7" eb="8">
      <t>ji du</t>
    </rPh>
    <rPh sb="9" eb="10">
      <t>jin</t>
    </rPh>
    <rPh sb="13" eb="14">
      <t>ge</t>
    </rPh>
    <rPh sb="14" eb="15">
      <t>ji du</t>
    </rPh>
    <rPh sb="16" eb="17">
      <t>shi xian</t>
    </rPh>
    <rPh sb="18" eb="19">
      <t>tong bi</t>
    </rPh>
    <rPh sb="20" eb="21">
      <t>ying shou</t>
    </rPh>
    <rPh sb="22" eb="23">
      <t>zheng</t>
    </rPh>
    <rPh sb="23" eb="24">
      <t>zeng zhang</t>
    </rPh>
    <rPh sb="26" eb="27">
      <t>zui jin</t>
    </rPh>
    <rPh sb="31" eb="32">
      <t>ge</t>
    </rPh>
    <rPh sb="32" eb="33">
      <t>ji du</t>
    </rPh>
    <rPh sb="34" eb="35">
      <t>lian xu</t>
    </rPh>
    <rPh sb="36" eb="37">
      <t>fu zeng z</t>
    </rPh>
    <rPh sb="40" eb="41">
      <t>shou</t>
    </rPh>
    <rPh sb="41" eb="42">
      <t>gu quan ji li</t>
    </rPh>
    <rPh sb="45" eb="46">
      <t>ci ji</t>
    </rPh>
    <rPh sb="47" eb="48">
      <t>yi du</t>
    </rPh>
    <rPh sb="49" eb="50">
      <t>zhi die</t>
    </rPh>
    <rPh sb="52" eb="53">
      <t>dan</t>
    </rPh>
    <rPh sb="53" eb="54">
      <t>zui zhong</t>
    </rPh>
    <rPh sb="55" eb="56">
      <t>huang</t>
    </rPh>
    <rPh sb="56" eb="57">
      <t>diao</t>
    </rPh>
    <phoneticPr fontId="2" type="noConversion"/>
  </si>
  <si>
    <t>3、做为新公司，迪安诊断的董监事高管民间背景的特征更突出，年龄结构更是五家最年轻，高管薪资偏低，从仅有披露的三名高管持股状况来看，不见激励只见减持</t>
    <rPh sb="2" eb="3">
      <t>zuo wei</t>
    </rPh>
    <rPh sb="4" eb="5">
      <t>xin gong si</t>
    </rPh>
    <rPh sb="8" eb="9">
      <t>di an zhen d</t>
    </rPh>
    <rPh sb="12" eb="13">
      <t>de</t>
    </rPh>
    <rPh sb="13" eb="14">
      <t>dong jian shi</t>
    </rPh>
    <rPh sb="16" eb="17">
      <t>gao guan</t>
    </rPh>
    <rPh sb="18" eb="19">
      <t>min jian</t>
    </rPh>
    <rPh sb="20" eb="21">
      <t>bei jing</t>
    </rPh>
    <rPh sb="22" eb="23">
      <t>de</t>
    </rPh>
    <rPh sb="23" eb="24">
      <t>te zheng</t>
    </rPh>
    <rPh sb="25" eb="26">
      <t>gegn tu chu</t>
    </rPh>
    <rPh sb="29" eb="30">
      <t>nian ling</t>
    </rPh>
    <rPh sb="31" eb="32">
      <t>jie gou</t>
    </rPh>
    <rPh sb="33" eb="34">
      <t>gegn shi</t>
    </rPh>
    <rPh sb="35" eb="36">
      <t>wu jia</t>
    </rPh>
    <rPh sb="37" eb="38">
      <t>zui</t>
    </rPh>
    <rPh sb="38" eb="39">
      <t>nian q</t>
    </rPh>
    <rPh sb="41" eb="42">
      <t>gao guan</t>
    </rPh>
    <rPh sb="43" eb="44">
      <t>xin zi</t>
    </rPh>
    <rPh sb="45" eb="46">
      <t>pian di</t>
    </rPh>
    <rPh sb="48" eb="49">
      <t>cong</t>
    </rPh>
    <rPh sb="49" eb="50">
      <t>jin you</t>
    </rPh>
    <rPh sb="51" eb="52">
      <t>pi lu</t>
    </rPh>
    <rPh sb="53" eb="54">
      <t>de</t>
    </rPh>
    <rPh sb="54" eb="55">
      <t>san ming</t>
    </rPh>
    <rPh sb="56" eb="57">
      <t>gao guan</t>
    </rPh>
    <rPh sb="58" eb="59">
      <t>chi gu</t>
    </rPh>
    <rPh sb="60" eb="61">
      <t>zhuang kuang</t>
    </rPh>
    <rPh sb="62" eb="63">
      <t>lai kan</t>
    </rPh>
    <rPh sb="65" eb="66">
      <t>bu jian</t>
    </rPh>
    <rPh sb="67" eb="68">
      <t>ji li</t>
    </rPh>
    <rPh sb="69" eb="70">
      <t>zhi jian</t>
    </rPh>
    <rPh sb="71" eb="72">
      <t>jian chi</t>
    </rPh>
    <phoneticPr fontId="2" type="noConversion"/>
  </si>
  <si>
    <t>17 年起营收净利增速下滑，年度靠出售子公司的非经常损益维持净利正增长</t>
    <rPh sb="3" eb="4">
      <t>nian</t>
    </rPh>
    <rPh sb="4" eb="5">
      <t>qi</t>
    </rPh>
    <rPh sb="5" eb="6">
      <t>ying shou jing li</t>
    </rPh>
    <rPh sb="9" eb="10">
      <t>zeng su xia hua</t>
    </rPh>
    <rPh sb="14" eb="15">
      <t>nian du</t>
    </rPh>
    <rPh sb="16" eb="17">
      <t>kao</t>
    </rPh>
    <rPh sb="17" eb="18">
      <t>chu shou</t>
    </rPh>
    <rPh sb="19" eb="20">
      <t>zi gong si</t>
    </rPh>
    <rPh sb="22" eb="23">
      <t>de</t>
    </rPh>
    <rPh sb="23" eb="24">
      <t>fei jing chang sun yi</t>
    </rPh>
    <rPh sb="26" eb="27">
      <t>sun yi</t>
    </rPh>
    <rPh sb="28" eb="29">
      <t>wei chi</t>
    </rPh>
    <rPh sb="30" eb="31">
      <t>jing li</t>
    </rPh>
    <rPh sb="32" eb="33">
      <t>zheng zeng z</t>
    </rPh>
    <phoneticPr fontId="2" type="noConversion"/>
  </si>
  <si>
    <t>近 13 季度业绩增速均为正，且半数时间净利增速在 30% 以上，净利增速略快于营收·</t>
    <rPh sb="0" eb="1">
      <t>jin</t>
    </rPh>
    <rPh sb="5" eb="6">
      <t>ji du</t>
    </rPh>
    <rPh sb="7" eb="8">
      <t>ye ji</t>
    </rPh>
    <rPh sb="9" eb="10">
      <t>zeng su</t>
    </rPh>
    <rPh sb="11" eb="12">
      <t>jun wei</t>
    </rPh>
    <rPh sb="13" eb="14">
      <t>zheng</t>
    </rPh>
    <rPh sb="15" eb="16">
      <t>qie</t>
    </rPh>
    <rPh sb="16" eb="17">
      <t>ban shu</t>
    </rPh>
    <rPh sb="18" eb="19">
      <t>shi jian</t>
    </rPh>
    <rPh sb="20" eb="21">
      <t>jing li zeng su</t>
    </rPh>
    <rPh sb="24" eb="25">
      <t>zai</t>
    </rPh>
    <rPh sb="30" eb="31">
      <t>yi shang</t>
    </rPh>
    <rPh sb="33" eb="34">
      <t>jing li</t>
    </rPh>
    <rPh sb="35" eb="36">
      <t>zeng su</t>
    </rPh>
    <rPh sb="37" eb="38">
      <t>lue kuai yu</t>
    </rPh>
    <rPh sb="40" eb="41">
      <t>ying shou</t>
    </rPh>
    <phoneticPr fontId="2" type="noConversion"/>
  </si>
  <si>
    <t>业绩表现</t>
    <rPh sb="0" eb="1">
      <t>ye ji</t>
    </rPh>
    <rPh sb="2" eb="3">
      <t>biao x</t>
    </rPh>
    <phoneticPr fontId="2" type="noConversion"/>
  </si>
  <si>
    <t>行业别</t>
    <rPh sb="0" eb="1">
      <t>hang ye bie</t>
    </rPh>
    <phoneticPr fontId="2" type="noConversion"/>
  </si>
  <si>
    <t>白酒</t>
    <rPh sb="0" eb="1">
      <t>bai jiu</t>
    </rPh>
    <phoneticPr fontId="2" type="noConversion"/>
  </si>
  <si>
    <t>医药</t>
    <rPh sb="0" eb="1">
      <t>yi yao</t>
    </rPh>
    <phoneticPr fontId="2" type="noConversion"/>
  </si>
  <si>
    <t>2017年</t>
    <rPh sb="4" eb="5">
      <t>n</t>
    </rPh>
    <phoneticPr fontId="2" type="noConversion"/>
  </si>
  <si>
    <t>贵州茅台</t>
    <rPh sb="0" eb="1">
      <t>gui zhou mao tai</t>
    </rPh>
    <phoneticPr fontId="2" type="noConversion"/>
  </si>
  <si>
    <t>五粮液</t>
    <rPh sb="0" eb="1">
      <t>wu liang ye</t>
    </rPh>
    <phoneticPr fontId="2" type="noConversion"/>
  </si>
  <si>
    <t>洋河股份</t>
    <rPh sb="0" eb="1">
      <t>yang he gu fen</t>
    </rPh>
    <phoneticPr fontId="2" type="noConversion"/>
  </si>
  <si>
    <t>复星医药</t>
    <rPh sb="0" eb="1">
      <t>fu xing yi y</t>
    </rPh>
    <phoneticPr fontId="2" type="noConversion"/>
  </si>
  <si>
    <t>2018年至今</t>
    <rPh sb="4" eb="5">
      <t>n</t>
    </rPh>
    <rPh sb="5" eb="6">
      <t>zhi jin</t>
    </rPh>
    <phoneticPr fontId="2" type="noConversion"/>
  </si>
  <si>
    <t>年末收盘价</t>
    <rPh sb="0" eb="1">
      <t>nian mo</t>
    </rPh>
    <rPh sb="2" eb="3">
      <t>shou pan</t>
    </rPh>
    <rPh sb="4" eb="5">
      <t>jia</t>
    </rPh>
    <phoneticPr fontId="2" type="noConversion"/>
  </si>
  <si>
    <t>分红调整数</t>
    <rPh sb="0" eb="1">
      <t>fen h</t>
    </rPh>
    <rPh sb="2" eb="3">
      <t>tiao zheng shu</t>
    </rPh>
    <phoneticPr fontId="2" type="noConversion"/>
  </si>
  <si>
    <t>收益率</t>
    <rPh sb="0" eb="1">
      <t>shou yi lü</t>
    </rPh>
    <phoneticPr fontId="2" type="noConversion"/>
  </si>
  <si>
    <t>康美药业</t>
    <rPh sb="0" eb="1">
      <t>kang mei</t>
    </rPh>
    <rPh sb="2" eb="3">
      <t>yao ye</t>
    </rPh>
    <phoneticPr fontId="2" type="noConversion"/>
  </si>
  <si>
    <t>5/21收盘价</t>
    <rPh sb="4" eb="5">
      <t>shou pan</t>
    </rPh>
    <rPh sb="6" eb="7">
      <t>jia</t>
    </rPh>
    <phoneticPr fontId="2" type="noConversion"/>
  </si>
  <si>
    <t>除权收盘价
20161230</t>
    <rPh sb="0" eb="1">
      <t>chu quan</t>
    </rPh>
    <rPh sb="2" eb="3">
      <t>shou</t>
    </rPh>
    <phoneticPr fontId="2" type="noConversion"/>
  </si>
  <si>
    <t>上年收盘价</t>
    <rPh sb="0" eb="1">
      <t>shang n</t>
    </rPh>
    <rPh sb="2" eb="3">
      <t>shou</t>
    </rPh>
    <phoneticPr fontId="2" type="noConversion"/>
  </si>
  <si>
    <t>近 20 年营收复合增速达 20%以上且增速稳定，净利 11 年起没有过季度负增长，近 2 年开始送股分红</t>
    <rPh sb="0" eb="1">
      <t>jin</t>
    </rPh>
    <rPh sb="6" eb="7">
      <t>ying s</t>
    </rPh>
    <rPh sb="19" eb="20">
      <t>qie</t>
    </rPh>
    <rPh sb="20" eb="21">
      <t>zeng su</t>
    </rPh>
    <rPh sb="22" eb="23">
      <t>wen ding</t>
    </rPh>
    <rPh sb="25" eb="26">
      <t>jing li</t>
    </rPh>
    <rPh sb="31" eb="32">
      <t>nian</t>
    </rPh>
    <rPh sb="32" eb="33">
      <t>qi</t>
    </rPh>
    <rPh sb="33" eb="34">
      <t>mei you</t>
    </rPh>
    <rPh sb="35" eb="36">
      <t>guo</t>
    </rPh>
    <rPh sb="36" eb="37">
      <t>ji du</t>
    </rPh>
    <rPh sb="38" eb="39">
      <t>fu zeng z</t>
    </rPh>
    <rPh sb="42" eb="43">
      <t>jin</t>
    </rPh>
    <rPh sb="46" eb="47">
      <t>nian</t>
    </rPh>
    <rPh sb="47" eb="48">
      <t>kai shi</t>
    </rPh>
    <rPh sb="49" eb="50">
      <t>song gu</t>
    </rPh>
    <rPh sb="51" eb="52">
      <t>fen h</t>
    </rPh>
    <phoneticPr fontId="2" type="noConversion"/>
  </si>
  <si>
    <r>
      <t>占比逐年微有提升（然而整体研发投入仍严重偏低）、销售费用自 2014 年起有显著下降（采取专营商策略）</t>
    </r>
    <r>
      <rPr>
        <b/>
        <sz val="10"/>
        <color rgb="FFC00000"/>
        <rFont val="Times New Roman"/>
        <family val="1"/>
      </rPr>
      <t>【商业模式变迁：渠道➔改良渠道和启动研发】</t>
    </r>
    <rPh sb="4" eb="5">
      <t>wei</t>
    </rPh>
    <rPh sb="5" eb="6">
      <t>you</t>
    </rPh>
    <rPh sb="62" eb="63">
      <t>gai liang</t>
    </rPh>
    <rPh sb="64" eb="65">
      <t>qu dao</t>
    </rPh>
    <rPh sb="66" eb="67">
      <t>he</t>
    </rPh>
    <rPh sb="67" eb="68">
      <t>qi d</t>
    </rPh>
    <rPh sb="69" eb="70">
      <t>yan fa</t>
    </rPh>
    <phoneticPr fontId="2" type="noConversion"/>
  </si>
  <si>
    <r>
      <t>资质较优、运营成熟，无需改扩建，新华医疗得以相对小的资金投入，18 年底前完成控股和业绩合并</t>
    </r>
    <r>
      <rPr>
        <b/>
        <sz val="10"/>
        <color rgb="FFC00000"/>
        <rFont val="Times New Roman"/>
        <family val="1"/>
      </rPr>
      <t>【商业模式变迁：渠道➔投资➔多头并重】</t>
    </r>
    <rPh sb="0" eb="1">
      <t>zi zhi</t>
    </rPh>
    <rPh sb="2" eb="3">
      <t>jiao</t>
    </rPh>
    <rPh sb="3" eb="4">
      <t>you</t>
    </rPh>
    <rPh sb="5" eb="6">
      <t>yun ying</t>
    </rPh>
    <rPh sb="7" eb="8">
      <t>cheng shu</t>
    </rPh>
    <rPh sb="10" eb="11">
      <t>wu xu</t>
    </rPh>
    <rPh sb="12" eb="13">
      <t>gai kuo j</t>
    </rPh>
    <rPh sb="16" eb="17">
      <t>xin hua yi l</t>
    </rPh>
    <rPh sb="20" eb="21">
      <t>de</t>
    </rPh>
    <rPh sb="21" eb="22">
      <t>yi</t>
    </rPh>
    <rPh sb="22" eb="23">
      <t>xiang dui</t>
    </rPh>
    <rPh sb="24" eb="25">
      <t>xiao</t>
    </rPh>
    <rPh sb="25" eb="26">
      <t>de</t>
    </rPh>
    <rPh sb="26" eb="27">
      <t>zi jin tou ru</t>
    </rPh>
    <rPh sb="34" eb="35">
      <t>nian</t>
    </rPh>
    <rPh sb="35" eb="36">
      <t>di</t>
    </rPh>
    <rPh sb="36" eb="37">
      <t>qian</t>
    </rPh>
    <rPh sb="37" eb="38">
      <t>wan cheng</t>
    </rPh>
    <rPh sb="39" eb="40">
      <t>kong gu</t>
    </rPh>
    <rPh sb="41" eb="42">
      <t>he</t>
    </rPh>
    <rPh sb="42" eb="43">
      <t>ye ji</t>
    </rPh>
    <rPh sb="44" eb="45">
      <t>he bing</t>
    </rPh>
    <rPh sb="47" eb="48">
      <t>shang ye mo shi</t>
    </rPh>
    <rPh sb="51" eb="52">
      <t>bian qian</t>
    </rPh>
    <rPh sb="54" eb="55">
      <t>qu dao</t>
    </rPh>
    <rPh sb="57" eb="58">
      <t>tou zi</t>
    </rPh>
    <rPh sb="60" eb="61">
      <t>duo tou</t>
    </rPh>
    <rPh sb="62" eb="63">
      <t>bing zhong</t>
    </rPh>
    <phoneticPr fontId="2" type="noConversion"/>
  </si>
  <si>
    <r>
      <t>勤跑基层医疗机构，卫生部在2009年颁布《医学检验所基本标准（试行）》，各地ICL机构竞相设立，在后浪驱使下，迪安开始走上并购扩张之路，并购商誉年年攀升</t>
    </r>
    <r>
      <rPr>
        <b/>
        <sz val="10"/>
        <color rgb="FFC00000"/>
        <rFont val="Times New Roman"/>
        <family val="1"/>
      </rPr>
      <t>【商业模式变迁：渠道➔投资】</t>
    </r>
    <rPh sb="0" eb="1">
      <t>qin</t>
    </rPh>
    <rPh sb="1" eb="2">
      <t>pao</t>
    </rPh>
    <rPh sb="2" eb="3">
      <t>ji cegn</t>
    </rPh>
    <rPh sb="4" eb="5">
      <t>yi liao ji gou</t>
    </rPh>
    <rPh sb="36" eb="37">
      <t>ge di</t>
    </rPh>
    <rPh sb="41" eb="42">
      <t>ji gou</t>
    </rPh>
    <rPh sb="43" eb="44">
      <t>jing xiang</t>
    </rPh>
    <rPh sb="45" eb="46">
      <t>she li</t>
    </rPh>
    <rPh sb="48" eb="49">
      <t>zai</t>
    </rPh>
    <rPh sb="49" eb="50">
      <t>hou lang</t>
    </rPh>
    <rPh sb="51" eb="52">
      <t>qu shi</t>
    </rPh>
    <rPh sb="53" eb="54">
      <t>xia</t>
    </rPh>
    <rPh sb="55" eb="56">
      <t>di</t>
    </rPh>
    <rPh sb="56" eb="57">
      <t>an</t>
    </rPh>
    <rPh sb="57" eb="58">
      <t>kai shi</t>
    </rPh>
    <rPh sb="59" eb="60">
      <t>zou shang</t>
    </rPh>
    <rPh sb="61" eb="62">
      <t>bing gou kuo zhang</t>
    </rPh>
    <rPh sb="65" eb="66">
      <t>zhi lu</t>
    </rPh>
    <rPh sb="68" eb="69">
      <t>bing gou shang yu</t>
    </rPh>
    <rPh sb="72" eb="73">
      <t>nian nian</t>
    </rPh>
    <rPh sb="74" eb="75">
      <t>pan sheng</t>
    </rPh>
    <phoneticPr fontId="2" type="noConversion"/>
  </si>
  <si>
    <r>
      <t>场推广服务费等大幅增加。</t>
    </r>
    <r>
      <rPr>
        <b/>
        <sz val="10"/>
        <color rgb="FFC00000"/>
        <rFont val="Times New Roman"/>
        <family val="1"/>
      </rPr>
      <t>【商业模式变迁：研发驱动（品类升级）➔ 渠道&amp;研发双驱动】</t>
    </r>
    <rPh sb="13" eb="14">
      <t>shang ye</t>
    </rPh>
    <rPh sb="17" eb="18">
      <t>bian q</t>
    </rPh>
    <rPh sb="20" eb="21">
      <t>yan fa qu dong</t>
    </rPh>
    <rPh sb="25" eb="26">
      <t>pin lei</t>
    </rPh>
    <phoneticPr fontId="2" type="noConversion"/>
  </si>
  <si>
    <t>分析：股价走势分化的主要因素还在于业绩增长的方向、幅度、持续力，背后则是商业经营模式、主营领域的优劣区别。</t>
    <rPh sb="0" eb="1">
      <t>fen xi</t>
    </rPh>
    <rPh sb="3" eb="4">
      <t>gu jia fen hua</t>
    </rPh>
    <rPh sb="5" eb="6">
      <t>zou shi</t>
    </rPh>
    <rPh sb="9" eb="10">
      <t>de</t>
    </rPh>
    <rPh sb="10" eb="11">
      <t>zhu yao</t>
    </rPh>
    <rPh sb="12" eb="13">
      <t>yin su</t>
    </rPh>
    <rPh sb="14" eb="15">
      <t>hai zai yu</t>
    </rPh>
    <rPh sb="17" eb="18">
      <t>ye ji</t>
    </rPh>
    <rPh sb="19" eb="20">
      <t>zeng zhang</t>
    </rPh>
    <rPh sb="21" eb="22">
      <t>de</t>
    </rPh>
    <rPh sb="22" eb="23">
      <t>fang xiang</t>
    </rPh>
    <rPh sb="25" eb="26">
      <t>fu du</t>
    </rPh>
    <rPh sb="28" eb="29">
      <t>chi xu li</t>
    </rPh>
    <rPh sb="32" eb="33">
      <t>bei hou</t>
    </rPh>
    <rPh sb="34" eb="35">
      <t>ze shi</t>
    </rPh>
    <rPh sb="36" eb="37">
      <t>shang ye jing ying mo shi</t>
    </rPh>
    <rPh sb="43" eb="44">
      <t>zhu ying</t>
    </rPh>
    <rPh sb="45" eb="46">
      <t>ling yu</t>
    </rPh>
    <rPh sb="47" eb="48">
      <t>de</t>
    </rPh>
    <rPh sb="48" eb="49">
      <t>you lie</t>
    </rPh>
    <rPh sb="50" eb="51">
      <t>qu bie</t>
    </rPh>
    <phoneticPr fontId="2" type="noConversion"/>
  </si>
  <si>
    <t>5/19收盘价</t>
    <rPh sb="4" eb="5">
      <t>shou pan</t>
    </rPh>
    <rPh sb="6" eb="7">
      <t>jia</t>
    </rPh>
    <phoneticPr fontId="2" type="noConversion"/>
  </si>
  <si>
    <t>2017年同期
收益率</t>
    <rPh sb="4" eb="5">
      <t>nian</t>
    </rPh>
    <rPh sb="5" eb="6">
      <t>tong qi</t>
    </rPh>
    <rPh sb="8" eb="9">
      <t>shou yi lü</t>
    </rPh>
    <phoneticPr fontId="2" type="noConversion"/>
  </si>
  <si>
    <t>白酒三雄在 17 年平均走出翻番走势，医药三雄则涨 67 %，18 年至今喝酒吃药的平均涨幅不如 17 年同期，但医药三雄表现相对更好些（恒瑞、康美收益率增加）</t>
    <rPh sb="0" eb="1">
      <t>bai jiu</t>
    </rPh>
    <rPh sb="2" eb="3">
      <t>san xiong</t>
    </rPh>
    <rPh sb="4" eb="5">
      <t>zai</t>
    </rPh>
    <rPh sb="9" eb="10">
      <t>nian</t>
    </rPh>
    <rPh sb="10" eb="11">
      <t>ping j</t>
    </rPh>
    <rPh sb="14" eb="15">
      <t>fan fan</t>
    </rPh>
    <rPh sb="16" eb="17">
      <t>zou shi</t>
    </rPh>
    <rPh sb="19" eb="20">
      <t>yi yao</t>
    </rPh>
    <rPh sb="21" eb="22">
      <t>san xiong</t>
    </rPh>
    <rPh sb="23" eb="24">
      <t>ze</t>
    </rPh>
    <rPh sb="24" eb="25">
      <t>zhang</t>
    </rPh>
    <rPh sb="34" eb="35">
      <t>nian</t>
    </rPh>
    <rPh sb="35" eb="36">
      <t>zhi jin</t>
    </rPh>
    <rPh sb="37" eb="38">
      <t>he jiu chi yao</t>
    </rPh>
    <rPh sb="41" eb="42">
      <t>de</t>
    </rPh>
    <rPh sb="42" eb="43">
      <t>ping j</t>
    </rPh>
    <rPh sb="44" eb="45">
      <t>zhang fu</t>
    </rPh>
    <rPh sb="46" eb="47">
      <t>bu ru</t>
    </rPh>
    <rPh sb="52" eb="53">
      <t>nian</t>
    </rPh>
    <rPh sb="53" eb="54">
      <t>tong qi</t>
    </rPh>
    <rPh sb="56" eb="57">
      <t>dan</t>
    </rPh>
    <rPh sb="57" eb="58">
      <t>yi liao</t>
    </rPh>
    <rPh sb="58" eb="59">
      <t>yao</t>
    </rPh>
    <rPh sb="59" eb="60">
      <t>san x</t>
    </rPh>
    <rPh sb="61" eb="62">
      <t>biao xian</t>
    </rPh>
    <rPh sb="63" eb="64">
      <t>xiang dui</t>
    </rPh>
    <rPh sb="65" eb="66">
      <t>geng hao</t>
    </rPh>
    <rPh sb="67" eb="68">
      <t>xie</t>
    </rPh>
    <rPh sb="69" eb="70">
      <t>heng rui</t>
    </rPh>
    <rPh sb="72" eb="73">
      <t>kang mei</t>
    </rPh>
    <rPh sb="74" eb="75">
      <t>shou yi l</t>
    </rPh>
    <rPh sb="77" eb="78">
      <t>zeng jia</t>
    </rPh>
    <phoneticPr fontId="2" type="noConversion"/>
  </si>
  <si>
    <t>总体来说的规律，17 年全年涨得越好，18 年至今则涨幅越落后（恒瑞 vs 康美是例外）</t>
    <rPh sb="0" eb="1">
      <t>zong ti lai shuo de</t>
    </rPh>
    <rPh sb="5" eb="6">
      <t>gui lü</t>
    </rPh>
    <rPh sb="11" eb="12">
      <t>nian</t>
    </rPh>
    <rPh sb="12" eb="13">
      <t>quan n</t>
    </rPh>
    <rPh sb="14" eb="15">
      <t>zhang</t>
    </rPh>
    <rPh sb="15" eb="16">
      <t>de</t>
    </rPh>
    <rPh sb="16" eb="17">
      <t>yue hao</t>
    </rPh>
    <rPh sb="22" eb="23">
      <t>nian</t>
    </rPh>
    <rPh sb="23" eb="24">
      <t>zhi jin</t>
    </rPh>
    <rPh sb="25" eb="26">
      <t>ze</t>
    </rPh>
    <rPh sb="26" eb="27">
      <t>zhang fu</t>
    </rPh>
    <rPh sb="32" eb="33">
      <t>heng rui</t>
    </rPh>
    <rPh sb="38" eb="39">
      <t>kang mei</t>
    </rPh>
    <rPh sb="40" eb="41">
      <t>shi</t>
    </rPh>
    <rPh sb="41" eb="42">
      <t>li wai</t>
    </rPh>
    <phoneticPr fontId="2" type="noConversion"/>
  </si>
  <si>
    <t>行业</t>
    <phoneticPr fontId="32" type="noConversion"/>
  </si>
  <si>
    <t>2010Q1</t>
    <phoneticPr fontId="32" type="noConversion"/>
  </si>
  <si>
    <t>2011Q1</t>
    <phoneticPr fontId="32" type="noConversion"/>
  </si>
  <si>
    <t>2012Q1</t>
    <phoneticPr fontId="32" type="noConversion"/>
  </si>
  <si>
    <t>2013Q1</t>
    <phoneticPr fontId="32" type="noConversion"/>
  </si>
  <si>
    <t>2014Q1</t>
    <phoneticPr fontId="32" type="noConversion"/>
  </si>
  <si>
    <t>2015Q1</t>
    <phoneticPr fontId="32" type="noConversion"/>
  </si>
  <si>
    <t>2016Q1</t>
    <phoneticPr fontId="32" type="noConversion"/>
  </si>
  <si>
    <t>2016Q2</t>
    <phoneticPr fontId="32" type="noConversion"/>
  </si>
  <si>
    <t xml:space="preserve"> 医药卫生</t>
  </si>
  <si>
    <t xml:space="preserve">   制药</t>
  </si>
  <si>
    <t xml:space="preserve">   医疗保健设备与服务</t>
  </si>
  <si>
    <t xml:space="preserve">   生物科技</t>
  </si>
  <si>
    <t>2018Q1</t>
    <phoneticPr fontId="2" type="noConversion"/>
  </si>
  <si>
    <t>图2：国证分类一级行业-C06 医疗卫生各季度滚动 PE（加权平均）</t>
    <rPh sb="0" eb="1">
      <t>tu</t>
    </rPh>
    <rPh sb="3" eb="4">
      <t>guo zheng</t>
    </rPh>
    <rPh sb="4" eb="5">
      <t>zheng</t>
    </rPh>
    <rPh sb="5" eb="6">
      <t>fen lei</t>
    </rPh>
    <rPh sb="7" eb="8">
      <t>yi ji</t>
    </rPh>
    <rPh sb="9" eb="10">
      <t>hang ye</t>
    </rPh>
    <rPh sb="16" eb="17">
      <t>yi liao wei sheng</t>
    </rPh>
    <rPh sb="23" eb="24">
      <t>gun dong</t>
    </rPh>
    <rPh sb="29" eb="30">
      <t>jia quan</t>
    </rPh>
    <phoneticPr fontId="2" type="noConversion"/>
  </si>
  <si>
    <t>图3：国证分类二级行业-C0601-3 各季度滚动 PE（加权平均）</t>
    <rPh sb="0" eb="1">
      <t>tu</t>
    </rPh>
    <rPh sb="3" eb="4">
      <t>guo zheng</t>
    </rPh>
    <rPh sb="4" eb="5">
      <t>zheng</t>
    </rPh>
    <rPh sb="5" eb="6">
      <t>fen lei</t>
    </rPh>
    <rPh sb="7" eb="8">
      <t>er</t>
    </rPh>
    <rPh sb="9" eb="10">
      <t>hang ye</t>
    </rPh>
    <rPh sb="23" eb="24">
      <t>gun dong</t>
    </rPh>
    <rPh sb="29" eb="30">
      <t>jia quan</t>
    </rPh>
    <phoneticPr fontId="2" type="noConversion"/>
  </si>
  <si>
    <t>从图1～图3可观察到以下几点：</t>
    <rPh sb="0" eb="1">
      <t>cong</t>
    </rPh>
    <rPh sb="1" eb="2">
      <t>tu</t>
    </rPh>
    <rPh sb="4" eb="5">
      <t>tu</t>
    </rPh>
    <rPh sb="6" eb="7">
      <t>ke zhi</t>
    </rPh>
    <rPh sb="7" eb="8">
      <t>guan cha</t>
    </rPh>
    <rPh sb="9" eb="10">
      <t>dao</t>
    </rPh>
    <rPh sb="10" eb="11">
      <t>yi xia</t>
    </rPh>
    <rPh sb="12" eb="13">
      <t>ji dian</t>
    </rPh>
    <phoneticPr fontId="2" type="noConversion"/>
  </si>
  <si>
    <t xml:space="preserve">      然而同期的沪指已从 30 倍估值下降到 15 倍，深成指从 45 倍下降到 25 倍</t>
    <rPh sb="6" eb="7">
      <t>ran er</t>
    </rPh>
    <rPh sb="8" eb="9">
      <t>tong qi</t>
    </rPh>
    <rPh sb="10" eb="11">
      <t>de</t>
    </rPh>
    <rPh sb="11" eb="12">
      <t>hu zhi</t>
    </rPh>
    <rPh sb="13" eb="14">
      <t>yi</t>
    </rPh>
    <rPh sb="14" eb="15">
      <t>cong</t>
    </rPh>
    <rPh sb="19" eb="20">
      <t>bei</t>
    </rPh>
    <rPh sb="20" eb="21">
      <t>gu zhi</t>
    </rPh>
    <rPh sb="22" eb="23">
      <t>xia jiang</t>
    </rPh>
    <rPh sb="24" eb="25">
      <t>dao</t>
    </rPh>
    <rPh sb="29" eb="30">
      <t>bei</t>
    </rPh>
    <rPh sb="31" eb="32">
      <t>shen cheng zhi</t>
    </rPh>
    <rPh sb="34" eb="35">
      <t>cong</t>
    </rPh>
    <rPh sb="39" eb="40">
      <t>bei</t>
    </rPh>
    <rPh sb="40" eb="41">
      <t>xia jiang dao</t>
    </rPh>
    <rPh sb="47" eb="48">
      <t>bei</t>
    </rPh>
    <phoneticPr fontId="2" type="noConversion"/>
  </si>
  <si>
    <t>2、医疗股的当前整体估值和 8、9 年前差不多在同一水平，也就是中枢附近（约40倍）</t>
    <rPh sb="2" eb="3">
      <t>yi liao wei sheng</t>
    </rPh>
    <rPh sb="4" eb="5">
      <t>gu</t>
    </rPh>
    <rPh sb="5" eb="6">
      <t>de</t>
    </rPh>
    <rPh sb="6" eb="7">
      <t>dang qian</t>
    </rPh>
    <rPh sb="8" eb="9">
      <t>zheng ti</t>
    </rPh>
    <rPh sb="10" eb="11">
      <t>gu zhi</t>
    </rPh>
    <rPh sb="12" eb="13">
      <t>he</t>
    </rPh>
    <rPh sb="18" eb="19">
      <t>nian q</t>
    </rPh>
    <rPh sb="19" eb="20">
      <t>qian</t>
    </rPh>
    <rPh sb="20" eb="21">
      <t>cha bu duo</t>
    </rPh>
    <rPh sb="23" eb="24">
      <t>zai</t>
    </rPh>
    <rPh sb="24" eb="25">
      <t>tong yi</t>
    </rPh>
    <rPh sb="26" eb="27">
      <t>shui ping</t>
    </rPh>
    <rPh sb="29" eb="30">
      <t>ye</t>
    </rPh>
    <rPh sb="30" eb="31">
      <t>jiu shi</t>
    </rPh>
    <rPh sb="32" eb="33">
      <t>zhong shu</t>
    </rPh>
    <rPh sb="34" eb="35">
      <t>fu jin</t>
    </rPh>
    <rPh sb="37" eb="38">
      <t>yue</t>
    </rPh>
    <rPh sb="40" eb="41">
      <t>bei</t>
    </rPh>
    <phoneticPr fontId="2" type="noConversion"/>
  </si>
  <si>
    <t>3、医疗下属二级行业当中制药企业家数最多（近 7 成），估值最低，和 8、9 年前相当</t>
    <rPh sb="2" eb="3">
      <t>yi liao</t>
    </rPh>
    <rPh sb="4" eb="5">
      <t>xia shu</t>
    </rPh>
    <rPh sb="6" eb="7">
      <t>er ji hang ye</t>
    </rPh>
    <rPh sb="10" eb="11">
      <t>dang zhong</t>
    </rPh>
    <rPh sb="12" eb="13">
      <t>zhi yao</t>
    </rPh>
    <rPh sb="14" eb="15">
      <t>qi ye</t>
    </rPh>
    <rPh sb="16" eb="17">
      <t>jia shu</t>
    </rPh>
    <rPh sb="18" eb="19">
      <t>zui duo</t>
    </rPh>
    <rPh sb="21" eb="22">
      <t>jin</t>
    </rPh>
    <rPh sb="25" eb="26">
      <t>cheng</t>
    </rPh>
    <rPh sb="28" eb="29">
      <t>gu zhi</t>
    </rPh>
    <rPh sb="30" eb="31">
      <t>zui di</t>
    </rPh>
    <rPh sb="33" eb="34">
      <t>he</t>
    </rPh>
    <rPh sb="41" eb="42">
      <t>xiang dang</t>
    </rPh>
    <phoneticPr fontId="2" type="noConversion"/>
  </si>
  <si>
    <t>1、我国卫生总费用年增速近 10 年来在下降，但仍略高于 GDP 增速，未来预计仍将长时间维持增长</t>
    <rPh sb="2" eb="3">
      <t>wo guo</t>
    </rPh>
    <rPh sb="4" eb="5">
      <t>wei sheng zong fei yong</t>
    </rPh>
    <rPh sb="9" eb="10">
      <t>nian</t>
    </rPh>
    <rPh sb="10" eb="11">
      <t>zeng su</t>
    </rPh>
    <rPh sb="12" eb="13">
      <t>jin</t>
    </rPh>
    <rPh sb="17" eb="18">
      <t>nian</t>
    </rPh>
    <rPh sb="18" eb="19">
      <t>lai</t>
    </rPh>
    <rPh sb="19" eb="20">
      <t>zai</t>
    </rPh>
    <rPh sb="20" eb="21">
      <t>xia jiang</t>
    </rPh>
    <rPh sb="23" eb="24">
      <t>dan</t>
    </rPh>
    <rPh sb="24" eb="25">
      <t>reng</t>
    </rPh>
    <rPh sb="25" eb="26">
      <t>lue gao yu</t>
    </rPh>
    <rPh sb="33" eb="34">
      <t>zeng su</t>
    </rPh>
    <rPh sb="36" eb="37">
      <t>wei lai</t>
    </rPh>
    <rPh sb="38" eb="39">
      <t>yu ji</t>
    </rPh>
    <rPh sb="40" eb="41">
      <t>reng jiang</t>
    </rPh>
    <rPh sb="42" eb="43">
      <t>chang shi jian</t>
    </rPh>
    <rPh sb="45" eb="46">
      <t>wei chi</t>
    </rPh>
    <rPh sb="47" eb="48">
      <t>zeng z</t>
    </rPh>
    <phoneticPr fontId="2" type="noConversion"/>
  </si>
  <si>
    <t xml:space="preserve">  图1：我国历年卫生总费用同比增速（含预估）</t>
    <rPh sb="2" eb="3">
      <t>tu</t>
    </rPh>
    <rPh sb="5" eb="6">
      <t>wo guo</t>
    </rPh>
    <rPh sb="7" eb="8">
      <t>li nian</t>
    </rPh>
    <rPh sb="9" eb="10">
      <t>wei sheng zong fei yong</t>
    </rPh>
    <rPh sb="14" eb="15">
      <t>tong bi</t>
    </rPh>
    <rPh sb="16" eb="17">
      <t>zeng su</t>
    </rPh>
    <rPh sb="19" eb="20">
      <t>han</t>
    </rPh>
    <rPh sb="20" eb="21">
      <t>yu gu</t>
    </rPh>
    <phoneticPr fontId="2" type="noConversion"/>
  </si>
  <si>
    <t xml:space="preserve">      医疗保健设备与服务、生物科技则估值较高，较 8、9 年前略低</t>
    <rPh sb="6" eb="7">
      <t>yi liao</t>
    </rPh>
    <rPh sb="8" eb="9">
      <t>bao jian</t>
    </rPh>
    <rPh sb="10" eb="11">
      <t>she bei</t>
    </rPh>
    <rPh sb="12" eb="13">
      <t>yu fu wu</t>
    </rPh>
    <rPh sb="16" eb="17">
      <t>sheng wu ke ji</t>
    </rPh>
    <rPh sb="20" eb="21">
      <t>ze</t>
    </rPh>
    <rPh sb="21" eb="22">
      <t>gu zhi</t>
    </rPh>
    <rPh sb="23" eb="24">
      <t>jiao gao</t>
    </rPh>
    <rPh sb="26" eb="27">
      <t>jiao</t>
    </rPh>
    <rPh sb="32" eb="33">
      <t>nian qian</t>
    </rPh>
    <rPh sb="34" eb="35">
      <t>lue di</t>
    </rPh>
    <phoneticPr fontId="2" type="noConversion"/>
  </si>
  <si>
    <t>4、按 PEG 估值体系，医疗行业恒时高估</t>
    <rPh sb="2" eb="3">
      <t>an</t>
    </rPh>
    <rPh sb="8" eb="9">
      <t>gu zhi</t>
    </rPh>
    <rPh sb="10" eb="11">
      <t>ti xi</t>
    </rPh>
    <rPh sb="13" eb="14">
      <t>yi liao</t>
    </rPh>
    <rPh sb="15" eb="16">
      <t>hang ye</t>
    </rPh>
    <rPh sb="17" eb="18">
      <t>heng shi</t>
    </rPh>
    <rPh sb="19" eb="20">
      <t>gao gu</t>
    </rPh>
    <phoneticPr fontId="2" type="noConversion"/>
  </si>
  <si>
    <t>结论：医药股目前估值位于历史中枢附近，近 10 年走势强于大盘，背后因素在于较长期稳定偏高的</t>
    <rPh sb="0" eb="1">
      <t>jie lun</t>
    </rPh>
    <rPh sb="3" eb="4">
      <t>yi yao</t>
    </rPh>
    <rPh sb="6" eb="7">
      <t>mu qian</t>
    </rPh>
    <rPh sb="8" eb="9">
      <t>gu zhi</t>
    </rPh>
    <rPh sb="10" eb="11">
      <t>wei yu</t>
    </rPh>
    <rPh sb="12" eb="13">
      <t>li shi</t>
    </rPh>
    <rPh sb="14" eb="15">
      <t>zhon shu</t>
    </rPh>
    <rPh sb="16" eb="17">
      <t>fu jin</t>
    </rPh>
    <rPh sb="19" eb="20">
      <t>jin</t>
    </rPh>
    <rPh sb="24" eb="25">
      <t>nian</t>
    </rPh>
    <rPh sb="25" eb="26">
      <t>zou shi</t>
    </rPh>
    <rPh sb="27" eb="28">
      <t>qiang yu</t>
    </rPh>
    <rPh sb="29" eb="30">
      <t>da pan</t>
    </rPh>
    <rPh sb="32" eb="33">
      <t>bei hou</t>
    </rPh>
    <rPh sb="34" eb="35">
      <t>yin su</t>
    </rPh>
    <rPh sb="36" eb="37">
      <t>zai yu</t>
    </rPh>
    <rPh sb="38" eb="39">
      <t>jiao</t>
    </rPh>
    <rPh sb="39" eb="40">
      <t>chang qi</t>
    </rPh>
    <rPh sb="41" eb="42">
      <t>wen ding</t>
    </rPh>
    <rPh sb="43" eb="44">
      <t>pian gao</t>
    </rPh>
    <rPh sb="45" eb="46">
      <t>de</t>
    </rPh>
    <phoneticPr fontId="2" type="noConversion"/>
  </si>
  <si>
    <t>增速预期，中长期看并无显著泡沫</t>
    <rPh sb="0" eb="1">
      <t>zeng su</t>
    </rPh>
    <rPh sb="2" eb="3">
      <t>yu qi</t>
    </rPh>
    <rPh sb="5" eb="6">
      <t>zhong chang qi</t>
    </rPh>
    <rPh sb="8" eb="9">
      <t>kan</t>
    </rPh>
    <rPh sb="9" eb="10">
      <t>bing</t>
    </rPh>
    <rPh sb="10" eb="11">
      <t>wu</t>
    </rPh>
    <rPh sb="11" eb="12">
      <t>xian zhu</t>
    </rPh>
    <rPh sb="13" eb="14">
      <t>pao mo</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</si>
</sst>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
    <numFmt numFmtId="177" formatCode="#,##0_);[Red]\(#,##0\)"/>
    <numFmt numFmtId="178" formatCode="_ * #,##0.00_ ;_ * \-#,##0.00_ ;_ * &quot;-&quot;??_ ;_ @_ "/>
    <numFmt numFmtId="181" formatCode="0.000"/>
  </numFmts>
  <fonts count="34" x14ac:knownFonts="1">
    <font>
      <sz val="12"/>
      <color theme="1"/>
      <name val="宋体"/>
      <family val="2"/>
      <charset val="134"/>
      <scheme val="minor"/>
    </font>
    <font>
      <sz val="12"/>
      <color theme="1"/>
      <name val="宋体"/>
      <family val="2"/>
      <charset val="134"/>
      <scheme val="minor"/>
    </font>
    <font>
      <sz val="9"/>
      <name val="宋体"/>
      <family val="2"/>
      <charset val="134"/>
      <scheme val="minor"/>
    </font>
    <font>
      <u/>
      <sz val="12"/>
      <color theme="10"/>
      <name val="宋体"/>
      <family val="2"/>
      <charset val="134"/>
      <scheme val="minor"/>
    </font>
    <font>
      <sz val="11"/>
      <color theme="1"/>
      <name val="KaiTi_GB2312"/>
    </font>
    <font>
      <sz val="11"/>
      <color theme="1"/>
      <name val="宋体"/>
      <family val="2"/>
      <charset val="134"/>
      <scheme val="minor"/>
    </font>
    <font>
      <b/>
      <sz val="14"/>
      <color theme="1"/>
      <name val="Times New Roman"/>
      <family val="1"/>
    </font>
    <font>
      <b/>
      <sz val="14"/>
      <color theme="1"/>
      <name val="宋体"/>
      <family val="3"/>
      <charset val="134"/>
    </font>
    <font>
      <sz val="10"/>
      <color theme="1"/>
      <name val="Times New Roman"/>
      <family val="1"/>
    </font>
    <font>
      <sz val="10"/>
      <color theme="1"/>
      <name val="宋体"/>
      <family val="3"/>
      <charset val="134"/>
    </font>
    <font>
      <b/>
      <sz val="10"/>
      <color theme="1"/>
      <name val="Times New Roman"/>
      <family val="1"/>
    </font>
    <font>
      <b/>
      <sz val="10"/>
      <color theme="9" tint="-0.249977111117893"/>
      <name val="Times New Roman"/>
    </font>
    <font>
      <sz val="11"/>
      <color theme="1"/>
      <name val="Times New Roman"/>
    </font>
    <font>
      <b/>
      <sz val="10"/>
      <color rgb="FFC00000"/>
      <name val="Times New Roman"/>
      <family val="1"/>
    </font>
    <font>
      <u/>
      <sz val="11"/>
      <color theme="10"/>
      <name val="宋体"/>
      <family val="2"/>
      <charset val="134"/>
      <scheme val="minor"/>
    </font>
    <font>
      <sz val="11"/>
      <color indexed="8"/>
      <name val="宋体"/>
      <family val="3"/>
      <charset val="134"/>
    </font>
    <font>
      <sz val="10"/>
      <name val="Arial"/>
    </font>
    <font>
      <sz val="11"/>
      <color indexed="8"/>
      <name val="Calibri"/>
    </font>
    <font>
      <sz val="10"/>
      <color theme="1"/>
      <name val="Arial"/>
      <family val="2"/>
      <charset val="134"/>
    </font>
    <font>
      <sz val="10"/>
      <color theme="1"/>
      <name val="Verdana"/>
    </font>
    <font>
      <b/>
      <sz val="10"/>
      <color rgb="FF17365D"/>
      <name val="宋体"/>
      <family val="3"/>
      <charset val="134"/>
    </font>
    <font>
      <sz val="10"/>
      <color rgb="FFFFFFFF"/>
      <name val="Times New Roman"/>
    </font>
    <font>
      <sz val="12"/>
      <color rgb="FF11007A"/>
      <name val="KaiTi_GB2312"/>
    </font>
    <font>
      <sz val="10"/>
      <color theme="4" tint="-0.499984740745262"/>
      <name val="Times New Roman"/>
      <family val="1"/>
    </font>
    <font>
      <sz val="10"/>
      <color rgb="FFC00000"/>
      <name val="Times New Roman"/>
      <family val="1"/>
    </font>
    <font>
      <sz val="10"/>
      <color theme="0"/>
      <name val="Times New Roman"/>
      <family val="1"/>
    </font>
    <font>
      <sz val="10"/>
      <color theme="1"/>
      <name val="宋体"/>
      <family val="2"/>
      <charset val="134"/>
      <scheme val="minor"/>
    </font>
    <font>
      <b/>
      <u/>
      <sz val="14"/>
      <color theme="10"/>
      <name val="宋体"/>
      <family val="3"/>
      <charset val="134"/>
      <scheme val="minor"/>
    </font>
    <font>
      <b/>
      <sz val="14"/>
      <color theme="1"/>
      <name val="宋体"/>
      <family val="3"/>
      <charset val="134"/>
      <scheme val="minor"/>
    </font>
    <font>
      <sz val="11"/>
      <color theme="1"/>
      <name val="SimSun"/>
      <family val="3"/>
      <charset val="134"/>
    </font>
    <font>
      <sz val="11"/>
      <color theme="1"/>
      <name val="Arial Unicode MS"/>
    </font>
    <font>
      <b/>
      <sz val="10"/>
      <name val="宋体"/>
      <family val="3"/>
      <charset val="134"/>
    </font>
    <font>
      <sz val="9"/>
      <name val="宋体"/>
      <family val="3"/>
      <charset val="134"/>
    </font>
    <font>
      <b/>
      <sz val="10"/>
      <name val="Arial"/>
    </font>
  </fonts>
  <fills count="12">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indexed="49"/>
        <bgColor indexed="64"/>
      </patternFill>
    </fill>
  </fills>
  <borders count="4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style="dashed">
        <color auto="1"/>
      </bottom>
      <diagonal/>
    </border>
    <border>
      <left/>
      <right/>
      <top/>
      <bottom style="dashed">
        <color auto="1"/>
      </bottom>
      <diagonal/>
    </border>
    <border>
      <left/>
      <right style="thin">
        <color auto="1"/>
      </right>
      <top style="dashed">
        <color auto="1"/>
      </top>
      <bottom style="dashed">
        <color auto="1"/>
      </bottom>
      <diagonal/>
    </border>
    <border>
      <left/>
      <right/>
      <top style="dashed">
        <color auto="1"/>
      </top>
      <bottom style="dashed">
        <color auto="1"/>
      </bottom>
      <diagonal/>
    </border>
    <border>
      <left/>
      <right style="thin">
        <color auto="1"/>
      </right>
      <top style="dashed">
        <color auto="1"/>
      </top>
      <bottom/>
      <diagonal/>
    </border>
    <border>
      <left/>
      <right/>
      <top style="dashed">
        <color auto="1"/>
      </top>
      <bottom/>
      <diagonal/>
    </border>
    <border>
      <left style="hair">
        <color auto="1"/>
      </left>
      <right/>
      <top/>
      <bottom/>
      <diagonal/>
    </border>
    <border>
      <left style="hair">
        <color auto="1"/>
      </left>
      <right/>
      <top/>
      <bottom style="thin">
        <color auto="1"/>
      </bottom>
      <diagonal/>
    </border>
    <border>
      <left style="hair">
        <color auto="1"/>
      </left>
      <right/>
      <top/>
      <bottom style="dashed">
        <color auto="1"/>
      </bottom>
      <diagonal/>
    </border>
    <border>
      <left style="hair">
        <color auto="1"/>
      </left>
      <right/>
      <top style="dashed">
        <color auto="1"/>
      </top>
      <bottom/>
      <diagonal/>
    </border>
    <border>
      <left style="hair">
        <color auto="1"/>
      </left>
      <right/>
      <top style="dashed">
        <color auto="1"/>
      </top>
      <bottom style="dashed">
        <color auto="1"/>
      </bottom>
      <diagonal/>
    </border>
    <border>
      <left/>
      <right style="hair">
        <color auto="1"/>
      </right>
      <top/>
      <bottom/>
      <diagonal/>
    </border>
    <border>
      <left/>
      <right style="hair">
        <color auto="1"/>
      </right>
      <top/>
      <bottom style="thin">
        <color auto="1"/>
      </bottom>
      <diagonal/>
    </border>
    <border>
      <left style="hair">
        <color auto="1"/>
      </left>
      <right style="hair">
        <color auto="1"/>
      </right>
      <top/>
      <bottom style="thin">
        <color auto="1"/>
      </bottom>
      <diagonal/>
    </border>
    <border>
      <left style="thin">
        <color auto="1"/>
      </left>
      <right style="thin">
        <color auto="1"/>
      </right>
      <top style="thin">
        <color auto="1"/>
      </top>
      <bottom style="thin">
        <color auto="1"/>
      </bottom>
      <diagonal/>
    </border>
    <border>
      <left/>
      <right/>
      <top style="dashed">
        <color auto="1"/>
      </top>
      <bottom style="thin">
        <color auto="1"/>
      </bottom>
      <diagonal/>
    </border>
    <border>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thin">
        <color auto="1"/>
      </left>
      <right/>
      <top style="thin">
        <color auto="1"/>
      </top>
      <bottom style="thin">
        <color auto="1"/>
      </bottom>
      <diagonal/>
    </border>
    <border>
      <left style="thin">
        <color auto="1"/>
      </left>
      <right style="hair">
        <color auto="1"/>
      </right>
      <top/>
      <bottom style="thin">
        <color auto="1"/>
      </bottom>
      <diagonal/>
    </border>
    <border>
      <left style="thin">
        <color auto="1"/>
      </left>
      <right style="hair">
        <color auto="1"/>
      </right>
      <top style="thin">
        <color auto="1"/>
      </top>
      <bottom style="dashed">
        <color auto="1"/>
      </bottom>
      <diagonal/>
    </border>
    <border>
      <left style="hair">
        <color auto="1"/>
      </left>
      <right style="hair">
        <color auto="1"/>
      </right>
      <top style="thin">
        <color auto="1"/>
      </top>
      <bottom style="dashed">
        <color auto="1"/>
      </bottom>
      <diagonal/>
    </border>
    <border>
      <left style="hair">
        <color auto="1"/>
      </left>
      <right/>
      <top style="thin">
        <color auto="1"/>
      </top>
      <bottom style="dashed">
        <color auto="1"/>
      </bottom>
      <diagonal/>
    </border>
    <border>
      <left style="thin">
        <color auto="1"/>
      </left>
      <right style="hair">
        <color auto="1"/>
      </right>
      <top style="dashed">
        <color auto="1"/>
      </top>
      <bottom style="dashed">
        <color auto="1"/>
      </bottom>
      <diagonal/>
    </border>
    <border>
      <left style="hair">
        <color auto="1"/>
      </left>
      <right style="hair">
        <color auto="1"/>
      </right>
      <top style="dashed">
        <color auto="1"/>
      </top>
      <bottom style="dashed">
        <color auto="1"/>
      </bottom>
      <diagonal/>
    </border>
    <border>
      <left style="thin">
        <color auto="1"/>
      </left>
      <right style="hair">
        <color auto="1"/>
      </right>
      <top style="dashed">
        <color auto="1"/>
      </top>
      <bottom style="thin">
        <color auto="1"/>
      </bottom>
      <diagonal/>
    </border>
    <border>
      <left style="hair">
        <color auto="1"/>
      </left>
      <right style="hair">
        <color auto="1"/>
      </right>
      <top style="dashed">
        <color auto="1"/>
      </top>
      <bottom style="thin">
        <color auto="1"/>
      </bottom>
      <diagonal/>
    </border>
    <border>
      <left style="hair">
        <color auto="1"/>
      </left>
      <right/>
      <top style="dashed">
        <color auto="1"/>
      </top>
      <bottom style="thin">
        <color auto="1"/>
      </bottom>
      <diagonal/>
    </border>
    <border>
      <left/>
      <right style="hair">
        <color auto="1"/>
      </right>
      <top style="thin">
        <color auto="1"/>
      </top>
      <bottom style="dashed">
        <color auto="1"/>
      </bottom>
      <diagonal/>
    </border>
    <border>
      <left/>
      <right style="hair">
        <color auto="1"/>
      </right>
      <top style="dashed">
        <color auto="1"/>
      </top>
      <bottom style="dashed">
        <color auto="1"/>
      </bottom>
      <diagonal/>
    </border>
    <border>
      <left/>
      <right style="hair">
        <color auto="1"/>
      </right>
      <top style="dashed">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dashed">
        <color auto="1"/>
      </bottom>
      <diagonal/>
    </border>
    <border>
      <left/>
      <right style="thin">
        <color auto="1"/>
      </right>
      <top style="dashed">
        <color auto="1"/>
      </top>
      <bottom style="thin">
        <color auto="1"/>
      </bottom>
      <diagonal/>
    </border>
    <border>
      <left style="hair">
        <color auto="1"/>
      </left>
      <right style="hair">
        <color auto="1"/>
      </right>
      <top/>
      <bottom/>
      <diagonal/>
    </border>
    <border>
      <left style="thin">
        <color auto="1"/>
      </left>
      <right style="thin">
        <color auto="1"/>
      </right>
      <top/>
      <bottom style="thin">
        <color indexed="8"/>
      </bottom>
      <diagonal/>
    </border>
    <border>
      <left style="thin">
        <color indexed="8"/>
      </left>
      <right style="thin">
        <color indexed="8"/>
      </right>
      <top/>
      <bottom style="thin">
        <color indexed="8"/>
      </bottom>
      <diagonal/>
    </border>
  </borders>
  <cellStyleXfs count="22">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lignment vertical="center"/>
    </xf>
    <xf numFmtId="9" fontId="5" fillId="0" borderId="0" applyFont="0" applyFill="0" applyBorder="0" applyAlignment="0" applyProtection="0"/>
    <xf numFmtId="0" fontId="14" fillId="0" borderId="0" applyNumberFormat="0" applyFill="0" applyBorder="0" applyAlignment="0" applyProtection="0">
      <alignment vertical="center"/>
    </xf>
    <xf numFmtId="0" fontId="1" fillId="0" borderId="0"/>
    <xf numFmtId="0" fontId="15" fillId="0" borderId="0">
      <alignment vertical="center"/>
    </xf>
    <xf numFmtId="0" fontId="16" fillId="0" borderId="0"/>
    <xf numFmtId="0" fontId="17" fillId="0" borderId="0" applyFill="0" applyProtection="0"/>
    <xf numFmtId="0" fontId="17" fillId="0" borderId="0" applyFill="0" applyProtection="0"/>
    <xf numFmtId="0" fontId="17" fillId="0" borderId="0" applyFill="0" applyProtection="0"/>
    <xf numFmtId="0" fontId="17" fillId="0" borderId="0" applyFill="0" applyProtection="0"/>
    <xf numFmtId="0" fontId="17" fillId="0" borderId="0" applyFill="0" applyProtection="0"/>
    <xf numFmtId="0" fontId="17" fillId="0" borderId="0" applyFill="0" applyProtection="0"/>
    <xf numFmtId="0" fontId="17" fillId="0" borderId="0" applyFill="0" applyProtection="0"/>
    <xf numFmtId="0" fontId="17" fillId="0" borderId="0" applyFill="0" applyProtection="0"/>
    <xf numFmtId="0" fontId="17" fillId="0" borderId="0" applyFill="0" applyProtection="0"/>
    <xf numFmtId="178" fontId="18" fillId="0" borderId="0" applyFont="0" applyFill="0" applyBorder="0" applyAlignment="0" applyProtection="0">
      <alignment vertical="center"/>
    </xf>
    <xf numFmtId="0" fontId="17" fillId="0" borderId="0" applyFill="0" applyProtection="0"/>
    <xf numFmtId="0" fontId="17" fillId="0" borderId="0" applyFill="0" applyProtection="0"/>
    <xf numFmtId="0" fontId="17" fillId="0" borderId="0" applyFill="0" applyProtection="0"/>
  </cellStyleXfs>
  <cellXfs count="239">
    <xf numFmtId="0" fontId="0" fillId="0" borderId="0" xfId="0"/>
    <xf numFmtId="10" fontId="0" fillId="0" borderId="0" xfId="1" applyNumberFormat="1" applyFont="1"/>
    <xf numFmtId="0" fontId="3" fillId="0" borderId="0" xfId="2"/>
    <xf numFmtId="0" fontId="0" fillId="2" borderId="0" xfId="0" applyFill="1"/>
    <xf numFmtId="0" fontId="0" fillId="0" borderId="0" xfId="0" applyAlignment="1">
      <alignment horizontal="left"/>
    </xf>
    <xf numFmtId="0" fontId="4" fillId="0" borderId="0" xfId="0" applyFont="1"/>
    <xf numFmtId="0" fontId="6" fillId="0" borderId="0" xfId="3" applyFont="1" applyAlignment="1">
      <alignment vertical="center"/>
    </xf>
    <xf numFmtId="0" fontId="8" fillId="0" borderId="0" xfId="3" applyFont="1" applyAlignment="1">
      <alignment vertical="center"/>
    </xf>
    <xf numFmtId="14" fontId="8" fillId="0" borderId="0" xfId="3" applyNumberFormat="1" applyFont="1" applyAlignment="1">
      <alignment vertical="center"/>
    </xf>
    <xf numFmtId="0" fontId="8" fillId="0" borderId="4" xfId="3" applyFont="1" applyFill="1" applyBorder="1" applyAlignment="1">
      <alignment horizontal="left" vertical="center" wrapText="1"/>
    </xf>
    <xf numFmtId="0" fontId="8" fillId="0" borderId="0" xfId="3" applyFont="1" applyFill="1" applyBorder="1" applyAlignment="1">
      <alignment horizontal="left" vertical="center" wrapText="1"/>
    </xf>
    <xf numFmtId="0" fontId="8" fillId="0" borderId="5" xfId="3" applyFont="1" applyFill="1" applyBorder="1" applyAlignment="1">
      <alignment horizontal="left" vertical="center" wrapText="1"/>
    </xf>
    <xf numFmtId="0" fontId="8" fillId="0" borderId="4" xfId="3" applyFont="1" applyFill="1" applyBorder="1" applyAlignment="1">
      <alignment horizontal="left" vertical="center"/>
    </xf>
    <xf numFmtId="0" fontId="8" fillId="0" borderId="0" xfId="3" applyFont="1" applyFill="1" applyBorder="1" applyAlignment="1">
      <alignment horizontal="center" vertical="center" wrapText="1"/>
    </xf>
    <xf numFmtId="0" fontId="10" fillId="0" borderId="4" xfId="3" applyFont="1" applyFill="1" applyBorder="1" applyAlignment="1">
      <alignment horizontal="left" vertical="center"/>
    </xf>
    <xf numFmtId="0" fontId="8" fillId="0" borderId="0" xfId="3" applyFont="1" applyBorder="1" applyAlignment="1">
      <alignment vertical="center"/>
    </xf>
    <xf numFmtId="0" fontId="8" fillId="0" borderId="0" xfId="3" applyFont="1" applyFill="1" applyBorder="1" applyAlignment="1">
      <alignment horizontal="right" vertical="center" wrapText="1"/>
    </xf>
    <xf numFmtId="0" fontId="8" fillId="0" borderId="0" xfId="3" applyFont="1" applyFill="1" applyBorder="1" applyAlignment="1">
      <alignment horizontal="right" vertical="center"/>
    </xf>
    <xf numFmtId="0" fontId="8" fillId="0" borderId="0" xfId="3" applyFont="1" applyFill="1" applyBorder="1" applyAlignment="1">
      <alignment vertical="center"/>
    </xf>
    <xf numFmtId="0" fontId="8" fillId="0" borderId="5" xfId="3" applyFont="1" applyFill="1" applyBorder="1" applyAlignment="1">
      <alignment vertical="center"/>
    </xf>
    <xf numFmtId="0" fontId="8" fillId="0" borderId="0" xfId="3" applyFont="1" applyFill="1" applyAlignment="1">
      <alignment vertical="center"/>
    </xf>
    <xf numFmtId="0" fontId="8" fillId="0" borderId="4" xfId="3" applyFont="1" applyBorder="1" applyAlignment="1">
      <alignment vertical="center"/>
    </xf>
    <xf numFmtId="0" fontId="8" fillId="0" borderId="5" xfId="3" applyFont="1" applyBorder="1" applyAlignment="1">
      <alignment vertical="center"/>
    </xf>
    <xf numFmtId="0" fontId="10" fillId="0" borderId="0" xfId="3" applyFont="1" applyBorder="1" applyAlignment="1">
      <alignment vertical="center"/>
    </xf>
    <xf numFmtId="0" fontId="8" fillId="0" borderId="0" xfId="3" applyFont="1" applyFill="1" applyBorder="1" applyAlignment="1">
      <alignment horizontal="left" vertical="center"/>
    </xf>
    <xf numFmtId="2" fontId="8" fillId="0" borderId="0" xfId="3" applyNumberFormat="1" applyFont="1">
      <alignment vertical="center"/>
    </xf>
    <xf numFmtId="9" fontId="11" fillId="0" borderId="0" xfId="3" applyNumberFormat="1" applyFont="1">
      <alignment vertical="center"/>
    </xf>
    <xf numFmtId="0" fontId="8" fillId="0" borderId="0" xfId="3" applyFont="1" applyBorder="1" applyAlignment="1">
      <alignment vertical="center" wrapText="1"/>
    </xf>
    <xf numFmtId="0" fontId="8" fillId="0" borderId="7" xfId="3" applyFont="1" applyBorder="1" applyAlignment="1">
      <alignment vertical="center"/>
    </xf>
    <xf numFmtId="0" fontId="8" fillId="0" borderId="4" xfId="3" applyFont="1" applyBorder="1" applyAlignment="1">
      <alignment horizontal="left" vertical="center"/>
    </xf>
    <xf numFmtId="0" fontId="8" fillId="0" borderId="0" xfId="3" applyFont="1" applyBorder="1" applyAlignment="1">
      <alignment horizontal="center" vertical="center"/>
    </xf>
    <xf numFmtId="177" fontId="8" fillId="0" borderId="0" xfId="3" applyNumberFormat="1" applyFont="1" applyBorder="1" applyAlignment="1">
      <alignment horizontal="right" vertical="center"/>
    </xf>
    <xf numFmtId="176" fontId="8" fillId="0" borderId="0" xfId="3" applyNumberFormat="1" applyFont="1" applyBorder="1" applyAlignment="1">
      <alignment horizontal="right" vertical="center"/>
    </xf>
    <xf numFmtId="10" fontId="8" fillId="0" borderId="4" xfId="3" applyNumberFormat="1" applyFont="1" applyFill="1" applyBorder="1" applyAlignment="1">
      <alignment horizontal="left" vertical="center"/>
    </xf>
    <xf numFmtId="0" fontId="8" fillId="0" borderId="4" xfId="3" applyNumberFormat="1" applyFont="1" applyFill="1" applyBorder="1" applyAlignment="1">
      <alignment horizontal="left" vertical="center"/>
    </xf>
    <xf numFmtId="176" fontId="8" fillId="0" borderId="0" xfId="4" applyNumberFormat="1" applyFont="1" applyFill="1" applyBorder="1" applyAlignment="1">
      <alignment horizontal="left" vertical="center" wrapText="1"/>
    </xf>
    <xf numFmtId="0" fontId="10" fillId="0" borderId="4" xfId="3" applyNumberFormat="1" applyFont="1" applyFill="1" applyBorder="1" applyAlignment="1">
      <alignment horizontal="left" vertical="center"/>
    </xf>
    <xf numFmtId="0" fontId="8" fillId="4" borderId="0" xfId="3" applyFont="1" applyFill="1" applyBorder="1" applyAlignment="1">
      <alignment horizontal="left" vertical="center"/>
    </xf>
    <xf numFmtId="0" fontId="8" fillId="4" borderId="0" xfId="3" applyFont="1" applyFill="1" applyBorder="1" applyAlignment="1">
      <alignment horizontal="left" vertical="center" wrapText="1"/>
    </xf>
    <xf numFmtId="0" fontId="8" fillId="4" borderId="5" xfId="3" applyFont="1" applyFill="1" applyBorder="1" applyAlignment="1">
      <alignment horizontal="left" vertical="center" wrapText="1"/>
    </xf>
    <xf numFmtId="0" fontId="8" fillId="0" borderId="6" xfId="3" applyFont="1" applyBorder="1" applyAlignment="1">
      <alignment vertical="center"/>
    </xf>
    <xf numFmtId="0" fontId="10" fillId="0" borderId="0" xfId="3" applyFont="1" applyAlignment="1">
      <alignment vertical="center"/>
    </xf>
    <xf numFmtId="0" fontId="8" fillId="3" borderId="4" xfId="3" applyFont="1" applyFill="1" applyBorder="1" applyAlignment="1">
      <alignment horizontal="left" vertical="center"/>
    </xf>
    <xf numFmtId="0" fontId="8" fillId="3" borderId="0" xfId="3" applyFont="1" applyFill="1" applyBorder="1" applyAlignment="1">
      <alignment horizontal="left" vertical="center" wrapText="1"/>
    </xf>
    <xf numFmtId="0" fontId="8" fillId="3" borderId="5" xfId="3" applyFont="1" applyFill="1" applyBorder="1" applyAlignment="1">
      <alignment horizontal="left" vertical="center" wrapText="1"/>
    </xf>
    <xf numFmtId="0" fontId="12" fillId="0" borderId="0" xfId="3" applyFont="1" applyFill="1" applyAlignment="1">
      <alignment horizontal="center" vertical="center"/>
    </xf>
    <xf numFmtId="0" fontId="13" fillId="0" borderId="0" xfId="3" applyFont="1" applyBorder="1" applyAlignment="1">
      <alignment vertical="center"/>
    </xf>
    <xf numFmtId="10" fontId="8" fillId="0" borderId="0" xfId="4" applyNumberFormat="1" applyFont="1" applyFill="1" applyBorder="1" applyAlignment="1">
      <alignment horizontal="left" vertical="center" wrapText="1"/>
    </xf>
    <xf numFmtId="0" fontId="8" fillId="0" borderId="8" xfId="3" applyFont="1" applyBorder="1" applyAlignment="1">
      <alignment vertical="center"/>
    </xf>
    <xf numFmtId="9" fontId="8" fillId="0" borderId="0" xfId="3" applyNumberFormat="1" applyFont="1" applyAlignment="1">
      <alignment vertical="center"/>
    </xf>
    <xf numFmtId="0" fontId="8" fillId="3" borderId="4" xfId="3" applyFont="1" applyFill="1" applyBorder="1" applyAlignment="1">
      <alignment horizontal="left" vertical="center" wrapText="1"/>
    </xf>
    <xf numFmtId="0" fontId="8" fillId="3" borderId="0" xfId="3" applyFont="1" applyFill="1" applyBorder="1" applyAlignment="1">
      <alignment horizontal="left" vertical="center" wrapText="1"/>
    </xf>
    <xf numFmtId="0" fontId="8" fillId="3" borderId="5" xfId="3" applyFont="1" applyFill="1" applyBorder="1" applyAlignment="1">
      <alignment horizontal="left" vertical="center" wrapText="1"/>
    </xf>
    <xf numFmtId="0" fontId="8" fillId="3" borderId="1" xfId="3" applyFont="1" applyFill="1" applyBorder="1" applyAlignment="1">
      <alignment horizontal="left" vertical="center" wrapText="1"/>
    </xf>
    <xf numFmtId="0" fontId="8" fillId="3" borderId="2" xfId="3" applyFont="1" applyFill="1" applyBorder="1" applyAlignment="1">
      <alignment horizontal="left" vertical="center" wrapText="1"/>
    </xf>
    <xf numFmtId="0" fontId="8" fillId="3" borderId="3" xfId="3" applyFont="1" applyFill="1" applyBorder="1" applyAlignment="1">
      <alignment horizontal="left" vertical="center" wrapText="1"/>
    </xf>
    <xf numFmtId="0" fontId="8" fillId="0" borderId="10" xfId="3" applyFont="1" applyBorder="1" applyAlignment="1">
      <alignment vertical="center"/>
    </xf>
    <xf numFmtId="0" fontId="8" fillId="0" borderId="9" xfId="3" applyFont="1" applyBorder="1" applyAlignment="1">
      <alignment vertical="center"/>
    </xf>
    <xf numFmtId="0" fontId="8" fillId="0" borderId="12" xfId="3" applyFont="1" applyBorder="1" applyAlignment="1">
      <alignment vertical="center"/>
    </xf>
    <xf numFmtId="0" fontId="8" fillId="0" borderId="11" xfId="3" applyFont="1" applyBorder="1" applyAlignment="1">
      <alignment vertical="center"/>
    </xf>
    <xf numFmtId="0" fontId="8" fillId="0" borderId="14" xfId="3" applyFont="1" applyBorder="1" applyAlignment="1">
      <alignment vertical="center"/>
    </xf>
    <xf numFmtId="0" fontId="8" fillId="0" borderId="13" xfId="3" applyFont="1" applyBorder="1" applyAlignment="1">
      <alignment vertical="center"/>
    </xf>
    <xf numFmtId="0" fontId="8" fillId="0" borderId="16" xfId="3" applyFont="1" applyBorder="1" applyAlignment="1">
      <alignment vertical="center"/>
    </xf>
    <xf numFmtId="0" fontId="8" fillId="0" borderId="15" xfId="3" applyFont="1" applyBorder="1" applyAlignment="1">
      <alignment vertical="center"/>
    </xf>
    <xf numFmtId="0" fontId="8" fillId="0" borderId="17" xfId="3" applyFont="1" applyBorder="1" applyAlignment="1">
      <alignment vertical="center"/>
    </xf>
    <xf numFmtId="0" fontId="8" fillId="0" borderId="18" xfId="3" applyFont="1" applyBorder="1" applyAlignment="1">
      <alignment vertical="center"/>
    </xf>
    <xf numFmtId="0" fontId="8" fillId="0" borderId="19" xfId="3" applyFont="1" applyBorder="1" applyAlignment="1">
      <alignment vertical="center"/>
    </xf>
    <xf numFmtId="0" fontId="8" fillId="0" borderId="20" xfId="3" applyFont="1" applyBorder="1" applyAlignment="1">
      <alignment vertical="center"/>
    </xf>
    <xf numFmtId="0" fontId="8" fillId="0" borderId="21" xfId="3" applyFont="1" applyBorder="1" applyAlignment="1">
      <alignment vertical="center"/>
    </xf>
    <xf numFmtId="0" fontId="8" fillId="0" borderId="22" xfId="3" applyFont="1" applyBorder="1" applyAlignment="1">
      <alignment vertical="center"/>
    </xf>
    <xf numFmtId="0" fontId="8" fillId="0" borderId="15" xfId="3" applyFont="1" applyFill="1" applyBorder="1" applyAlignment="1">
      <alignment vertical="center"/>
    </xf>
    <xf numFmtId="0" fontId="8" fillId="0" borderId="17" xfId="3" applyFont="1" applyFill="1" applyBorder="1" applyAlignment="1">
      <alignment vertical="center"/>
    </xf>
    <xf numFmtId="0" fontId="8" fillId="0" borderId="10" xfId="3" applyFont="1" applyFill="1" applyBorder="1" applyAlignment="1">
      <alignment vertical="center"/>
    </xf>
    <xf numFmtId="1" fontId="0" fillId="0" borderId="0" xfId="0" applyNumberFormat="1"/>
    <xf numFmtId="0" fontId="10" fillId="0" borderId="0" xfId="3" applyFont="1" applyFill="1" applyBorder="1" applyAlignment="1">
      <alignment horizontal="left" vertical="center"/>
    </xf>
    <xf numFmtId="0" fontId="10" fillId="0" borderId="0" xfId="3" applyFont="1" applyFill="1" applyBorder="1" applyAlignment="1">
      <alignment vertical="center"/>
    </xf>
    <xf numFmtId="0" fontId="19" fillId="0" borderId="0" xfId="0" applyFont="1"/>
    <xf numFmtId="0" fontId="20" fillId="0" borderId="0" xfId="0" applyFont="1"/>
    <xf numFmtId="0" fontId="5" fillId="0" borderId="0" xfId="3">
      <alignment vertical="center"/>
    </xf>
    <xf numFmtId="10" fontId="0" fillId="0" borderId="0" xfId="4" applyNumberFormat="1" applyFont="1" applyAlignment="1">
      <alignment vertical="center"/>
    </xf>
    <xf numFmtId="10" fontId="5" fillId="0" borderId="0" xfId="1" applyNumberFormat="1" applyFont="1" applyAlignment="1">
      <alignment vertical="center"/>
    </xf>
    <xf numFmtId="10" fontId="5" fillId="0" borderId="0" xfId="3" applyNumberFormat="1">
      <alignment vertical="center"/>
    </xf>
    <xf numFmtId="0" fontId="21" fillId="5" borderId="23" xfId="0" applyFont="1" applyFill="1" applyBorder="1" applyAlignment="1">
      <alignment horizontal="center" vertical="center"/>
    </xf>
    <xf numFmtId="0" fontId="8" fillId="0" borderId="23" xfId="3" applyFont="1" applyBorder="1" applyAlignment="1">
      <alignment vertical="center"/>
    </xf>
    <xf numFmtId="0" fontId="8" fillId="0" borderId="23" xfId="3" applyFont="1" applyBorder="1" applyAlignment="1">
      <alignment horizontal="right" vertical="center"/>
    </xf>
    <xf numFmtId="0" fontId="13" fillId="0" borderId="0" xfId="3" applyFont="1" applyFill="1" applyBorder="1" applyAlignment="1">
      <alignment vertical="center"/>
    </xf>
    <xf numFmtId="0" fontId="8" fillId="6" borderId="23" xfId="3" applyFont="1" applyFill="1" applyBorder="1" applyAlignment="1">
      <alignment vertical="center"/>
    </xf>
    <xf numFmtId="0" fontId="8" fillId="6" borderId="23" xfId="3" applyFont="1" applyFill="1" applyBorder="1" applyAlignment="1">
      <alignment horizontal="right" vertical="center"/>
    </xf>
    <xf numFmtId="0" fontId="22" fillId="0" borderId="0" xfId="0" applyFont="1"/>
    <xf numFmtId="0" fontId="8" fillId="0" borderId="6" xfId="3" applyFont="1" applyFill="1" applyBorder="1" applyAlignment="1">
      <alignment horizontal="left" vertical="center" wrapText="1"/>
    </xf>
    <xf numFmtId="0" fontId="8" fillId="0" borderId="24" xfId="3" applyFont="1" applyFill="1" applyBorder="1" applyAlignment="1">
      <alignment horizontal="left" vertical="center" wrapText="1"/>
    </xf>
    <xf numFmtId="0" fontId="8" fillId="0" borderId="6" xfId="3" applyFont="1" applyFill="1" applyBorder="1" applyAlignment="1">
      <alignment horizontal="center" vertical="center" wrapText="1"/>
    </xf>
    <xf numFmtId="0" fontId="8" fillId="0" borderId="6" xfId="3" applyFont="1" applyFill="1" applyBorder="1" applyAlignment="1">
      <alignment horizontal="center" vertical="center" wrapText="1"/>
    </xf>
    <xf numFmtId="0" fontId="8" fillId="0" borderId="6" xfId="3" applyNumberFormat="1" applyFont="1" applyFill="1" applyBorder="1" applyAlignment="1">
      <alignment horizontal="center" vertical="center"/>
    </xf>
    <xf numFmtId="176" fontId="8" fillId="0" borderId="6" xfId="4" applyNumberFormat="1" applyFont="1" applyFill="1" applyBorder="1" applyAlignment="1">
      <alignment horizontal="center" vertical="center" wrapText="1"/>
    </xf>
    <xf numFmtId="0" fontId="8" fillId="0" borderId="24" xfId="3" applyNumberFormat="1" applyFont="1" applyFill="1" applyBorder="1" applyAlignment="1">
      <alignment horizontal="center" vertical="center"/>
    </xf>
    <xf numFmtId="0" fontId="8" fillId="0" borderId="25" xfId="3" applyNumberFormat="1" applyFont="1" applyFill="1" applyBorder="1" applyAlignment="1">
      <alignment horizontal="center" vertical="center"/>
    </xf>
    <xf numFmtId="0" fontId="8" fillId="0" borderId="25" xfId="3" applyFont="1" applyFill="1" applyBorder="1" applyAlignment="1">
      <alignment horizontal="center" vertical="center" wrapText="1"/>
    </xf>
    <xf numFmtId="0" fontId="8" fillId="0" borderId="25" xfId="4" applyNumberFormat="1" applyFont="1" applyFill="1" applyBorder="1" applyAlignment="1">
      <alignment horizontal="center" vertical="center" wrapText="1"/>
    </xf>
    <xf numFmtId="0" fontId="8" fillId="0" borderId="12" xfId="3" applyNumberFormat="1" applyFont="1" applyFill="1" applyBorder="1" applyAlignment="1">
      <alignment horizontal="center" vertical="center"/>
    </xf>
    <xf numFmtId="0" fontId="8" fillId="0" borderId="12" xfId="3" applyFont="1" applyFill="1" applyBorder="1" applyAlignment="1">
      <alignment horizontal="center" vertical="center" wrapText="1"/>
    </xf>
    <xf numFmtId="0" fontId="8" fillId="0" borderId="12" xfId="4" applyNumberFormat="1" applyFont="1" applyFill="1" applyBorder="1" applyAlignment="1">
      <alignment horizontal="center" vertical="center" wrapText="1"/>
    </xf>
    <xf numFmtId="9" fontId="8" fillId="0" borderId="24" xfId="1" applyNumberFormat="1" applyFont="1" applyFill="1" applyBorder="1" applyAlignment="1">
      <alignment horizontal="center" vertical="center" wrapText="1"/>
    </xf>
    <xf numFmtId="0" fontId="23" fillId="0" borderId="4" xfId="3" applyNumberFormat="1" applyFont="1" applyFill="1" applyBorder="1" applyAlignment="1">
      <alignment horizontal="left" vertical="center"/>
    </xf>
    <xf numFmtId="0" fontId="23" fillId="0" borderId="0" xfId="3" applyFont="1" applyFill="1" applyBorder="1" applyAlignment="1">
      <alignment vertical="center"/>
    </xf>
    <xf numFmtId="0" fontId="24" fillId="0" borderId="4" xfId="3" applyNumberFormat="1" applyFont="1" applyFill="1" applyBorder="1" applyAlignment="1">
      <alignment horizontal="left" vertical="center"/>
    </xf>
    <xf numFmtId="0" fontId="25" fillId="7" borderId="26" xfId="3" applyNumberFormat="1" applyFont="1" applyFill="1" applyBorder="1" applyAlignment="1">
      <alignment horizontal="center" vertical="center"/>
    </xf>
    <xf numFmtId="0" fontId="25" fillId="7" borderId="27" xfId="3" applyFont="1" applyFill="1" applyBorder="1" applyAlignment="1">
      <alignment horizontal="center" vertical="center" wrapText="1"/>
    </xf>
    <xf numFmtId="176" fontId="25" fillId="7" borderId="27" xfId="4" applyNumberFormat="1" applyFont="1" applyFill="1" applyBorder="1" applyAlignment="1">
      <alignment horizontal="center" vertical="center" wrapText="1"/>
    </xf>
    <xf numFmtId="0" fontId="25" fillId="7" borderId="27" xfId="3" applyFont="1" applyFill="1" applyBorder="1" applyAlignment="1">
      <alignment horizontal="left" vertical="center" wrapText="1"/>
    </xf>
    <xf numFmtId="0" fontId="8" fillId="0" borderId="26" xfId="3" applyNumberFormat="1" applyFont="1" applyFill="1" applyBorder="1" applyAlignment="1">
      <alignment horizontal="left" vertical="center" wrapText="1"/>
    </xf>
    <xf numFmtId="0" fontId="8" fillId="0" borderId="27" xfId="3" applyFont="1" applyFill="1" applyBorder="1" applyAlignment="1">
      <alignment horizontal="left" vertical="center" wrapText="1"/>
    </xf>
    <xf numFmtId="176" fontId="8" fillId="0" borderId="27" xfId="4" applyNumberFormat="1" applyFont="1" applyFill="1" applyBorder="1" applyAlignment="1">
      <alignment horizontal="left" vertical="center" wrapText="1"/>
    </xf>
    <xf numFmtId="0" fontId="8" fillId="0" borderId="6" xfId="3" applyFont="1" applyFill="1" applyBorder="1" applyAlignment="1">
      <alignment vertical="center"/>
    </xf>
    <xf numFmtId="0" fontId="8" fillId="0" borderId="25" xfId="3" applyFont="1" applyFill="1" applyBorder="1" applyAlignment="1">
      <alignment horizontal="left" vertical="center" wrapText="1"/>
    </xf>
    <xf numFmtId="0" fontId="8" fillId="0" borderId="25" xfId="3" applyFont="1" applyFill="1" applyBorder="1" applyAlignment="1">
      <alignment vertical="center"/>
    </xf>
    <xf numFmtId="0" fontId="8" fillId="0" borderId="12" xfId="3" applyFont="1" applyFill="1" applyBorder="1" applyAlignment="1">
      <alignment horizontal="left" vertical="center" wrapText="1"/>
    </xf>
    <xf numFmtId="0" fontId="8" fillId="0" borderId="12" xfId="3" applyFont="1" applyFill="1" applyBorder="1" applyAlignment="1">
      <alignment vertical="center"/>
    </xf>
    <xf numFmtId="0" fontId="8" fillId="0" borderId="24" xfId="3" applyFont="1" applyFill="1" applyBorder="1" applyAlignment="1">
      <alignment vertical="center"/>
    </xf>
    <xf numFmtId="0" fontId="8" fillId="0" borderId="29" xfId="3" applyFont="1" applyFill="1" applyBorder="1" applyAlignment="1">
      <alignment horizontal="left" vertical="center" wrapText="1"/>
    </xf>
    <xf numFmtId="0" fontId="8" fillId="0" borderId="22" xfId="3" applyFont="1" applyFill="1" applyBorder="1" applyAlignment="1">
      <alignment horizontal="left" vertical="center" wrapText="1"/>
    </xf>
    <xf numFmtId="0" fontId="8" fillId="0" borderId="22" xfId="3" applyFont="1" applyFill="1" applyBorder="1" applyAlignment="1">
      <alignment horizontal="left" vertical="center"/>
    </xf>
    <xf numFmtId="0" fontId="8" fillId="0" borderId="16" xfId="3" applyFont="1" applyFill="1" applyBorder="1" applyAlignment="1">
      <alignment vertical="center"/>
    </xf>
    <xf numFmtId="0" fontId="8" fillId="0" borderId="30" xfId="3" applyFont="1" applyFill="1" applyBorder="1" applyAlignment="1">
      <alignment horizontal="left" vertical="center" wrapText="1"/>
    </xf>
    <xf numFmtId="0" fontId="8" fillId="0" borderId="31" xfId="3" applyFont="1" applyFill="1" applyBorder="1" applyAlignment="1">
      <alignment horizontal="left" vertical="center" wrapText="1"/>
    </xf>
    <xf numFmtId="0" fontId="8" fillId="0" borderId="31" xfId="3" applyFont="1" applyFill="1" applyBorder="1" applyAlignment="1">
      <alignment horizontal="left" vertical="center"/>
    </xf>
    <xf numFmtId="0" fontId="8" fillId="0" borderId="32" xfId="3" applyFont="1" applyFill="1" applyBorder="1" applyAlignment="1">
      <alignment vertical="center"/>
    </xf>
    <xf numFmtId="0" fontId="8" fillId="0" borderId="33" xfId="3" applyFont="1" applyFill="1" applyBorder="1" applyAlignment="1">
      <alignment horizontal="left" vertical="center" wrapText="1"/>
    </xf>
    <xf numFmtId="0" fontId="8" fillId="0" borderId="34" xfId="3" applyFont="1" applyFill="1" applyBorder="1" applyAlignment="1">
      <alignment horizontal="left" vertical="center" wrapText="1"/>
    </xf>
    <xf numFmtId="0" fontId="8" fillId="0" borderId="19" xfId="3" applyFont="1" applyFill="1" applyBorder="1" applyAlignment="1">
      <alignment vertical="center"/>
    </xf>
    <xf numFmtId="0" fontId="8" fillId="0" borderId="35" xfId="3" applyFont="1" applyFill="1" applyBorder="1" applyAlignment="1">
      <alignment horizontal="left" vertical="center"/>
    </xf>
    <xf numFmtId="0" fontId="8" fillId="0" borderId="36" xfId="3" applyFont="1" applyFill="1" applyBorder="1" applyAlignment="1">
      <alignment horizontal="left" vertical="center" wrapText="1"/>
    </xf>
    <xf numFmtId="0" fontId="8" fillId="0" borderId="37" xfId="3" applyFont="1" applyFill="1" applyBorder="1" applyAlignment="1">
      <alignment vertical="center"/>
    </xf>
    <xf numFmtId="0" fontId="8" fillId="0" borderId="21" xfId="3" applyFont="1" applyFill="1" applyBorder="1" applyAlignment="1">
      <alignment vertical="center"/>
    </xf>
    <xf numFmtId="0" fontId="8" fillId="0" borderId="32" xfId="3" applyFont="1" applyFill="1" applyBorder="1" applyAlignment="1">
      <alignment horizontal="left" vertical="center"/>
    </xf>
    <xf numFmtId="0" fontId="8" fillId="0" borderId="38" xfId="3" applyFont="1" applyFill="1" applyBorder="1" applyAlignment="1">
      <alignment vertical="center"/>
    </xf>
    <xf numFmtId="0" fontId="8" fillId="0" borderId="19" xfId="3" applyFont="1" applyFill="1" applyBorder="1" applyAlignment="1">
      <alignment horizontal="left" vertical="center"/>
    </xf>
    <xf numFmtId="0" fontId="8" fillId="0" borderId="39" xfId="3" applyFont="1" applyFill="1" applyBorder="1" applyAlignment="1">
      <alignment vertical="center"/>
    </xf>
    <xf numFmtId="0" fontId="8" fillId="0" borderId="40" xfId="3" applyFont="1" applyFill="1" applyBorder="1" applyAlignment="1">
      <alignment vertical="center"/>
    </xf>
    <xf numFmtId="0" fontId="8" fillId="0" borderId="37" xfId="3" applyFont="1" applyFill="1" applyBorder="1" applyAlignment="1">
      <alignment horizontal="left" vertical="center"/>
    </xf>
    <xf numFmtId="0" fontId="8" fillId="0" borderId="16" xfId="3" applyFont="1" applyFill="1" applyBorder="1" applyAlignment="1">
      <alignment horizontal="left" vertical="center"/>
    </xf>
    <xf numFmtId="0" fontId="17" fillId="0" borderId="0" xfId="19" applyFill="1" applyProtection="1"/>
    <xf numFmtId="0" fontId="17" fillId="0" borderId="0" xfId="19" applyFill="1" applyProtection="1"/>
    <xf numFmtId="0" fontId="17" fillId="0" borderId="0" xfId="19" applyFill="1" applyAlignment="1" applyProtection="1">
      <alignment horizontal="left"/>
    </xf>
    <xf numFmtId="0" fontId="0" fillId="0" borderId="0" xfId="0" applyFill="1" applyAlignment="1" applyProtection="1">
      <alignment horizontal="left"/>
    </xf>
    <xf numFmtId="10" fontId="0" fillId="0" borderId="0" xfId="0" applyNumberFormat="1" applyFill="1" applyAlignment="1" applyProtection="1">
      <alignment horizontal="left"/>
    </xf>
    <xf numFmtId="0" fontId="23" fillId="4" borderId="0" xfId="3" applyFont="1" applyFill="1" applyBorder="1" applyAlignment="1">
      <alignment horizontal="left" vertical="center"/>
    </xf>
    <xf numFmtId="0" fontId="17" fillId="0" borderId="0" xfId="19" applyFont="1" applyFill="1" applyAlignment="1" applyProtection="1">
      <alignment horizontal="left"/>
    </xf>
    <xf numFmtId="0" fontId="17" fillId="0" borderId="0" xfId="20" applyFill="1" applyProtection="1"/>
    <xf numFmtId="10" fontId="17" fillId="0" borderId="0" xfId="1" applyNumberFormat="1" applyFont="1" applyFill="1" applyProtection="1"/>
    <xf numFmtId="0" fontId="8" fillId="4" borderId="23" xfId="3" applyFont="1" applyFill="1" applyBorder="1" applyAlignment="1">
      <alignment horizontal="right" vertical="center" wrapText="1"/>
    </xf>
    <xf numFmtId="0" fontId="26" fillId="0" borderId="23" xfId="2" applyFont="1" applyBorder="1" applyAlignment="1">
      <alignment vertical="center"/>
    </xf>
    <xf numFmtId="2" fontId="8" fillId="4" borderId="23" xfId="3" applyNumberFormat="1" applyFont="1" applyFill="1" applyBorder="1" applyAlignment="1">
      <alignment horizontal="right" vertical="center" wrapText="1"/>
    </xf>
    <xf numFmtId="10" fontId="8" fillId="4" borderId="23" xfId="1" applyNumberFormat="1" applyFont="1" applyFill="1" applyBorder="1" applyAlignment="1">
      <alignment horizontal="right" vertical="center" wrapText="1"/>
    </xf>
    <xf numFmtId="10" fontId="8" fillId="4" borderId="23" xfId="3" applyNumberFormat="1" applyFont="1" applyFill="1" applyBorder="1" applyAlignment="1">
      <alignment horizontal="right" vertical="center" wrapText="1"/>
    </xf>
    <xf numFmtId="10" fontId="23" fillId="4" borderId="23" xfId="1" applyNumberFormat="1" applyFont="1" applyFill="1" applyBorder="1" applyAlignment="1">
      <alignment horizontal="right" vertical="center"/>
    </xf>
    <xf numFmtId="0" fontId="25" fillId="5" borderId="23" xfId="3" applyFont="1" applyFill="1" applyBorder="1" applyAlignment="1">
      <alignment horizontal="right" vertical="center" wrapText="1"/>
    </xf>
    <xf numFmtId="0" fontId="8" fillId="9" borderId="23" xfId="3" applyFont="1" applyFill="1" applyBorder="1" applyAlignment="1">
      <alignment horizontal="right" vertical="center" wrapText="1"/>
    </xf>
    <xf numFmtId="0" fontId="25" fillId="5" borderId="28" xfId="3" applyFont="1" applyFill="1" applyBorder="1" applyAlignment="1">
      <alignment horizontal="right" vertical="center" wrapText="1"/>
    </xf>
    <xf numFmtId="0" fontId="8" fillId="4" borderId="28" xfId="3" applyFont="1" applyFill="1" applyBorder="1" applyAlignment="1">
      <alignment horizontal="right" vertical="center" wrapText="1"/>
    </xf>
    <xf numFmtId="10" fontId="8" fillId="4" borderId="28" xfId="1" applyNumberFormat="1" applyFont="1" applyFill="1" applyBorder="1" applyAlignment="1">
      <alignment horizontal="right" vertical="center" wrapText="1"/>
    </xf>
    <xf numFmtId="0" fontId="8" fillId="9" borderId="28" xfId="3" applyFont="1" applyFill="1" applyBorder="1" applyAlignment="1">
      <alignment horizontal="right" vertical="center" wrapText="1"/>
    </xf>
    <xf numFmtId="10" fontId="8" fillId="4" borderId="28" xfId="3" applyNumberFormat="1" applyFont="1" applyFill="1" applyBorder="1" applyAlignment="1">
      <alignment horizontal="right" vertical="center" wrapText="1"/>
    </xf>
    <xf numFmtId="0" fontId="25" fillId="5" borderId="41" xfId="3" applyFont="1" applyFill="1" applyBorder="1" applyAlignment="1">
      <alignment horizontal="right" vertical="center" wrapText="1"/>
    </xf>
    <xf numFmtId="0" fontId="8" fillId="4" borderId="41" xfId="3" applyFont="1" applyFill="1" applyBorder="1" applyAlignment="1">
      <alignment horizontal="right" vertical="center" wrapText="1"/>
    </xf>
    <xf numFmtId="10" fontId="8" fillId="4" borderId="41" xfId="1" applyNumberFormat="1" applyFont="1" applyFill="1" applyBorder="1" applyAlignment="1">
      <alignment horizontal="right" vertical="center" wrapText="1"/>
    </xf>
    <xf numFmtId="10" fontId="8" fillId="4" borderId="41" xfId="3" applyNumberFormat="1" applyFont="1" applyFill="1" applyBorder="1" applyAlignment="1">
      <alignment horizontal="right" vertical="center" wrapText="1"/>
    </xf>
    <xf numFmtId="10" fontId="17" fillId="0" borderId="0" xfId="20" applyNumberFormat="1" applyFill="1" applyProtection="1"/>
    <xf numFmtId="0" fontId="8" fillId="0" borderId="23" xfId="3" applyFont="1" applyFill="1" applyBorder="1" applyAlignment="1">
      <alignment horizontal="right" vertical="center" wrapText="1"/>
    </xf>
    <xf numFmtId="10" fontId="8" fillId="0" borderId="23" xfId="1" applyNumberFormat="1" applyFont="1" applyFill="1" applyBorder="1" applyAlignment="1">
      <alignment horizontal="right" vertical="center" wrapText="1"/>
    </xf>
    <xf numFmtId="4" fontId="12" fillId="0" borderId="0" xfId="0" applyNumberFormat="1" applyFont="1"/>
    <xf numFmtId="2" fontId="8" fillId="0" borderId="23" xfId="3" applyNumberFormat="1" applyFont="1" applyFill="1" applyBorder="1" applyAlignment="1">
      <alignment horizontal="right" vertical="center" wrapText="1"/>
    </xf>
    <xf numFmtId="10" fontId="8" fillId="0" borderId="23" xfId="3" applyNumberFormat="1" applyFont="1" applyFill="1" applyBorder="1" applyAlignment="1">
      <alignment horizontal="right" vertical="center" wrapText="1"/>
    </xf>
    <xf numFmtId="0" fontId="27" fillId="0" borderId="23" xfId="2" applyFont="1" applyBorder="1" applyAlignment="1">
      <alignment vertical="center"/>
    </xf>
    <xf numFmtId="0" fontId="28" fillId="0" borderId="23" xfId="2" applyFont="1" applyBorder="1" applyAlignment="1">
      <alignment vertical="center"/>
    </xf>
    <xf numFmtId="4" fontId="29" fillId="0" borderId="0" xfId="0" applyNumberFormat="1" applyFont="1"/>
    <xf numFmtId="4" fontId="5" fillId="0" borderId="0" xfId="0" applyNumberFormat="1" applyFont="1"/>
    <xf numFmtId="4" fontId="30" fillId="0" borderId="0" xfId="0" applyNumberFormat="1" applyFont="1"/>
    <xf numFmtId="0" fontId="8" fillId="0" borderId="25" xfId="3" applyFont="1" applyBorder="1" applyAlignment="1">
      <alignment vertical="center"/>
    </xf>
    <xf numFmtId="0" fontId="8" fillId="0" borderId="12" xfId="3" applyFont="1" applyFill="1" applyBorder="1" applyAlignment="1">
      <alignment horizontal="right" vertical="center" indent="1"/>
    </xf>
    <xf numFmtId="2" fontId="8" fillId="0" borderId="12" xfId="3" applyNumberFormat="1" applyFont="1" applyFill="1" applyBorder="1" applyAlignment="1">
      <alignment horizontal="right" vertical="center" indent="1"/>
    </xf>
    <xf numFmtId="0" fontId="8" fillId="0" borderId="24" xfId="3" applyFont="1" applyBorder="1" applyAlignment="1">
      <alignment vertical="center"/>
    </xf>
    <xf numFmtId="0" fontId="8" fillId="0" borderId="42" xfId="3" applyFont="1" applyBorder="1" applyAlignment="1">
      <alignment vertical="center"/>
    </xf>
    <xf numFmtId="0" fontId="8" fillId="0" borderId="43" xfId="3" applyFont="1" applyBorder="1" applyAlignment="1">
      <alignment vertical="center"/>
    </xf>
    <xf numFmtId="0" fontId="8" fillId="0" borderId="22" xfId="3" applyFont="1" applyFill="1" applyBorder="1" applyAlignment="1">
      <alignment horizontal="center" vertical="center"/>
    </xf>
    <xf numFmtId="0" fontId="8" fillId="0" borderId="38" xfId="3" applyFont="1" applyBorder="1" applyAlignment="1">
      <alignment vertical="center"/>
    </xf>
    <xf numFmtId="0" fontId="8" fillId="0" borderId="31" xfId="3" applyFont="1" applyFill="1" applyBorder="1" applyAlignment="1">
      <alignment horizontal="center" vertical="center"/>
    </xf>
    <xf numFmtId="0" fontId="8" fillId="0" borderId="39" xfId="3" applyFont="1" applyBorder="1" applyAlignment="1">
      <alignment vertical="center"/>
    </xf>
    <xf numFmtId="0" fontId="8" fillId="0" borderId="34" xfId="3" applyFont="1" applyFill="1" applyBorder="1" applyAlignment="1">
      <alignment horizontal="center" vertical="center" wrapText="1"/>
    </xf>
    <xf numFmtId="0" fontId="8" fillId="0" borderId="40" xfId="3" applyFont="1" applyBorder="1" applyAlignment="1">
      <alignment vertical="center"/>
    </xf>
    <xf numFmtId="0" fontId="8" fillId="0" borderId="36" xfId="3" applyFont="1" applyFill="1" applyBorder="1" applyAlignment="1">
      <alignment horizontal="center" vertical="center" wrapText="1"/>
    </xf>
    <xf numFmtId="0" fontId="8" fillId="8" borderId="22" xfId="3" applyFont="1" applyFill="1" applyBorder="1" applyAlignment="1">
      <alignment horizontal="center" vertical="center"/>
    </xf>
    <xf numFmtId="0" fontId="8" fillId="8" borderId="16" xfId="3" applyFont="1" applyFill="1" applyBorder="1" applyAlignment="1">
      <alignment horizontal="center" vertical="center"/>
    </xf>
    <xf numFmtId="2" fontId="8" fillId="0" borderId="31" xfId="3" applyNumberFormat="1" applyFont="1" applyBorder="1" applyAlignment="1">
      <alignment horizontal="right" vertical="center" indent="1"/>
    </xf>
    <xf numFmtId="2" fontId="8" fillId="0" borderId="34" xfId="3" applyNumberFormat="1" applyFont="1" applyBorder="1" applyAlignment="1">
      <alignment horizontal="right" vertical="center" indent="1"/>
    </xf>
    <xf numFmtId="2" fontId="8" fillId="0" borderId="36" xfId="3" applyNumberFormat="1" applyFont="1" applyBorder="1" applyAlignment="1">
      <alignment horizontal="right" vertical="center" indent="1"/>
    </xf>
    <xf numFmtId="2" fontId="8" fillId="0" borderId="34" xfId="3" applyNumberFormat="1" applyFont="1" applyFill="1" applyBorder="1" applyAlignment="1">
      <alignment horizontal="right" vertical="center" indent="1"/>
    </xf>
    <xf numFmtId="10" fontId="8" fillId="8" borderId="34" xfId="1" applyNumberFormat="1" applyFont="1" applyFill="1" applyBorder="1" applyAlignment="1">
      <alignment horizontal="right" vertical="center" wrapText="1" indent="1"/>
    </xf>
    <xf numFmtId="181" fontId="8" fillId="0" borderId="34" xfId="3" applyNumberFormat="1" applyFont="1" applyFill="1" applyBorder="1" applyAlignment="1">
      <alignment horizontal="center" vertical="center" wrapText="1"/>
    </xf>
    <xf numFmtId="10" fontId="8" fillId="8" borderId="19" xfId="1" applyNumberFormat="1" applyFont="1" applyFill="1" applyBorder="1" applyAlignment="1">
      <alignment horizontal="right" vertical="center" wrapText="1" indent="1"/>
    </xf>
    <xf numFmtId="0" fontId="8" fillId="0" borderId="6" xfId="3" applyFont="1" applyFill="1" applyBorder="1" applyAlignment="1">
      <alignment horizontal="center" vertical="center"/>
    </xf>
    <xf numFmtId="0" fontId="8" fillId="0" borderId="6" xfId="3" applyFont="1" applyBorder="1" applyAlignment="1">
      <alignment horizontal="center" vertical="center"/>
    </xf>
    <xf numFmtId="0" fontId="8" fillId="0" borderId="16" xfId="3" applyFont="1" applyBorder="1" applyAlignment="1">
      <alignment horizontal="center" vertical="center"/>
    </xf>
    <xf numFmtId="0" fontId="8" fillId="0" borderId="34" xfId="3" applyFont="1" applyFill="1" applyBorder="1" applyAlignment="1">
      <alignment horizontal="right" vertical="center" wrapText="1" indent="1"/>
    </xf>
    <xf numFmtId="0" fontId="8" fillId="0" borderId="36" xfId="3" applyFont="1" applyFill="1" applyBorder="1" applyAlignment="1">
      <alignment horizontal="right" vertical="center" wrapText="1" indent="1"/>
    </xf>
    <xf numFmtId="181" fontId="8" fillId="0" borderId="36" xfId="3" applyNumberFormat="1" applyFont="1" applyFill="1" applyBorder="1" applyAlignment="1">
      <alignment horizontal="center" vertical="center" wrapText="1"/>
    </xf>
    <xf numFmtId="0" fontId="8" fillId="0" borderId="36" xfId="4" applyNumberFormat="1" applyFont="1" applyFill="1" applyBorder="1" applyAlignment="1">
      <alignment horizontal="right" vertical="center" wrapText="1" indent="1"/>
    </xf>
    <xf numFmtId="10" fontId="8" fillId="8" borderId="36" xfId="1" applyNumberFormat="1" applyFont="1" applyFill="1" applyBorder="1" applyAlignment="1">
      <alignment horizontal="right" vertical="center" wrapText="1" indent="1"/>
    </xf>
    <xf numFmtId="10" fontId="8" fillId="8" borderId="37" xfId="1" applyNumberFormat="1" applyFont="1" applyFill="1" applyBorder="1" applyAlignment="1">
      <alignment horizontal="right" vertical="center" wrapText="1" indent="1"/>
    </xf>
    <xf numFmtId="0" fontId="8" fillId="0" borderId="31" xfId="3" applyFont="1" applyBorder="1" applyAlignment="1">
      <alignment horizontal="right" vertical="center" indent="1"/>
    </xf>
    <xf numFmtId="181" fontId="8" fillId="0" borderId="31" xfId="3" applyNumberFormat="1" applyFont="1" applyBorder="1" applyAlignment="1">
      <alignment horizontal="center" vertical="center"/>
    </xf>
    <xf numFmtId="10" fontId="8" fillId="8" borderId="32" xfId="1" applyNumberFormat="1" applyFont="1" applyFill="1" applyBorder="1" applyAlignment="1">
      <alignment horizontal="right" vertical="center" indent="1"/>
    </xf>
    <xf numFmtId="10" fontId="8" fillId="8" borderId="31" xfId="1" applyNumberFormat="1" applyFont="1" applyFill="1" applyBorder="1" applyAlignment="1">
      <alignment horizontal="right" vertical="center" indent="1"/>
    </xf>
    <xf numFmtId="0" fontId="8" fillId="0" borderId="34" xfId="3" applyFont="1" applyFill="1" applyBorder="1" applyAlignment="1">
      <alignment horizontal="right" vertical="center" indent="1"/>
    </xf>
    <xf numFmtId="2" fontId="8" fillId="0" borderId="34" xfId="3" applyNumberFormat="1" applyFont="1" applyFill="1" applyBorder="1" applyAlignment="1">
      <alignment horizontal="right" vertical="center" wrapText="1" indent="1"/>
    </xf>
    <xf numFmtId="0" fontId="8" fillId="0" borderId="44" xfId="3" applyFont="1" applyFill="1" applyBorder="1" applyAlignment="1">
      <alignment horizontal="center" vertical="center" wrapText="1"/>
    </xf>
    <xf numFmtId="0" fontId="8" fillId="0" borderId="44" xfId="3" applyFont="1" applyFill="1" applyBorder="1" applyAlignment="1">
      <alignment horizontal="center" vertical="center"/>
    </xf>
    <xf numFmtId="0" fontId="8" fillId="0" borderId="31" xfId="3" applyFont="1" applyFill="1" applyBorder="1" applyAlignment="1">
      <alignment horizontal="right" vertical="center" indent="1"/>
    </xf>
    <xf numFmtId="181" fontId="8" fillId="0" borderId="31" xfId="3" applyNumberFormat="1" applyFont="1" applyFill="1" applyBorder="1" applyAlignment="1">
      <alignment horizontal="center" vertical="center"/>
    </xf>
    <xf numFmtId="10" fontId="8" fillId="0" borderId="31" xfId="1" applyNumberFormat="1" applyFont="1" applyFill="1" applyBorder="1" applyAlignment="1">
      <alignment horizontal="right" vertical="center" indent="1"/>
    </xf>
    <xf numFmtId="0" fontId="8" fillId="0" borderId="34" xfId="3" applyFont="1" applyFill="1" applyBorder="1" applyAlignment="1">
      <alignment horizontal="center" vertical="center"/>
    </xf>
    <xf numFmtId="10" fontId="8" fillId="0" borderId="34" xfId="1" applyNumberFormat="1" applyFont="1" applyFill="1" applyBorder="1" applyAlignment="1">
      <alignment horizontal="right" vertical="center" indent="1"/>
    </xf>
    <xf numFmtId="2" fontId="8" fillId="0" borderId="36" xfId="3" applyNumberFormat="1" applyFont="1" applyFill="1" applyBorder="1" applyAlignment="1">
      <alignment horizontal="right" vertical="center" indent="1"/>
    </xf>
    <xf numFmtId="0" fontId="8" fillId="0" borderId="36" xfId="3" applyFont="1" applyFill="1" applyBorder="1" applyAlignment="1">
      <alignment horizontal="right" vertical="center" indent="1"/>
    </xf>
    <xf numFmtId="181" fontId="8" fillId="0" borderId="36" xfId="3" applyNumberFormat="1" applyFont="1" applyFill="1" applyBorder="1" applyAlignment="1">
      <alignment horizontal="center" vertical="center"/>
    </xf>
    <xf numFmtId="10" fontId="8" fillId="0" borderId="36" xfId="1" applyNumberFormat="1" applyFont="1" applyFill="1" applyBorder="1" applyAlignment="1">
      <alignment horizontal="right" vertical="center" indent="1"/>
    </xf>
    <xf numFmtId="0" fontId="13" fillId="0" borderId="0" xfId="3" applyFont="1" applyAlignment="1">
      <alignment vertical="center"/>
    </xf>
    <xf numFmtId="2" fontId="8" fillId="0" borderId="36" xfId="4" applyNumberFormat="1" applyFont="1" applyFill="1" applyBorder="1" applyAlignment="1">
      <alignment horizontal="right" vertical="center" wrapText="1" indent="1"/>
    </xf>
    <xf numFmtId="0" fontId="8" fillId="0" borderId="0" xfId="3" applyFont="1" applyAlignment="1">
      <alignment horizontal="center" vertical="center"/>
    </xf>
    <xf numFmtId="0" fontId="8" fillId="10" borderId="0" xfId="3" applyFont="1" applyFill="1" applyBorder="1" applyAlignment="1">
      <alignment horizontal="center" vertical="center" wrapText="1"/>
    </xf>
    <xf numFmtId="0" fontId="8" fillId="10" borderId="6" xfId="3" applyFont="1" applyFill="1" applyBorder="1" applyAlignment="1">
      <alignment horizontal="center" vertical="center"/>
    </xf>
    <xf numFmtId="10" fontId="8" fillId="10" borderId="25" xfId="3" applyNumberFormat="1" applyFont="1" applyFill="1" applyBorder="1" applyAlignment="1">
      <alignment horizontal="left" vertical="center" indent="1"/>
    </xf>
    <xf numFmtId="10" fontId="8" fillId="10" borderId="12" xfId="3" applyNumberFormat="1" applyFont="1" applyFill="1" applyBorder="1" applyAlignment="1">
      <alignment horizontal="left" vertical="center" wrapText="1" indent="1"/>
    </xf>
    <xf numFmtId="10" fontId="8" fillId="10" borderId="24" xfId="3" applyNumberFormat="1" applyFont="1" applyFill="1" applyBorder="1" applyAlignment="1">
      <alignment horizontal="left" vertical="center" wrapText="1" indent="1"/>
    </xf>
    <xf numFmtId="0" fontId="31" fillId="0" borderId="45" xfId="0" applyFont="1" applyFill="1" applyBorder="1" applyAlignment="1">
      <alignment horizontal="center" vertical="center"/>
    </xf>
    <xf numFmtId="0" fontId="31" fillId="11" borderId="28" xfId="0" applyFont="1" applyFill="1" applyBorder="1" applyAlignment="1">
      <alignment horizontal="center" vertical="center"/>
    </xf>
    <xf numFmtId="0" fontId="33" fillId="0" borderId="46" xfId="0" applyFont="1" applyFill="1" applyBorder="1" applyAlignment="1">
      <alignment horizontal="left"/>
    </xf>
    <xf numFmtId="0" fontId="33" fillId="0" borderId="46" xfId="0" applyNumberFormat="1" applyFont="1" applyFill="1" applyBorder="1" applyAlignment="1">
      <alignment horizontal="right"/>
    </xf>
    <xf numFmtId="0" fontId="33" fillId="2" borderId="46" xfId="0" applyNumberFormat="1" applyFont="1" applyFill="1" applyBorder="1" applyAlignment="1">
      <alignment horizontal="right"/>
    </xf>
  </cellXfs>
  <cellStyles count="22">
    <cellStyle name="百分比" xfId="1" builtinId="5"/>
    <cellStyle name="百分比 2" xfId="4"/>
    <cellStyle name="常规" xfId="0" builtinId="0"/>
    <cellStyle name="常规 10" xfId="6"/>
    <cellStyle name="常规 11" xfId="7"/>
    <cellStyle name="常规 12" xfId="8"/>
    <cellStyle name="常规 13" xfId="9"/>
    <cellStyle name="常规 14" xfId="10"/>
    <cellStyle name="常规 15" xfId="19"/>
    <cellStyle name="常规 16" xfId="20"/>
    <cellStyle name="常规 17" xfId="21"/>
    <cellStyle name="常规 2" xfId="3"/>
    <cellStyle name="常规 3" xfId="11"/>
    <cellStyle name="常规 4" xfId="12"/>
    <cellStyle name="常规 5" xfId="13"/>
    <cellStyle name="常规 6" xfId="14"/>
    <cellStyle name="常规 7" xfId="15"/>
    <cellStyle name="常规 8" xfId="16"/>
    <cellStyle name="常规 9" xfId="17"/>
    <cellStyle name="超链接" xfId="2" builtinId="8"/>
    <cellStyle name="超链接 2" xfId="5"/>
    <cellStyle name="千位分隔 2" xfId="18"/>
  </cellStyles>
  <dxfs count="2">
    <dxf>
      <font>
        <color rgb="FFC00000"/>
      </font>
      <fill>
        <patternFill patternType="none">
          <bgColor auto="1"/>
        </patternFill>
      </fill>
    </dxf>
    <dxf>
      <font>
        <color rgb="FF00B050"/>
      </font>
      <fill>
        <patternFill patternType="none">
          <bgColor auto="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9"/>
              <c:layout/>
              <c:showLegendKey val="0"/>
              <c:showVal val="1"/>
              <c:showCatName val="0"/>
              <c:showSerName val="0"/>
              <c:showPercent val="0"/>
              <c:showBubbleSize val="0"/>
              <c:extLst>
                <c:ext xmlns:c15="http://schemas.microsoft.com/office/drawing/2012/chart" uri="{CE6537A1-D6FC-4f65-9D91-7224C49458BB}">
                  <c15:layout/>
                </c:ext>
              </c:extLst>
            </c:dLbl>
            <c:dLbl>
              <c:idx val="22"/>
              <c:layout/>
              <c:showLegendKey val="0"/>
              <c:showVal val="1"/>
              <c:showCatName val="0"/>
              <c:showSerName val="0"/>
              <c:showPercent val="0"/>
              <c:showBubbleSize val="0"/>
              <c:extLst>
                <c:ext xmlns:c15="http://schemas.microsoft.com/office/drawing/2012/chart" uri="{CE6537A1-D6FC-4f65-9D91-7224C49458BB}">
                  <c15:layout/>
                </c:ext>
              </c:extLst>
            </c:dLbl>
            <c:dLbl>
              <c:idx val="34"/>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工作表10!$B$1:$AJ$1</c:f>
              <c:strCache>
                <c:ptCount val="35"/>
                <c:pt idx="0">
                  <c:v>2009Q4</c:v>
                </c:pt>
                <c:pt idx="1">
                  <c:v>2010Q1</c:v>
                </c:pt>
                <c:pt idx="2">
                  <c:v>2010Q2</c:v>
                </c:pt>
                <c:pt idx="3">
                  <c:v>2010Q3</c:v>
                </c:pt>
                <c:pt idx="4">
                  <c:v>2010Q4</c:v>
                </c:pt>
                <c:pt idx="5">
                  <c:v>2011Q1</c:v>
                </c:pt>
                <c:pt idx="6">
                  <c:v>2011Q2</c:v>
                </c:pt>
                <c:pt idx="7">
                  <c:v>2011Q3</c:v>
                </c:pt>
                <c:pt idx="8">
                  <c:v>2011Q4</c:v>
                </c:pt>
                <c:pt idx="9">
                  <c:v>2012Q1</c:v>
                </c:pt>
                <c:pt idx="10">
                  <c:v>2012Q2</c:v>
                </c:pt>
                <c:pt idx="11">
                  <c:v>2012Q3</c:v>
                </c:pt>
                <c:pt idx="12">
                  <c:v>2012Q4</c:v>
                </c:pt>
                <c:pt idx="13">
                  <c:v>2013Q1</c:v>
                </c:pt>
                <c:pt idx="14">
                  <c:v>2013Q2</c:v>
                </c:pt>
                <c:pt idx="15">
                  <c:v>2013Q3</c:v>
                </c:pt>
                <c:pt idx="16">
                  <c:v>2013Q4</c:v>
                </c:pt>
                <c:pt idx="17">
                  <c:v>2014Q1</c:v>
                </c:pt>
                <c:pt idx="18">
                  <c:v>2014Q2</c:v>
                </c:pt>
                <c:pt idx="19">
                  <c:v>2014Q3</c:v>
                </c:pt>
                <c:pt idx="20">
                  <c:v>2014Q4</c:v>
                </c:pt>
                <c:pt idx="21">
                  <c:v>2015Q1</c:v>
                </c:pt>
                <c:pt idx="22">
                  <c:v>2015Q2</c:v>
                </c:pt>
                <c:pt idx="23">
                  <c:v>2015Q3</c:v>
                </c:pt>
                <c:pt idx="24">
                  <c:v>2015Q4</c:v>
                </c:pt>
                <c:pt idx="25">
                  <c:v>2016Q1</c:v>
                </c:pt>
                <c:pt idx="26">
                  <c:v>2016Q2</c:v>
                </c:pt>
                <c:pt idx="27">
                  <c:v>2016Q3</c:v>
                </c:pt>
                <c:pt idx="28">
                  <c:v>2016Q4</c:v>
                </c:pt>
                <c:pt idx="29">
                  <c:v>2017Q1</c:v>
                </c:pt>
                <c:pt idx="30">
                  <c:v>2017Q2</c:v>
                </c:pt>
                <c:pt idx="31">
                  <c:v>2017Q3</c:v>
                </c:pt>
                <c:pt idx="32">
                  <c:v>2017Q4</c:v>
                </c:pt>
                <c:pt idx="33">
                  <c:v>2018Q1</c:v>
                </c:pt>
                <c:pt idx="34">
                  <c:v>20180521</c:v>
                </c:pt>
              </c:strCache>
            </c:strRef>
          </c:cat>
          <c:val>
            <c:numRef>
              <c:f>工作表10!$B$2:$AJ$2</c:f>
              <c:numCache>
                <c:formatCode>General</c:formatCode>
                <c:ptCount val="35"/>
                <c:pt idx="0">
                  <c:v>38.31</c:v>
                </c:pt>
                <c:pt idx="1">
                  <c:v>37.79</c:v>
                </c:pt>
                <c:pt idx="2">
                  <c:v>32.58</c:v>
                </c:pt>
                <c:pt idx="3">
                  <c:v>39.08</c:v>
                </c:pt>
                <c:pt idx="4">
                  <c:v>43.05</c:v>
                </c:pt>
                <c:pt idx="5">
                  <c:v>39.99</c:v>
                </c:pt>
                <c:pt idx="6">
                  <c:v>35.43</c:v>
                </c:pt>
                <c:pt idx="7">
                  <c:v>30.37</c:v>
                </c:pt>
                <c:pt idx="8">
                  <c:v>25.8</c:v>
                </c:pt>
                <c:pt idx="9">
                  <c:v>25.24</c:v>
                </c:pt>
                <c:pt idx="10">
                  <c:v>29.81</c:v>
                </c:pt>
                <c:pt idx="11">
                  <c:v>29.07</c:v>
                </c:pt>
                <c:pt idx="12">
                  <c:v>30.28</c:v>
                </c:pt>
                <c:pt idx="13">
                  <c:v>36.06</c:v>
                </c:pt>
                <c:pt idx="14">
                  <c:v>33.43</c:v>
                </c:pt>
                <c:pt idx="15">
                  <c:v>38.37</c:v>
                </c:pt>
                <c:pt idx="16">
                  <c:v>36.43</c:v>
                </c:pt>
                <c:pt idx="17">
                  <c:v>35.96</c:v>
                </c:pt>
                <c:pt idx="18">
                  <c:v>36.06</c:v>
                </c:pt>
                <c:pt idx="19">
                  <c:v>40.16</c:v>
                </c:pt>
                <c:pt idx="20">
                  <c:v>38.51</c:v>
                </c:pt>
                <c:pt idx="21">
                  <c:v>51.86</c:v>
                </c:pt>
                <c:pt idx="22">
                  <c:v>60.21</c:v>
                </c:pt>
                <c:pt idx="23">
                  <c:v>43.3</c:v>
                </c:pt>
                <c:pt idx="24">
                  <c:v>52.15</c:v>
                </c:pt>
                <c:pt idx="25">
                  <c:v>43.66</c:v>
                </c:pt>
                <c:pt idx="26">
                  <c:v>42.68</c:v>
                </c:pt>
                <c:pt idx="27">
                  <c:v>44.49</c:v>
                </c:pt>
                <c:pt idx="28">
                  <c:v>40.6</c:v>
                </c:pt>
                <c:pt idx="29">
                  <c:v>41.63</c:v>
                </c:pt>
                <c:pt idx="30">
                  <c:v>40.97</c:v>
                </c:pt>
                <c:pt idx="31">
                  <c:v>40.37</c:v>
                </c:pt>
                <c:pt idx="32">
                  <c:v>38.7</c:v>
                </c:pt>
                <c:pt idx="33">
                  <c:v>41.11</c:v>
                </c:pt>
                <c:pt idx="34">
                  <c:v>39.58</c:v>
                </c:pt>
              </c:numCache>
            </c:numRef>
          </c:val>
          <c:smooth val="0"/>
        </c:ser>
        <c:dLbls>
          <c:showLegendKey val="0"/>
          <c:showVal val="0"/>
          <c:showCatName val="0"/>
          <c:showSerName val="0"/>
          <c:showPercent val="0"/>
          <c:showBubbleSize val="0"/>
        </c:dLbls>
        <c:smooth val="0"/>
        <c:axId val="-780333216"/>
        <c:axId val="-613900576"/>
      </c:lineChart>
      <c:catAx>
        <c:axId val="-78033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900576"/>
        <c:crosses val="autoZero"/>
        <c:auto val="1"/>
        <c:lblAlgn val="ctr"/>
        <c:lblOffset val="100"/>
        <c:noMultiLvlLbl val="0"/>
      </c:catAx>
      <c:valAx>
        <c:axId val="-61390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8033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dLbl>
              <c:idx val="0"/>
              <c:layout>
                <c:manualLayout>
                  <c:x val="-0.064923665791776"/>
                  <c:y val="-0.017719816272965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89923665791776"/>
                  <c:y val="0.0054283318751822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732569991251094"/>
                  <c:y val="0.0285764800233304"/>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677014435695538"/>
                  <c:y val="-0.0269790755322251"/>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58673665791776"/>
                  <c:y val="0.03320610965296"/>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649236657917761"/>
                  <c:y val="-0.022349445902595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614514435695538"/>
                  <c:y val="0.03320610965296"/>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0.058673665791776"/>
                  <c:y val="0.051724628171478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7"/>
              <c:layout>
                <c:manualLayout>
                  <c:x val="-0.0189426946631672"/>
                  <c:y val="0.042465368912219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'工作表2 (2)'!$C$1:$T$1</c:f>
              <c:strCache>
                <c:ptCount val="18"/>
                <c:pt idx="0">
                  <c:v>2008</c:v>
                </c:pt>
                <c:pt idx="1">
                  <c:v>2009</c:v>
                </c:pt>
                <c:pt idx="2">
                  <c:v>2010</c:v>
                </c:pt>
                <c:pt idx="3">
                  <c:v>2011</c:v>
                </c:pt>
                <c:pt idx="4">
                  <c:v>2012</c:v>
                </c:pt>
                <c:pt idx="5">
                  <c:v>2013</c:v>
                </c:pt>
                <c:pt idx="6">
                  <c:v>2014</c:v>
                </c:pt>
                <c:pt idx="7">
                  <c:v>2015</c:v>
                </c:pt>
                <c:pt idx="8">
                  <c:v>2016</c:v>
                </c:pt>
                <c:pt idx="9">
                  <c:v>2017</c:v>
                </c:pt>
                <c:pt idx="10">
                  <c:v>2018E</c:v>
                </c:pt>
                <c:pt idx="11">
                  <c:v>2019E</c:v>
                </c:pt>
                <c:pt idx="12">
                  <c:v>2020E</c:v>
                </c:pt>
                <c:pt idx="13">
                  <c:v>2021E</c:v>
                </c:pt>
                <c:pt idx="14">
                  <c:v>2022E</c:v>
                </c:pt>
                <c:pt idx="15">
                  <c:v>2023E</c:v>
                </c:pt>
                <c:pt idx="16">
                  <c:v>2024E</c:v>
                </c:pt>
                <c:pt idx="17">
                  <c:v>2025E</c:v>
                </c:pt>
              </c:strCache>
            </c:strRef>
          </c:cat>
          <c:val>
            <c:numRef>
              <c:f>'工作表2 (2)'!$C$10:$T$10</c:f>
              <c:numCache>
                <c:formatCode>0.00%</c:formatCode>
                <c:ptCount val="18"/>
                <c:pt idx="0">
                  <c:v>0.287514947517605</c:v>
                </c:pt>
                <c:pt idx="1">
                  <c:v>0.20683985304842</c:v>
                </c:pt>
                <c:pt idx="2">
                  <c:v>0.139010027420063</c:v>
                </c:pt>
                <c:pt idx="3">
                  <c:v>0.21848911933695</c:v>
                </c:pt>
                <c:pt idx="4">
                  <c:v>0.187649665857496</c:v>
                </c:pt>
                <c:pt idx="5">
                  <c:v>0.0950080236837007</c:v>
                </c:pt>
                <c:pt idx="6">
                  <c:v>0.117410735435782</c:v>
                </c:pt>
                <c:pt idx="7">
                  <c:v>0.15816489489498</c:v>
                </c:pt>
                <c:pt idx="8">
                  <c:v>0.131064122651594</c:v>
                </c:pt>
                <c:pt idx="9">
                  <c:v>0.0853405660601274</c:v>
                </c:pt>
                <c:pt idx="10">
                  <c:v>0.0834990059642147</c:v>
                </c:pt>
                <c:pt idx="11">
                  <c:v>0.0770642201834861</c:v>
                </c:pt>
                <c:pt idx="12">
                  <c:v>0.06984667802385</c:v>
                </c:pt>
                <c:pt idx="13">
                  <c:v>0.0930368045216614</c:v>
                </c:pt>
                <c:pt idx="14">
                  <c:v>0.0977049180327869</c:v>
                </c:pt>
                <c:pt idx="15">
                  <c:v>0.0974193548387096</c:v>
                </c:pt>
                <c:pt idx="16">
                  <c:v>0.0971428571428572</c:v>
                </c:pt>
                <c:pt idx="17">
                  <c:v>0.0968750000000002</c:v>
                </c:pt>
              </c:numCache>
            </c:numRef>
          </c:val>
          <c:smooth val="0"/>
        </c:ser>
        <c:dLbls>
          <c:showLegendKey val="0"/>
          <c:showVal val="0"/>
          <c:showCatName val="0"/>
          <c:showSerName val="0"/>
          <c:showPercent val="0"/>
          <c:showBubbleSize val="0"/>
        </c:dLbls>
        <c:smooth val="0"/>
        <c:axId val="-851615296"/>
        <c:axId val="-565694448"/>
      </c:lineChart>
      <c:catAx>
        <c:axId val="-85161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5694448"/>
        <c:crosses val="autoZero"/>
        <c:auto val="1"/>
        <c:lblAlgn val="ctr"/>
        <c:lblOffset val="100"/>
        <c:noMultiLvlLbl val="0"/>
      </c:catAx>
      <c:valAx>
        <c:axId val="-565694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1615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工作表10!$A$3</c:f>
              <c:strCache>
                <c:ptCount val="1"/>
                <c:pt idx="0">
                  <c:v>   医疗保健设备与服务</c:v>
                </c:pt>
              </c:strCache>
            </c:strRef>
          </c:tx>
          <c:spPr>
            <a:ln w="28575" cap="rnd">
              <a:solidFill>
                <a:schemeClr val="accent1"/>
              </a:solidFill>
              <a:round/>
            </a:ln>
            <a:effectLst/>
          </c:spPr>
          <c:marker>
            <c:symbol val="none"/>
          </c:marker>
          <c:dLbls>
            <c:dLbl>
              <c:idx val="0"/>
              <c:layout>
                <c:manualLayout>
                  <c:x val="-0.05"/>
                  <c:y val="-0.0277777777777778"/>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5"/>
                  <c:y val="-0.0370370370370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4"/>
              <c:layout>
                <c:manualLayout>
                  <c:x val="-0.0388888888888889"/>
                  <c:y val="-0.0370370370370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4"/>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工作表10!$B$1:$AJ$1</c:f>
              <c:strCache>
                <c:ptCount val="35"/>
                <c:pt idx="0">
                  <c:v>2009Q4</c:v>
                </c:pt>
                <c:pt idx="1">
                  <c:v>2010Q1</c:v>
                </c:pt>
                <c:pt idx="2">
                  <c:v>2010Q2</c:v>
                </c:pt>
                <c:pt idx="3">
                  <c:v>2010Q3</c:v>
                </c:pt>
                <c:pt idx="4">
                  <c:v>2010Q4</c:v>
                </c:pt>
                <c:pt idx="5">
                  <c:v>2011Q1</c:v>
                </c:pt>
                <c:pt idx="6">
                  <c:v>2011Q2</c:v>
                </c:pt>
                <c:pt idx="7">
                  <c:v>2011Q3</c:v>
                </c:pt>
                <c:pt idx="8">
                  <c:v>2011Q4</c:v>
                </c:pt>
                <c:pt idx="9">
                  <c:v>2012Q1</c:v>
                </c:pt>
                <c:pt idx="10">
                  <c:v>2012Q2</c:v>
                </c:pt>
                <c:pt idx="11">
                  <c:v>2012Q3</c:v>
                </c:pt>
                <c:pt idx="12">
                  <c:v>2012Q4</c:v>
                </c:pt>
                <c:pt idx="13">
                  <c:v>2013Q1</c:v>
                </c:pt>
                <c:pt idx="14">
                  <c:v>2013Q2</c:v>
                </c:pt>
                <c:pt idx="15">
                  <c:v>2013Q3</c:v>
                </c:pt>
                <c:pt idx="16">
                  <c:v>2013Q4</c:v>
                </c:pt>
                <c:pt idx="17">
                  <c:v>2014Q1</c:v>
                </c:pt>
                <c:pt idx="18">
                  <c:v>2014Q2</c:v>
                </c:pt>
                <c:pt idx="19">
                  <c:v>2014Q3</c:v>
                </c:pt>
                <c:pt idx="20">
                  <c:v>2014Q4</c:v>
                </c:pt>
                <c:pt idx="21">
                  <c:v>2015Q1</c:v>
                </c:pt>
                <c:pt idx="22">
                  <c:v>2015Q2</c:v>
                </c:pt>
                <c:pt idx="23">
                  <c:v>2015Q3</c:v>
                </c:pt>
                <c:pt idx="24">
                  <c:v>2015Q4</c:v>
                </c:pt>
                <c:pt idx="25">
                  <c:v>2016Q1</c:v>
                </c:pt>
                <c:pt idx="26">
                  <c:v>2016Q2</c:v>
                </c:pt>
                <c:pt idx="27">
                  <c:v>2016Q3</c:v>
                </c:pt>
                <c:pt idx="28">
                  <c:v>2016Q4</c:v>
                </c:pt>
                <c:pt idx="29">
                  <c:v>2017Q1</c:v>
                </c:pt>
                <c:pt idx="30">
                  <c:v>2017Q2</c:v>
                </c:pt>
                <c:pt idx="31">
                  <c:v>2017Q3</c:v>
                </c:pt>
                <c:pt idx="32">
                  <c:v>2017Q4</c:v>
                </c:pt>
                <c:pt idx="33">
                  <c:v>2018Q1</c:v>
                </c:pt>
                <c:pt idx="34">
                  <c:v>20180521</c:v>
                </c:pt>
              </c:strCache>
            </c:strRef>
          </c:cat>
          <c:val>
            <c:numRef>
              <c:f>工作表10!$B$3:$AJ$3</c:f>
              <c:numCache>
                <c:formatCode>General</c:formatCode>
                <c:ptCount val="35"/>
                <c:pt idx="0">
                  <c:v>73.78</c:v>
                </c:pt>
                <c:pt idx="1">
                  <c:v>79.97</c:v>
                </c:pt>
                <c:pt idx="2">
                  <c:v>70.49</c:v>
                </c:pt>
                <c:pt idx="3">
                  <c:v>66.12</c:v>
                </c:pt>
                <c:pt idx="4">
                  <c:v>73.05</c:v>
                </c:pt>
                <c:pt idx="5">
                  <c:v>63.01</c:v>
                </c:pt>
                <c:pt idx="6">
                  <c:v>49.97</c:v>
                </c:pt>
                <c:pt idx="7">
                  <c:v>45.77</c:v>
                </c:pt>
                <c:pt idx="8">
                  <c:v>40.99</c:v>
                </c:pt>
                <c:pt idx="9">
                  <c:v>36.44</c:v>
                </c:pt>
                <c:pt idx="10">
                  <c:v>39.01</c:v>
                </c:pt>
                <c:pt idx="11">
                  <c:v>34.85</c:v>
                </c:pt>
                <c:pt idx="12">
                  <c:v>34.9</c:v>
                </c:pt>
                <c:pt idx="13">
                  <c:v>40.2</c:v>
                </c:pt>
                <c:pt idx="14">
                  <c:v>44.1</c:v>
                </c:pt>
                <c:pt idx="15">
                  <c:v>63.97</c:v>
                </c:pt>
                <c:pt idx="16">
                  <c:v>62.55</c:v>
                </c:pt>
                <c:pt idx="17">
                  <c:v>75.44</c:v>
                </c:pt>
                <c:pt idx="18">
                  <c:v>67.31</c:v>
                </c:pt>
                <c:pt idx="19">
                  <c:v>67.91</c:v>
                </c:pt>
                <c:pt idx="20">
                  <c:v>58.84</c:v>
                </c:pt>
                <c:pt idx="21">
                  <c:v>88.95</c:v>
                </c:pt>
                <c:pt idx="22">
                  <c:v>90.71</c:v>
                </c:pt>
                <c:pt idx="23">
                  <c:v>82.65000000000001</c:v>
                </c:pt>
                <c:pt idx="24">
                  <c:v>91.7</c:v>
                </c:pt>
                <c:pt idx="25">
                  <c:v>78.67</c:v>
                </c:pt>
                <c:pt idx="26">
                  <c:v>77.61</c:v>
                </c:pt>
                <c:pt idx="27">
                  <c:v>62.77</c:v>
                </c:pt>
                <c:pt idx="28">
                  <c:v>55.53</c:v>
                </c:pt>
                <c:pt idx="29">
                  <c:v>53.37</c:v>
                </c:pt>
                <c:pt idx="30">
                  <c:v>64.52</c:v>
                </c:pt>
                <c:pt idx="31">
                  <c:v>61.77</c:v>
                </c:pt>
                <c:pt idx="32">
                  <c:v>57.68</c:v>
                </c:pt>
                <c:pt idx="33">
                  <c:v>70.83</c:v>
                </c:pt>
                <c:pt idx="34">
                  <c:v>65.91</c:v>
                </c:pt>
              </c:numCache>
            </c:numRef>
          </c:val>
          <c:smooth val="0"/>
        </c:ser>
        <c:ser>
          <c:idx val="1"/>
          <c:order val="1"/>
          <c:tx>
            <c:strRef>
              <c:f>工作表10!$A$4</c:f>
              <c:strCache>
                <c:ptCount val="1"/>
                <c:pt idx="0">
                  <c:v>   制药</c:v>
                </c:pt>
              </c:strCache>
            </c:strRef>
          </c:tx>
          <c:spPr>
            <a:ln w="28575" cap="rnd">
              <a:solidFill>
                <a:schemeClr val="accent2"/>
              </a:solidFill>
              <a:round/>
            </a:ln>
            <a:effectLst/>
          </c:spPr>
          <c:marker>
            <c:symbol val="none"/>
          </c:marker>
          <c:dLbls>
            <c:dLbl>
              <c:idx val="0"/>
              <c:layout>
                <c:manualLayout>
                  <c:x val="-0.0388888888888889"/>
                  <c:y val="0.0370370370370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444444444444444"/>
                  <c:y val="0.0370370370370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22"/>
              <c:layout>
                <c:manualLayout>
                  <c:x val="-0.0444444444444445"/>
                  <c:y val="-0.0277777777777778"/>
                </c:manualLayout>
              </c:layout>
              <c:showLegendKey val="0"/>
              <c:showVal val="1"/>
              <c:showCatName val="0"/>
              <c:showSerName val="0"/>
              <c:showPercent val="0"/>
              <c:showBubbleSize val="0"/>
              <c:extLst>
                <c:ext xmlns:c15="http://schemas.microsoft.com/office/drawing/2012/chart" uri="{CE6537A1-D6FC-4f65-9D91-7224C49458BB}">
                  <c15:layout/>
                </c:ext>
              </c:extLst>
            </c:dLbl>
            <c:dLbl>
              <c:idx val="34"/>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工作表10!$B$1:$AJ$1</c:f>
              <c:strCache>
                <c:ptCount val="35"/>
                <c:pt idx="0">
                  <c:v>2009Q4</c:v>
                </c:pt>
                <c:pt idx="1">
                  <c:v>2010Q1</c:v>
                </c:pt>
                <c:pt idx="2">
                  <c:v>2010Q2</c:v>
                </c:pt>
                <c:pt idx="3">
                  <c:v>2010Q3</c:v>
                </c:pt>
                <c:pt idx="4">
                  <c:v>2010Q4</c:v>
                </c:pt>
                <c:pt idx="5">
                  <c:v>2011Q1</c:v>
                </c:pt>
                <c:pt idx="6">
                  <c:v>2011Q2</c:v>
                </c:pt>
                <c:pt idx="7">
                  <c:v>2011Q3</c:v>
                </c:pt>
                <c:pt idx="8">
                  <c:v>2011Q4</c:v>
                </c:pt>
                <c:pt idx="9">
                  <c:v>2012Q1</c:v>
                </c:pt>
                <c:pt idx="10">
                  <c:v>2012Q2</c:v>
                </c:pt>
                <c:pt idx="11">
                  <c:v>2012Q3</c:v>
                </c:pt>
                <c:pt idx="12">
                  <c:v>2012Q4</c:v>
                </c:pt>
                <c:pt idx="13">
                  <c:v>2013Q1</c:v>
                </c:pt>
                <c:pt idx="14">
                  <c:v>2013Q2</c:v>
                </c:pt>
                <c:pt idx="15">
                  <c:v>2013Q3</c:v>
                </c:pt>
                <c:pt idx="16">
                  <c:v>2013Q4</c:v>
                </c:pt>
                <c:pt idx="17">
                  <c:v>2014Q1</c:v>
                </c:pt>
                <c:pt idx="18">
                  <c:v>2014Q2</c:v>
                </c:pt>
                <c:pt idx="19">
                  <c:v>2014Q3</c:v>
                </c:pt>
                <c:pt idx="20">
                  <c:v>2014Q4</c:v>
                </c:pt>
                <c:pt idx="21">
                  <c:v>2015Q1</c:v>
                </c:pt>
                <c:pt idx="22">
                  <c:v>2015Q2</c:v>
                </c:pt>
                <c:pt idx="23">
                  <c:v>2015Q3</c:v>
                </c:pt>
                <c:pt idx="24">
                  <c:v>2015Q4</c:v>
                </c:pt>
                <c:pt idx="25">
                  <c:v>2016Q1</c:v>
                </c:pt>
                <c:pt idx="26">
                  <c:v>2016Q2</c:v>
                </c:pt>
                <c:pt idx="27">
                  <c:v>2016Q3</c:v>
                </c:pt>
                <c:pt idx="28">
                  <c:v>2016Q4</c:v>
                </c:pt>
                <c:pt idx="29">
                  <c:v>2017Q1</c:v>
                </c:pt>
                <c:pt idx="30">
                  <c:v>2017Q2</c:v>
                </c:pt>
                <c:pt idx="31">
                  <c:v>2017Q3</c:v>
                </c:pt>
                <c:pt idx="32">
                  <c:v>2017Q4</c:v>
                </c:pt>
                <c:pt idx="33">
                  <c:v>2018Q1</c:v>
                </c:pt>
                <c:pt idx="34">
                  <c:v>20180521</c:v>
                </c:pt>
              </c:strCache>
            </c:strRef>
          </c:cat>
          <c:val>
            <c:numRef>
              <c:f>工作表10!$B$4:$AJ$4</c:f>
              <c:numCache>
                <c:formatCode>General</c:formatCode>
                <c:ptCount val="35"/>
                <c:pt idx="0">
                  <c:v>34.87</c:v>
                </c:pt>
                <c:pt idx="1">
                  <c:v>34.89</c:v>
                </c:pt>
                <c:pt idx="2">
                  <c:v>30.07</c:v>
                </c:pt>
                <c:pt idx="3">
                  <c:v>37.04</c:v>
                </c:pt>
                <c:pt idx="4">
                  <c:v>41.2</c:v>
                </c:pt>
                <c:pt idx="5">
                  <c:v>38.22</c:v>
                </c:pt>
                <c:pt idx="6">
                  <c:v>33.54</c:v>
                </c:pt>
                <c:pt idx="7">
                  <c:v>28.61</c:v>
                </c:pt>
                <c:pt idx="8">
                  <c:v>23.91</c:v>
                </c:pt>
                <c:pt idx="9">
                  <c:v>23.7</c:v>
                </c:pt>
                <c:pt idx="10">
                  <c:v>28.64</c:v>
                </c:pt>
                <c:pt idx="11">
                  <c:v>28.03</c:v>
                </c:pt>
                <c:pt idx="12">
                  <c:v>29.46</c:v>
                </c:pt>
                <c:pt idx="13">
                  <c:v>34.71</c:v>
                </c:pt>
                <c:pt idx="14">
                  <c:v>31.7</c:v>
                </c:pt>
                <c:pt idx="15">
                  <c:v>36.02</c:v>
                </c:pt>
                <c:pt idx="16">
                  <c:v>33.58</c:v>
                </c:pt>
                <c:pt idx="17">
                  <c:v>31.92</c:v>
                </c:pt>
                <c:pt idx="18">
                  <c:v>32.26</c:v>
                </c:pt>
                <c:pt idx="19">
                  <c:v>35.78</c:v>
                </c:pt>
                <c:pt idx="20">
                  <c:v>34.66</c:v>
                </c:pt>
                <c:pt idx="21">
                  <c:v>45.85</c:v>
                </c:pt>
                <c:pt idx="22">
                  <c:v>53.03</c:v>
                </c:pt>
                <c:pt idx="23">
                  <c:v>36.59</c:v>
                </c:pt>
                <c:pt idx="24">
                  <c:v>45.69</c:v>
                </c:pt>
                <c:pt idx="25">
                  <c:v>37.84</c:v>
                </c:pt>
                <c:pt idx="26">
                  <c:v>36.82</c:v>
                </c:pt>
                <c:pt idx="27">
                  <c:v>38.67</c:v>
                </c:pt>
                <c:pt idx="28">
                  <c:v>36.1</c:v>
                </c:pt>
                <c:pt idx="29">
                  <c:v>37.77</c:v>
                </c:pt>
                <c:pt idx="30">
                  <c:v>36.45</c:v>
                </c:pt>
                <c:pt idx="31">
                  <c:v>35.45</c:v>
                </c:pt>
                <c:pt idx="32">
                  <c:v>33.71</c:v>
                </c:pt>
                <c:pt idx="33">
                  <c:v>35.45</c:v>
                </c:pt>
                <c:pt idx="34">
                  <c:v>34.61</c:v>
                </c:pt>
              </c:numCache>
            </c:numRef>
          </c:val>
          <c:smooth val="0"/>
        </c:ser>
        <c:ser>
          <c:idx val="2"/>
          <c:order val="2"/>
          <c:tx>
            <c:strRef>
              <c:f>工作表10!$A$5</c:f>
              <c:strCache>
                <c:ptCount val="1"/>
                <c:pt idx="0">
                  <c:v>   生物科技</c:v>
                </c:pt>
              </c:strCache>
            </c:strRef>
          </c:tx>
          <c:spPr>
            <a:ln w="28575" cap="rnd">
              <a:solidFill>
                <a:schemeClr val="accent3"/>
              </a:solidFill>
              <a:round/>
            </a:ln>
            <a:effectLst/>
          </c:spPr>
          <c:marker>
            <c:symbol val="none"/>
          </c:marker>
          <c:dLbls>
            <c:dLbl>
              <c:idx val="0"/>
              <c:layout>
                <c:manualLayout>
                  <c:x val="-0.0416666666666667"/>
                  <c:y val="0.0416666666666666"/>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472222222222223"/>
                  <c:y val="0.023148148148148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2"/>
              <c:layout>
                <c:manualLayout>
                  <c:x val="-0.0444444444444445"/>
                  <c:y val="-0.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dLbl>
              <c:idx val="34"/>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工作表10!$B$1:$AJ$1</c:f>
              <c:strCache>
                <c:ptCount val="35"/>
                <c:pt idx="0">
                  <c:v>2009Q4</c:v>
                </c:pt>
                <c:pt idx="1">
                  <c:v>2010Q1</c:v>
                </c:pt>
                <c:pt idx="2">
                  <c:v>2010Q2</c:v>
                </c:pt>
                <c:pt idx="3">
                  <c:v>2010Q3</c:v>
                </c:pt>
                <c:pt idx="4">
                  <c:v>2010Q4</c:v>
                </c:pt>
                <c:pt idx="5">
                  <c:v>2011Q1</c:v>
                </c:pt>
                <c:pt idx="6">
                  <c:v>2011Q2</c:v>
                </c:pt>
                <c:pt idx="7">
                  <c:v>2011Q3</c:v>
                </c:pt>
                <c:pt idx="8">
                  <c:v>2011Q4</c:v>
                </c:pt>
                <c:pt idx="9">
                  <c:v>2012Q1</c:v>
                </c:pt>
                <c:pt idx="10">
                  <c:v>2012Q2</c:v>
                </c:pt>
                <c:pt idx="11">
                  <c:v>2012Q3</c:v>
                </c:pt>
                <c:pt idx="12">
                  <c:v>2012Q4</c:v>
                </c:pt>
                <c:pt idx="13">
                  <c:v>2013Q1</c:v>
                </c:pt>
                <c:pt idx="14">
                  <c:v>2013Q2</c:v>
                </c:pt>
                <c:pt idx="15">
                  <c:v>2013Q3</c:v>
                </c:pt>
                <c:pt idx="16">
                  <c:v>2013Q4</c:v>
                </c:pt>
                <c:pt idx="17">
                  <c:v>2014Q1</c:v>
                </c:pt>
                <c:pt idx="18">
                  <c:v>2014Q2</c:v>
                </c:pt>
                <c:pt idx="19">
                  <c:v>2014Q3</c:v>
                </c:pt>
                <c:pt idx="20">
                  <c:v>2014Q4</c:v>
                </c:pt>
                <c:pt idx="21">
                  <c:v>2015Q1</c:v>
                </c:pt>
                <c:pt idx="22">
                  <c:v>2015Q2</c:v>
                </c:pt>
                <c:pt idx="23">
                  <c:v>2015Q3</c:v>
                </c:pt>
                <c:pt idx="24">
                  <c:v>2015Q4</c:v>
                </c:pt>
                <c:pt idx="25">
                  <c:v>2016Q1</c:v>
                </c:pt>
                <c:pt idx="26">
                  <c:v>2016Q2</c:v>
                </c:pt>
                <c:pt idx="27">
                  <c:v>2016Q3</c:v>
                </c:pt>
                <c:pt idx="28">
                  <c:v>2016Q4</c:v>
                </c:pt>
                <c:pt idx="29">
                  <c:v>2017Q1</c:v>
                </c:pt>
                <c:pt idx="30">
                  <c:v>2017Q2</c:v>
                </c:pt>
                <c:pt idx="31">
                  <c:v>2017Q3</c:v>
                </c:pt>
                <c:pt idx="32">
                  <c:v>2017Q4</c:v>
                </c:pt>
                <c:pt idx="33">
                  <c:v>2018Q1</c:v>
                </c:pt>
                <c:pt idx="34">
                  <c:v>20180521</c:v>
                </c:pt>
              </c:strCache>
            </c:strRef>
          </c:cat>
          <c:val>
            <c:numRef>
              <c:f>工作表10!$B$5:$AJ$5</c:f>
              <c:numCache>
                <c:formatCode>General</c:formatCode>
                <c:ptCount val="35"/>
                <c:pt idx="0">
                  <c:v>65.24</c:v>
                </c:pt>
                <c:pt idx="1">
                  <c:v>51.69</c:v>
                </c:pt>
                <c:pt idx="2">
                  <c:v>43.78</c:v>
                </c:pt>
                <c:pt idx="3">
                  <c:v>48.14</c:v>
                </c:pt>
                <c:pt idx="4">
                  <c:v>48.0</c:v>
                </c:pt>
                <c:pt idx="5">
                  <c:v>45.22</c:v>
                </c:pt>
                <c:pt idx="6">
                  <c:v>44.91</c:v>
                </c:pt>
                <c:pt idx="7">
                  <c:v>38.0</c:v>
                </c:pt>
                <c:pt idx="8">
                  <c:v>34.98</c:v>
                </c:pt>
                <c:pt idx="9">
                  <c:v>32.21</c:v>
                </c:pt>
                <c:pt idx="10">
                  <c:v>33.52</c:v>
                </c:pt>
                <c:pt idx="11">
                  <c:v>33.72</c:v>
                </c:pt>
                <c:pt idx="12">
                  <c:v>33.46</c:v>
                </c:pt>
                <c:pt idx="13">
                  <c:v>43.66</c:v>
                </c:pt>
                <c:pt idx="14">
                  <c:v>40.07</c:v>
                </c:pt>
                <c:pt idx="15">
                  <c:v>42.84</c:v>
                </c:pt>
                <c:pt idx="16">
                  <c:v>44.41</c:v>
                </c:pt>
                <c:pt idx="17">
                  <c:v>46.14</c:v>
                </c:pt>
                <c:pt idx="18">
                  <c:v>49.23</c:v>
                </c:pt>
                <c:pt idx="19">
                  <c:v>59.39</c:v>
                </c:pt>
                <c:pt idx="20">
                  <c:v>57.53</c:v>
                </c:pt>
                <c:pt idx="21">
                  <c:v>77.24</c:v>
                </c:pt>
                <c:pt idx="22">
                  <c:v>86.28</c:v>
                </c:pt>
                <c:pt idx="23">
                  <c:v>67.97</c:v>
                </c:pt>
                <c:pt idx="24">
                  <c:v>75.49</c:v>
                </c:pt>
                <c:pt idx="25">
                  <c:v>64.3</c:v>
                </c:pt>
                <c:pt idx="26">
                  <c:v>65.41</c:v>
                </c:pt>
                <c:pt idx="27">
                  <c:v>73.47</c:v>
                </c:pt>
                <c:pt idx="28">
                  <c:v>63.12</c:v>
                </c:pt>
                <c:pt idx="29">
                  <c:v>60.85</c:v>
                </c:pt>
                <c:pt idx="30">
                  <c:v>57.81</c:v>
                </c:pt>
                <c:pt idx="31">
                  <c:v>56.22</c:v>
                </c:pt>
                <c:pt idx="32">
                  <c:v>57.99</c:v>
                </c:pt>
                <c:pt idx="33">
                  <c:v>58.64</c:v>
                </c:pt>
                <c:pt idx="34">
                  <c:v>53.07</c:v>
                </c:pt>
              </c:numCache>
            </c:numRef>
          </c:val>
          <c:smooth val="0"/>
        </c:ser>
        <c:dLbls>
          <c:showLegendKey val="0"/>
          <c:showVal val="0"/>
          <c:showCatName val="0"/>
          <c:showSerName val="0"/>
          <c:showPercent val="0"/>
          <c:showBubbleSize val="0"/>
        </c:dLbls>
        <c:smooth val="0"/>
        <c:axId val="-617891920"/>
        <c:axId val="-633043664"/>
      </c:lineChart>
      <c:catAx>
        <c:axId val="-61789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3043664"/>
        <c:crosses val="autoZero"/>
        <c:auto val="1"/>
        <c:lblAlgn val="ctr"/>
        <c:lblOffset val="100"/>
        <c:noMultiLvlLbl val="0"/>
      </c:catAx>
      <c:valAx>
        <c:axId val="-63304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7891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spPr>
            <a:solidFill>
              <a:schemeClr val="accent3"/>
            </a:solidFill>
            <a:ln>
              <a:noFill/>
            </a:ln>
            <a:effectLst/>
          </c:spPr>
          <c:invertIfNegative val="0"/>
          <c:val>
            <c:numRef>
              <c:f>#REF!</c:f>
              <c:numCache>
                <c:formatCode>General</c:formatCode>
                <c:ptCount val="1"/>
                <c:pt idx="0">
                  <c:v>1.0</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Lst>
        </c:ser>
        <c:ser>
          <c:idx val="3"/>
          <c:order val="3"/>
          <c:spPr>
            <a:solidFill>
              <a:schemeClr val="accent4"/>
            </a:solidFill>
            <a:ln>
              <a:noFill/>
            </a:ln>
            <a:effectLst/>
          </c:spPr>
          <c:invertIfNegative val="0"/>
          <c:val>
            <c:numRef>
              <c:f>#REF!</c:f>
              <c:numCache>
                <c:formatCode>General</c:formatCode>
                <c:ptCount val="1"/>
                <c:pt idx="0">
                  <c:v>1.0</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Lst>
        </c:ser>
        <c:dLbls>
          <c:showLegendKey val="0"/>
          <c:showVal val="0"/>
          <c:showCatName val="0"/>
          <c:showSerName val="0"/>
          <c:showPercent val="0"/>
          <c:showBubbleSize val="0"/>
        </c:dLbls>
        <c:gapWidth val="150"/>
        <c:axId val="-852865360"/>
        <c:axId val="-852727792"/>
      </c:barChart>
      <c:lineChart>
        <c:grouping val="standard"/>
        <c:varyColors val="0"/>
        <c:ser>
          <c:idx val="0"/>
          <c:order val="0"/>
          <c:spPr>
            <a:ln w="28575" cap="rnd">
              <a:solidFill>
                <a:schemeClr val="accent1"/>
              </a:solidFill>
              <a:round/>
            </a:ln>
            <a:effectLst/>
          </c:spPr>
          <c:marker>
            <c:symbol val="none"/>
          </c:marker>
          <c:val>
            <c:numRef>
              <c:f>#REF!</c:f>
              <c:numCache>
                <c:formatCode>General</c:formatCode>
                <c:ptCount val="1"/>
                <c:pt idx="0">
                  <c:v>1.0</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1.0</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Lst>
        </c:ser>
        <c:dLbls>
          <c:showLegendKey val="0"/>
          <c:showVal val="0"/>
          <c:showCatName val="0"/>
          <c:showSerName val="0"/>
          <c:showPercent val="0"/>
          <c:showBubbleSize val="0"/>
        </c:dLbls>
        <c:marker val="1"/>
        <c:smooth val="0"/>
        <c:axId val="-852853104"/>
        <c:axId val="-777500608"/>
      </c:lineChart>
      <c:catAx>
        <c:axId val="-8528653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852727792"/>
        <c:crosses val="autoZero"/>
        <c:auto val="1"/>
        <c:lblAlgn val="ctr"/>
        <c:lblOffset val="100"/>
        <c:noMultiLvlLbl val="0"/>
      </c:catAx>
      <c:valAx>
        <c:axId val="-85272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2865360"/>
        <c:crosses val="autoZero"/>
        <c:crossBetween val="between"/>
        <c:dispUnits>
          <c:builtInUnit val="hundred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dispUnitsLbl>
        </c:dispUnits>
      </c:valAx>
      <c:valAx>
        <c:axId val="-77750060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2853104"/>
        <c:crosses val="max"/>
        <c:crossBetween val="between"/>
      </c:valAx>
      <c:catAx>
        <c:axId val="-852853104"/>
        <c:scaling>
          <c:orientation val="minMax"/>
        </c:scaling>
        <c:delete val="1"/>
        <c:axPos val="b"/>
        <c:numFmt formatCode="General" sourceLinked="1"/>
        <c:majorTickMark val="out"/>
        <c:minorTickMark val="none"/>
        <c:tickLblPos val="nextTo"/>
        <c:crossAx val="-7775006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'工作表2 (2)'!$C$1:$T$1</c:f>
              <c:strCache>
                <c:ptCount val="18"/>
                <c:pt idx="0">
                  <c:v>2008</c:v>
                </c:pt>
                <c:pt idx="1">
                  <c:v>2009</c:v>
                </c:pt>
                <c:pt idx="2">
                  <c:v>2010</c:v>
                </c:pt>
                <c:pt idx="3">
                  <c:v>2011</c:v>
                </c:pt>
                <c:pt idx="4">
                  <c:v>2012</c:v>
                </c:pt>
                <c:pt idx="5">
                  <c:v>2013</c:v>
                </c:pt>
                <c:pt idx="6">
                  <c:v>2014</c:v>
                </c:pt>
                <c:pt idx="7">
                  <c:v>2015</c:v>
                </c:pt>
                <c:pt idx="8">
                  <c:v>2016</c:v>
                </c:pt>
                <c:pt idx="9">
                  <c:v>2017</c:v>
                </c:pt>
                <c:pt idx="10">
                  <c:v>2018E</c:v>
                </c:pt>
                <c:pt idx="11">
                  <c:v>2019E</c:v>
                </c:pt>
                <c:pt idx="12">
                  <c:v>2020E</c:v>
                </c:pt>
                <c:pt idx="13">
                  <c:v>2021E</c:v>
                </c:pt>
                <c:pt idx="14">
                  <c:v>2022E</c:v>
                </c:pt>
                <c:pt idx="15">
                  <c:v>2023E</c:v>
                </c:pt>
                <c:pt idx="16">
                  <c:v>2024E</c:v>
                </c:pt>
                <c:pt idx="17">
                  <c:v>2025E</c:v>
                </c:pt>
              </c:strCache>
            </c:strRef>
          </c:cat>
          <c:val>
            <c:numRef>
              <c:f>'工作表2 (2)'!$C$10:$T$10</c:f>
              <c:numCache>
                <c:formatCode>0.00%</c:formatCode>
                <c:ptCount val="18"/>
                <c:pt idx="0">
                  <c:v>0.287514947517605</c:v>
                </c:pt>
                <c:pt idx="1">
                  <c:v>0.20683985304842</c:v>
                </c:pt>
                <c:pt idx="2">
                  <c:v>0.139010027420063</c:v>
                </c:pt>
                <c:pt idx="3">
                  <c:v>0.21848911933695</c:v>
                </c:pt>
                <c:pt idx="4">
                  <c:v>0.187649665857496</c:v>
                </c:pt>
                <c:pt idx="5">
                  <c:v>0.0950080236837007</c:v>
                </c:pt>
                <c:pt idx="6">
                  <c:v>0.117410735435782</c:v>
                </c:pt>
                <c:pt idx="7">
                  <c:v>0.15816489489498</c:v>
                </c:pt>
                <c:pt idx="8">
                  <c:v>0.131064122651594</c:v>
                </c:pt>
                <c:pt idx="9">
                  <c:v>0.0853405660601274</c:v>
                </c:pt>
                <c:pt idx="10">
                  <c:v>0.0834990059642147</c:v>
                </c:pt>
                <c:pt idx="11">
                  <c:v>0.0770642201834861</c:v>
                </c:pt>
                <c:pt idx="12">
                  <c:v>0.06984667802385</c:v>
                </c:pt>
                <c:pt idx="13">
                  <c:v>0.0930368045216614</c:v>
                </c:pt>
                <c:pt idx="14">
                  <c:v>0.0977049180327869</c:v>
                </c:pt>
                <c:pt idx="15">
                  <c:v>0.0974193548387096</c:v>
                </c:pt>
                <c:pt idx="16">
                  <c:v>0.0971428571428572</c:v>
                </c:pt>
                <c:pt idx="17">
                  <c:v>0.0968750000000002</c:v>
                </c:pt>
              </c:numCache>
            </c:numRef>
          </c:val>
          <c:smooth val="0"/>
        </c:ser>
        <c:dLbls>
          <c:showLegendKey val="0"/>
          <c:showVal val="0"/>
          <c:showCatName val="0"/>
          <c:showSerName val="0"/>
          <c:showPercent val="0"/>
          <c:showBubbleSize val="0"/>
        </c:dLbls>
        <c:smooth val="0"/>
        <c:axId val="-590108528"/>
        <c:axId val="-520728672"/>
      </c:lineChart>
      <c:catAx>
        <c:axId val="-5901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0728672"/>
        <c:crosses val="autoZero"/>
        <c:auto val="1"/>
        <c:lblAlgn val="ctr"/>
        <c:lblOffset val="100"/>
        <c:noMultiLvlLbl val="0"/>
      </c:catAx>
      <c:valAx>
        <c:axId val="-520728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10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chart" Target="../charts/chart1.xml"/><Relationship Id="rId16" Type="http://schemas.openxmlformats.org/officeDocument/2006/relationships/chart" Target="../charts/chart2.xml"/><Relationship Id="rId17" Type="http://schemas.openxmlformats.org/officeDocument/2006/relationships/chart" Target="../charts/chart3.xml"/><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png"/><Relationship Id="rId4" Type="http://schemas.openxmlformats.org/officeDocument/2006/relationships/image" Target="../media/image4.jpeg"/><Relationship Id="rId5" Type="http://schemas.openxmlformats.org/officeDocument/2006/relationships/image" Target="../media/image5.jpe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38484</xdr:colOff>
      <xdr:row>38</xdr:row>
      <xdr:rowOff>144319</xdr:rowOff>
    </xdr:from>
    <xdr:to>
      <xdr:col>9</xdr:col>
      <xdr:colOff>413711</xdr:colOff>
      <xdr:row>48</xdr:row>
      <xdr:rowOff>211668</xdr:rowOff>
    </xdr:to>
    <xdr:pic>
      <xdr:nvPicPr>
        <xdr:cNvPr id="3" name="图片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39" y="4926061"/>
          <a:ext cx="7696969" cy="2376440"/>
        </a:xfrm>
        <a:prstGeom prst="rect">
          <a:avLst/>
        </a:prstGeom>
        <a:noFill/>
        <a:ln>
          <a:noFill/>
        </a:ln>
      </xdr:spPr>
    </xdr:pic>
    <xdr:clientData/>
  </xdr:twoCellAnchor>
  <xdr:twoCellAnchor editAs="oneCell">
    <xdr:from>
      <xdr:col>1</xdr:col>
      <xdr:colOff>28865</xdr:colOff>
      <xdr:row>51</xdr:row>
      <xdr:rowOff>38482</xdr:rowOff>
    </xdr:from>
    <xdr:to>
      <xdr:col>9</xdr:col>
      <xdr:colOff>375229</xdr:colOff>
      <xdr:row>61</xdr:row>
      <xdr:rowOff>134694</xdr:rowOff>
    </xdr:to>
    <xdr:pic>
      <xdr:nvPicPr>
        <xdr:cNvPr id="4" name="图片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1820" y="7822043"/>
          <a:ext cx="7668106" cy="2405303"/>
        </a:xfrm>
        <a:prstGeom prst="rect">
          <a:avLst/>
        </a:prstGeom>
        <a:noFill/>
        <a:ln>
          <a:noFill/>
        </a:ln>
      </xdr:spPr>
    </xdr:pic>
    <xdr:clientData/>
  </xdr:twoCellAnchor>
  <xdr:twoCellAnchor>
    <xdr:from>
      <xdr:col>1</xdr:col>
      <xdr:colOff>38486</xdr:colOff>
      <xdr:row>30</xdr:row>
      <xdr:rowOff>48106</xdr:rowOff>
    </xdr:from>
    <xdr:to>
      <xdr:col>9</xdr:col>
      <xdr:colOff>384849</xdr:colOff>
      <xdr:row>38</xdr:row>
      <xdr:rowOff>130350</xdr:rowOff>
    </xdr:to>
    <xdr:pic>
      <xdr:nvPicPr>
        <xdr:cNvPr id="2" name="图片 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1441" y="6677121"/>
          <a:ext cx="7725832" cy="1929517"/>
        </a:xfrm>
        <a:prstGeom prst="rect">
          <a:avLst/>
        </a:prstGeom>
        <a:noFill/>
        <a:ln>
          <a:noFill/>
        </a:ln>
      </xdr:spPr>
    </xdr:pic>
    <xdr:clientData/>
  </xdr:twoCellAnchor>
  <xdr:twoCellAnchor>
    <xdr:from>
      <xdr:col>6</xdr:col>
      <xdr:colOff>221288</xdr:colOff>
      <xdr:row>31</xdr:row>
      <xdr:rowOff>182805</xdr:rowOff>
    </xdr:from>
    <xdr:to>
      <xdr:col>7</xdr:col>
      <xdr:colOff>606137</xdr:colOff>
      <xdr:row>32</xdr:row>
      <xdr:rowOff>67349</xdr:rowOff>
    </xdr:to>
    <xdr:sp macro="" textlink="">
      <xdr:nvSpPr>
        <xdr:cNvPr id="5" name="文本框 4"/>
        <xdr:cNvSpPr txBox="1"/>
      </xdr:nvSpPr>
      <xdr:spPr>
        <a:xfrm>
          <a:off x="5416743" y="7273638"/>
          <a:ext cx="1270000" cy="115453"/>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zh-CN" altLang="en-US" sz="900">
              <a:solidFill>
                <a:srgbClr val="FFFF00"/>
              </a:solidFill>
              <a:latin typeface="STHeiti Light" charset="0"/>
              <a:ea typeface="STHeiti Light" charset="0"/>
              <a:cs typeface="STHeiti Light" charset="0"/>
            </a:rPr>
            <a:t>卫生材料及医疗用品制造</a:t>
          </a:r>
          <a:endParaRPr lang="zh-CN" altLang="en-US" sz="900">
            <a:solidFill>
              <a:srgbClr val="FFFF00"/>
            </a:solidFill>
            <a:latin typeface="STHeiti Light" charset="0"/>
            <a:ea typeface="STHeiti Light" charset="0"/>
            <a:cs typeface="STHeiti Light" charset="0"/>
          </a:endParaRPr>
        </a:p>
      </xdr:txBody>
    </xdr:sp>
    <xdr:clientData/>
  </xdr:twoCellAnchor>
  <xdr:twoCellAnchor editAs="oneCell">
    <xdr:from>
      <xdr:col>1</xdr:col>
      <xdr:colOff>28863</xdr:colOff>
      <xdr:row>7</xdr:row>
      <xdr:rowOff>28863</xdr:rowOff>
    </xdr:from>
    <xdr:to>
      <xdr:col>9</xdr:col>
      <xdr:colOff>384848</xdr:colOff>
      <xdr:row>16</xdr:row>
      <xdr:rowOff>173182</xdr:rowOff>
    </xdr:to>
    <xdr:pic>
      <xdr:nvPicPr>
        <xdr:cNvPr id="7" name="图片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1818" y="1577878"/>
          <a:ext cx="7677727" cy="2222501"/>
        </a:xfrm>
        <a:prstGeom prst="rect">
          <a:avLst/>
        </a:prstGeom>
        <a:noFill/>
        <a:ln>
          <a:noFill/>
        </a:ln>
      </xdr:spPr>
    </xdr:pic>
    <xdr:clientData/>
  </xdr:twoCellAnchor>
  <xdr:twoCellAnchor editAs="oneCell">
    <xdr:from>
      <xdr:col>1</xdr:col>
      <xdr:colOff>28865</xdr:colOff>
      <xdr:row>18</xdr:row>
      <xdr:rowOff>19242</xdr:rowOff>
    </xdr:from>
    <xdr:to>
      <xdr:col>9</xdr:col>
      <xdr:colOff>384849</xdr:colOff>
      <xdr:row>27</xdr:row>
      <xdr:rowOff>221289</xdr:rowOff>
    </xdr:to>
    <xdr:pic>
      <xdr:nvPicPr>
        <xdr:cNvPr id="8" name="图片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1820" y="4108257"/>
          <a:ext cx="7677726" cy="2280229"/>
        </a:xfrm>
        <a:prstGeom prst="rect">
          <a:avLst/>
        </a:prstGeom>
        <a:noFill/>
        <a:ln>
          <a:noFill/>
        </a:ln>
      </xdr:spPr>
    </xdr:pic>
    <xdr:clientData/>
  </xdr:twoCellAnchor>
  <xdr:twoCellAnchor>
    <xdr:from>
      <xdr:col>1</xdr:col>
      <xdr:colOff>548410</xdr:colOff>
      <xdr:row>150</xdr:row>
      <xdr:rowOff>86591</xdr:rowOff>
    </xdr:from>
    <xdr:to>
      <xdr:col>1</xdr:col>
      <xdr:colOff>1058334</xdr:colOff>
      <xdr:row>164</xdr:row>
      <xdr:rowOff>96212</xdr:rowOff>
    </xdr:to>
    <xdr:sp macro="" textlink="">
      <xdr:nvSpPr>
        <xdr:cNvPr id="9" name="左大括号 8"/>
        <xdr:cNvSpPr/>
      </xdr:nvSpPr>
      <xdr:spPr>
        <a:xfrm>
          <a:off x="981365" y="18030152"/>
          <a:ext cx="509924" cy="2549621"/>
        </a:xfrm>
        <a:prstGeom prst="leftBrace">
          <a:avLst>
            <a:gd name="adj1" fmla="val 8333"/>
            <a:gd name="adj2" fmla="val 207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652703</xdr:colOff>
      <xdr:row>150</xdr:row>
      <xdr:rowOff>75430</xdr:rowOff>
    </xdr:from>
    <xdr:to>
      <xdr:col>2</xdr:col>
      <xdr:colOff>914015</xdr:colOff>
      <xdr:row>160</xdr:row>
      <xdr:rowOff>134696</xdr:rowOff>
    </xdr:to>
    <xdr:sp macro="" textlink="">
      <xdr:nvSpPr>
        <xdr:cNvPr id="10" name="左大括号 9"/>
        <xdr:cNvSpPr/>
      </xdr:nvSpPr>
      <xdr:spPr>
        <a:xfrm>
          <a:off x="2192097" y="18018991"/>
          <a:ext cx="261312" cy="2368357"/>
        </a:xfrm>
        <a:prstGeom prst="leftBrace">
          <a:avLst>
            <a:gd name="adj1" fmla="val 8333"/>
            <a:gd name="adj2" fmla="val 247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663863</xdr:colOff>
      <xdr:row>150</xdr:row>
      <xdr:rowOff>105833</xdr:rowOff>
    </xdr:from>
    <xdr:to>
      <xdr:col>3</xdr:col>
      <xdr:colOff>865909</xdr:colOff>
      <xdr:row>155</xdr:row>
      <xdr:rowOff>134697</xdr:rowOff>
    </xdr:to>
    <xdr:sp macro="" textlink="">
      <xdr:nvSpPr>
        <xdr:cNvPr id="11" name="左大括号 10"/>
        <xdr:cNvSpPr/>
      </xdr:nvSpPr>
      <xdr:spPr>
        <a:xfrm>
          <a:off x="3146136" y="18049394"/>
          <a:ext cx="202046" cy="1183409"/>
        </a:xfrm>
        <a:prstGeom prst="leftBrace">
          <a:avLst>
            <a:gd name="adj1" fmla="val 8333"/>
            <a:gd name="adj2" fmla="val 2846"/>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673485</xdr:colOff>
      <xdr:row>156</xdr:row>
      <xdr:rowOff>76970</xdr:rowOff>
    </xdr:from>
    <xdr:to>
      <xdr:col>3</xdr:col>
      <xdr:colOff>856289</xdr:colOff>
      <xdr:row>159</xdr:row>
      <xdr:rowOff>125076</xdr:rowOff>
    </xdr:to>
    <xdr:sp macro="" textlink="">
      <xdr:nvSpPr>
        <xdr:cNvPr id="12" name="左大括号 11"/>
        <xdr:cNvSpPr/>
      </xdr:nvSpPr>
      <xdr:spPr>
        <a:xfrm>
          <a:off x="3155758" y="19405985"/>
          <a:ext cx="182804" cy="740833"/>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1</xdr:col>
      <xdr:colOff>577271</xdr:colOff>
      <xdr:row>168</xdr:row>
      <xdr:rowOff>86591</xdr:rowOff>
    </xdr:from>
    <xdr:to>
      <xdr:col>2</xdr:col>
      <xdr:colOff>19241</xdr:colOff>
      <xdr:row>187</xdr:row>
      <xdr:rowOff>144318</xdr:rowOff>
    </xdr:to>
    <xdr:sp macro="" textlink="">
      <xdr:nvSpPr>
        <xdr:cNvPr id="13" name="左大括号 12"/>
        <xdr:cNvSpPr/>
      </xdr:nvSpPr>
      <xdr:spPr>
        <a:xfrm>
          <a:off x="1010226" y="20801061"/>
          <a:ext cx="548409" cy="3521363"/>
        </a:xfrm>
        <a:prstGeom prst="leftBrace">
          <a:avLst>
            <a:gd name="adj1" fmla="val 8333"/>
            <a:gd name="adj2" fmla="val 143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519545</xdr:colOff>
      <xdr:row>174</xdr:row>
      <xdr:rowOff>96211</xdr:rowOff>
    </xdr:from>
    <xdr:to>
      <xdr:col>3</xdr:col>
      <xdr:colOff>856287</xdr:colOff>
      <xdr:row>186</xdr:row>
      <xdr:rowOff>144316</xdr:rowOff>
    </xdr:to>
    <xdr:sp macro="" textlink="">
      <xdr:nvSpPr>
        <xdr:cNvPr id="14" name="左大括号 13"/>
        <xdr:cNvSpPr/>
      </xdr:nvSpPr>
      <xdr:spPr>
        <a:xfrm>
          <a:off x="2058939" y="21503408"/>
          <a:ext cx="1279621" cy="2588105"/>
        </a:xfrm>
        <a:prstGeom prst="leftBrace">
          <a:avLst>
            <a:gd name="adj1" fmla="val 8333"/>
            <a:gd name="adj2" fmla="val 2416"/>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519546</xdr:colOff>
      <xdr:row>187</xdr:row>
      <xdr:rowOff>67349</xdr:rowOff>
    </xdr:from>
    <xdr:to>
      <xdr:col>3</xdr:col>
      <xdr:colOff>846667</xdr:colOff>
      <xdr:row>191</xdr:row>
      <xdr:rowOff>115456</xdr:rowOff>
    </xdr:to>
    <xdr:sp macro="" textlink="">
      <xdr:nvSpPr>
        <xdr:cNvPr id="15" name="左大括号 14"/>
        <xdr:cNvSpPr/>
      </xdr:nvSpPr>
      <xdr:spPr>
        <a:xfrm>
          <a:off x="2058940" y="24245455"/>
          <a:ext cx="1270000" cy="971743"/>
        </a:xfrm>
        <a:prstGeom prst="leftBrace">
          <a:avLst>
            <a:gd name="adj1" fmla="val 8333"/>
            <a:gd name="adj2" fmla="val 7426"/>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606136</xdr:colOff>
      <xdr:row>164</xdr:row>
      <xdr:rowOff>86592</xdr:rowOff>
    </xdr:from>
    <xdr:to>
      <xdr:col>2</xdr:col>
      <xdr:colOff>914015</xdr:colOff>
      <xdr:row>171</xdr:row>
      <xdr:rowOff>173185</xdr:rowOff>
    </xdr:to>
    <xdr:sp macro="" textlink="">
      <xdr:nvSpPr>
        <xdr:cNvPr id="16" name="左大括号 15"/>
        <xdr:cNvSpPr/>
      </xdr:nvSpPr>
      <xdr:spPr>
        <a:xfrm>
          <a:off x="2145530" y="21262880"/>
          <a:ext cx="307879" cy="1702957"/>
        </a:xfrm>
        <a:prstGeom prst="leftBrace">
          <a:avLst>
            <a:gd name="adj1" fmla="val 8333"/>
            <a:gd name="adj2" fmla="val 56336"/>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586893</xdr:colOff>
      <xdr:row>196</xdr:row>
      <xdr:rowOff>86591</xdr:rowOff>
    </xdr:from>
    <xdr:to>
      <xdr:col>2</xdr:col>
      <xdr:colOff>914015</xdr:colOff>
      <xdr:row>201</xdr:row>
      <xdr:rowOff>134697</xdr:rowOff>
    </xdr:to>
    <xdr:sp macro="" textlink="">
      <xdr:nvSpPr>
        <xdr:cNvPr id="17" name="左大括号 16"/>
        <xdr:cNvSpPr/>
      </xdr:nvSpPr>
      <xdr:spPr>
        <a:xfrm>
          <a:off x="2126287" y="25419243"/>
          <a:ext cx="327122" cy="740833"/>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577273</xdr:colOff>
      <xdr:row>160</xdr:row>
      <xdr:rowOff>115454</xdr:rowOff>
    </xdr:from>
    <xdr:to>
      <xdr:col>4</xdr:col>
      <xdr:colOff>827425</xdr:colOff>
      <xdr:row>160</xdr:row>
      <xdr:rowOff>115455</xdr:rowOff>
    </xdr:to>
    <xdr:cxnSp macro="">
      <xdr:nvCxnSpPr>
        <xdr:cNvPr id="19" name="直线连接符 18"/>
        <xdr:cNvCxnSpPr/>
      </xdr:nvCxnSpPr>
      <xdr:spPr>
        <a:xfrm flipV="1">
          <a:off x="3059546" y="20368106"/>
          <a:ext cx="1135303"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48107</xdr:colOff>
      <xdr:row>164</xdr:row>
      <xdr:rowOff>105833</xdr:rowOff>
    </xdr:from>
    <xdr:to>
      <xdr:col>4</xdr:col>
      <xdr:colOff>827425</xdr:colOff>
      <xdr:row>164</xdr:row>
      <xdr:rowOff>105833</xdr:rowOff>
    </xdr:to>
    <xdr:cxnSp macro="">
      <xdr:nvCxnSpPr>
        <xdr:cNvPr id="23" name="直线连接符 22"/>
        <xdr:cNvCxnSpPr/>
      </xdr:nvCxnSpPr>
      <xdr:spPr>
        <a:xfrm>
          <a:off x="3415531" y="20589394"/>
          <a:ext cx="7793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558030</xdr:colOff>
      <xdr:row>196</xdr:row>
      <xdr:rowOff>125076</xdr:rowOff>
    </xdr:from>
    <xdr:to>
      <xdr:col>2</xdr:col>
      <xdr:colOff>1</xdr:colOff>
      <xdr:row>196</xdr:row>
      <xdr:rowOff>125077</xdr:rowOff>
    </xdr:to>
    <xdr:cxnSp macro="">
      <xdr:nvCxnSpPr>
        <xdr:cNvPr id="26" name="直线连接符 25"/>
        <xdr:cNvCxnSpPr/>
      </xdr:nvCxnSpPr>
      <xdr:spPr>
        <a:xfrm>
          <a:off x="990985" y="25457728"/>
          <a:ext cx="54841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558030</xdr:colOff>
      <xdr:row>207</xdr:row>
      <xdr:rowOff>67349</xdr:rowOff>
    </xdr:from>
    <xdr:to>
      <xdr:col>1</xdr:col>
      <xdr:colOff>1077577</xdr:colOff>
      <xdr:row>209</xdr:row>
      <xdr:rowOff>163561</xdr:rowOff>
    </xdr:to>
    <xdr:sp macro="" textlink="">
      <xdr:nvSpPr>
        <xdr:cNvPr id="28" name="左大括号 27"/>
        <xdr:cNvSpPr/>
      </xdr:nvSpPr>
      <xdr:spPr>
        <a:xfrm>
          <a:off x="990985" y="26323637"/>
          <a:ext cx="519547" cy="558030"/>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355985</xdr:colOff>
      <xdr:row>207</xdr:row>
      <xdr:rowOff>115455</xdr:rowOff>
    </xdr:from>
    <xdr:to>
      <xdr:col>2</xdr:col>
      <xdr:colOff>904395</xdr:colOff>
      <xdr:row>207</xdr:row>
      <xdr:rowOff>115456</xdr:rowOff>
    </xdr:to>
    <xdr:cxnSp macro="">
      <xdr:nvCxnSpPr>
        <xdr:cNvPr id="29" name="直线连接符 28"/>
        <xdr:cNvCxnSpPr/>
      </xdr:nvCxnSpPr>
      <xdr:spPr>
        <a:xfrm>
          <a:off x="1895379" y="26371743"/>
          <a:ext cx="54841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355984</xdr:colOff>
      <xdr:row>209</xdr:row>
      <xdr:rowOff>125076</xdr:rowOff>
    </xdr:from>
    <xdr:to>
      <xdr:col>2</xdr:col>
      <xdr:colOff>904394</xdr:colOff>
      <xdr:row>209</xdr:row>
      <xdr:rowOff>125077</xdr:rowOff>
    </xdr:to>
    <xdr:cxnSp macro="">
      <xdr:nvCxnSpPr>
        <xdr:cNvPr id="30" name="直线连接符 29"/>
        <xdr:cNvCxnSpPr/>
      </xdr:nvCxnSpPr>
      <xdr:spPr>
        <a:xfrm>
          <a:off x="1895378" y="26843182"/>
          <a:ext cx="54841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355985</xdr:colOff>
      <xdr:row>207</xdr:row>
      <xdr:rowOff>96212</xdr:rowOff>
    </xdr:from>
    <xdr:to>
      <xdr:col>3</xdr:col>
      <xdr:colOff>817803</xdr:colOff>
      <xdr:row>208</xdr:row>
      <xdr:rowOff>144318</xdr:rowOff>
    </xdr:to>
    <xdr:sp macro="" textlink="">
      <xdr:nvSpPr>
        <xdr:cNvPr id="31" name="左大括号 30"/>
        <xdr:cNvSpPr/>
      </xdr:nvSpPr>
      <xdr:spPr>
        <a:xfrm>
          <a:off x="2838258" y="26352500"/>
          <a:ext cx="461818" cy="279015"/>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355985</xdr:colOff>
      <xdr:row>209</xdr:row>
      <xdr:rowOff>105833</xdr:rowOff>
    </xdr:from>
    <xdr:to>
      <xdr:col>3</xdr:col>
      <xdr:colOff>817803</xdr:colOff>
      <xdr:row>210</xdr:row>
      <xdr:rowOff>153939</xdr:rowOff>
    </xdr:to>
    <xdr:sp macro="" textlink="">
      <xdr:nvSpPr>
        <xdr:cNvPr id="32" name="左大括号 31"/>
        <xdr:cNvSpPr/>
      </xdr:nvSpPr>
      <xdr:spPr>
        <a:xfrm>
          <a:off x="2838258" y="28440303"/>
          <a:ext cx="461818" cy="279015"/>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558030</xdr:colOff>
      <xdr:row>212</xdr:row>
      <xdr:rowOff>86592</xdr:rowOff>
    </xdr:from>
    <xdr:to>
      <xdr:col>2</xdr:col>
      <xdr:colOff>923636</xdr:colOff>
      <xdr:row>214</xdr:row>
      <xdr:rowOff>144319</xdr:rowOff>
    </xdr:to>
    <xdr:sp macro="" textlink="">
      <xdr:nvSpPr>
        <xdr:cNvPr id="33" name="左大括号 32"/>
        <xdr:cNvSpPr/>
      </xdr:nvSpPr>
      <xdr:spPr>
        <a:xfrm>
          <a:off x="2097424" y="27497425"/>
          <a:ext cx="365606" cy="519546"/>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596515</xdr:colOff>
      <xdr:row>198</xdr:row>
      <xdr:rowOff>115455</xdr:rowOff>
    </xdr:from>
    <xdr:to>
      <xdr:col>4</xdr:col>
      <xdr:colOff>846667</xdr:colOff>
      <xdr:row>198</xdr:row>
      <xdr:rowOff>115456</xdr:rowOff>
    </xdr:to>
    <xdr:cxnSp macro="">
      <xdr:nvCxnSpPr>
        <xdr:cNvPr id="36" name="直线连接符 35"/>
        <xdr:cNvCxnSpPr/>
      </xdr:nvCxnSpPr>
      <xdr:spPr>
        <a:xfrm flipV="1">
          <a:off x="3078788" y="25679016"/>
          <a:ext cx="1135303"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721590</xdr:colOff>
      <xdr:row>196</xdr:row>
      <xdr:rowOff>125075</xdr:rowOff>
    </xdr:from>
    <xdr:to>
      <xdr:col>4</xdr:col>
      <xdr:colOff>846667</xdr:colOff>
      <xdr:row>196</xdr:row>
      <xdr:rowOff>125077</xdr:rowOff>
    </xdr:to>
    <xdr:cxnSp macro="">
      <xdr:nvCxnSpPr>
        <xdr:cNvPr id="40" name="直线连接符 39"/>
        <xdr:cNvCxnSpPr/>
      </xdr:nvCxnSpPr>
      <xdr:spPr>
        <a:xfrm flipV="1">
          <a:off x="3203863" y="25457727"/>
          <a:ext cx="1010228"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48106</xdr:colOff>
      <xdr:row>217</xdr:row>
      <xdr:rowOff>105833</xdr:rowOff>
    </xdr:from>
    <xdr:to>
      <xdr:col>4</xdr:col>
      <xdr:colOff>846667</xdr:colOff>
      <xdr:row>217</xdr:row>
      <xdr:rowOff>115455</xdr:rowOff>
    </xdr:to>
    <xdr:cxnSp macro="">
      <xdr:nvCxnSpPr>
        <xdr:cNvPr id="41" name="直线连接符 40"/>
        <xdr:cNvCxnSpPr/>
      </xdr:nvCxnSpPr>
      <xdr:spPr>
        <a:xfrm flipV="1">
          <a:off x="3415530" y="27054848"/>
          <a:ext cx="798561" cy="96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817803</xdr:colOff>
      <xdr:row>201</xdr:row>
      <xdr:rowOff>105834</xdr:rowOff>
    </xdr:from>
    <xdr:to>
      <xdr:col>4</xdr:col>
      <xdr:colOff>846668</xdr:colOff>
      <xdr:row>201</xdr:row>
      <xdr:rowOff>105836</xdr:rowOff>
    </xdr:to>
    <xdr:cxnSp macro="">
      <xdr:nvCxnSpPr>
        <xdr:cNvPr id="44" name="直线连接符 43"/>
        <xdr:cNvCxnSpPr/>
      </xdr:nvCxnSpPr>
      <xdr:spPr>
        <a:xfrm flipV="1">
          <a:off x="3300076" y="26131213"/>
          <a:ext cx="914016"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558030</xdr:colOff>
      <xdr:row>212</xdr:row>
      <xdr:rowOff>76970</xdr:rowOff>
    </xdr:from>
    <xdr:to>
      <xdr:col>2</xdr:col>
      <xdr:colOff>0</xdr:colOff>
      <xdr:row>216</xdr:row>
      <xdr:rowOff>134697</xdr:rowOff>
    </xdr:to>
    <xdr:sp macro="" textlink="">
      <xdr:nvSpPr>
        <xdr:cNvPr id="45" name="左大括号 44"/>
        <xdr:cNvSpPr/>
      </xdr:nvSpPr>
      <xdr:spPr>
        <a:xfrm>
          <a:off x="990985" y="27487803"/>
          <a:ext cx="548409" cy="750455"/>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2</xdr:col>
      <xdr:colOff>558030</xdr:colOff>
      <xdr:row>216</xdr:row>
      <xdr:rowOff>76969</xdr:rowOff>
    </xdr:from>
    <xdr:to>
      <xdr:col>2</xdr:col>
      <xdr:colOff>933257</xdr:colOff>
      <xdr:row>225</xdr:row>
      <xdr:rowOff>134696</xdr:rowOff>
    </xdr:to>
    <xdr:sp macro="" textlink="">
      <xdr:nvSpPr>
        <xdr:cNvPr id="46" name="左大括号 45"/>
        <xdr:cNvSpPr/>
      </xdr:nvSpPr>
      <xdr:spPr>
        <a:xfrm>
          <a:off x="2097424" y="28180530"/>
          <a:ext cx="375227" cy="981363"/>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0</xdr:col>
      <xdr:colOff>202046</xdr:colOff>
      <xdr:row>150</xdr:row>
      <xdr:rowOff>86591</xdr:rowOff>
    </xdr:from>
    <xdr:to>
      <xdr:col>0</xdr:col>
      <xdr:colOff>404091</xdr:colOff>
      <xdr:row>212</xdr:row>
      <xdr:rowOff>144319</xdr:rowOff>
    </xdr:to>
    <xdr:sp macro="" textlink="">
      <xdr:nvSpPr>
        <xdr:cNvPr id="47" name="左大括号 46"/>
        <xdr:cNvSpPr/>
      </xdr:nvSpPr>
      <xdr:spPr>
        <a:xfrm>
          <a:off x="202046" y="18030152"/>
          <a:ext cx="202045" cy="95250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596514</xdr:colOff>
      <xdr:row>222</xdr:row>
      <xdr:rowOff>115455</xdr:rowOff>
    </xdr:from>
    <xdr:to>
      <xdr:col>4</xdr:col>
      <xdr:colOff>846666</xdr:colOff>
      <xdr:row>222</xdr:row>
      <xdr:rowOff>115456</xdr:rowOff>
    </xdr:to>
    <xdr:cxnSp macro="">
      <xdr:nvCxnSpPr>
        <xdr:cNvPr id="49" name="直线连接符 48"/>
        <xdr:cNvCxnSpPr/>
      </xdr:nvCxnSpPr>
      <xdr:spPr>
        <a:xfrm flipV="1">
          <a:off x="3078787" y="28680834"/>
          <a:ext cx="1135303"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596515</xdr:colOff>
      <xdr:row>224</xdr:row>
      <xdr:rowOff>115454</xdr:rowOff>
    </xdr:from>
    <xdr:to>
      <xdr:col>4</xdr:col>
      <xdr:colOff>846667</xdr:colOff>
      <xdr:row>224</xdr:row>
      <xdr:rowOff>115455</xdr:rowOff>
    </xdr:to>
    <xdr:cxnSp macro="">
      <xdr:nvCxnSpPr>
        <xdr:cNvPr id="50" name="直线连接符 49"/>
        <xdr:cNvCxnSpPr/>
      </xdr:nvCxnSpPr>
      <xdr:spPr>
        <a:xfrm flipV="1">
          <a:off x="3078788" y="28911742"/>
          <a:ext cx="1135303"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519546</xdr:colOff>
      <xdr:row>225</xdr:row>
      <xdr:rowOff>125076</xdr:rowOff>
    </xdr:from>
    <xdr:to>
      <xdr:col>4</xdr:col>
      <xdr:colOff>856288</xdr:colOff>
      <xdr:row>225</xdr:row>
      <xdr:rowOff>125076</xdr:rowOff>
    </xdr:to>
    <xdr:cxnSp macro="">
      <xdr:nvCxnSpPr>
        <xdr:cNvPr id="51" name="直线连接符 50"/>
        <xdr:cNvCxnSpPr/>
      </xdr:nvCxnSpPr>
      <xdr:spPr>
        <a:xfrm>
          <a:off x="3886970" y="31461364"/>
          <a:ext cx="33674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250151</xdr:colOff>
      <xdr:row>216</xdr:row>
      <xdr:rowOff>115454</xdr:rowOff>
    </xdr:from>
    <xdr:to>
      <xdr:col>4</xdr:col>
      <xdr:colOff>846667</xdr:colOff>
      <xdr:row>216</xdr:row>
      <xdr:rowOff>115457</xdr:rowOff>
    </xdr:to>
    <xdr:cxnSp macro="">
      <xdr:nvCxnSpPr>
        <xdr:cNvPr id="53" name="直线连接符 52"/>
        <xdr:cNvCxnSpPr/>
      </xdr:nvCxnSpPr>
      <xdr:spPr>
        <a:xfrm flipV="1">
          <a:off x="3617575" y="28219015"/>
          <a:ext cx="596516" cy="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86591</xdr:colOff>
      <xdr:row>150</xdr:row>
      <xdr:rowOff>202045</xdr:rowOff>
    </xdr:from>
    <xdr:to>
      <xdr:col>0</xdr:col>
      <xdr:colOff>269394</xdr:colOff>
      <xdr:row>152</xdr:row>
      <xdr:rowOff>67348</xdr:rowOff>
    </xdr:to>
    <xdr:sp macro="" textlink="">
      <xdr:nvSpPr>
        <xdr:cNvPr id="55" name="文本框 54"/>
        <xdr:cNvSpPr txBox="1"/>
      </xdr:nvSpPr>
      <xdr:spPr>
        <a:xfrm>
          <a:off x="86591" y="18145606"/>
          <a:ext cx="182803" cy="32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lIns="0" tIns="0" rIns="0" bIns="0" rtlCol="0" anchor="t"/>
        <a:lstStyle/>
        <a:p>
          <a:r>
            <a:rPr lang="zh-CN" altLang="en-US" sz="1100"/>
            <a:t>上游</a:t>
          </a:r>
          <a:endParaRPr lang="zh-CN" altLang="en-US" sz="1100"/>
        </a:p>
      </xdr:txBody>
    </xdr:sp>
    <xdr:clientData/>
  </xdr:twoCellAnchor>
  <xdr:twoCellAnchor>
    <xdr:from>
      <xdr:col>0</xdr:col>
      <xdr:colOff>105834</xdr:colOff>
      <xdr:row>152</xdr:row>
      <xdr:rowOff>153939</xdr:rowOff>
    </xdr:from>
    <xdr:to>
      <xdr:col>0</xdr:col>
      <xdr:colOff>221288</xdr:colOff>
      <xdr:row>165</xdr:row>
      <xdr:rowOff>192425</xdr:rowOff>
    </xdr:to>
    <xdr:sp macro="" textlink="">
      <xdr:nvSpPr>
        <xdr:cNvPr id="56" name="下箭头 55"/>
        <xdr:cNvSpPr/>
      </xdr:nvSpPr>
      <xdr:spPr>
        <a:xfrm>
          <a:off x="105834" y="24562954"/>
          <a:ext cx="115454" cy="304030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86592</xdr:colOff>
      <xdr:row>166</xdr:row>
      <xdr:rowOff>1</xdr:rowOff>
    </xdr:from>
    <xdr:to>
      <xdr:col>0</xdr:col>
      <xdr:colOff>259773</xdr:colOff>
      <xdr:row>167</xdr:row>
      <xdr:rowOff>134697</xdr:rowOff>
    </xdr:to>
    <xdr:sp macro="" textlink="">
      <xdr:nvSpPr>
        <xdr:cNvPr id="57" name="文本框 56"/>
        <xdr:cNvSpPr txBox="1"/>
      </xdr:nvSpPr>
      <xdr:spPr>
        <a:xfrm>
          <a:off x="86592" y="27641743"/>
          <a:ext cx="173181" cy="365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lIns="0" tIns="0" rIns="0" bIns="0" rtlCol="0" anchor="t"/>
        <a:lstStyle/>
        <a:p>
          <a:r>
            <a:rPr lang="zh-CN" altLang="en-US" sz="1100"/>
            <a:t>中游</a:t>
          </a:r>
          <a:endParaRPr lang="zh-CN" altLang="en-US" sz="1100"/>
        </a:p>
      </xdr:txBody>
    </xdr:sp>
    <xdr:clientData/>
  </xdr:twoCellAnchor>
  <xdr:twoCellAnchor>
    <xdr:from>
      <xdr:col>0</xdr:col>
      <xdr:colOff>105833</xdr:colOff>
      <xdr:row>167</xdr:row>
      <xdr:rowOff>134696</xdr:rowOff>
    </xdr:from>
    <xdr:to>
      <xdr:col>0</xdr:col>
      <xdr:colOff>221288</xdr:colOff>
      <xdr:row>206</xdr:row>
      <xdr:rowOff>192425</xdr:rowOff>
    </xdr:to>
    <xdr:sp macro="" textlink="">
      <xdr:nvSpPr>
        <xdr:cNvPr id="58" name="下箭头 57"/>
        <xdr:cNvSpPr/>
      </xdr:nvSpPr>
      <xdr:spPr>
        <a:xfrm>
          <a:off x="105833" y="28007348"/>
          <a:ext cx="115455" cy="9063183"/>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0</xdr:colOff>
      <xdr:row>207</xdr:row>
      <xdr:rowOff>0</xdr:rowOff>
    </xdr:from>
    <xdr:to>
      <xdr:col>0</xdr:col>
      <xdr:colOff>269394</xdr:colOff>
      <xdr:row>208</xdr:row>
      <xdr:rowOff>96212</xdr:rowOff>
    </xdr:to>
    <xdr:sp macro="" textlink="">
      <xdr:nvSpPr>
        <xdr:cNvPr id="59" name="文本框 58"/>
        <xdr:cNvSpPr txBox="1"/>
      </xdr:nvSpPr>
      <xdr:spPr>
        <a:xfrm>
          <a:off x="0" y="26256288"/>
          <a:ext cx="269394" cy="32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lIns="0" tIns="0" rIns="0" bIns="0" rtlCol="0" anchor="t"/>
        <a:lstStyle/>
        <a:p>
          <a:r>
            <a:rPr lang="zh-CN" altLang="en-US" sz="1100"/>
            <a:t>下游</a:t>
          </a:r>
          <a:endParaRPr lang="zh-CN" altLang="en-US" sz="1100"/>
        </a:p>
      </xdr:txBody>
    </xdr:sp>
    <xdr:clientData/>
  </xdr:twoCellAnchor>
  <xdr:twoCellAnchor>
    <xdr:from>
      <xdr:col>0</xdr:col>
      <xdr:colOff>86591</xdr:colOff>
      <xdr:row>212</xdr:row>
      <xdr:rowOff>0</xdr:rowOff>
    </xdr:from>
    <xdr:to>
      <xdr:col>0</xdr:col>
      <xdr:colOff>269394</xdr:colOff>
      <xdr:row>213</xdr:row>
      <xdr:rowOff>57727</xdr:rowOff>
    </xdr:to>
    <xdr:sp macro="" textlink="">
      <xdr:nvSpPr>
        <xdr:cNvPr id="60" name="文本框 59"/>
        <xdr:cNvSpPr txBox="1"/>
      </xdr:nvSpPr>
      <xdr:spPr>
        <a:xfrm>
          <a:off x="86591" y="27372348"/>
          <a:ext cx="182803" cy="327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eaVert" wrap="square" lIns="0" tIns="0" rIns="0" bIns="0" rtlCol="0" anchor="t"/>
        <a:lstStyle/>
        <a:p>
          <a:r>
            <a:rPr lang="zh-CN" altLang="en-US" sz="1100"/>
            <a:t>延伸</a:t>
          </a:r>
          <a:endParaRPr lang="zh-CN" altLang="en-US" sz="1100"/>
        </a:p>
      </xdr:txBody>
    </xdr:sp>
    <xdr:clientData/>
  </xdr:twoCellAnchor>
  <xdr:twoCellAnchor>
    <xdr:from>
      <xdr:col>4</xdr:col>
      <xdr:colOff>471440</xdr:colOff>
      <xdr:row>214</xdr:row>
      <xdr:rowOff>115454</xdr:rowOff>
    </xdr:from>
    <xdr:to>
      <xdr:col>4</xdr:col>
      <xdr:colOff>846667</xdr:colOff>
      <xdr:row>214</xdr:row>
      <xdr:rowOff>115459</xdr:rowOff>
    </xdr:to>
    <xdr:cxnSp macro="">
      <xdr:nvCxnSpPr>
        <xdr:cNvPr id="61" name="直线连接符 60"/>
        <xdr:cNvCxnSpPr/>
      </xdr:nvCxnSpPr>
      <xdr:spPr>
        <a:xfrm flipV="1">
          <a:off x="3838864" y="27988106"/>
          <a:ext cx="375227" cy="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490683</xdr:colOff>
      <xdr:row>213</xdr:row>
      <xdr:rowOff>115455</xdr:rowOff>
    </xdr:from>
    <xdr:to>
      <xdr:col>4</xdr:col>
      <xdr:colOff>856288</xdr:colOff>
      <xdr:row>213</xdr:row>
      <xdr:rowOff>115461</xdr:rowOff>
    </xdr:to>
    <xdr:cxnSp macro="">
      <xdr:nvCxnSpPr>
        <xdr:cNvPr id="63" name="直线连接符 62"/>
        <xdr:cNvCxnSpPr/>
      </xdr:nvCxnSpPr>
      <xdr:spPr>
        <a:xfrm flipV="1">
          <a:off x="3858107" y="27757197"/>
          <a:ext cx="365605" cy="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481061</xdr:colOff>
      <xdr:row>212</xdr:row>
      <xdr:rowOff>96212</xdr:rowOff>
    </xdr:from>
    <xdr:to>
      <xdr:col>4</xdr:col>
      <xdr:colOff>856288</xdr:colOff>
      <xdr:row>212</xdr:row>
      <xdr:rowOff>96217</xdr:rowOff>
    </xdr:to>
    <xdr:cxnSp macro="">
      <xdr:nvCxnSpPr>
        <xdr:cNvPr id="64" name="直线连接符 63"/>
        <xdr:cNvCxnSpPr/>
      </xdr:nvCxnSpPr>
      <xdr:spPr>
        <a:xfrm flipV="1">
          <a:off x="3848485" y="27507045"/>
          <a:ext cx="375227" cy="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173182</xdr:colOff>
      <xdr:row>208</xdr:row>
      <xdr:rowOff>115456</xdr:rowOff>
    </xdr:from>
    <xdr:to>
      <xdr:col>0</xdr:col>
      <xdr:colOff>173182</xdr:colOff>
      <xdr:row>211</xdr:row>
      <xdr:rowOff>182804</xdr:rowOff>
    </xdr:to>
    <xdr:cxnSp macro="">
      <xdr:nvCxnSpPr>
        <xdr:cNvPr id="67" name="直线连接符 66"/>
        <xdr:cNvCxnSpPr/>
      </xdr:nvCxnSpPr>
      <xdr:spPr>
        <a:xfrm>
          <a:off x="173182" y="28219017"/>
          <a:ext cx="0" cy="760075"/>
        </a:xfrm>
        <a:prstGeom prst="line">
          <a:avLst/>
        </a:prstGeom>
        <a:ln w="57150">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615757</xdr:colOff>
      <xdr:row>168</xdr:row>
      <xdr:rowOff>125076</xdr:rowOff>
    </xdr:from>
    <xdr:to>
      <xdr:col>4</xdr:col>
      <xdr:colOff>865909</xdr:colOff>
      <xdr:row>168</xdr:row>
      <xdr:rowOff>125077</xdr:rowOff>
    </xdr:to>
    <xdr:cxnSp macro="">
      <xdr:nvCxnSpPr>
        <xdr:cNvPr id="70" name="直线连接符 69"/>
        <xdr:cNvCxnSpPr/>
      </xdr:nvCxnSpPr>
      <xdr:spPr>
        <a:xfrm flipV="1">
          <a:off x="3098030" y="22225000"/>
          <a:ext cx="1135303"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596515</xdr:colOff>
      <xdr:row>221</xdr:row>
      <xdr:rowOff>125076</xdr:rowOff>
    </xdr:from>
    <xdr:to>
      <xdr:col>4</xdr:col>
      <xdr:colOff>846667</xdr:colOff>
      <xdr:row>221</xdr:row>
      <xdr:rowOff>125077</xdr:rowOff>
    </xdr:to>
    <xdr:cxnSp macro="">
      <xdr:nvCxnSpPr>
        <xdr:cNvPr id="74" name="直线连接符 73"/>
        <xdr:cNvCxnSpPr/>
      </xdr:nvCxnSpPr>
      <xdr:spPr>
        <a:xfrm flipV="1">
          <a:off x="3078788" y="30306818"/>
          <a:ext cx="1135303"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760076</xdr:colOff>
      <xdr:row>217</xdr:row>
      <xdr:rowOff>115454</xdr:rowOff>
    </xdr:from>
    <xdr:to>
      <xdr:col>4</xdr:col>
      <xdr:colOff>19243</xdr:colOff>
      <xdr:row>220</xdr:row>
      <xdr:rowOff>134697</xdr:rowOff>
    </xdr:to>
    <xdr:sp macro="" textlink="">
      <xdr:nvSpPr>
        <xdr:cNvPr id="78" name="左大括号 77"/>
        <xdr:cNvSpPr/>
      </xdr:nvSpPr>
      <xdr:spPr>
        <a:xfrm>
          <a:off x="3242349" y="27064469"/>
          <a:ext cx="144318" cy="481061"/>
        </a:xfrm>
        <a:prstGeom prst="leftBrace">
          <a:avLst>
            <a:gd name="adj1" fmla="val 8333"/>
            <a:gd name="adj2" fmla="val 4545"/>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817803</xdr:colOff>
      <xdr:row>200</xdr:row>
      <xdr:rowOff>115454</xdr:rowOff>
    </xdr:from>
    <xdr:to>
      <xdr:col>4</xdr:col>
      <xdr:colOff>846668</xdr:colOff>
      <xdr:row>200</xdr:row>
      <xdr:rowOff>115456</xdr:rowOff>
    </xdr:to>
    <xdr:cxnSp macro="">
      <xdr:nvCxnSpPr>
        <xdr:cNvPr id="79" name="直线连接符 78"/>
        <xdr:cNvCxnSpPr/>
      </xdr:nvCxnSpPr>
      <xdr:spPr>
        <a:xfrm flipV="1">
          <a:off x="3300076" y="27064469"/>
          <a:ext cx="914016"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596514</xdr:colOff>
      <xdr:row>199</xdr:row>
      <xdr:rowOff>115454</xdr:rowOff>
    </xdr:from>
    <xdr:to>
      <xdr:col>4</xdr:col>
      <xdr:colOff>846666</xdr:colOff>
      <xdr:row>199</xdr:row>
      <xdr:rowOff>115455</xdr:rowOff>
    </xdr:to>
    <xdr:cxnSp macro="">
      <xdr:nvCxnSpPr>
        <xdr:cNvPr id="80" name="直线连接符 79"/>
        <xdr:cNvCxnSpPr/>
      </xdr:nvCxnSpPr>
      <xdr:spPr>
        <a:xfrm flipV="1">
          <a:off x="3078787" y="27064469"/>
          <a:ext cx="1135303"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634998</xdr:colOff>
      <xdr:row>171</xdr:row>
      <xdr:rowOff>76970</xdr:rowOff>
    </xdr:from>
    <xdr:to>
      <xdr:col>4</xdr:col>
      <xdr:colOff>865908</xdr:colOff>
      <xdr:row>173</xdr:row>
      <xdr:rowOff>153940</xdr:rowOff>
    </xdr:to>
    <xdr:sp macro="" textlink="">
      <xdr:nvSpPr>
        <xdr:cNvPr id="81" name="左大括号 80"/>
        <xdr:cNvSpPr/>
      </xdr:nvSpPr>
      <xdr:spPr>
        <a:xfrm>
          <a:off x="3117271" y="22869622"/>
          <a:ext cx="1116061" cy="538788"/>
        </a:xfrm>
        <a:prstGeom prst="leftBrace">
          <a:avLst>
            <a:gd name="adj1" fmla="val 8333"/>
            <a:gd name="adj2" fmla="val 11688"/>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xdr:from>
      <xdr:col>3</xdr:col>
      <xdr:colOff>692727</xdr:colOff>
      <xdr:row>169</xdr:row>
      <xdr:rowOff>48106</xdr:rowOff>
    </xdr:from>
    <xdr:to>
      <xdr:col>4</xdr:col>
      <xdr:colOff>875531</xdr:colOff>
      <xdr:row>170</xdr:row>
      <xdr:rowOff>173182</xdr:rowOff>
    </xdr:to>
    <xdr:sp macro="" textlink="">
      <xdr:nvSpPr>
        <xdr:cNvPr id="82" name="左大括号 81"/>
        <xdr:cNvSpPr/>
      </xdr:nvSpPr>
      <xdr:spPr>
        <a:xfrm>
          <a:off x="3175000" y="22378939"/>
          <a:ext cx="1067955" cy="355985"/>
        </a:xfrm>
        <a:prstGeom prst="leftBrace">
          <a:avLst>
            <a:gd name="adj1" fmla="val 8333"/>
            <a:gd name="adj2" fmla="val 2346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zh-CN" altLang="en-US" sz="1100"/>
        </a:p>
      </xdr:txBody>
    </xdr:sp>
    <xdr:clientData/>
  </xdr:twoCellAnchor>
  <xdr:twoCellAnchor editAs="oneCell">
    <xdr:from>
      <xdr:col>1</xdr:col>
      <xdr:colOff>19243</xdr:colOff>
      <xdr:row>70</xdr:row>
      <xdr:rowOff>105833</xdr:rowOff>
    </xdr:from>
    <xdr:to>
      <xdr:col>8</xdr:col>
      <xdr:colOff>673485</xdr:colOff>
      <xdr:row>79</xdr:row>
      <xdr:rowOff>21130</xdr:rowOff>
    </xdr:to>
    <xdr:pic>
      <xdr:nvPicPr>
        <xdr:cNvPr id="83" name="图片 8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52198" y="15740303"/>
          <a:ext cx="7110075" cy="1993479"/>
        </a:xfrm>
        <a:prstGeom prst="rect">
          <a:avLst/>
        </a:prstGeom>
      </xdr:spPr>
    </xdr:pic>
    <xdr:clientData/>
  </xdr:twoCellAnchor>
  <xdr:twoCellAnchor editAs="oneCell">
    <xdr:from>
      <xdr:col>8</xdr:col>
      <xdr:colOff>788938</xdr:colOff>
      <xdr:row>70</xdr:row>
      <xdr:rowOff>105834</xdr:rowOff>
    </xdr:from>
    <xdr:to>
      <xdr:col>12</xdr:col>
      <xdr:colOff>786629</xdr:colOff>
      <xdr:row>79</xdr:row>
      <xdr:rowOff>44726</xdr:rowOff>
    </xdr:to>
    <xdr:pic>
      <xdr:nvPicPr>
        <xdr:cNvPr id="84" name="图片 8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77726" y="15740304"/>
          <a:ext cx="3557539" cy="2017074"/>
        </a:xfrm>
        <a:prstGeom prst="rect">
          <a:avLst/>
        </a:prstGeom>
      </xdr:spPr>
    </xdr:pic>
    <xdr:clientData/>
  </xdr:twoCellAnchor>
  <xdr:twoCellAnchor editAs="oneCell">
    <xdr:from>
      <xdr:col>1</xdr:col>
      <xdr:colOff>96212</xdr:colOff>
      <xdr:row>81</xdr:row>
      <xdr:rowOff>38487</xdr:rowOff>
    </xdr:from>
    <xdr:to>
      <xdr:col>4</xdr:col>
      <xdr:colOff>529167</xdr:colOff>
      <xdr:row>91</xdr:row>
      <xdr:rowOff>9622</xdr:rowOff>
    </xdr:to>
    <xdr:pic>
      <xdr:nvPicPr>
        <xdr:cNvPr id="85" name="图片 8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29167" y="18905684"/>
          <a:ext cx="3367424" cy="2280226"/>
        </a:xfrm>
        <a:prstGeom prst="rect">
          <a:avLst/>
        </a:prstGeom>
      </xdr:spPr>
    </xdr:pic>
    <xdr:clientData/>
  </xdr:twoCellAnchor>
  <xdr:twoCellAnchor editAs="oneCell">
    <xdr:from>
      <xdr:col>4</xdr:col>
      <xdr:colOff>615759</xdr:colOff>
      <xdr:row>81</xdr:row>
      <xdr:rowOff>48108</xdr:rowOff>
    </xdr:from>
    <xdr:to>
      <xdr:col>8</xdr:col>
      <xdr:colOff>711970</xdr:colOff>
      <xdr:row>90</xdr:row>
      <xdr:rowOff>211930</xdr:rowOff>
    </xdr:to>
    <xdr:pic>
      <xdr:nvPicPr>
        <xdr:cNvPr id="86" name="图片 8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983183" y="18915305"/>
          <a:ext cx="3617575" cy="2242004"/>
        </a:xfrm>
        <a:prstGeom prst="rect">
          <a:avLst/>
        </a:prstGeom>
      </xdr:spPr>
    </xdr:pic>
    <xdr:clientData/>
  </xdr:twoCellAnchor>
  <xdr:twoCellAnchor editAs="oneCell">
    <xdr:from>
      <xdr:col>8</xdr:col>
      <xdr:colOff>837046</xdr:colOff>
      <xdr:row>81</xdr:row>
      <xdr:rowOff>60637</xdr:rowOff>
    </xdr:from>
    <xdr:to>
      <xdr:col>12</xdr:col>
      <xdr:colOff>731213</xdr:colOff>
      <xdr:row>90</xdr:row>
      <xdr:rowOff>221672</xdr:rowOff>
    </xdr:to>
    <xdr:pic>
      <xdr:nvPicPr>
        <xdr:cNvPr id="87" name="图片 86"/>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725834" y="18927834"/>
          <a:ext cx="3454015" cy="2239217"/>
        </a:xfrm>
        <a:prstGeom prst="rect">
          <a:avLst/>
        </a:prstGeom>
      </xdr:spPr>
    </xdr:pic>
    <xdr:clientData/>
  </xdr:twoCellAnchor>
  <xdr:twoCellAnchor editAs="oneCell">
    <xdr:from>
      <xdr:col>0</xdr:col>
      <xdr:colOff>423334</xdr:colOff>
      <xdr:row>122</xdr:row>
      <xdr:rowOff>9622</xdr:rowOff>
    </xdr:from>
    <xdr:to>
      <xdr:col>4</xdr:col>
      <xdr:colOff>322350</xdr:colOff>
      <xdr:row>130</xdr:row>
      <xdr:rowOff>151805</xdr:rowOff>
    </xdr:to>
    <xdr:pic>
      <xdr:nvPicPr>
        <xdr:cNvPr id="88" name="图片 87"/>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3334" y="29498637"/>
          <a:ext cx="3266440" cy="1989455"/>
        </a:xfrm>
        <a:prstGeom prst="rect">
          <a:avLst/>
        </a:prstGeom>
        <a:noFill/>
        <a:ln>
          <a:noFill/>
        </a:ln>
      </xdr:spPr>
    </xdr:pic>
    <xdr:clientData/>
  </xdr:twoCellAnchor>
  <xdr:twoCellAnchor editAs="oneCell">
    <xdr:from>
      <xdr:col>4</xdr:col>
      <xdr:colOff>837045</xdr:colOff>
      <xdr:row>122</xdr:row>
      <xdr:rowOff>9622</xdr:rowOff>
    </xdr:from>
    <xdr:to>
      <xdr:col>8</xdr:col>
      <xdr:colOff>575136</xdr:colOff>
      <xdr:row>130</xdr:row>
      <xdr:rowOff>165775</xdr:rowOff>
    </xdr:to>
    <xdr:pic>
      <xdr:nvPicPr>
        <xdr:cNvPr id="89" name="图片 88"/>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04469" y="29498637"/>
          <a:ext cx="3259455" cy="2003425"/>
        </a:xfrm>
        <a:prstGeom prst="rect">
          <a:avLst/>
        </a:prstGeom>
        <a:noFill/>
        <a:ln>
          <a:noFill/>
        </a:ln>
      </xdr:spPr>
    </xdr:pic>
    <xdr:clientData/>
  </xdr:twoCellAnchor>
  <xdr:twoCellAnchor editAs="oneCell">
    <xdr:from>
      <xdr:col>8</xdr:col>
      <xdr:colOff>596516</xdr:colOff>
      <xdr:row>121</xdr:row>
      <xdr:rowOff>19242</xdr:rowOff>
    </xdr:from>
    <xdr:to>
      <xdr:col>12</xdr:col>
      <xdr:colOff>1037384</xdr:colOff>
      <xdr:row>130</xdr:row>
      <xdr:rowOff>159579</xdr:rowOff>
    </xdr:to>
    <xdr:pic>
      <xdr:nvPicPr>
        <xdr:cNvPr id="90" name="图片 89"/>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485304" y="29277348"/>
          <a:ext cx="4000716" cy="2218518"/>
        </a:xfrm>
        <a:prstGeom prst="rect">
          <a:avLst/>
        </a:prstGeom>
      </xdr:spPr>
    </xdr:pic>
    <xdr:clientData/>
  </xdr:twoCellAnchor>
  <xdr:twoCellAnchor editAs="oneCell">
    <xdr:from>
      <xdr:col>1</xdr:col>
      <xdr:colOff>28863</xdr:colOff>
      <xdr:row>235</xdr:row>
      <xdr:rowOff>96213</xdr:rowOff>
    </xdr:from>
    <xdr:to>
      <xdr:col>6</xdr:col>
      <xdr:colOff>48106</xdr:colOff>
      <xdr:row>246</xdr:row>
      <xdr:rowOff>63511</xdr:rowOff>
    </xdr:to>
    <xdr:pic>
      <xdr:nvPicPr>
        <xdr:cNvPr id="91" name="图片 90"/>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61818" y="54763940"/>
          <a:ext cx="4724015" cy="2507298"/>
        </a:xfrm>
        <a:prstGeom prst="rect">
          <a:avLst/>
        </a:prstGeom>
      </xdr:spPr>
    </xdr:pic>
    <xdr:clientData/>
  </xdr:twoCellAnchor>
  <xdr:twoCellAnchor>
    <xdr:from>
      <xdr:col>6</xdr:col>
      <xdr:colOff>875531</xdr:colOff>
      <xdr:row>448</xdr:row>
      <xdr:rowOff>9621</xdr:rowOff>
    </xdr:from>
    <xdr:to>
      <xdr:col>12</xdr:col>
      <xdr:colOff>136622</xdr:colOff>
      <xdr:row>459</xdr:row>
      <xdr:rowOff>212821</xdr:rowOff>
    </xdr:to>
    <xdr:graphicFrame macro="">
      <xdr:nvGraphicFramePr>
        <xdr:cNvPr id="93" name="图表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48106</xdr:colOff>
      <xdr:row>448</xdr:row>
      <xdr:rowOff>0</xdr:rowOff>
    </xdr:from>
    <xdr:to>
      <xdr:col>5</xdr:col>
      <xdr:colOff>800485</xdr:colOff>
      <xdr:row>459</xdr:row>
      <xdr:rowOff>203200</xdr:rowOff>
    </xdr:to>
    <xdr:graphicFrame macro="">
      <xdr:nvGraphicFramePr>
        <xdr:cNvPr id="94" name="图表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461</xdr:row>
      <xdr:rowOff>0</xdr:rowOff>
    </xdr:from>
    <xdr:to>
      <xdr:col>12</xdr:col>
      <xdr:colOff>146243</xdr:colOff>
      <xdr:row>472</xdr:row>
      <xdr:rowOff>203200</xdr:rowOff>
    </xdr:to>
    <xdr:graphicFrame macro="">
      <xdr:nvGraphicFramePr>
        <xdr:cNvPr id="95" name="图表 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754303</xdr:colOff>
      <xdr:row>4</xdr:row>
      <xdr:rowOff>79664</xdr:rowOff>
    </xdr:from>
    <xdr:to>
      <xdr:col>11</xdr:col>
      <xdr:colOff>900546</xdr:colOff>
      <xdr:row>16</xdr:row>
      <xdr:rowOff>51954</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10</xdr:row>
      <xdr:rowOff>44450</xdr:rowOff>
    </xdr:from>
    <xdr:to>
      <xdr:col>20</xdr:col>
      <xdr:colOff>444500</xdr:colOff>
      <xdr:row>25</xdr:row>
      <xdr:rowOff>120650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kuaixun.stcn.com/2017/1218/13842291.shtml" TargetMode="External"/><Relationship Id="rId4" Type="http://schemas.openxmlformats.org/officeDocument/2006/relationships/hyperlink" Target="http://www.miit.gov.cn/n1146312/n1146904/n1648366/n1648370/c3485181/content.html" TargetMode="External"/><Relationship Id="rId5" Type="http://schemas.openxmlformats.org/officeDocument/2006/relationships/hyperlink" Target="http://www.miit.gov.cn/n1146312/n1146904/n1648366/n1648370/c3485191/content.html" TargetMode="External"/><Relationship Id="rId6" Type="http://schemas.openxmlformats.org/officeDocument/2006/relationships/hyperlink" Target="http://www.miit.gov.cn/n1146312/n1146904/n1648366/n1648370/c5130664/content.html" TargetMode="External"/><Relationship Id="rId7" Type="http://schemas.openxmlformats.org/officeDocument/2006/relationships/hyperlink" Target="http://www.miit.gov.cn/n1146312/n1146904/n1648366/n1648370/c5594397/content.html" TargetMode="External"/><Relationship Id="rId8" Type="http://schemas.openxmlformats.org/officeDocument/2006/relationships/hyperlink" Target="http://www.miit.gov.cn/n1146312/n1146904/n1648366/n1648370/c5920776/content.html" TargetMode="External"/><Relationship Id="rId9" Type="http://schemas.openxmlformats.org/officeDocument/2006/relationships/hyperlink" Target="http://www.chyxx.com/industry/201608/443723.html" TargetMode="External"/><Relationship Id="rId1" Type="http://schemas.openxmlformats.org/officeDocument/2006/relationships/hyperlink" Target="https://www.qianzhan.com/analyst/detail/220/170306-7f84abf3.html" TargetMode="External"/><Relationship Id="rId2" Type="http://schemas.openxmlformats.org/officeDocument/2006/relationships/hyperlink" Target="http://www.sohu.com/a/211125588_17059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479"/>
  <sheetViews>
    <sheetView showGridLines="0" tabSelected="1" zoomScale="132" workbookViewId="0">
      <pane xSplit="1" ySplit="2" topLeftCell="B453" activePane="bottomRight" state="frozen"/>
      <selection pane="topRight" activeCell="B1" sqref="B1"/>
      <selection pane="bottomLeft" activeCell="A3" sqref="A3"/>
      <selection pane="bottomRight" activeCell="D472" sqref="D472"/>
    </sheetView>
  </sheetViews>
  <sheetFormatPr baseColWidth="10" defaultColWidth="9" defaultRowHeight="13" x14ac:dyDescent="0.15"/>
  <cols>
    <col min="1" max="1" width="5.6640625" style="7" customWidth="1"/>
    <col min="2" max="2" width="14.5" style="7" customWidth="1"/>
    <col min="3" max="3" width="12.33203125" style="7" customWidth="1"/>
    <col min="4" max="7" width="11.6640625" style="7" customWidth="1"/>
    <col min="8" max="10" width="11.33203125" style="7" customWidth="1"/>
    <col min="11" max="12" width="12" style="7" customWidth="1"/>
    <col min="13" max="13" width="13.6640625" style="7" customWidth="1"/>
    <col min="14" max="17" width="9" style="7"/>
    <col min="18" max="18" width="10.33203125" style="7" bestFit="1" customWidth="1"/>
    <col min="19" max="16384" width="9" style="7"/>
  </cols>
  <sheetData>
    <row r="2" spans="2:13" ht="18" x14ac:dyDescent="0.15">
      <c r="B2" s="6" t="s">
        <v>54</v>
      </c>
    </row>
    <row r="3" spans="2:13" ht="18" customHeight="1" x14ac:dyDescent="0.15"/>
    <row r="4" spans="2:13" ht="18" customHeight="1" x14ac:dyDescent="0.15">
      <c r="B4" s="7" t="s">
        <v>53</v>
      </c>
      <c r="F4" s="8"/>
    </row>
    <row r="5" spans="2:13" ht="18" customHeight="1" x14ac:dyDescent="0.15">
      <c r="B5" s="53" t="s">
        <v>55</v>
      </c>
      <c r="C5" s="54"/>
      <c r="D5" s="54"/>
      <c r="E5" s="54"/>
      <c r="F5" s="54"/>
      <c r="G5" s="54"/>
      <c r="H5" s="54"/>
      <c r="I5" s="54"/>
      <c r="J5" s="54"/>
      <c r="K5" s="54"/>
      <c r="L5" s="54"/>
      <c r="M5" s="55"/>
    </row>
    <row r="6" spans="2:13" ht="18" customHeight="1" x14ac:dyDescent="0.15">
      <c r="B6" s="9"/>
      <c r="C6" s="10"/>
      <c r="D6" s="10"/>
      <c r="E6" s="10"/>
      <c r="F6" s="10"/>
      <c r="G6" s="10"/>
      <c r="H6" s="10"/>
      <c r="I6" s="10"/>
      <c r="J6" s="10"/>
      <c r="K6" s="10"/>
      <c r="L6" s="10"/>
      <c r="M6" s="11"/>
    </row>
    <row r="7" spans="2:13" ht="18" customHeight="1" x14ac:dyDescent="0.15">
      <c r="B7" s="12" t="s">
        <v>70</v>
      </c>
      <c r="C7" s="10"/>
      <c r="D7" s="10"/>
      <c r="E7" s="10"/>
      <c r="F7" s="10"/>
      <c r="G7" s="10"/>
      <c r="H7" s="10"/>
      <c r="I7" s="10"/>
      <c r="J7" s="10"/>
      <c r="K7" s="10"/>
      <c r="L7" s="10"/>
      <c r="M7" s="11"/>
    </row>
    <row r="8" spans="2:13" ht="18" customHeight="1" x14ac:dyDescent="0.15">
      <c r="B8" s="12"/>
      <c r="C8" s="10"/>
      <c r="D8" s="10"/>
      <c r="E8" s="10"/>
      <c r="F8" s="10"/>
      <c r="G8" s="10"/>
      <c r="H8" s="10"/>
      <c r="I8" s="10"/>
      <c r="J8" s="10"/>
      <c r="K8" s="10"/>
      <c r="L8" s="10"/>
      <c r="M8" s="11"/>
    </row>
    <row r="9" spans="2:13" ht="18" customHeight="1" x14ac:dyDescent="0.15">
      <c r="B9" s="12"/>
      <c r="C9" s="10"/>
      <c r="D9" s="10"/>
      <c r="E9" s="10"/>
      <c r="F9" s="10"/>
      <c r="G9" s="10"/>
      <c r="H9" s="10"/>
      <c r="I9" s="10"/>
      <c r="J9" s="10"/>
      <c r="K9" s="10"/>
      <c r="L9" s="10"/>
      <c r="M9" s="11"/>
    </row>
    <row r="10" spans="2:13" ht="18" customHeight="1" x14ac:dyDescent="0.15">
      <c r="B10" s="12"/>
      <c r="C10" s="10"/>
      <c r="D10" s="10"/>
      <c r="E10" s="10"/>
      <c r="F10" s="10"/>
      <c r="G10" s="10"/>
      <c r="H10" s="10"/>
      <c r="I10" s="10"/>
      <c r="J10" s="10"/>
      <c r="K10" s="10"/>
      <c r="L10" s="10"/>
      <c r="M10" s="11"/>
    </row>
    <row r="11" spans="2:13" ht="18" customHeight="1" x14ac:dyDescent="0.15">
      <c r="B11" s="12"/>
      <c r="C11" s="10"/>
      <c r="D11" s="10"/>
      <c r="E11" s="10"/>
      <c r="F11" s="10"/>
      <c r="G11" s="10"/>
      <c r="H11" s="10"/>
      <c r="I11" s="10"/>
      <c r="J11" s="10"/>
      <c r="K11" s="10"/>
      <c r="L11" s="10"/>
      <c r="M11" s="11"/>
    </row>
    <row r="12" spans="2:13" ht="18" customHeight="1" x14ac:dyDescent="0.15">
      <c r="B12" s="12"/>
      <c r="C12" s="10"/>
      <c r="D12" s="10"/>
      <c r="E12" s="10"/>
      <c r="F12" s="10"/>
      <c r="G12" s="10"/>
      <c r="H12" s="10"/>
      <c r="I12" s="10"/>
      <c r="J12" s="10"/>
      <c r="K12" s="10"/>
      <c r="L12" s="10"/>
      <c r="M12" s="11"/>
    </row>
    <row r="13" spans="2:13" ht="18" customHeight="1" x14ac:dyDescent="0.15">
      <c r="B13" s="12"/>
      <c r="C13" s="10"/>
      <c r="D13" s="10"/>
      <c r="E13" s="10"/>
      <c r="F13" s="10"/>
      <c r="G13" s="10"/>
      <c r="H13" s="10"/>
      <c r="I13" s="10"/>
      <c r="J13" s="10"/>
      <c r="K13" s="10"/>
      <c r="L13" s="10"/>
      <c r="M13" s="11"/>
    </row>
    <row r="14" spans="2:13" ht="18" customHeight="1" x14ac:dyDescent="0.15">
      <c r="B14" s="12"/>
      <c r="C14" s="10"/>
      <c r="D14" s="10"/>
      <c r="E14" s="10"/>
      <c r="F14" s="10"/>
      <c r="G14" s="10"/>
      <c r="H14" s="10"/>
      <c r="I14" s="10"/>
      <c r="J14" s="10"/>
      <c r="K14" s="10"/>
      <c r="L14" s="10"/>
      <c r="M14" s="11"/>
    </row>
    <row r="15" spans="2:13" ht="18" customHeight="1" x14ac:dyDescent="0.15">
      <c r="B15" s="12"/>
      <c r="C15" s="10"/>
      <c r="D15" s="10"/>
      <c r="E15" s="10"/>
      <c r="F15" s="10"/>
      <c r="G15" s="10"/>
      <c r="H15" s="10"/>
      <c r="I15" s="10"/>
      <c r="J15" s="10"/>
      <c r="K15" s="10"/>
      <c r="L15" s="10"/>
      <c r="M15" s="11"/>
    </row>
    <row r="16" spans="2:13" ht="18" customHeight="1" x14ac:dyDescent="0.15">
      <c r="B16" s="12"/>
      <c r="C16" s="10"/>
      <c r="D16" s="10"/>
      <c r="E16" s="10"/>
      <c r="F16" s="10"/>
      <c r="G16" s="10"/>
      <c r="H16" s="10"/>
      <c r="I16" s="10"/>
      <c r="J16" s="10"/>
      <c r="K16" s="10"/>
      <c r="L16" s="10"/>
      <c r="M16" s="11"/>
    </row>
    <row r="17" spans="2:13" ht="18" customHeight="1" x14ac:dyDescent="0.15">
      <c r="B17" s="24"/>
      <c r="C17" s="10"/>
      <c r="D17" s="10"/>
      <c r="E17" s="10"/>
      <c r="F17" s="10"/>
      <c r="G17" s="10"/>
      <c r="H17" s="10"/>
      <c r="I17" s="10"/>
      <c r="J17" s="10"/>
      <c r="K17" s="10"/>
      <c r="L17" s="10"/>
      <c r="M17" s="11"/>
    </row>
    <row r="18" spans="2:13" ht="18" customHeight="1" x14ac:dyDescent="0.15">
      <c r="B18" s="7" t="s">
        <v>72</v>
      </c>
      <c r="C18" s="10"/>
      <c r="D18" s="10"/>
      <c r="E18" s="10"/>
      <c r="F18" s="10"/>
      <c r="G18" s="10"/>
      <c r="H18" s="10"/>
      <c r="I18" s="10"/>
      <c r="J18" s="10"/>
      <c r="K18" s="10"/>
      <c r="L18" s="10"/>
      <c r="M18" s="11"/>
    </row>
    <row r="19" spans="2:13" ht="18" customHeight="1" x14ac:dyDescent="0.15">
      <c r="B19" s="24"/>
      <c r="C19" s="10"/>
      <c r="D19" s="10"/>
      <c r="E19" s="10"/>
      <c r="F19" s="10"/>
      <c r="G19" s="10"/>
      <c r="H19" s="10"/>
      <c r="I19" s="10"/>
      <c r="J19" s="10"/>
      <c r="K19" s="10"/>
      <c r="L19" s="10"/>
      <c r="M19" s="11"/>
    </row>
    <row r="20" spans="2:13" ht="18" customHeight="1" x14ac:dyDescent="0.15">
      <c r="B20" s="24"/>
      <c r="C20" s="10"/>
      <c r="D20" s="10"/>
      <c r="E20" s="10"/>
      <c r="F20" s="10"/>
      <c r="G20" s="10"/>
      <c r="H20" s="10"/>
      <c r="I20" s="10"/>
      <c r="J20" s="10"/>
      <c r="K20" s="10"/>
      <c r="L20" s="10"/>
      <c r="M20" s="11"/>
    </row>
    <row r="21" spans="2:13" ht="18" customHeight="1" x14ac:dyDescent="0.15">
      <c r="B21" s="24"/>
      <c r="C21" s="10"/>
      <c r="D21" s="10"/>
      <c r="E21" s="10"/>
      <c r="F21" s="10"/>
      <c r="G21" s="10"/>
      <c r="H21" s="10"/>
      <c r="I21" s="10"/>
      <c r="J21" s="10"/>
      <c r="K21" s="10"/>
      <c r="L21" s="10"/>
      <c r="M21" s="11"/>
    </row>
    <row r="22" spans="2:13" ht="18" customHeight="1" x14ac:dyDescent="0.15">
      <c r="B22" s="24"/>
      <c r="C22" s="10"/>
      <c r="D22" s="10"/>
      <c r="E22" s="10"/>
      <c r="F22" s="10"/>
      <c r="G22" s="10"/>
      <c r="H22" s="10"/>
      <c r="I22" s="10"/>
      <c r="J22" s="10"/>
      <c r="K22" s="10"/>
      <c r="L22" s="10"/>
      <c r="M22" s="11"/>
    </row>
    <row r="23" spans="2:13" ht="18" customHeight="1" x14ac:dyDescent="0.15">
      <c r="B23" s="24"/>
      <c r="C23" s="10"/>
      <c r="D23" s="10"/>
      <c r="E23" s="10"/>
      <c r="F23" s="10"/>
      <c r="G23" s="10"/>
      <c r="H23" s="10"/>
      <c r="I23" s="10"/>
      <c r="J23" s="10"/>
      <c r="K23" s="10"/>
      <c r="L23" s="10"/>
      <c r="M23" s="11"/>
    </row>
    <row r="24" spans="2:13" ht="18" customHeight="1" x14ac:dyDescent="0.15">
      <c r="B24" s="24"/>
      <c r="C24" s="10"/>
      <c r="D24" s="10"/>
      <c r="E24" s="10"/>
      <c r="F24" s="10"/>
      <c r="G24" s="10"/>
      <c r="H24" s="10"/>
      <c r="I24" s="10"/>
      <c r="J24" s="10"/>
      <c r="K24" s="10"/>
      <c r="L24" s="10"/>
      <c r="M24" s="11"/>
    </row>
    <row r="25" spans="2:13" ht="18" customHeight="1" x14ac:dyDescent="0.15">
      <c r="B25" s="24"/>
      <c r="C25" s="10"/>
      <c r="D25" s="10"/>
      <c r="E25" s="10"/>
      <c r="F25" s="10"/>
      <c r="G25" s="10"/>
      <c r="H25" s="10"/>
      <c r="I25" s="10"/>
      <c r="J25" s="10"/>
      <c r="K25" s="10"/>
      <c r="L25" s="10"/>
      <c r="M25" s="11"/>
    </row>
    <row r="26" spans="2:13" ht="18" customHeight="1" x14ac:dyDescent="0.15">
      <c r="B26" s="24"/>
      <c r="C26" s="10"/>
      <c r="D26" s="10"/>
      <c r="E26" s="10"/>
      <c r="F26" s="10"/>
      <c r="G26" s="10"/>
      <c r="H26" s="10"/>
      <c r="I26" s="10"/>
      <c r="J26" s="10"/>
      <c r="K26" s="10"/>
      <c r="L26" s="10"/>
      <c r="M26" s="11"/>
    </row>
    <row r="27" spans="2:13" ht="18" customHeight="1" x14ac:dyDescent="0.15">
      <c r="B27" s="24"/>
      <c r="C27" s="10"/>
      <c r="D27" s="10"/>
      <c r="E27" s="10"/>
      <c r="F27" s="10"/>
      <c r="G27" s="10"/>
      <c r="H27" s="10"/>
      <c r="I27" s="10"/>
      <c r="J27" s="10"/>
      <c r="K27" s="10"/>
      <c r="L27" s="10"/>
      <c r="M27" s="11"/>
    </row>
    <row r="28" spans="2:13" ht="18" customHeight="1" x14ac:dyDescent="0.15">
      <c r="C28" s="10"/>
      <c r="D28" s="10"/>
      <c r="E28" s="10"/>
      <c r="F28" s="10"/>
      <c r="G28" s="10"/>
      <c r="H28" s="10"/>
      <c r="I28" s="10"/>
      <c r="J28" s="10"/>
      <c r="K28" s="10"/>
      <c r="L28" s="10"/>
      <c r="M28" s="11"/>
    </row>
    <row r="29" spans="2:13" ht="18" customHeight="1" x14ac:dyDescent="0.15">
      <c r="B29" s="7" t="s">
        <v>73</v>
      </c>
      <c r="C29" s="10"/>
      <c r="D29" s="10"/>
      <c r="E29" s="10"/>
      <c r="F29" s="10"/>
      <c r="G29" s="10"/>
      <c r="H29" s="10"/>
      <c r="I29" s="10"/>
      <c r="J29" s="10"/>
      <c r="K29" s="10"/>
      <c r="L29" s="10"/>
      <c r="M29" s="11"/>
    </row>
    <row r="30" spans="2:13" ht="18" customHeight="1" x14ac:dyDescent="0.15">
      <c r="B30" s="7" t="s">
        <v>74</v>
      </c>
      <c r="C30" s="10"/>
      <c r="D30" s="10"/>
      <c r="E30" s="10"/>
      <c r="F30" s="10"/>
      <c r="G30" s="10"/>
      <c r="H30" s="10"/>
      <c r="I30" s="10"/>
      <c r="J30" s="10"/>
      <c r="K30" s="10"/>
      <c r="L30" s="10"/>
      <c r="M30" s="11"/>
    </row>
    <row r="31" spans="2:13" ht="18" customHeight="1" x14ac:dyDescent="0.15">
      <c r="C31" s="10"/>
      <c r="D31" s="10"/>
      <c r="E31" s="10"/>
      <c r="F31" s="10"/>
      <c r="G31" s="10"/>
      <c r="H31" s="10"/>
      <c r="I31" s="10"/>
      <c r="J31" s="10"/>
      <c r="K31" s="10"/>
      <c r="L31" s="10"/>
      <c r="M31" s="11"/>
    </row>
    <row r="32" spans="2:13" ht="18" customHeight="1" x14ac:dyDescent="0.15">
      <c r="C32" s="10"/>
      <c r="D32" s="10"/>
      <c r="E32" s="10"/>
      <c r="F32" s="10"/>
      <c r="G32" s="10"/>
      <c r="H32" s="10"/>
      <c r="I32" s="10"/>
      <c r="J32" s="10"/>
      <c r="K32" s="10"/>
      <c r="L32" s="10"/>
      <c r="M32" s="11"/>
    </row>
    <row r="33" spans="2:13" ht="18" customHeight="1" x14ac:dyDescent="0.15">
      <c r="B33" s="12"/>
      <c r="C33" s="10"/>
      <c r="D33" s="10"/>
      <c r="E33" s="10"/>
      <c r="F33" s="10"/>
      <c r="G33" s="10"/>
      <c r="H33" s="10"/>
      <c r="I33" s="10"/>
      <c r="J33" s="10"/>
      <c r="K33" s="10"/>
      <c r="L33" s="10"/>
      <c r="M33" s="11"/>
    </row>
    <row r="34" spans="2:13" ht="18" customHeight="1" x14ac:dyDescent="0.15">
      <c r="B34" s="12"/>
      <c r="C34" s="10"/>
      <c r="D34" s="10"/>
      <c r="E34" s="10"/>
      <c r="F34" s="10"/>
      <c r="G34" s="10"/>
      <c r="H34" s="10"/>
      <c r="I34" s="10"/>
      <c r="J34" s="10"/>
      <c r="K34" s="10"/>
      <c r="L34" s="10"/>
      <c r="M34" s="11"/>
    </row>
    <row r="35" spans="2:13" ht="18" customHeight="1" x14ac:dyDescent="0.15">
      <c r="B35" s="12"/>
      <c r="C35" s="10"/>
      <c r="D35" s="10"/>
      <c r="E35" s="10"/>
      <c r="F35" s="10"/>
      <c r="G35" s="10"/>
      <c r="H35" s="10"/>
      <c r="I35" s="10"/>
      <c r="J35" s="10"/>
      <c r="K35" s="10"/>
      <c r="L35" s="10"/>
      <c r="M35" s="11"/>
    </row>
    <row r="36" spans="2:13" ht="18" customHeight="1" x14ac:dyDescent="0.15">
      <c r="B36" s="12"/>
      <c r="C36" s="10"/>
      <c r="D36" s="10"/>
      <c r="E36" s="10"/>
      <c r="F36" s="10"/>
      <c r="G36" s="10"/>
      <c r="H36" s="10"/>
      <c r="I36" s="10"/>
      <c r="J36" s="10"/>
      <c r="K36" s="10"/>
      <c r="L36" s="10"/>
      <c r="M36" s="11"/>
    </row>
    <row r="37" spans="2:13" ht="18" customHeight="1" x14ac:dyDescent="0.15">
      <c r="B37" s="12"/>
      <c r="C37" s="10"/>
      <c r="D37" s="10"/>
      <c r="E37" s="10"/>
      <c r="F37" s="10"/>
      <c r="G37" s="10"/>
      <c r="H37" s="10"/>
      <c r="I37" s="10"/>
      <c r="J37" s="10"/>
      <c r="K37" s="10"/>
      <c r="L37" s="10"/>
      <c r="M37" s="11"/>
    </row>
    <row r="38" spans="2:13" ht="18" customHeight="1" x14ac:dyDescent="0.15">
      <c r="B38" s="12"/>
      <c r="C38" s="10"/>
      <c r="D38" s="10"/>
      <c r="E38" s="10"/>
      <c r="F38" s="10"/>
      <c r="G38" s="10"/>
      <c r="H38" s="10"/>
      <c r="I38" s="10"/>
      <c r="J38" s="10"/>
      <c r="K38" s="10"/>
      <c r="L38" s="10"/>
      <c r="M38" s="11"/>
    </row>
    <row r="39" spans="2:13" ht="18" customHeight="1" x14ac:dyDescent="0.15">
      <c r="B39" s="12"/>
      <c r="C39" s="10"/>
      <c r="D39" s="10"/>
      <c r="E39" s="10"/>
      <c r="F39" s="10"/>
      <c r="G39" s="10"/>
      <c r="H39" s="10"/>
      <c r="I39" s="10"/>
      <c r="J39" s="10"/>
      <c r="K39" s="10"/>
      <c r="L39" s="10"/>
      <c r="M39" s="11"/>
    </row>
    <row r="40" spans="2:13" ht="18" customHeight="1" x14ac:dyDescent="0.15">
      <c r="B40" s="12"/>
      <c r="C40" s="10"/>
      <c r="D40" s="10"/>
      <c r="E40" s="10"/>
      <c r="F40" s="10"/>
      <c r="G40" s="10"/>
      <c r="H40" s="10"/>
      <c r="I40" s="10"/>
      <c r="J40" s="10"/>
      <c r="K40" s="10"/>
      <c r="L40" s="10"/>
      <c r="M40" s="11"/>
    </row>
    <row r="41" spans="2:13" ht="18" customHeight="1" x14ac:dyDescent="0.15">
      <c r="B41" s="12"/>
      <c r="C41" s="10"/>
      <c r="D41" s="10"/>
      <c r="E41" s="10"/>
      <c r="F41" s="10"/>
      <c r="G41" s="10"/>
      <c r="H41" s="10"/>
      <c r="I41" s="10"/>
      <c r="J41" s="10"/>
      <c r="K41" s="10"/>
      <c r="L41" s="10"/>
      <c r="M41" s="11"/>
    </row>
    <row r="42" spans="2:13" ht="18" customHeight="1" x14ac:dyDescent="0.15">
      <c r="B42" s="12"/>
      <c r="C42" s="10"/>
      <c r="D42" s="10"/>
      <c r="E42" s="10"/>
      <c r="F42" s="10"/>
      <c r="G42" s="10"/>
      <c r="H42" s="10"/>
      <c r="I42" s="10"/>
      <c r="J42" s="10"/>
      <c r="K42" s="10"/>
      <c r="L42" s="10"/>
      <c r="M42" s="11"/>
    </row>
    <row r="43" spans="2:13" ht="18" customHeight="1" x14ac:dyDescent="0.15">
      <c r="B43" s="12"/>
      <c r="C43" s="10"/>
      <c r="D43" s="10"/>
      <c r="E43" s="10"/>
      <c r="F43" s="10"/>
      <c r="G43" s="10"/>
      <c r="H43" s="10"/>
      <c r="I43" s="10"/>
      <c r="J43" s="10"/>
      <c r="K43" s="10"/>
      <c r="L43" s="10"/>
      <c r="M43" s="11"/>
    </row>
    <row r="44" spans="2:13" ht="18" customHeight="1" x14ac:dyDescent="0.15">
      <c r="B44" s="12"/>
      <c r="C44" s="10"/>
      <c r="D44" s="10"/>
      <c r="E44" s="10"/>
      <c r="F44" s="10"/>
      <c r="G44" s="10"/>
      <c r="H44" s="10"/>
      <c r="I44" s="10"/>
      <c r="J44" s="10"/>
      <c r="K44" s="10"/>
      <c r="L44" s="10"/>
      <c r="M44" s="11"/>
    </row>
    <row r="45" spans="2:13" ht="18" customHeight="1" x14ac:dyDescent="0.15">
      <c r="B45" s="12"/>
      <c r="C45" s="10"/>
      <c r="D45" s="10"/>
      <c r="E45" s="10"/>
      <c r="F45" s="10"/>
      <c r="G45" s="10"/>
      <c r="H45" s="10"/>
      <c r="I45" s="10"/>
      <c r="J45" s="10"/>
      <c r="K45" s="10"/>
      <c r="L45" s="10"/>
      <c r="M45" s="11"/>
    </row>
    <row r="46" spans="2:13" ht="18" customHeight="1" x14ac:dyDescent="0.15">
      <c r="B46" s="12"/>
      <c r="C46" s="10"/>
      <c r="D46" s="10"/>
      <c r="E46" s="10"/>
      <c r="F46" s="10"/>
      <c r="G46" s="10"/>
      <c r="H46" s="10"/>
      <c r="I46" s="10"/>
      <c r="J46" s="10"/>
      <c r="K46" s="10"/>
      <c r="L46" s="10"/>
      <c r="M46" s="11"/>
    </row>
    <row r="47" spans="2:13" ht="18" customHeight="1" x14ac:dyDescent="0.15">
      <c r="B47" s="12"/>
      <c r="C47" s="10"/>
      <c r="D47" s="10"/>
      <c r="E47" s="10"/>
      <c r="F47" s="10"/>
      <c r="G47" s="10"/>
      <c r="H47" s="10"/>
      <c r="I47" s="10"/>
      <c r="J47" s="10"/>
      <c r="K47" s="10"/>
      <c r="L47" s="10"/>
      <c r="M47" s="11"/>
    </row>
    <row r="48" spans="2:13" ht="18" customHeight="1" x14ac:dyDescent="0.15">
      <c r="B48" s="12"/>
      <c r="C48" s="10"/>
      <c r="D48" s="10"/>
      <c r="E48" s="10"/>
      <c r="F48" s="10"/>
      <c r="G48" s="10"/>
      <c r="H48" s="10"/>
      <c r="I48" s="10"/>
      <c r="J48" s="10"/>
      <c r="K48" s="10"/>
      <c r="L48" s="10"/>
      <c r="M48" s="11"/>
    </row>
    <row r="49" spans="2:13" ht="18" customHeight="1" x14ac:dyDescent="0.15">
      <c r="B49" s="12"/>
      <c r="C49" s="10"/>
      <c r="D49" s="10"/>
      <c r="E49" s="10"/>
      <c r="F49" s="10"/>
      <c r="G49" s="10"/>
      <c r="H49" s="10"/>
      <c r="I49" s="10"/>
      <c r="J49" s="10"/>
      <c r="K49" s="10"/>
      <c r="L49" s="10"/>
      <c r="M49" s="11"/>
    </row>
    <row r="50" spans="2:13" ht="18" customHeight="1" x14ac:dyDescent="0.15">
      <c r="B50" s="24" t="s">
        <v>68</v>
      </c>
      <c r="C50" s="24"/>
      <c r="D50" s="10"/>
      <c r="E50" s="10"/>
      <c r="F50" s="10"/>
      <c r="G50" s="10"/>
      <c r="H50" s="10"/>
      <c r="I50" s="10"/>
      <c r="J50" s="10"/>
      <c r="K50" s="10"/>
      <c r="L50" s="10"/>
      <c r="M50" s="11"/>
    </row>
    <row r="51" spans="2:13" ht="18" customHeight="1" x14ac:dyDescent="0.15">
      <c r="B51" s="24" t="s">
        <v>69</v>
      </c>
      <c r="C51" s="24"/>
      <c r="D51" s="10"/>
      <c r="E51" s="10"/>
      <c r="F51" s="10"/>
      <c r="G51" s="10"/>
      <c r="H51" s="10"/>
      <c r="I51" s="10"/>
      <c r="J51" s="10"/>
      <c r="K51" s="10"/>
      <c r="L51" s="10"/>
      <c r="M51" s="11"/>
    </row>
    <row r="52" spans="2:13" ht="18" customHeight="1" x14ac:dyDescent="0.15">
      <c r="B52" s="12"/>
      <c r="C52" s="24"/>
      <c r="D52" s="13"/>
      <c r="E52" s="13"/>
      <c r="F52" s="10"/>
      <c r="G52" s="10"/>
      <c r="H52" s="10"/>
      <c r="I52" s="10"/>
      <c r="J52" s="10"/>
      <c r="K52" s="10"/>
      <c r="L52" s="10"/>
      <c r="M52" s="11"/>
    </row>
    <row r="53" spans="2:13" ht="18" customHeight="1" x14ac:dyDescent="0.15">
      <c r="B53" s="12"/>
      <c r="C53" s="24"/>
      <c r="D53" s="13"/>
      <c r="E53" s="13"/>
      <c r="F53" s="10"/>
      <c r="G53" s="10"/>
      <c r="H53" s="10"/>
      <c r="I53" s="10"/>
      <c r="J53" s="10"/>
      <c r="K53" s="10"/>
      <c r="L53" s="10"/>
      <c r="M53" s="11"/>
    </row>
    <row r="54" spans="2:13" ht="18" customHeight="1" x14ac:dyDescent="0.15">
      <c r="B54" s="12"/>
      <c r="C54" s="12"/>
      <c r="D54" s="13"/>
      <c r="E54" s="13"/>
      <c r="F54" s="10"/>
      <c r="G54" s="10"/>
      <c r="H54" s="10"/>
      <c r="I54" s="10"/>
      <c r="J54" s="10"/>
      <c r="K54" s="10"/>
      <c r="L54" s="10"/>
      <c r="M54" s="11"/>
    </row>
    <row r="55" spans="2:13" ht="18" customHeight="1" x14ac:dyDescent="0.15">
      <c r="B55" s="12"/>
      <c r="C55" s="13"/>
      <c r="D55" s="13"/>
      <c r="E55" s="13"/>
      <c r="F55" s="10"/>
      <c r="G55" s="10"/>
      <c r="H55" s="10"/>
      <c r="I55" s="10"/>
      <c r="J55" s="10"/>
      <c r="K55" s="10"/>
      <c r="L55" s="10"/>
      <c r="M55" s="11"/>
    </row>
    <row r="56" spans="2:13" ht="18" customHeight="1" x14ac:dyDescent="0.15">
      <c r="B56" s="12"/>
      <c r="C56" s="13"/>
      <c r="D56" s="13"/>
      <c r="E56" s="13"/>
      <c r="F56" s="10"/>
      <c r="G56" s="10"/>
      <c r="H56" s="10"/>
      <c r="I56" s="10"/>
      <c r="J56" s="10"/>
      <c r="K56" s="10"/>
      <c r="L56" s="10"/>
      <c r="M56" s="11"/>
    </row>
    <row r="57" spans="2:13" ht="18" customHeight="1" x14ac:dyDescent="0.15">
      <c r="B57" s="12"/>
      <c r="C57" s="13"/>
      <c r="D57" s="13"/>
      <c r="E57" s="13"/>
      <c r="F57" s="10"/>
      <c r="G57" s="10"/>
      <c r="H57" s="10"/>
      <c r="I57" s="10"/>
      <c r="J57" s="10"/>
      <c r="K57" s="10"/>
      <c r="L57" s="10"/>
      <c r="M57" s="11"/>
    </row>
    <row r="58" spans="2:13" ht="18" customHeight="1" x14ac:dyDescent="0.15">
      <c r="B58" s="12"/>
      <c r="C58" s="13"/>
      <c r="D58" s="13"/>
      <c r="E58" s="13"/>
      <c r="F58" s="10"/>
      <c r="G58" s="10"/>
      <c r="H58" s="10"/>
      <c r="I58" s="10"/>
      <c r="J58" s="10"/>
      <c r="K58" s="10"/>
      <c r="L58" s="10"/>
      <c r="M58" s="11"/>
    </row>
    <row r="59" spans="2:13" ht="18" customHeight="1" x14ac:dyDescent="0.15">
      <c r="B59" s="12"/>
      <c r="C59" s="13"/>
      <c r="D59" s="13"/>
      <c r="E59" s="13"/>
      <c r="F59" s="10"/>
      <c r="G59" s="10"/>
      <c r="H59" s="10"/>
      <c r="I59" s="10"/>
      <c r="J59" s="10"/>
      <c r="K59" s="10"/>
      <c r="L59" s="10"/>
      <c r="M59" s="11"/>
    </row>
    <row r="60" spans="2:13" ht="18" customHeight="1" x14ac:dyDescent="0.15">
      <c r="B60" s="12"/>
      <c r="C60" s="13"/>
      <c r="D60" s="13"/>
      <c r="E60" s="13"/>
      <c r="F60" s="10"/>
      <c r="G60" s="10"/>
      <c r="H60" s="10"/>
      <c r="I60" s="10"/>
      <c r="J60" s="10"/>
      <c r="K60" s="10"/>
      <c r="L60" s="10"/>
      <c r="M60" s="11"/>
    </row>
    <row r="61" spans="2:13" ht="18" customHeight="1" x14ac:dyDescent="0.15">
      <c r="B61" s="12"/>
      <c r="C61" s="13"/>
      <c r="D61" s="13"/>
      <c r="E61" s="13"/>
      <c r="F61" s="10"/>
      <c r="G61" s="10"/>
      <c r="H61" s="10"/>
      <c r="I61" s="10"/>
      <c r="J61" s="10"/>
      <c r="K61" s="10"/>
      <c r="L61" s="10"/>
      <c r="M61" s="11"/>
    </row>
    <row r="62" spans="2:13" ht="18" customHeight="1" x14ac:dyDescent="0.15">
      <c r="B62" s="12"/>
      <c r="C62" s="13"/>
      <c r="D62" s="13"/>
      <c r="E62" s="13"/>
      <c r="F62" s="10"/>
      <c r="G62" s="10"/>
      <c r="H62" s="10"/>
      <c r="I62" s="10"/>
      <c r="J62" s="10"/>
      <c r="K62" s="10"/>
      <c r="L62" s="10"/>
      <c r="M62" s="11"/>
    </row>
    <row r="63" spans="2:13" ht="18" customHeight="1" x14ac:dyDescent="0.15">
      <c r="B63" s="18" t="s">
        <v>75</v>
      </c>
      <c r="C63" s="18"/>
      <c r="D63" s="13"/>
      <c r="E63" s="13"/>
      <c r="F63" s="10"/>
      <c r="G63" s="10"/>
      <c r="H63" s="10"/>
      <c r="I63" s="10"/>
      <c r="J63" s="10"/>
      <c r="K63" s="10"/>
      <c r="L63" s="10"/>
      <c r="M63" s="11"/>
    </row>
    <row r="64" spans="2:13" ht="18" customHeight="1" x14ac:dyDescent="0.15">
      <c r="B64" s="18" t="s">
        <v>71</v>
      </c>
      <c r="C64" s="18"/>
      <c r="D64" s="13"/>
      <c r="E64" s="13"/>
      <c r="F64" s="10"/>
      <c r="G64" s="10"/>
      <c r="H64" s="10"/>
      <c r="I64" s="10"/>
      <c r="J64" s="10"/>
      <c r="K64" s="10"/>
      <c r="L64" s="10"/>
      <c r="M64" s="11"/>
    </row>
    <row r="65" spans="2:13" ht="18" customHeight="1" x14ac:dyDescent="0.15">
      <c r="B65" s="12"/>
      <c r="C65" s="13"/>
      <c r="D65" s="13"/>
      <c r="E65" s="13"/>
      <c r="F65" s="10"/>
      <c r="G65" s="10"/>
      <c r="H65" s="10"/>
      <c r="I65" s="10"/>
      <c r="J65" s="10"/>
      <c r="K65" s="10"/>
      <c r="L65" s="10"/>
      <c r="M65" s="11"/>
    </row>
    <row r="66" spans="2:13" ht="18" customHeight="1" x14ac:dyDescent="0.15">
      <c r="B66" s="14"/>
      <c r="C66" s="10"/>
      <c r="D66" s="10"/>
      <c r="E66" s="10"/>
      <c r="F66" s="10"/>
      <c r="G66" s="10"/>
      <c r="H66" s="10"/>
      <c r="I66" s="10"/>
      <c r="J66" s="10"/>
      <c r="K66" s="10"/>
      <c r="L66" s="10"/>
      <c r="M66" s="11"/>
    </row>
    <row r="67" spans="2:13" s="15" customFormat="1" ht="18" customHeight="1" x14ac:dyDescent="0.15">
      <c r="B67" s="50" t="s">
        <v>56</v>
      </c>
      <c r="C67" s="51"/>
      <c r="D67" s="51"/>
      <c r="E67" s="51"/>
      <c r="F67" s="51"/>
      <c r="G67" s="51"/>
      <c r="H67" s="51"/>
      <c r="I67" s="51"/>
      <c r="J67" s="51"/>
      <c r="K67" s="51"/>
      <c r="L67" s="51"/>
      <c r="M67" s="52"/>
    </row>
    <row r="68" spans="2:13" s="20" customFormat="1" ht="18" customHeight="1" x14ac:dyDescent="0.15">
      <c r="B68" s="50" t="s">
        <v>57</v>
      </c>
      <c r="C68" s="51"/>
      <c r="D68" s="51"/>
      <c r="E68" s="51"/>
      <c r="F68" s="51"/>
      <c r="G68" s="51"/>
      <c r="H68" s="51"/>
      <c r="I68" s="51"/>
      <c r="J68" s="51"/>
      <c r="K68" s="51"/>
      <c r="L68" s="51"/>
      <c r="M68" s="52"/>
    </row>
    <row r="69" spans="2:13" s="20" customFormat="1" ht="18" customHeight="1" x14ac:dyDescent="0.15">
      <c r="B69" s="10"/>
      <c r="C69" s="10"/>
      <c r="D69" s="10"/>
      <c r="E69" s="10"/>
      <c r="F69" s="10"/>
      <c r="G69" s="10"/>
      <c r="H69" s="10"/>
      <c r="I69" s="10"/>
      <c r="J69" s="10"/>
      <c r="K69" s="10"/>
      <c r="L69" s="10"/>
      <c r="M69" s="11"/>
    </row>
    <row r="70" spans="2:13" s="20" customFormat="1" ht="18" customHeight="1" x14ac:dyDescent="0.15">
      <c r="B70" s="74" t="s">
        <v>319</v>
      </c>
      <c r="C70" s="10"/>
      <c r="D70" s="10"/>
      <c r="E70" s="10"/>
      <c r="F70" s="10"/>
      <c r="G70" s="10"/>
      <c r="H70" s="10"/>
      <c r="I70" s="10"/>
      <c r="J70" s="10"/>
      <c r="K70" s="10"/>
      <c r="L70" s="10"/>
      <c r="M70" s="11"/>
    </row>
    <row r="71" spans="2:13" s="20" customFormat="1" ht="18" customHeight="1" x14ac:dyDescent="0.15">
      <c r="B71" s="18"/>
      <c r="C71" s="10"/>
      <c r="D71" s="10"/>
      <c r="E71" s="10"/>
      <c r="F71" s="16"/>
      <c r="G71" s="17"/>
      <c r="H71" s="10"/>
      <c r="I71" s="10"/>
      <c r="J71" s="18"/>
      <c r="K71" s="18"/>
      <c r="L71" s="18"/>
      <c r="M71" s="19"/>
    </row>
    <row r="72" spans="2:13" s="20" customFormat="1" ht="18" customHeight="1" x14ac:dyDescent="0.15">
      <c r="B72" s="18"/>
      <c r="C72" s="10"/>
      <c r="D72" s="10"/>
      <c r="E72" s="10"/>
      <c r="F72" s="16"/>
      <c r="G72" s="17"/>
      <c r="H72" s="10"/>
      <c r="I72" s="10"/>
      <c r="J72" s="18"/>
      <c r="K72" s="18"/>
      <c r="L72" s="18"/>
      <c r="M72" s="19"/>
    </row>
    <row r="73" spans="2:13" s="20" customFormat="1" ht="18" customHeight="1" x14ac:dyDescent="0.15">
      <c r="B73" s="18"/>
      <c r="C73" s="10"/>
      <c r="D73" s="10"/>
      <c r="E73" s="10"/>
      <c r="F73" s="16"/>
      <c r="G73" s="17"/>
      <c r="H73" s="10"/>
      <c r="I73" s="10"/>
      <c r="J73" s="18"/>
      <c r="K73" s="18"/>
      <c r="L73" s="18"/>
      <c r="M73" s="19"/>
    </row>
    <row r="74" spans="2:13" s="20" customFormat="1" ht="18" customHeight="1" x14ac:dyDescent="0.15">
      <c r="B74" s="18"/>
      <c r="C74" s="10"/>
      <c r="D74" s="10"/>
      <c r="E74" s="10"/>
      <c r="F74" s="16"/>
      <c r="G74" s="17"/>
      <c r="H74" s="10"/>
      <c r="I74" s="10"/>
      <c r="J74" s="18"/>
      <c r="K74" s="18"/>
      <c r="L74" s="18"/>
      <c r="M74" s="19"/>
    </row>
    <row r="75" spans="2:13" s="20" customFormat="1" ht="18" customHeight="1" x14ac:dyDescent="0.15">
      <c r="B75" s="18"/>
      <c r="C75" s="10"/>
      <c r="D75" s="10"/>
      <c r="E75" s="10"/>
      <c r="F75" s="16"/>
      <c r="G75" s="17"/>
      <c r="H75" s="10"/>
      <c r="I75" s="10"/>
      <c r="J75" s="18"/>
      <c r="K75" s="18"/>
      <c r="L75" s="18"/>
      <c r="M75" s="19"/>
    </row>
    <row r="76" spans="2:13" s="20" customFormat="1" ht="18" customHeight="1" x14ac:dyDescent="0.15">
      <c r="B76" s="18"/>
      <c r="C76" s="10"/>
      <c r="D76" s="10"/>
      <c r="E76" s="10"/>
      <c r="F76" s="16"/>
      <c r="G76" s="17"/>
      <c r="H76" s="10"/>
      <c r="I76" s="10"/>
      <c r="J76" s="18"/>
      <c r="K76" s="18"/>
      <c r="L76" s="18"/>
      <c r="M76" s="19"/>
    </row>
    <row r="77" spans="2:13" s="20" customFormat="1" ht="18" customHeight="1" x14ac:dyDescent="0.15">
      <c r="B77" s="18"/>
      <c r="C77" s="10"/>
      <c r="D77" s="10"/>
      <c r="E77" s="10"/>
      <c r="F77" s="16"/>
      <c r="G77" s="17"/>
      <c r="H77" s="10"/>
      <c r="I77" s="10"/>
      <c r="J77" s="18"/>
      <c r="K77" s="18"/>
      <c r="L77" s="18"/>
      <c r="M77" s="19"/>
    </row>
    <row r="78" spans="2:13" s="20" customFormat="1" ht="18" customHeight="1" x14ac:dyDescent="0.15">
      <c r="B78" s="18"/>
      <c r="C78" s="10"/>
      <c r="D78" s="10"/>
      <c r="E78" s="10"/>
      <c r="F78" s="16"/>
      <c r="G78" s="17"/>
      <c r="H78" s="10"/>
      <c r="I78" s="10"/>
      <c r="J78" s="18"/>
      <c r="K78" s="18"/>
      <c r="L78" s="18"/>
      <c r="M78" s="19"/>
    </row>
    <row r="79" spans="2:13" s="20" customFormat="1" ht="18" customHeight="1" x14ac:dyDescent="0.15">
      <c r="B79" s="18"/>
      <c r="C79" s="10"/>
      <c r="D79" s="10"/>
      <c r="E79" s="10"/>
      <c r="F79" s="16"/>
      <c r="G79" s="17"/>
      <c r="H79" s="10"/>
      <c r="I79" s="10"/>
      <c r="J79" s="18"/>
      <c r="K79" s="18"/>
      <c r="L79" s="18"/>
      <c r="M79" s="19"/>
    </row>
    <row r="80" spans="2:13" s="20" customFormat="1" ht="18" customHeight="1" x14ac:dyDescent="0.15">
      <c r="B80" s="18"/>
      <c r="C80" s="10"/>
      <c r="D80" s="10"/>
      <c r="E80" s="10"/>
      <c r="F80" s="16"/>
      <c r="G80" s="17"/>
      <c r="H80" s="10"/>
      <c r="I80" s="10"/>
      <c r="J80" s="18"/>
      <c r="K80" s="18"/>
      <c r="L80" s="18"/>
      <c r="M80" s="19"/>
    </row>
    <row r="81" spans="2:13" s="20" customFormat="1" ht="18" customHeight="1" x14ac:dyDescent="0.15">
      <c r="B81" s="75" t="s">
        <v>287</v>
      </c>
      <c r="C81" s="10"/>
      <c r="D81" s="10"/>
      <c r="E81" s="10"/>
      <c r="F81" s="16"/>
      <c r="G81" s="17"/>
      <c r="H81" s="10"/>
      <c r="I81" s="10"/>
      <c r="J81" s="18"/>
      <c r="K81" s="18"/>
      <c r="L81" s="18"/>
      <c r="M81" s="19"/>
    </row>
    <row r="82" spans="2:13" s="20" customFormat="1" ht="18" customHeight="1" x14ac:dyDescent="0.15">
      <c r="B82" s="18"/>
      <c r="C82" s="10"/>
      <c r="D82" s="10"/>
      <c r="E82" s="10"/>
      <c r="F82" s="16"/>
      <c r="G82" s="17"/>
      <c r="H82" s="10"/>
      <c r="I82" s="10"/>
      <c r="J82" s="18"/>
      <c r="K82" s="18"/>
      <c r="L82" s="18"/>
      <c r="M82" s="19"/>
    </row>
    <row r="83" spans="2:13" s="20" customFormat="1" ht="18" customHeight="1" x14ac:dyDescent="0.15">
      <c r="B83" s="18"/>
      <c r="C83" s="10"/>
      <c r="D83" s="10"/>
      <c r="E83" s="10"/>
      <c r="F83" s="16"/>
      <c r="G83" s="17"/>
      <c r="H83" s="10"/>
      <c r="I83" s="10"/>
      <c r="J83" s="18"/>
      <c r="K83" s="18"/>
      <c r="L83" s="18"/>
      <c r="M83" s="19"/>
    </row>
    <row r="84" spans="2:13" s="20" customFormat="1" ht="18" customHeight="1" x14ac:dyDescent="0.15">
      <c r="B84" s="18"/>
      <c r="C84" s="10"/>
      <c r="D84" s="10"/>
      <c r="E84" s="10"/>
      <c r="F84" s="16"/>
      <c r="G84" s="17"/>
      <c r="H84" s="10"/>
      <c r="I84" s="10"/>
      <c r="J84" s="18"/>
      <c r="K84" s="18"/>
      <c r="L84" s="18"/>
      <c r="M84" s="19"/>
    </row>
    <row r="85" spans="2:13" s="20" customFormat="1" ht="18" customHeight="1" x14ac:dyDescent="0.15">
      <c r="B85" s="18"/>
      <c r="C85" s="10"/>
      <c r="D85" s="10"/>
      <c r="E85" s="10"/>
      <c r="F85" s="16"/>
      <c r="G85" s="17"/>
      <c r="H85" s="10"/>
      <c r="I85" s="10"/>
      <c r="J85" s="18"/>
      <c r="K85" s="18"/>
      <c r="L85" s="18"/>
      <c r="M85" s="19"/>
    </row>
    <row r="86" spans="2:13" s="20" customFormat="1" ht="18" customHeight="1" x14ac:dyDescent="0.15">
      <c r="B86" s="18"/>
      <c r="C86" s="10"/>
      <c r="D86" s="10"/>
      <c r="E86" s="10"/>
      <c r="F86" s="16"/>
      <c r="G86" s="17"/>
      <c r="H86" s="10"/>
      <c r="I86" s="10"/>
      <c r="J86" s="18"/>
      <c r="K86" s="18"/>
      <c r="L86" s="18"/>
      <c r="M86" s="19"/>
    </row>
    <row r="87" spans="2:13" s="20" customFormat="1" ht="18" customHeight="1" x14ac:dyDescent="0.15">
      <c r="B87" s="18"/>
      <c r="C87" s="10"/>
      <c r="D87" s="10"/>
      <c r="E87" s="10"/>
      <c r="F87" s="16"/>
      <c r="G87" s="17"/>
      <c r="H87" s="10"/>
      <c r="I87" s="10"/>
      <c r="J87" s="18"/>
      <c r="K87" s="18"/>
      <c r="L87" s="18"/>
      <c r="M87" s="19"/>
    </row>
    <row r="88" spans="2:13" s="20" customFormat="1" ht="18" customHeight="1" x14ac:dyDescent="0.15">
      <c r="B88" s="18"/>
      <c r="C88" s="10"/>
      <c r="D88" s="10"/>
      <c r="E88" s="10"/>
      <c r="F88" s="16"/>
      <c r="G88" s="17"/>
      <c r="H88" s="10"/>
      <c r="I88" s="10"/>
      <c r="J88" s="18"/>
      <c r="K88" s="18"/>
      <c r="L88" s="18"/>
      <c r="M88" s="19"/>
    </row>
    <row r="89" spans="2:13" s="20" customFormat="1" ht="18" customHeight="1" x14ac:dyDescent="0.15">
      <c r="B89" s="18"/>
      <c r="C89" s="10"/>
      <c r="D89" s="10"/>
      <c r="E89" s="10"/>
      <c r="F89" s="16"/>
      <c r="G89" s="17"/>
      <c r="H89" s="10"/>
      <c r="I89" s="10"/>
      <c r="J89" s="18"/>
      <c r="K89" s="18"/>
      <c r="L89" s="18"/>
      <c r="M89" s="19"/>
    </row>
    <row r="90" spans="2:13" s="20" customFormat="1" ht="18" customHeight="1" x14ac:dyDescent="0.15">
      <c r="B90" s="18"/>
      <c r="C90" s="10"/>
      <c r="D90" s="10"/>
      <c r="E90" s="10"/>
      <c r="F90" s="16"/>
      <c r="G90" s="17"/>
      <c r="H90" s="10"/>
      <c r="I90" s="10"/>
      <c r="J90" s="18"/>
      <c r="K90" s="18"/>
      <c r="L90" s="18"/>
      <c r="M90" s="19"/>
    </row>
    <row r="91" spans="2:13" s="20" customFormat="1" ht="18" customHeight="1" x14ac:dyDescent="0.15">
      <c r="B91" s="18"/>
      <c r="C91" s="10"/>
      <c r="D91" s="10"/>
      <c r="E91" s="10"/>
      <c r="F91" s="16"/>
      <c r="G91" s="17"/>
      <c r="H91" s="10"/>
      <c r="I91" s="10"/>
      <c r="J91" s="18"/>
      <c r="K91" s="18"/>
      <c r="L91" s="18"/>
      <c r="M91" s="19"/>
    </row>
    <row r="92" spans="2:13" s="20" customFormat="1" ht="18" customHeight="1" x14ac:dyDescent="0.15">
      <c r="B92" s="18"/>
      <c r="C92" s="10"/>
      <c r="D92" s="10"/>
      <c r="E92" s="10"/>
      <c r="F92" s="16"/>
      <c r="G92" s="17"/>
      <c r="H92" s="10"/>
      <c r="I92" s="10"/>
      <c r="J92" s="18"/>
      <c r="K92" s="18"/>
      <c r="L92" s="18"/>
      <c r="M92" s="19"/>
    </row>
    <row r="93" spans="2:13" s="20" customFormat="1" ht="18" customHeight="1" x14ac:dyDescent="0.15">
      <c r="B93" s="75" t="s">
        <v>317</v>
      </c>
      <c r="C93" s="10"/>
      <c r="D93" s="10"/>
      <c r="E93" s="10"/>
      <c r="F93" s="16"/>
      <c r="G93" s="17"/>
      <c r="H93" s="10"/>
      <c r="I93" s="10"/>
      <c r="J93" s="18"/>
      <c r="K93" s="18"/>
      <c r="L93" s="18"/>
      <c r="M93" s="19"/>
    </row>
    <row r="94" spans="2:13" s="20" customFormat="1" ht="18" customHeight="1" x14ac:dyDescent="0.15">
      <c r="B94" s="75" t="s">
        <v>286</v>
      </c>
      <c r="C94" s="10"/>
      <c r="D94" s="10"/>
      <c r="E94" s="10"/>
      <c r="F94" s="16"/>
      <c r="G94" s="17"/>
      <c r="H94" s="10"/>
      <c r="I94" s="10"/>
      <c r="J94" s="18"/>
      <c r="K94" s="18"/>
      <c r="L94" s="18"/>
      <c r="M94" s="19"/>
    </row>
    <row r="95" spans="2:13" s="20" customFormat="1" ht="18" customHeight="1" x14ac:dyDescent="0.15">
      <c r="B95" s="75" t="s">
        <v>288</v>
      </c>
      <c r="C95" s="10"/>
      <c r="D95" s="10"/>
      <c r="E95" s="10"/>
      <c r="F95" s="16"/>
      <c r="G95" s="17"/>
      <c r="H95" s="10"/>
      <c r="I95" s="10"/>
      <c r="J95" s="18"/>
      <c r="K95" s="18"/>
      <c r="L95" s="18"/>
      <c r="M95" s="19"/>
    </row>
    <row r="96" spans="2:13" s="20" customFormat="1" ht="18" customHeight="1" x14ac:dyDescent="0.15">
      <c r="B96" s="75" t="s">
        <v>289</v>
      </c>
      <c r="C96" s="10"/>
      <c r="D96" s="10"/>
      <c r="E96" s="10"/>
      <c r="F96" s="16"/>
      <c r="G96" s="17"/>
      <c r="H96" s="10"/>
      <c r="I96" s="10"/>
      <c r="J96" s="18"/>
      <c r="K96" s="18"/>
      <c r="L96" s="18"/>
      <c r="M96" s="19"/>
    </row>
    <row r="97" spans="2:13" s="20" customFormat="1" ht="18" customHeight="1" x14ac:dyDescent="0.15">
      <c r="B97" s="18"/>
      <c r="C97" s="10"/>
      <c r="D97" s="10"/>
      <c r="E97" s="10"/>
      <c r="F97" s="16"/>
      <c r="G97" s="17"/>
      <c r="H97" s="10"/>
      <c r="I97" s="10"/>
      <c r="J97" s="18"/>
      <c r="K97" s="18"/>
      <c r="L97" s="18"/>
      <c r="M97" s="19"/>
    </row>
    <row r="98" spans="2:13" s="20" customFormat="1" ht="18" customHeight="1" x14ac:dyDescent="0.15">
      <c r="B98" s="75" t="s">
        <v>316</v>
      </c>
      <c r="C98" s="10"/>
      <c r="D98" s="10"/>
      <c r="E98" s="10"/>
      <c r="F98" s="16"/>
      <c r="G98" s="17"/>
      <c r="H98" s="10"/>
      <c r="I98" s="10"/>
      <c r="J98" s="18"/>
      <c r="K98" s="18"/>
      <c r="L98" s="18"/>
      <c r="M98" s="19"/>
    </row>
    <row r="99" spans="2:13" s="20" customFormat="1" ht="18" customHeight="1" x14ac:dyDescent="0.15">
      <c r="B99" s="18" t="s">
        <v>283</v>
      </c>
      <c r="C99" s="10"/>
      <c r="D99" s="10"/>
      <c r="E99" s="10"/>
      <c r="F99" s="16"/>
      <c r="G99" s="17"/>
      <c r="H99" s="10"/>
      <c r="I99" s="10"/>
      <c r="J99" s="18"/>
      <c r="K99" s="18"/>
      <c r="L99" s="18"/>
      <c r="M99" s="19"/>
    </row>
    <row r="100" spans="2:13" s="20" customFormat="1" ht="18" customHeight="1" x14ac:dyDescent="0.15">
      <c r="B100" s="18" t="s">
        <v>284</v>
      </c>
      <c r="C100" s="10"/>
      <c r="D100" s="10"/>
      <c r="E100" s="10"/>
      <c r="F100" s="16"/>
      <c r="G100" s="17"/>
      <c r="H100" s="10"/>
      <c r="I100" s="10"/>
      <c r="J100" s="18"/>
      <c r="K100" s="18"/>
      <c r="L100" s="18"/>
      <c r="M100" s="19"/>
    </row>
    <row r="101" spans="2:13" s="20" customFormat="1" ht="18" customHeight="1" x14ac:dyDescent="0.15">
      <c r="B101" s="18"/>
      <c r="C101" s="10"/>
      <c r="D101" s="10"/>
      <c r="E101" s="10"/>
      <c r="F101" s="16"/>
      <c r="G101" s="17"/>
      <c r="H101" s="10"/>
      <c r="I101" s="10"/>
      <c r="J101" s="18"/>
      <c r="K101" s="18"/>
      <c r="L101" s="18"/>
      <c r="M101" s="19"/>
    </row>
    <row r="102" spans="2:13" s="20" customFormat="1" ht="18" customHeight="1" x14ac:dyDescent="0.15">
      <c r="B102" s="75" t="s">
        <v>314</v>
      </c>
      <c r="C102" s="10"/>
      <c r="D102" s="10"/>
      <c r="E102" s="10"/>
      <c r="F102" s="16"/>
      <c r="G102" s="17"/>
      <c r="H102" s="10"/>
      <c r="I102" s="10"/>
      <c r="J102" s="18"/>
      <c r="K102" s="18"/>
      <c r="L102" s="18"/>
      <c r="M102" s="19"/>
    </row>
    <row r="103" spans="2:13" s="20" customFormat="1" ht="18" customHeight="1" x14ac:dyDescent="0.15">
      <c r="B103" s="18" t="s">
        <v>315</v>
      </c>
      <c r="C103" s="10"/>
      <c r="D103" s="10"/>
      <c r="E103" s="10"/>
      <c r="F103" s="16"/>
      <c r="G103" s="17"/>
      <c r="H103" s="10"/>
      <c r="I103" s="10"/>
      <c r="J103" s="18"/>
      <c r="K103" s="18"/>
      <c r="L103" s="18"/>
      <c r="M103" s="19"/>
    </row>
    <row r="104" spans="2:13" s="20" customFormat="1" ht="18" customHeight="1" x14ac:dyDescent="0.15">
      <c r="B104" s="18" t="s">
        <v>281</v>
      </c>
      <c r="C104" s="10"/>
      <c r="D104" s="10"/>
      <c r="E104" s="10"/>
      <c r="F104" s="16"/>
      <c r="G104" s="17"/>
      <c r="H104" s="10"/>
      <c r="I104" s="10"/>
      <c r="J104" s="18"/>
      <c r="K104" s="18"/>
      <c r="L104" s="18"/>
      <c r="M104" s="19"/>
    </row>
    <row r="105" spans="2:13" s="20" customFormat="1" ht="18" customHeight="1" x14ac:dyDescent="0.15">
      <c r="B105" s="18" t="s">
        <v>282</v>
      </c>
      <c r="C105" s="10"/>
      <c r="D105" s="10"/>
      <c r="E105" s="10"/>
      <c r="F105" s="16"/>
      <c r="G105" s="17"/>
      <c r="H105" s="10"/>
      <c r="I105" s="10"/>
      <c r="J105" s="18"/>
      <c r="K105" s="18"/>
      <c r="L105" s="18"/>
      <c r="M105" s="19"/>
    </row>
    <row r="106" spans="2:13" s="20" customFormat="1" ht="18" customHeight="1" x14ac:dyDescent="0.15">
      <c r="B106" s="18" t="s">
        <v>285</v>
      </c>
      <c r="C106" s="10"/>
      <c r="D106" s="10"/>
      <c r="E106" s="10"/>
      <c r="F106" s="16"/>
      <c r="G106" s="17"/>
      <c r="H106" s="10"/>
      <c r="I106" s="10"/>
      <c r="J106" s="18"/>
      <c r="K106" s="18"/>
      <c r="L106" s="18"/>
      <c r="M106" s="19"/>
    </row>
    <row r="107" spans="2:13" s="20" customFormat="1" ht="18" customHeight="1" x14ac:dyDescent="0.15">
      <c r="B107" s="18" t="s">
        <v>299</v>
      </c>
      <c r="C107" s="10"/>
      <c r="D107" s="10"/>
      <c r="E107" s="10"/>
      <c r="F107" s="16"/>
      <c r="G107" s="17"/>
      <c r="H107" s="10"/>
      <c r="I107" s="10"/>
      <c r="J107" s="18"/>
      <c r="K107" s="18"/>
      <c r="L107" s="18"/>
      <c r="M107" s="19"/>
    </row>
    <row r="108" spans="2:13" s="20" customFormat="1" ht="18" customHeight="1" x14ac:dyDescent="0.15">
      <c r="B108" s="18" t="s">
        <v>300</v>
      </c>
      <c r="C108" s="10"/>
      <c r="D108" s="10"/>
      <c r="E108" s="10"/>
      <c r="F108" s="16"/>
      <c r="G108" s="17"/>
      <c r="H108" s="10"/>
      <c r="I108" s="10"/>
      <c r="J108" s="18"/>
      <c r="K108" s="18"/>
      <c r="L108" s="18"/>
      <c r="M108" s="19"/>
    </row>
    <row r="109" spans="2:13" s="20" customFormat="1" ht="18" customHeight="1" x14ac:dyDescent="0.15">
      <c r="B109" s="18" t="s">
        <v>301</v>
      </c>
      <c r="C109" s="10"/>
      <c r="D109" s="10"/>
      <c r="E109" s="10"/>
      <c r="F109" s="16"/>
      <c r="G109" s="17"/>
      <c r="H109" s="10"/>
      <c r="I109" s="10"/>
      <c r="J109" s="18"/>
      <c r="K109" s="18"/>
      <c r="L109" s="18"/>
      <c r="M109" s="19"/>
    </row>
    <row r="110" spans="2:13" s="20" customFormat="1" ht="18" customHeight="1" x14ac:dyDescent="0.15">
      <c r="B110" s="104" t="s">
        <v>302</v>
      </c>
      <c r="C110" s="10"/>
      <c r="D110" s="10"/>
      <c r="E110" s="10"/>
      <c r="F110" s="16"/>
      <c r="G110" s="17"/>
      <c r="H110" s="10"/>
      <c r="I110" s="10"/>
      <c r="J110" s="18"/>
      <c r="K110" s="18"/>
      <c r="L110" s="18"/>
      <c r="M110" s="19"/>
    </row>
    <row r="111" spans="2:13" s="20" customFormat="1" ht="18" customHeight="1" x14ac:dyDescent="0.15">
      <c r="B111" s="104" t="s">
        <v>313</v>
      </c>
      <c r="C111" s="10"/>
      <c r="D111" s="10"/>
      <c r="E111" s="10"/>
      <c r="F111" s="16"/>
      <c r="G111" s="17"/>
      <c r="H111" s="10"/>
      <c r="I111" s="10"/>
      <c r="J111" s="18"/>
      <c r="K111" s="18"/>
      <c r="L111" s="18"/>
      <c r="M111" s="19"/>
    </row>
    <row r="112" spans="2:13" s="20" customFormat="1" ht="18" customHeight="1" x14ac:dyDescent="0.15">
      <c r="B112" s="18"/>
      <c r="C112" s="10"/>
      <c r="D112" s="10"/>
      <c r="E112" s="10"/>
      <c r="F112" s="16"/>
      <c r="G112" s="17"/>
      <c r="H112" s="10"/>
      <c r="I112" s="10"/>
      <c r="J112" s="18"/>
      <c r="K112" s="18"/>
      <c r="L112" s="18"/>
      <c r="M112" s="19"/>
    </row>
    <row r="113" spans="2:13" s="20" customFormat="1" ht="18" customHeight="1" x14ac:dyDescent="0.15">
      <c r="B113" s="75" t="s">
        <v>305</v>
      </c>
      <c r="C113" s="10"/>
      <c r="D113" s="10"/>
      <c r="E113" s="10"/>
      <c r="F113" s="16"/>
      <c r="G113" s="17"/>
      <c r="H113" s="10"/>
      <c r="I113" s="10"/>
      <c r="J113" s="18"/>
      <c r="K113" s="18"/>
      <c r="L113" s="18"/>
      <c r="M113" s="19"/>
    </row>
    <row r="114" spans="2:13" s="20" customFormat="1" ht="18" customHeight="1" x14ac:dyDescent="0.15">
      <c r="B114" s="18" t="s">
        <v>293</v>
      </c>
      <c r="C114" s="10"/>
      <c r="D114" s="10"/>
      <c r="E114" s="10"/>
      <c r="F114" s="16"/>
      <c r="G114" s="17"/>
      <c r="H114" s="10"/>
      <c r="I114" s="10"/>
      <c r="J114" s="18"/>
      <c r="K114" s="18"/>
      <c r="L114" s="18"/>
      <c r="M114" s="19"/>
    </row>
    <row r="115" spans="2:13" s="20" customFormat="1" ht="18" customHeight="1" x14ac:dyDescent="0.15">
      <c r="B115" s="18" t="s">
        <v>294</v>
      </c>
      <c r="C115" s="10"/>
      <c r="D115" s="10"/>
      <c r="E115" s="10"/>
      <c r="F115" s="16"/>
      <c r="G115" s="17"/>
      <c r="H115" s="10"/>
      <c r="I115" s="10"/>
      <c r="J115" s="18"/>
      <c r="K115" s="18"/>
      <c r="L115" s="18"/>
      <c r="M115" s="19"/>
    </row>
    <row r="116" spans="2:13" s="20" customFormat="1" ht="18" customHeight="1" x14ac:dyDescent="0.15">
      <c r="B116" s="18" t="s">
        <v>295</v>
      </c>
      <c r="C116" s="10"/>
      <c r="D116" s="10"/>
      <c r="E116" s="10"/>
      <c r="F116" s="16"/>
      <c r="G116" s="17"/>
      <c r="H116" s="10"/>
      <c r="I116" s="10"/>
      <c r="J116" s="18"/>
      <c r="K116" s="18"/>
      <c r="L116" s="18"/>
      <c r="M116" s="19"/>
    </row>
    <row r="117" spans="2:13" s="20" customFormat="1" ht="18" customHeight="1" x14ac:dyDescent="0.15">
      <c r="B117" s="18" t="s">
        <v>296</v>
      </c>
      <c r="C117" s="10"/>
      <c r="D117" s="10"/>
      <c r="E117" s="10"/>
      <c r="F117" s="16"/>
      <c r="G117" s="17"/>
      <c r="H117" s="10"/>
      <c r="I117" s="10"/>
      <c r="J117" s="18"/>
      <c r="K117" s="18"/>
      <c r="L117" s="18"/>
      <c r="M117" s="19"/>
    </row>
    <row r="118" spans="2:13" s="20" customFormat="1" ht="18" customHeight="1" x14ac:dyDescent="0.15">
      <c r="B118" s="18" t="s">
        <v>297</v>
      </c>
      <c r="C118" s="10"/>
      <c r="D118" s="10"/>
      <c r="E118" s="10"/>
      <c r="F118" s="16"/>
      <c r="G118" s="17"/>
      <c r="H118" s="10"/>
      <c r="I118" s="10"/>
      <c r="J118" s="18"/>
      <c r="K118" s="18"/>
      <c r="L118" s="18"/>
      <c r="M118" s="19"/>
    </row>
    <row r="119" spans="2:13" s="20" customFormat="1" ht="18" customHeight="1" x14ac:dyDescent="0.15">
      <c r="B119" s="18" t="s">
        <v>298</v>
      </c>
      <c r="C119" s="10"/>
      <c r="D119" s="10"/>
      <c r="E119" s="10"/>
      <c r="F119" s="16"/>
      <c r="G119" s="17"/>
      <c r="H119" s="10"/>
      <c r="I119" s="10"/>
      <c r="J119" s="18"/>
      <c r="K119" s="18"/>
      <c r="L119" s="18"/>
      <c r="M119" s="19"/>
    </row>
    <row r="120" spans="2:13" s="20" customFormat="1" ht="18" customHeight="1" x14ac:dyDescent="0.15">
      <c r="B120" s="76"/>
      <c r="C120" s="10"/>
      <c r="D120" s="10"/>
      <c r="E120" s="10"/>
      <c r="F120" s="16"/>
      <c r="G120" s="17"/>
      <c r="H120" s="10"/>
      <c r="I120" s="10"/>
      <c r="J120" s="18"/>
      <c r="K120" s="18"/>
      <c r="L120" s="18"/>
      <c r="M120" s="19"/>
    </row>
    <row r="121" spans="2:13" s="20" customFormat="1" ht="18" customHeight="1" x14ac:dyDescent="0.15">
      <c r="B121" s="77" t="s">
        <v>303</v>
      </c>
      <c r="C121" s="10"/>
      <c r="D121" s="10"/>
      <c r="E121" s="10"/>
      <c r="F121" s="77" t="s">
        <v>304</v>
      </c>
      <c r="G121" s="17"/>
      <c r="H121" s="10"/>
      <c r="I121" s="10"/>
      <c r="J121" s="77" t="s">
        <v>306</v>
      </c>
      <c r="K121" s="18"/>
      <c r="L121" s="18"/>
      <c r="M121" s="19"/>
    </row>
    <row r="122" spans="2:13" s="20" customFormat="1" ht="18" customHeight="1" x14ac:dyDescent="0.15">
      <c r="B122" s="77"/>
      <c r="C122" s="10"/>
      <c r="D122" s="10"/>
      <c r="E122" s="10"/>
      <c r="F122" s="77"/>
      <c r="G122" s="17"/>
      <c r="H122" s="10"/>
      <c r="I122" s="10"/>
      <c r="J122" s="77"/>
      <c r="K122" s="18"/>
      <c r="L122" s="18"/>
      <c r="M122" s="19"/>
    </row>
    <row r="123" spans="2:13" s="20" customFormat="1" ht="18" customHeight="1" x14ac:dyDescent="0.15">
      <c r="B123" s="77"/>
      <c r="C123" s="10"/>
      <c r="D123" s="10"/>
      <c r="E123" s="10"/>
      <c r="F123" s="77"/>
      <c r="G123" s="17"/>
      <c r="H123" s="10"/>
      <c r="I123" s="10"/>
      <c r="J123" s="77"/>
      <c r="K123" s="18"/>
      <c r="L123" s="18"/>
      <c r="M123" s="19"/>
    </row>
    <row r="124" spans="2:13" s="20" customFormat="1" ht="18" customHeight="1" x14ac:dyDescent="0.15">
      <c r="B124" s="77"/>
      <c r="C124" s="10"/>
      <c r="D124" s="10"/>
      <c r="E124" s="10"/>
      <c r="F124" s="77"/>
      <c r="G124" s="17"/>
      <c r="H124" s="10"/>
      <c r="I124" s="10"/>
      <c r="J124" s="77"/>
      <c r="K124" s="18"/>
      <c r="L124" s="18"/>
      <c r="M124" s="19"/>
    </row>
    <row r="125" spans="2:13" s="20" customFormat="1" ht="18" customHeight="1" x14ac:dyDescent="0.15">
      <c r="B125" s="77"/>
      <c r="C125" s="10"/>
      <c r="D125" s="10"/>
      <c r="E125" s="10"/>
      <c r="F125" s="77"/>
      <c r="G125" s="17"/>
      <c r="H125" s="10"/>
      <c r="I125" s="10"/>
      <c r="J125" s="77"/>
      <c r="K125" s="18"/>
      <c r="L125" s="18"/>
      <c r="M125" s="19"/>
    </row>
    <row r="126" spans="2:13" s="20" customFormat="1" ht="18" customHeight="1" x14ac:dyDescent="0.15">
      <c r="B126" s="77"/>
      <c r="C126" s="10"/>
      <c r="D126" s="10"/>
      <c r="E126" s="10"/>
      <c r="F126" s="77"/>
      <c r="G126" s="17"/>
      <c r="H126" s="10"/>
      <c r="I126" s="10"/>
      <c r="J126" s="77"/>
      <c r="K126" s="18"/>
      <c r="L126" s="18"/>
      <c r="M126" s="19"/>
    </row>
    <row r="127" spans="2:13" s="20" customFormat="1" ht="18" customHeight="1" x14ac:dyDescent="0.15">
      <c r="B127" s="77"/>
      <c r="C127" s="10"/>
      <c r="D127" s="10"/>
      <c r="E127" s="10"/>
      <c r="F127" s="77"/>
      <c r="G127" s="17"/>
      <c r="H127" s="10"/>
      <c r="I127" s="10"/>
      <c r="J127" s="77"/>
      <c r="K127" s="18"/>
      <c r="L127" s="18"/>
      <c r="M127" s="19"/>
    </row>
    <row r="128" spans="2:13" s="20" customFormat="1" ht="18" customHeight="1" x14ac:dyDescent="0.15">
      <c r="B128" s="77"/>
      <c r="C128" s="10"/>
      <c r="D128" s="10"/>
      <c r="E128" s="10"/>
      <c r="F128" s="77"/>
      <c r="G128" s="17"/>
      <c r="H128" s="10"/>
      <c r="I128" s="10"/>
      <c r="J128" s="77"/>
      <c r="K128" s="18"/>
      <c r="L128" s="18"/>
      <c r="M128" s="19"/>
    </row>
    <row r="129" spans="2:13" s="20" customFormat="1" ht="18" customHeight="1" x14ac:dyDescent="0.15">
      <c r="B129" s="77"/>
      <c r="C129" s="10"/>
      <c r="D129" s="10"/>
      <c r="E129" s="10"/>
      <c r="F129" s="77"/>
      <c r="G129" s="17"/>
      <c r="H129" s="10"/>
      <c r="I129" s="10"/>
      <c r="J129" s="77"/>
      <c r="K129" s="18"/>
      <c r="L129" s="18"/>
      <c r="M129" s="19"/>
    </row>
    <row r="130" spans="2:13" s="20" customFormat="1" ht="18" customHeight="1" x14ac:dyDescent="0.15">
      <c r="B130" s="77"/>
      <c r="C130" s="10"/>
      <c r="D130" s="10"/>
      <c r="E130" s="10"/>
      <c r="F130" s="77"/>
      <c r="G130" s="17"/>
      <c r="H130" s="10"/>
      <c r="I130" s="10"/>
      <c r="J130" s="77"/>
      <c r="K130" s="18"/>
      <c r="L130" s="18"/>
      <c r="M130" s="19"/>
    </row>
    <row r="131" spans="2:13" s="20" customFormat="1" ht="18" customHeight="1" x14ac:dyDescent="0.15">
      <c r="B131" s="77"/>
      <c r="C131" s="10"/>
      <c r="D131" s="10"/>
      <c r="E131" s="10"/>
      <c r="F131" s="77"/>
      <c r="G131" s="17"/>
      <c r="H131" s="10"/>
      <c r="I131" s="10"/>
      <c r="J131" s="77"/>
      <c r="K131" s="18"/>
      <c r="L131" s="18"/>
      <c r="M131" s="19"/>
    </row>
    <row r="132" spans="2:13" s="20" customFormat="1" ht="18" customHeight="1" x14ac:dyDescent="0.15">
      <c r="B132" s="77"/>
      <c r="C132" s="10"/>
      <c r="D132" s="10"/>
      <c r="E132" s="10"/>
      <c r="F132" s="77"/>
      <c r="G132" s="17"/>
      <c r="H132" s="10"/>
      <c r="I132" s="10"/>
      <c r="J132" s="77"/>
      <c r="K132" s="18"/>
      <c r="L132" s="18"/>
      <c r="M132" s="19"/>
    </row>
    <row r="133" spans="2:13" s="20" customFormat="1" ht="18" customHeight="1" x14ac:dyDescent="0.15">
      <c r="B133" s="75" t="s">
        <v>292</v>
      </c>
      <c r="C133" s="10"/>
      <c r="D133" s="10"/>
      <c r="E133" s="10"/>
      <c r="F133" s="16"/>
      <c r="G133" s="17"/>
      <c r="H133" s="10"/>
      <c r="I133" s="10"/>
      <c r="J133" s="18"/>
      <c r="K133" s="18"/>
      <c r="L133" s="18"/>
      <c r="M133" s="19"/>
    </row>
    <row r="134" spans="2:13" s="20" customFormat="1" ht="18" customHeight="1" x14ac:dyDescent="0.15">
      <c r="B134" s="75" t="s">
        <v>312</v>
      </c>
      <c r="C134" s="10"/>
      <c r="D134" s="10"/>
      <c r="E134" s="10"/>
      <c r="F134" s="16"/>
      <c r="G134" s="17"/>
      <c r="H134" s="10"/>
      <c r="I134" s="10"/>
      <c r="J134" s="18"/>
      <c r="K134" s="18"/>
      <c r="L134" s="18"/>
      <c r="M134" s="19"/>
    </row>
    <row r="135" spans="2:13" s="20" customFormat="1" ht="18" customHeight="1" x14ac:dyDescent="0.15">
      <c r="B135" s="18" t="s">
        <v>310</v>
      </c>
      <c r="C135" s="10"/>
      <c r="D135" s="10"/>
      <c r="E135" s="10"/>
      <c r="F135" s="16"/>
      <c r="G135" s="17"/>
      <c r="H135" s="10"/>
      <c r="I135" s="10"/>
      <c r="J135" s="18"/>
      <c r="K135" s="18"/>
      <c r="L135" s="18"/>
      <c r="M135" s="19"/>
    </row>
    <row r="136" spans="2:13" s="20" customFormat="1" ht="18" customHeight="1" x14ac:dyDescent="0.15">
      <c r="B136" s="18"/>
      <c r="C136" s="10"/>
      <c r="D136" s="10"/>
      <c r="E136" s="10"/>
      <c r="F136" s="16"/>
      <c r="G136" s="17"/>
      <c r="H136" s="10"/>
      <c r="I136" s="10"/>
      <c r="J136" s="18"/>
      <c r="K136" s="18"/>
      <c r="L136" s="18"/>
      <c r="M136" s="19"/>
    </row>
    <row r="137" spans="2:13" s="20" customFormat="1" ht="18" customHeight="1" x14ac:dyDescent="0.15">
      <c r="B137" s="75" t="s">
        <v>318</v>
      </c>
      <c r="C137" s="10"/>
      <c r="D137" s="10"/>
      <c r="E137" s="10"/>
      <c r="F137" s="16"/>
      <c r="G137" s="17"/>
      <c r="H137" s="10"/>
      <c r="I137" s="10"/>
      <c r="J137" s="18"/>
      <c r="K137" s="18"/>
      <c r="L137" s="18"/>
      <c r="M137" s="19"/>
    </row>
    <row r="138" spans="2:13" s="20" customFormat="1" ht="18" customHeight="1" x14ac:dyDescent="0.15">
      <c r="B138" s="18"/>
      <c r="C138" s="10"/>
      <c r="D138" s="10"/>
      <c r="E138" s="10"/>
      <c r="F138" s="16"/>
      <c r="G138" s="17"/>
      <c r="H138" s="10"/>
      <c r="I138" s="10"/>
      <c r="J138" s="18"/>
      <c r="K138" s="18"/>
      <c r="L138" s="18"/>
      <c r="M138" s="19"/>
    </row>
    <row r="139" spans="2:13" s="20" customFormat="1" ht="18" customHeight="1" x14ac:dyDescent="0.15">
      <c r="B139" s="75" t="s">
        <v>311</v>
      </c>
      <c r="C139" s="10"/>
      <c r="D139" s="10"/>
      <c r="E139" s="10"/>
      <c r="F139" s="16"/>
      <c r="G139" s="17"/>
      <c r="H139" s="10"/>
      <c r="I139" s="10"/>
      <c r="J139" s="18"/>
      <c r="K139" s="18"/>
      <c r="L139" s="18"/>
      <c r="M139" s="19"/>
    </row>
    <row r="140" spans="2:13" s="20" customFormat="1" ht="18" customHeight="1" x14ac:dyDescent="0.15">
      <c r="B140" s="18" t="s">
        <v>307</v>
      </c>
      <c r="C140" s="10"/>
      <c r="D140" s="10"/>
      <c r="E140" s="10"/>
      <c r="F140" s="16"/>
      <c r="G140" s="17"/>
      <c r="H140" s="10"/>
      <c r="I140" s="10"/>
      <c r="J140" s="18"/>
      <c r="K140" s="18"/>
      <c r="L140" s="18"/>
      <c r="M140" s="19"/>
    </row>
    <row r="141" spans="2:13" s="20" customFormat="1" ht="18" customHeight="1" x14ac:dyDescent="0.15">
      <c r="B141" s="18" t="s">
        <v>308</v>
      </c>
      <c r="C141" s="10"/>
      <c r="D141" s="10"/>
      <c r="E141" s="10"/>
      <c r="F141" s="16"/>
      <c r="G141" s="17"/>
      <c r="H141" s="10"/>
      <c r="I141" s="10"/>
      <c r="J141" s="18"/>
      <c r="K141" s="18"/>
      <c r="L141" s="18"/>
      <c r="M141" s="19"/>
    </row>
    <row r="142" spans="2:13" s="20" customFormat="1" ht="18" customHeight="1" x14ac:dyDescent="0.15">
      <c r="B142" s="18" t="s">
        <v>309</v>
      </c>
      <c r="C142" s="10"/>
      <c r="D142" s="10"/>
      <c r="E142" s="10"/>
      <c r="F142" s="16"/>
      <c r="G142" s="17"/>
      <c r="H142" s="10"/>
      <c r="I142" s="10"/>
      <c r="J142" s="18"/>
      <c r="K142" s="18"/>
      <c r="L142" s="18"/>
      <c r="M142" s="19"/>
    </row>
    <row r="143" spans="2:13" s="20" customFormat="1" ht="18" customHeight="1" x14ac:dyDescent="0.15">
      <c r="B143" s="18"/>
      <c r="C143" s="10"/>
      <c r="D143" s="10"/>
      <c r="E143" s="10"/>
      <c r="F143" s="16"/>
      <c r="G143" s="17"/>
      <c r="H143" s="10"/>
      <c r="I143" s="10"/>
      <c r="J143" s="18"/>
      <c r="K143" s="18"/>
      <c r="L143" s="18"/>
      <c r="M143" s="19"/>
    </row>
    <row r="144" spans="2:13" s="20" customFormat="1" ht="18" customHeight="1" x14ac:dyDescent="0.15">
      <c r="B144" s="85" t="s">
        <v>333</v>
      </c>
      <c r="C144" s="10"/>
      <c r="D144" s="10"/>
      <c r="E144" s="10"/>
      <c r="F144" s="16"/>
      <c r="G144" s="17"/>
      <c r="H144" s="10"/>
      <c r="I144" s="10"/>
      <c r="J144" s="18"/>
      <c r="K144" s="18"/>
      <c r="L144" s="18"/>
      <c r="M144" s="19"/>
    </row>
    <row r="145" spans="2:13" s="20" customFormat="1" ht="18" customHeight="1" x14ac:dyDescent="0.15">
      <c r="B145" s="85" t="s">
        <v>334</v>
      </c>
      <c r="C145" s="10"/>
      <c r="D145" s="10"/>
      <c r="E145" s="10"/>
      <c r="F145" s="16"/>
      <c r="G145" s="17"/>
      <c r="H145" s="10"/>
      <c r="I145" s="10"/>
      <c r="J145" s="18"/>
      <c r="K145" s="18"/>
      <c r="L145" s="18"/>
      <c r="M145" s="19"/>
    </row>
    <row r="146" spans="2:13" s="20" customFormat="1" ht="18" customHeight="1" x14ac:dyDescent="0.15">
      <c r="B146" s="18"/>
      <c r="C146" s="10"/>
      <c r="D146" s="10"/>
      <c r="E146" s="10"/>
      <c r="F146" s="16"/>
      <c r="G146" s="17"/>
      <c r="H146" s="10"/>
      <c r="I146" s="10"/>
      <c r="J146" s="18"/>
      <c r="K146" s="18"/>
      <c r="L146" s="18"/>
      <c r="M146" s="19"/>
    </row>
    <row r="147" spans="2:13" s="20" customFormat="1" ht="18" customHeight="1" x14ac:dyDescent="0.15">
      <c r="B147" s="18"/>
      <c r="C147" s="10"/>
      <c r="D147" s="10"/>
      <c r="E147" s="10"/>
      <c r="F147" s="16"/>
      <c r="G147" s="17"/>
      <c r="H147" s="10"/>
      <c r="I147" s="10"/>
      <c r="J147" s="18"/>
      <c r="K147" s="18"/>
      <c r="L147" s="18"/>
      <c r="M147" s="19"/>
    </row>
    <row r="148" spans="2:13" ht="18" customHeight="1" x14ac:dyDescent="0.15">
      <c r="B148" s="50" t="s">
        <v>58</v>
      </c>
      <c r="C148" s="51"/>
      <c r="D148" s="51"/>
      <c r="E148" s="51"/>
      <c r="F148" s="51"/>
      <c r="G148" s="51"/>
      <c r="H148" s="51"/>
      <c r="I148" s="51"/>
      <c r="J148" s="51"/>
      <c r="K148" s="51"/>
      <c r="L148" s="51"/>
      <c r="M148" s="52"/>
    </row>
    <row r="149" spans="2:13" ht="18" customHeight="1" x14ac:dyDescent="0.15">
      <c r="B149" s="21"/>
      <c r="C149" s="15"/>
      <c r="D149" s="15"/>
      <c r="E149" s="15"/>
      <c r="F149" s="15"/>
      <c r="G149" s="15"/>
      <c r="H149" s="15"/>
      <c r="I149" s="15"/>
      <c r="J149" s="15"/>
      <c r="K149" s="15"/>
      <c r="L149" s="15"/>
      <c r="M149" s="22"/>
    </row>
    <row r="150" spans="2:13" ht="18" customHeight="1" x14ac:dyDescent="0.15">
      <c r="B150" s="68" t="s">
        <v>76</v>
      </c>
      <c r="C150" s="69" t="s">
        <v>77</v>
      </c>
      <c r="D150" s="69" t="s">
        <v>78</v>
      </c>
      <c r="E150" s="69" t="s">
        <v>99</v>
      </c>
      <c r="F150" s="62" t="s">
        <v>80</v>
      </c>
      <c r="G150" s="40"/>
      <c r="H150" s="40"/>
      <c r="I150" s="40"/>
      <c r="J150" s="40"/>
      <c r="K150" s="62" t="s">
        <v>206</v>
      </c>
      <c r="L150" s="40"/>
      <c r="M150" s="48"/>
    </row>
    <row r="151" spans="2:13" ht="18" customHeight="1" x14ac:dyDescent="0.15">
      <c r="B151" s="15" t="s">
        <v>81</v>
      </c>
      <c r="C151" s="15" t="s">
        <v>83</v>
      </c>
      <c r="D151" s="15" t="s">
        <v>95</v>
      </c>
      <c r="E151" s="15" t="s">
        <v>91</v>
      </c>
      <c r="F151" s="63" t="s">
        <v>143</v>
      </c>
      <c r="G151" s="15"/>
      <c r="H151" s="15"/>
      <c r="I151" s="15"/>
      <c r="J151" s="15"/>
      <c r="K151" s="63" t="s">
        <v>220</v>
      </c>
      <c r="L151" s="15"/>
      <c r="M151" s="22"/>
    </row>
    <row r="152" spans="2:13" ht="18" customHeight="1" x14ac:dyDescent="0.15">
      <c r="B152" s="15"/>
      <c r="C152" s="15"/>
      <c r="D152" s="15"/>
      <c r="E152" s="15" t="s">
        <v>92</v>
      </c>
      <c r="F152" s="63" t="s">
        <v>144</v>
      </c>
      <c r="G152" s="15"/>
      <c r="H152" s="15"/>
      <c r="I152" s="15"/>
      <c r="J152" s="15"/>
      <c r="K152" s="63" t="s">
        <v>219</v>
      </c>
      <c r="L152" s="15"/>
      <c r="M152" s="22"/>
    </row>
    <row r="153" spans="2:13" ht="18" customHeight="1" x14ac:dyDescent="0.15">
      <c r="B153" s="15"/>
      <c r="C153" s="15"/>
      <c r="D153" s="15"/>
      <c r="E153" s="15" t="s">
        <v>93</v>
      </c>
      <c r="F153" s="63" t="s">
        <v>233</v>
      </c>
      <c r="G153" s="15"/>
      <c r="H153" s="15"/>
      <c r="I153" s="15"/>
      <c r="J153" s="15"/>
      <c r="K153" s="63"/>
      <c r="L153" s="15"/>
      <c r="M153" s="22"/>
    </row>
    <row r="154" spans="2:13" ht="18" customHeight="1" x14ac:dyDescent="0.15">
      <c r="B154" s="15"/>
      <c r="C154" s="15"/>
      <c r="D154" s="15"/>
      <c r="E154" s="15" t="s">
        <v>94</v>
      </c>
      <c r="F154" s="63" t="s">
        <v>234</v>
      </c>
      <c r="G154" s="15"/>
      <c r="H154" s="15"/>
      <c r="I154" s="15"/>
      <c r="J154" s="15"/>
      <c r="K154" s="63"/>
      <c r="L154" s="15"/>
      <c r="M154" s="22"/>
    </row>
    <row r="155" spans="2:13" ht="18" customHeight="1" x14ac:dyDescent="0.15">
      <c r="B155" s="15"/>
      <c r="C155" s="15"/>
      <c r="D155" s="15"/>
      <c r="E155" s="15" t="s">
        <v>85</v>
      </c>
      <c r="F155" s="63" t="s">
        <v>145</v>
      </c>
      <c r="G155" s="15"/>
      <c r="H155" s="15"/>
      <c r="I155" s="15"/>
      <c r="J155" s="15"/>
      <c r="K155" s="63"/>
      <c r="L155" s="15"/>
      <c r="M155" s="22"/>
    </row>
    <row r="156" spans="2:13" ht="18" customHeight="1" x14ac:dyDescent="0.15">
      <c r="B156" s="15"/>
      <c r="C156" s="15"/>
      <c r="D156" s="15"/>
      <c r="E156" s="67" t="s">
        <v>86</v>
      </c>
      <c r="F156" s="64" t="s">
        <v>146</v>
      </c>
      <c r="G156" s="56"/>
      <c r="H156" s="56"/>
      <c r="I156" s="56"/>
      <c r="J156" s="56"/>
      <c r="K156" s="64"/>
      <c r="L156" s="56"/>
      <c r="M156" s="57"/>
    </row>
    <row r="157" spans="2:13" ht="18" customHeight="1" x14ac:dyDescent="0.15">
      <c r="B157" s="15"/>
      <c r="C157" s="15"/>
      <c r="D157" s="15" t="s">
        <v>88</v>
      </c>
      <c r="E157" s="15" t="s">
        <v>89</v>
      </c>
      <c r="F157" s="63" t="s">
        <v>147</v>
      </c>
      <c r="G157" s="15"/>
      <c r="H157" s="15"/>
      <c r="I157" s="15"/>
      <c r="J157" s="15"/>
      <c r="K157" s="63" t="s">
        <v>207</v>
      </c>
      <c r="L157" s="15"/>
      <c r="M157" s="22"/>
    </row>
    <row r="158" spans="2:13" ht="18" customHeight="1" x14ac:dyDescent="0.15">
      <c r="B158" s="15"/>
      <c r="C158" s="15"/>
      <c r="D158" s="15"/>
      <c r="E158" s="15" t="s">
        <v>90</v>
      </c>
      <c r="F158" s="63" t="s">
        <v>148</v>
      </c>
      <c r="G158" s="15"/>
      <c r="H158" s="15"/>
      <c r="I158" s="15"/>
      <c r="J158" s="15"/>
      <c r="K158" s="63" t="s">
        <v>208</v>
      </c>
      <c r="L158" s="15"/>
      <c r="M158" s="22"/>
    </row>
    <row r="159" spans="2:13" ht="18" customHeight="1" x14ac:dyDescent="0.15">
      <c r="B159" s="15"/>
      <c r="C159" s="15"/>
      <c r="D159" s="15"/>
      <c r="E159" s="15" t="s">
        <v>232</v>
      </c>
      <c r="F159" s="63" t="s">
        <v>231</v>
      </c>
      <c r="G159" s="15"/>
      <c r="H159" s="15"/>
      <c r="I159" s="15"/>
      <c r="J159" s="15"/>
      <c r="K159" s="63" t="s">
        <v>209</v>
      </c>
      <c r="L159" s="15"/>
      <c r="M159" s="22"/>
    </row>
    <row r="160" spans="2:13" ht="18" customHeight="1" x14ac:dyDescent="0.15">
      <c r="B160" s="15"/>
      <c r="C160" s="15"/>
      <c r="D160" s="15"/>
      <c r="E160" s="67" t="s">
        <v>96</v>
      </c>
      <c r="F160" s="64" t="s">
        <v>149</v>
      </c>
      <c r="G160" s="56"/>
      <c r="H160" s="56"/>
      <c r="I160" s="56"/>
      <c r="J160" s="56"/>
      <c r="K160" s="64" t="s">
        <v>218</v>
      </c>
      <c r="L160" s="56"/>
      <c r="M160" s="57"/>
    </row>
    <row r="161" spans="2:13" ht="18" customHeight="1" x14ac:dyDescent="0.15">
      <c r="B161" s="15"/>
      <c r="C161" s="15"/>
      <c r="D161" s="15" t="s">
        <v>97</v>
      </c>
      <c r="E161" s="67"/>
      <c r="F161" s="65" t="s">
        <v>150</v>
      </c>
      <c r="G161" s="60"/>
      <c r="H161" s="60"/>
      <c r="I161" s="60"/>
      <c r="J161" s="60"/>
      <c r="K161" s="65" t="s">
        <v>210</v>
      </c>
      <c r="L161" s="60"/>
      <c r="M161" s="61"/>
    </row>
    <row r="162" spans="2:13" ht="18" customHeight="1" x14ac:dyDescent="0.15">
      <c r="B162" s="15"/>
      <c r="C162" s="15"/>
      <c r="D162" s="15"/>
      <c r="E162" s="67"/>
      <c r="F162" s="63"/>
      <c r="G162" s="15"/>
      <c r="H162" s="15"/>
      <c r="I162" s="15"/>
      <c r="J162" s="15"/>
      <c r="K162" s="63" t="s">
        <v>211</v>
      </c>
      <c r="L162" s="15"/>
      <c r="M162" s="22"/>
    </row>
    <row r="163" spans="2:13" ht="18" customHeight="1" x14ac:dyDescent="0.15">
      <c r="B163" s="15"/>
      <c r="C163" s="15"/>
      <c r="D163" s="15"/>
      <c r="E163" s="67"/>
      <c r="F163" s="63"/>
      <c r="G163" s="15"/>
      <c r="H163" s="15"/>
      <c r="I163" s="15"/>
      <c r="J163" s="15"/>
      <c r="K163" s="63" t="s">
        <v>212</v>
      </c>
      <c r="L163" s="15"/>
      <c r="M163" s="22"/>
    </row>
    <row r="164" spans="2:13" ht="18" customHeight="1" x14ac:dyDescent="0.15">
      <c r="B164" s="15"/>
      <c r="C164" s="15"/>
      <c r="D164" s="15"/>
      <c r="E164" s="67"/>
      <c r="F164" s="64"/>
      <c r="G164" s="56"/>
      <c r="H164" s="56"/>
      <c r="I164" s="56"/>
      <c r="J164" s="56"/>
      <c r="K164" s="64" t="s">
        <v>213</v>
      </c>
      <c r="L164" s="56"/>
      <c r="M164" s="57"/>
    </row>
    <row r="165" spans="2:13" ht="18" customHeight="1" x14ac:dyDescent="0.15">
      <c r="B165" s="15"/>
      <c r="C165" s="15" t="s">
        <v>152</v>
      </c>
      <c r="D165" s="15"/>
      <c r="E165" s="67"/>
      <c r="F165" s="63" t="s">
        <v>151</v>
      </c>
      <c r="G165" s="15"/>
      <c r="H165" s="15"/>
      <c r="I165" s="15"/>
      <c r="J165" s="15"/>
      <c r="K165" s="63" t="s">
        <v>214</v>
      </c>
      <c r="L165" s="15"/>
      <c r="M165" s="22"/>
    </row>
    <row r="166" spans="2:13" ht="18" customHeight="1" x14ac:dyDescent="0.15">
      <c r="B166" s="15"/>
      <c r="C166" s="15"/>
      <c r="D166" s="15"/>
      <c r="E166" s="67"/>
      <c r="F166" s="63"/>
      <c r="G166" s="15"/>
      <c r="H166" s="15"/>
      <c r="I166" s="15"/>
      <c r="J166" s="15"/>
      <c r="K166" s="63" t="s">
        <v>215</v>
      </c>
      <c r="L166" s="15"/>
      <c r="M166" s="22"/>
    </row>
    <row r="167" spans="2:13" ht="18" customHeight="1" x14ac:dyDescent="0.15">
      <c r="B167" s="15"/>
      <c r="C167" s="15"/>
      <c r="D167" s="15"/>
      <c r="E167" s="67"/>
      <c r="F167" s="63"/>
      <c r="G167" s="15"/>
      <c r="H167" s="15"/>
      <c r="I167" s="15"/>
      <c r="J167" s="15"/>
      <c r="K167" s="63" t="s">
        <v>216</v>
      </c>
      <c r="L167" s="15"/>
      <c r="M167" s="22"/>
    </row>
    <row r="168" spans="2:13" ht="18" customHeight="1" x14ac:dyDescent="0.15">
      <c r="B168" s="15"/>
      <c r="C168" s="15"/>
      <c r="D168" s="15"/>
      <c r="E168" s="67"/>
      <c r="F168" s="64"/>
      <c r="G168" s="56"/>
      <c r="H168" s="56"/>
      <c r="I168" s="56"/>
      <c r="J168" s="56"/>
      <c r="K168" s="64" t="s">
        <v>217</v>
      </c>
      <c r="L168" s="56"/>
      <c r="M168" s="57"/>
    </row>
    <row r="169" spans="2:13" ht="18" customHeight="1" x14ac:dyDescent="0.15">
      <c r="B169" s="15" t="s">
        <v>125</v>
      </c>
      <c r="C169" s="15" t="s">
        <v>115</v>
      </c>
      <c r="D169" s="15" t="s">
        <v>116</v>
      </c>
      <c r="E169" s="67"/>
      <c r="F169" s="66" t="s">
        <v>153</v>
      </c>
      <c r="G169" s="58"/>
      <c r="H169" s="58"/>
      <c r="I169" s="58"/>
      <c r="J169" s="58"/>
      <c r="K169" s="66" t="s">
        <v>230</v>
      </c>
      <c r="L169" s="58"/>
      <c r="M169" s="59"/>
    </row>
    <row r="170" spans="2:13" ht="18" customHeight="1" x14ac:dyDescent="0.15">
      <c r="B170" s="15"/>
      <c r="C170" s="15"/>
      <c r="D170" s="15" t="s">
        <v>117</v>
      </c>
      <c r="E170" s="67"/>
      <c r="F170" s="63" t="s">
        <v>154</v>
      </c>
      <c r="G170" s="15"/>
      <c r="H170" s="15"/>
      <c r="I170" s="15"/>
      <c r="J170" s="15"/>
      <c r="K170" s="63" t="s">
        <v>227</v>
      </c>
      <c r="L170" s="15"/>
      <c r="M170" s="22"/>
    </row>
    <row r="171" spans="2:13" ht="18" customHeight="1" x14ac:dyDescent="0.15">
      <c r="B171" s="15"/>
      <c r="C171" s="15"/>
      <c r="D171" s="15"/>
      <c r="E171" s="67"/>
      <c r="F171" s="63" t="s">
        <v>155</v>
      </c>
      <c r="G171" s="15"/>
      <c r="H171" s="15"/>
      <c r="I171" s="15"/>
      <c r="J171" s="15"/>
      <c r="K171" s="63" t="s">
        <v>228</v>
      </c>
      <c r="L171" s="15"/>
      <c r="M171" s="22"/>
    </row>
    <row r="172" spans="2:13" ht="18" customHeight="1" x14ac:dyDescent="0.15">
      <c r="B172" s="15"/>
      <c r="C172" s="15"/>
      <c r="D172" s="15" t="s">
        <v>118</v>
      </c>
      <c r="E172" s="67"/>
      <c r="F172" s="63" t="s">
        <v>157</v>
      </c>
      <c r="G172" s="15"/>
      <c r="H172" s="15"/>
      <c r="I172" s="15"/>
      <c r="J172" s="15"/>
      <c r="K172" s="63" t="s">
        <v>229</v>
      </c>
      <c r="L172" s="15"/>
      <c r="M172" s="22"/>
    </row>
    <row r="173" spans="2:13" ht="18" customHeight="1" x14ac:dyDescent="0.15">
      <c r="B173" s="15"/>
      <c r="C173" s="15"/>
      <c r="D173" s="15"/>
      <c r="E173" s="67"/>
      <c r="F173" s="63" t="s">
        <v>156</v>
      </c>
      <c r="G173" s="15"/>
      <c r="H173" s="15"/>
      <c r="I173" s="15"/>
      <c r="J173" s="15"/>
      <c r="K173" s="63"/>
      <c r="L173" s="15"/>
      <c r="M173" s="22"/>
    </row>
    <row r="174" spans="2:13" ht="18" customHeight="1" x14ac:dyDescent="0.15">
      <c r="B174" s="15"/>
      <c r="C174" s="15"/>
      <c r="D174" s="15"/>
      <c r="E174" s="67"/>
      <c r="F174" s="64" t="s">
        <v>158</v>
      </c>
      <c r="G174" s="56"/>
      <c r="H174" s="56"/>
      <c r="I174" s="56"/>
      <c r="J174" s="56"/>
      <c r="K174" s="64"/>
      <c r="L174" s="56"/>
      <c r="M174" s="57"/>
    </row>
    <row r="175" spans="2:13" ht="18" customHeight="1" x14ac:dyDescent="0.15">
      <c r="B175" s="15"/>
      <c r="C175" s="15" t="s">
        <v>82</v>
      </c>
      <c r="D175" s="15"/>
      <c r="E175" s="15" t="s">
        <v>84</v>
      </c>
      <c r="F175" s="63" t="s">
        <v>160</v>
      </c>
      <c r="G175" s="15"/>
      <c r="H175" s="15"/>
      <c r="I175" s="15"/>
      <c r="J175" s="15"/>
      <c r="K175" s="63" t="s">
        <v>235</v>
      </c>
      <c r="L175" s="15"/>
      <c r="M175" s="22"/>
    </row>
    <row r="176" spans="2:13" ht="18" customHeight="1" x14ac:dyDescent="0.15">
      <c r="B176" s="15"/>
      <c r="C176" s="15"/>
      <c r="D176" s="15"/>
      <c r="E176" s="15"/>
      <c r="F176" s="63" t="s">
        <v>159</v>
      </c>
      <c r="G176" s="15"/>
      <c r="H176" s="15"/>
      <c r="I176" s="15"/>
      <c r="J176" s="15"/>
      <c r="K176" s="63" t="s">
        <v>236</v>
      </c>
      <c r="L176" s="15"/>
      <c r="M176" s="22"/>
    </row>
    <row r="177" spans="2:13" ht="18" customHeight="1" x14ac:dyDescent="0.15">
      <c r="B177" s="15"/>
      <c r="C177" s="15"/>
      <c r="D177" s="15"/>
      <c r="E177" s="15" t="s">
        <v>98</v>
      </c>
      <c r="F177" s="63" t="s">
        <v>161</v>
      </c>
      <c r="G177" s="15"/>
      <c r="H177" s="15"/>
      <c r="I177" s="15"/>
      <c r="J177" s="15"/>
      <c r="K177" s="63" t="s">
        <v>237</v>
      </c>
      <c r="L177" s="15"/>
      <c r="M177" s="22"/>
    </row>
    <row r="178" spans="2:13" ht="18" customHeight="1" x14ac:dyDescent="0.15">
      <c r="B178" s="15"/>
      <c r="C178" s="15"/>
      <c r="D178" s="15"/>
      <c r="E178" s="15" t="s">
        <v>100</v>
      </c>
      <c r="F178" s="63" t="s">
        <v>162</v>
      </c>
      <c r="G178" s="15"/>
      <c r="H178" s="15"/>
      <c r="I178" s="15"/>
      <c r="J178" s="15"/>
      <c r="K178" s="63" t="s">
        <v>238</v>
      </c>
      <c r="L178" s="15"/>
      <c r="M178" s="22"/>
    </row>
    <row r="179" spans="2:13" ht="18" customHeight="1" x14ac:dyDescent="0.15">
      <c r="B179" s="15"/>
      <c r="C179" s="15"/>
      <c r="D179" s="15"/>
      <c r="E179" s="15" t="s">
        <v>101</v>
      </c>
      <c r="F179" s="63" t="s">
        <v>163</v>
      </c>
      <c r="G179" s="15"/>
      <c r="H179" s="15"/>
      <c r="I179" s="15"/>
      <c r="J179" s="15"/>
      <c r="K179" s="63" t="s">
        <v>239</v>
      </c>
      <c r="L179" s="15"/>
      <c r="M179" s="22"/>
    </row>
    <row r="180" spans="2:13" ht="18" customHeight="1" x14ac:dyDescent="0.15">
      <c r="B180" s="15"/>
      <c r="C180" s="15"/>
      <c r="D180" s="15"/>
      <c r="E180" s="15" t="s">
        <v>102</v>
      </c>
      <c r="F180" s="63" t="s">
        <v>164</v>
      </c>
      <c r="G180" s="15"/>
      <c r="H180" s="15"/>
      <c r="I180" s="15"/>
      <c r="J180" s="15"/>
      <c r="K180" s="63" t="s">
        <v>240</v>
      </c>
      <c r="L180" s="15"/>
      <c r="M180" s="22"/>
    </row>
    <row r="181" spans="2:13" ht="18" customHeight="1" x14ac:dyDescent="0.15">
      <c r="B181" s="15"/>
      <c r="C181" s="15"/>
      <c r="D181" s="15"/>
      <c r="E181" s="15" t="s">
        <v>103</v>
      </c>
      <c r="F181" s="63" t="s">
        <v>165</v>
      </c>
      <c r="G181" s="15"/>
      <c r="H181" s="15"/>
      <c r="I181" s="15"/>
      <c r="J181" s="15"/>
      <c r="K181" s="63"/>
      <c r="L181" s="15"/>
      <c r="M181" s="22"/>
    </row>
    <row r="182" spans="2:13" ht="18" customHeight="1" x14ac:dyDescent="0.15">
      <c r="B182" s="15"/>
      <c r="C182" s="15"/>
      <c r="D182" s="15"/>
      <c r="E182" s="15" t="s">
        <v>104</v>
      </c>
      <c r="F182" s="63" t="s">
        <v>166</v>
      </c>
      <c r="G182" s="15"/>
      <c r="H182" s="15"/>
      <c r="I182" s="15"/>
      <c r="J182" s="15"/>
      <c r="K182" s="63"/>
      <c r="L182" s="15"/>
      <c r="M182" s="22"/>
    </row>
    <row r="183" spans="2:13" ht="18" customHeight="1" x14ac:dyDescent="0.15">
      <c r="B183" s="15"/>
      <c r="C183" s="15"/>
      <c r="D183" s="15"/>
      <c r="E183" s="15" t="s">
        <v>105</v>
      </c>
      <c r="F183" s="63" t="s">
        <v>167</v>
      </c>
      <c r="G183" s="15"/>
      <c r="H183" s="15"/>
      <c r="I183" s="15"/>
      <c r="J183" s="15"/>
      <c r="K183" s="63"/>
      <c r="L183" s="15"/>
      <c r="M183" s="22"/>
    </row>
    <row r="184" spans="2:13" ht="18" customHeight="1" x14ac:dyDescent="0.15">
      <c r="B184" s="15"/>
      <c r="C184" s="15"/>
      <c r="D184" s="15"/>
      <c r="E184" s="15" t="s">
        <v>106</v>
      </c>
      <c r="F184" s="63" t="s">
        <v>168</v>
      </c>
      <c r="G184" s="15"/>
      <c r="H184" s="15"/>
      <c r="I184" s="15"/>
      <c r="J184" s="15"/>
      <c r="K184" s="63"/>
      <c r="L184" s="15"/>
      <c r="M184" s="22"/>
    </row>
    <row r="185" spans="2:13" ht="18" customHeight="1" x14ac:dyDescent="0.15">
      <c r="B185" s="15"/>
      <c r="D185" s="15"/>
      <c r="E185" s="15" t="s">
        <v>107</v>
      </c>
      <c r="F185" s="63" t="s">
        <v>169</v>
      </c>
      <c r="G185" s="15"/>
      <c r="H185" s="15"/>
      <c r="I185" s="15"/>
      <c r="J185" s="15"/>
      <c r="K185" s="63"/>
      <c r="L185" s="15"/>
      <c r="M185" s="22"/>
    </row>
    <row r="186" spans="2:13" ht="18" customHeight="1" x14ac:dyDescent="0.15">
      <c r="B186" s="15"/>
      <c r="C186" s="15"/>
      <c r="D186" s="15"/>
      <c r="E186" s="15" t="s">
        <v>108</v>
      </c>
      <c r="F186" s="63" t="s">
        <v>170</v>
      </c>
      <c r="G186" s="15"/>
      <c r="H186" s="15"/>
      <c r="I186" s="15"/>
      <c r="J186" s="15"/>
      <c r="K186" s="63"/>
      <c r="L186" s="15"/>
      <c r="M186" s="22"/>
    </row>
    <row r="187" spans="2:13" ht="18" customHeight="1" x14ac:dyDescent="0.15">
      <c r="B187" s="15"/>
      <c r="C187" s="15"/>
      <c r="D187" s="15"/>
      <c r="E187" s="15" t="s">
        <v>109</v>
      </c>
      <c r="F187" s="64" t="s">
        <v>171</v>
      </c>
      <c r="G187" s="56"/>
      <c r="H187" s="56"/>
      <c r="I187" s="56"/>
      <c r="J187" s="56"/>
      <c r="K187" s="64"/>
      <c r="L187" s="56"/>
      <c r="M187" s="57"/>
    </row>
    <row r="188" spans="2:13" ht="18" customHeight="1" x14ac:dyDescent="0.15">
      <c r="B188" s="15"/>
      <c r="C188" s="15" t="s">
        <v>110</v>
      </c>
      <c r="D188" s="15"/>
      <c r="E188" s="15" t="s">
        <v>111</v>
      </c>
      <c r="F188" s="63" t="s">
        <v>172</v>
      </c>
      <c r="G188" s="15"/>
      <c r="H188" s="15"/>
      <c r="I188" s="15"/>
      <c r="J188" s="15"/>
      <c r="K188" s="63" t="s">
        <v>241</v>
      </c>
      <c r="L188" s="15"/>
      <c r="M188" s="22"/>
    </row>
    <row r="189" spans="2:13" ht="18" customHeight="1" x14ac:dyDescent="0.15">
      <c r="B189" s="15"/>
      <c r="C189" s="15"/>
      <c r="D189" s="15"/>
      <c r="E189" s="15" t="s">
        <v>87</v>
      </c>
      <c r="F189" s="63" t="s">
        <v>173</v>
      </c>
      <c r="G189" s="15"/>
      <c r="H189" s="15"/>
      <c r="I189" s="15"/>
      <c r="J189" s="15"/>
      <c r="K189" s="63" t="s">
        <v>242</v>
      </c>
      <c r="L189" s="15"/>
      <c r="M189" s="22"/>
    </row>
    <row r="190" spans="2:13" ht="18" customHeight="1" x14ac:dyDescent="0.15">
      <c r="B190" s="15"/>
      <c r="D190" s="15"/>
      <c r="E190" s="15" t="s">
        <v>112</v>
      </c>
      <c r="F190" s="63" t="s">
        <v>174</v>
      </c>
      <c r="G190" s="15"/>
      <c r="H190" s="15"/>
      <c r="I190" s="15"/>
      <c r="J190" s="15"/>
      <c r="K190" s="63" t="s">
        <v>243</v>
      </c>
      <c r="L190" s="15"/>
      <c r="M190" s="22"/>
    </row>
    <row r="191" spans="2:13" ht="18" customHeight="1" x14ac:dyDescent="0.15">
      <c r="B191" s="15"/>
      <c r="C191" s="15"/>
      <c r="D191" s="15"/>
      <c r="E191" s="15" t="s">
        <v>113</v>
      </c>
      <c r="F191" s="63" t="s">
        <v>175</v>
      </c>
      <c r="G191" s="15"/>
      <c r="H191" s="15"/>
      <c r="I191" s="15"/>
      <c r="J191" s="15"/>
      <c r="K191" s="63" t="s">
        <v>244</v>
      </c>
      <c r="L191" s="15"/>
      <c r="M191" s="22"/>
    </row>
    <row r="192" spans="2:13" ht="18" customHeight="1" x14ac:dyDescent="0.15">
      <c r="B192" s="15"/>
      <c r="C192" s="15"/>
      <c r="D192" s="15"/>
      <c r="E192" s="15" t="s">
        <v>114</v>
      </c>
      <c r="F192" s="63" t="s">
        <v>176</v>
      </c>
      <c r="G192" s="15"/>
      <c r="H192" s="15"/>
      <c r="I192" s="15"/>
      <c r="J192" s="15"/>
      <c r="K192" s="63" t="s">
        <v>245</v>
      </c>
      <c r="L192" s="15"/>
      <c r="M192" s="22"/>
    </row>
    <row r="193" spans="2:13" ht="18" customHeight="1" x14ac:dyDescent="0.15">
      <c r="B193" s="15"/>
      <c r="C193" s="15"/>
      <c r="D193" s="15"/>
      <c r="E193" s="15"/>
      <c r="F193" s="70" t="s">
        <v>250</v>
      </c>
      <c r="G193" s="18"/>
      <c r="H193" s="18"/>
      <c r="I193" s="18"/>
      <c r="J193" s="18"/>
      <c r="K193" s="63" t="s">
        <v>246</v>
      </c>
      <c r="L193" s="15"/>
      <c r="M193" s="22"/>
    </row>
    <row r="194" spans="2:13" ht="18" customHeight="1" x14ac:dyDescent="0.15">
      <c r="B194" s="15"/>
      <c r="C194" s="15"/>
      <c r="D194" s="15"/>
      <c r="E194" s="15"/>
      <c r="F194" s="70" t="s">
        <v>251</v>
      </c>
      <c r="G194" s="18"/>
      <c r="H194" s="18"/>
      <c r="I194" s="18"/>
      <c r="J194" s="18"/>
      <c r="K194" s="63" t="s">
        <v>247</v>
      </c>
      <c r="L194" s="15"/>
      <c r="M194" s="22"/>
    </row>
    <row r="195" spans="2:13" ht="18" customHeight="1" x14ac:dyDescent="0.15">
      <c r="B195" s="15"/>
      <c r="C195" s="15"/>
      <c r="D195" s="15"/>
      <c r="E195" s="15"/>
      <c r="F195" s="70" t="s">
        <v>252</v>
      </c>
      <c r="G195" s="18"/>
      <c r="H195" s="18"/>
      <c r="I195" s="18"/>
      <c r="J195" s="18"/>
      <c r="K195" s="63" t="s">
        <v>248</v>
      </c>
      <c r="L195" s="15"/>
      <c r="M195" s="22"/>
    </row>
    <row r="196" spans="2:13" ht="18" customHeight="1" x14ac:dyDescent="0.15">
      <c r="B196" s="15"/>
      <c r="C196" s="15"/>
      <c r="D196" s="15"/>
      <c r="E196" s="15"/>
      <c r="F196" s="71" t="s">
        <v>253</v>
      </c>
      <c r="G196" s="72"/>
      <c r="H196" s="72"/>
      <c r="I196" s="72"/>
      <c r="J196" s="72"/>
      <c r="K196" s="64" t="s">
        <v>249</v>
      </c>
      <c r="L196" s="56"/>
      <c r="M196" s="57"/>
    </row>
    <row r="197" spans="2:13" ht="18" customHeight="1" x14ac:dyDescent="0.15">
      <c r="B197" s="15" t="s">
        <v>124</v>
      </c>
      <c r="C197" s="15" t="s">
        <v>119</v>
      </c>
      <c r="D197" s="15" t="s">
        <v>120</v>
      </c>
      <c r="E197" s="15"/>
      <c r="F197" s="63" t="s">
        <v>177</v>
      </c>
      <c r="G197" s="15"/>
      <c r="H197" s="15"/>
      <c r="I197" s="15"/>
      <c r="J197" s="15"/>
      <c r="K197" s="63" t="s">
        <v>254</v>
      </c>
      <c r="L197" s="15"/>
      <c r="M197" s="22"/>
    </row>
    <row r="198" spans="2:13" ht="18" customHeight="1" x14ac:dyDescent="0.15">
      <c r="B198" s="15"/>
      <c r="C198" s="15"/>
      <c r="D198" s="15"/>
      <c r="E198" s="15"/>
      <c r="F198" s="63" t="s">
        <v>178</v>
      </c>
      <c r="G198" s="15"/>
      <c r="H198" s="15"/>
      <c r="I198" s="15"/>
      <c r="J198" s="15"/>
      <c r="K198" s="63" t="s">
        <v>255</v>
      </c>
      <c r="L198" s="15"/>
      <c r="M198" s="22"/>
    </row>
    <row r="199" spans="2:13" ht="18" customHeight="1" x14ac:dyDescent="0.15">
      <c r="B199" s="15"/>
      <c r="C199" s="15"/>
      <c r="D199" s="15" t="s">
        <v>121</v>
      </c>
      <c r="E199" s="15"/>
      <c r="F199" s="63" t="s">
        <v>179</v>
      </c>
      <c r="G199" s="15"/>
      <c r="H199" s="15"/>
      <c r="I199" s="15"/>
      <c r="J199" s="15"/>
      <c r="K199" s="63" t="s">
        <v>256</v>
      </c>
      <c r="L199" s="15"/>
      <c r="M199" s="22"/>
    </row>
    <row r="200" spans="2:13" ht="18" customHeight="1" x14ac:dyDescent="0.15">
      <c r="B200" s="15"/>
      <c r="C200" s="15"/>
      <c r="D200" s="15" t="s">
        <v>136</v>
      </c>
      <c r="E200" s="15"/>
      <c r="F200" s="63" t="s">
        <v>205</v>
      </c>
      <c r="G200" s="15"/>
      <c r="H200" s="15"/>
      <c r="I200" s="15"/>
      <c r="J200" s="15"/>
      <c r="K200" s="63" t="s">
        <v>257</v>
      </c>
      <c r="L200" s="15"/>
      <c r="M200" s="22"/>
    </row>
    <row r="201" spans="2:13" ht="18" customHeight="1" x14ac:dyDescent="0.15">
      <c r="B201" s="15"/>
      <c r="C201" s="15"/>
      <c r="D201" s="15" t="s">
        <v>201</v>
      </c>
      <c r="E201" s="15"/>
      <c r="F201" s="63" t="s">
        <v>202</v>
      </c>
      <c r="G201" s="15"/>
      <c r="H201" s="15"/>
      <c r="I201" s="15"/>
      <c r="J201" s="15"/>
      <c r="K201" s="63" t="s">
        <v>258</v>
      </c>
      <c r="L201" s="15"/>
      <c r="M201" s="22"/>
    </row>
    <row r="202" spans="2:13" ht="18" customHeight="1" x14ac:dyDescent="0.15">
      <c r="B202" s="15"/>
      <c r="C202" s="15"/>
      <c r="D202" s="15" t="s">
        <v>123</v>
      </c>
      <c r="E202" s="15"/>
      <c r="F202" s="63" t="s">
        <v>181</v>
      </c>
      <c r="G202" s="15"/>
      <c r="H202" s="15"/>
      <c r="I202" s="15"/>
      <c r="J202" s="15"/>
      <c r="K202" s="63" t="s">
        <v>259</v>
      </c>
      <c r="L202" s="15"/>
      <c r="M202" s="22"/>
    </row>
    <row r="203" spans="2:13" ht="18" customHeight="1" x14ac:dyDescent="0.15">
      <c r="B203" s="15"/>
      <c r="C203" s="15"/>
      <c r="D203" s="15"/>
      <c r="E203" s="15"/>
      <c r="F203" s="63"/>
      <c r="G203" s="15"/>
      <c r="H203" s="15"/>
      <c r="I203" s="15"/>
      <c r="J203" s="15"/>
      <c r="K203" s="63" t="s">
        <v>260</v>
      </c>
      <c r="L203" s="15"/>
      <c r="M203" s="22"/>
    </row>
    <row r="204" spans="2:13" ht="18" customHeight="1" x14ac:dyDescent="0.15">
      <c r="B204" s="15"/>
      <c r="C204" s="15"/>
      <c r="D204" s="15"/>
      <c r="E204" s="15"/>
      <c r="F204" s="63"/>
      <c r="G204" s="15"/>
      <c r="H204" s="15"/>
      <c r="I204" s="15"/>
      <c r="J204" s="15"/>
      <c r="K204" s="63" t="s">
        <v>261</v>
      </c>
      <c r="L204" s="15"/>
      <c r="M204" s="22"/>
    </row>
    <row r="205" spans="2:13" ht="18" customHeight="1" x14ac:dyDescent="0.15">
      <c r="B205" s="15"/>
      <c r="C205" s="15"/>
      <c r="D205" s="15"/>
      <c r="E205" s="15"/>
      <c r="F205" s="63"/>
      <c r="G205" s="15"/>
      <c r="H205" s="15"/>
      <c r="I205" s="15"/>
      <c r="J205" s="15"/>
      <c r="K205" s="63" t="s">
        <v>262</v>
      </c>
      <c r="L205" s="15"/>
      <c r="M205" s="22"/>
    </row>
    <row r="206" spans="2:13" ht="18" customHeight="1" x14ac:dyDescent="0.15">
      <c r="B206" s="15"/>
      <c r="C206" s="15"/>
      <c r="D206" s="15"/>
      <c r="E206" s="15"/>
      <c r="F206" s="63"/>
      <c r="G206" s="15"/>
      <c r="H206" s="15"/>
      <c r="I206" s="15"/>
      <c r="J206" s="15"/>
      <c r="K206" s="63" t="s">
        <v>263</v>
      </c>
      <c r="L206" s="15"/>
      <c r="M206" s="22"/>
    </row>
    <row r="207" spans="2:13" ht="18" customHeight="1" x14ac:dyDescent="0.15">
      <c r="B207" s="15"/>
      <c r="C207" s="15"/>
      <c r="D207" s="15"/>
      <c r="E207" s="15"/>
      <c r="F207" s="64"/>
      <c r="G207" s="56"/>
      <c r="H207" s="56"/>
      <c r="I207" s="56"/>
      <c r="J207" s="56"/>
      <c r="K207" s="64" t="s">
        <v>264</v>
      </c>
      <c r="L207" s="56"/>
      <c r="M207" s="57"/>
    </row>
    <row r="208" spans="2:13" ht="18" customHeight="1" x14ac:dyDescent="0.15">
      <c r="B208" s="15" t="s">
        <v>126</v>
      </c>
      <c r="C208" s="15" t="s">
        <v>127</v>
      </c>
      <c r="D208" s="15" t="s">
        <v>128</v>
      </c>
      <c r="E208" s="15" t="s">
        <v>132</v>
      </c>
      <c r="F208" s="63" t="s">
        <v>182</v>
      </c>
      <c r="G208" s="15"/>
      <c r="H208" s="15"/>
      <c r="I208" s="15"/>
      <c r="J208" s="15"/>
      <c r="K208" s="63" t="s">
        <v>290</v>
      </c>
      <c r="L208" s="15"/>
      <c r="M208" s="22"/>
    </row>
    <row r="209" spans="2:13" ht="18" customHeight="1" x14ac:dyDescent="0.15">
      <c r="B209" s="15"/>
      <c r="C209" s="15"/>
      <c r="D209" s="15"/>
      <c r="E209" s="15" t="s">
        <v>133</v>
      </c>
      <c r="F209" s="64" t="s">
        <v>183</v>
      </c>
      <c r="G209" s="56"/>
      <c r="H209" s="56"/>
      <c r="I209" s="56"/>
      <c r="J209" s="56"/>
      <c r="K209" s="64" t="s">
        <v>291</v>
      </c>
      <c r="L209" s="56"/>
      <c r="M209" s="57"/>
    </row>
    <row r="210" spans="2:13" ht="18" customHeight="1" x14ac:dyDescent="0.15">
      <c r="B210" s="15"/>
      <c r="C210" s="15" t="s">
        <v>129</v>
      </c>
      <c r="D210" s="15" t="s">
        <v>130</v>
      </c>
      <c r="E210" s="15" t="s">
        <v>189</v>
      </c>
      <c r="F210" s="63" t="s">
        <v>192</v>
      </c>
      <c r="G210" s="15"/>
      <c r="H210" s="15"/>
      <c r="I210" s="15"/>
      <c r="J210" s="15"/>
      <c r="K210" s="63" t="s">
        <v>267</v>
      </c>
      <c r="L210" s="15"/>
      <c r="M210" s="22"/>
    </row>
    <row r="211" spans="2:13" ht="18" customHeight="1" x14ac:dyDescent="0.15">
      <c r="B211" s="15"/>
      <c r="C211" s="15"/>
      <c r="D211" s="15"/>
      <c r="E211" s="15" t="s">
        <v>190</v>
      </c>
      <c r="F211" s="63" t="s">
        <v>191</v>
      </c>
      <c r="G211" s="15"/>
      <c r="H211" s="15"/>
      <c r="I211" s="15"/>
      <c r="J211" s="15"/>
      <c r="K211" s="63" t="s">
        <v>268</v>
      </c>
      <c r="L211" s="15"/>
      <c r="M211" s="22"/>
    </row>
    <row r="212" spans="2:13" ht="18" customHeight="1" x14ac:dyDescent="0.15">
      <c r="B212" s="15"/>
      <c r="C212" s="15"/>
      <c r="D212" s="15"/>
      <c r="E212" s="15"/>
      <c r="F212" s="64" t="s">
        <v>193</v>
      </c>
      <c r="G212" s="56"/>
      <c r="H212" s="56"/>
      <c r="I212" s="56"/>
      <c r="J212" s="56"/>
      <c r="K212" s="64" t="s">
        <v>269</v>
      </c>
      <c r="L212" s="56"/>
      <c r="M212" s="57"/>
    </row>
    <row r="213" spans="2:13" ht="18" customHeight="1" x14ac:dyDescent="0.15">
      <c r="B213" s="15" t="s">
        <v>131</v>
      </c>
      <c r="C213" s="15" t="s">
        <v>134</v>
      </c>
      <c r="D213" s="15" t="s">
        <v>140</v>
      </c>
      <c r="E213" s="15"/>
      <c r="F213" s="63" t="s">
        <v>184</v>
      </c>
      <c r="G213" s="15"/>
      <c r="H213" s="15"/>
      <c r="I213" s="15"/>
      <c r="J213" s="15"/>
      <c r="K213" s="63" t="s">
        <v>270</v>
      </c>
      <c r="L213" s="15"/>
      <c r="M213" s="22"/>
    </row>
    <row r="214" spans="2:13" ht="18" customHeight="1" x14ac:dyDescent="0.15">
      <c r="B214" s="15"/>
      <c r="C214" s="15"/>
      <c r="D214" s="15" t="s">
        <v>141</v>
      </c>
      <c r="E214" s="15"/>
      <c r="F214" s="63" t="s">
        <v>226</v>
      </c>
      <c r="G214" s="15"/>
      <c r="H214" s="15"/>
      <c r="I214" s="15"/>
      <c r="J214" s="15"/>
      <c r="K214" s="63"/>
      <c r="L214" s="15"/>
      <c r="M214" s="22"/>
    </row>
    <row r="215" spans="2:13" ht="18" customHeight="1" x14ac:dyDescent="0.15">
      <c r="B215" s="15"/>
      <c r="C215" s="15"/>
      <c r="D215" s="15" t="s">
        <v>142</v>
      </c>
      <c r="E215" s="15"/>
      <c r="F215" s="63" t="s">
        <v>185</v>
      </c>
      <c r="G215" s="15"/>
      <c r="H215" s="15"/>
      <c r="I215" s="15"/>
      <c r="J215" s="15"/>
      <c r="K215" s="63"/>
      <c r="L215" s="15"/>
      <c r="M215" s="22"/>
    </row>
    <row r="216" spans="2:13" ht="18" customHeight="1" x14ac:dyDescent="0.15">
      <c r="B216" s="15"/>
      <c r="C216" s="15"/>
      <c r="D216" s="15"/>
      <c r="E216" s="15"/>
      <c r="F216" s="64" t="s">
        <v>186</v>
      </c>
      <c r="G216" s="56"/>
      <c r="H216" s="56"/>
      <c r="I216" s="56"/>
      <c r="J216" s="56"/>
      <c r="K216" s="64"/>
      <c r="L216" s="56"/>
      <c r="M216" s="57"/>
    </row>
    <row r="217" spans="2:13" ht="18" customHeight="1" x14ac:dyDescent="0.15">
      <c r="B217" s="15"/>
      <c r="C217" s="15" t="s">
        <v>139</v>
      </c>
      <c r="D217" s="15" t="s">
        <v>135</v>
      </c>
      <c r="E217" s="15"/>
      <c r="F217" s="63" t="s">
        <v>194</v>
      </c>
      <c r="G217" s="15"/>
      <c r="H217" s="15"/>
      <c r="I217" s="15"/>
      <c r="J217" s="15"/>
      <c r="K217" s="63" t="s">
        <v>271</v>
      </c>
      <c r="L217" s="15"/>
      <c r="M217" s="22"/>
    </row>
    <row r="218" spans="2:13" ht="18" customHeight="1" x14ac:dyDescent="0.15">
      <c r="B218" s="15"/>
      <c r="C218" s="15"/>
      <c r="D218" s="15" t="s">
        <v>122</v>
      </c>
      <c r="E218" s="15"/>
      <c r="F218" s="63" t="s">
        <v>180</v>
      </c>
      <c r="G218" s="15"/>
      <c r="H218" s="15"/>
      <c r="I218" s="15"/>
      <c r="J218" s="15"/>
      <c r="K218" s="63" t="s">
        <v>272</v>
      </c>
      <c r="L218" s="15"/>
      <c r="M218" s="22"/>
    </row>
    <row r="219" spans="2:13" ht="18" customHeight="1" x14ac:dyDescent="0.15">
      <c r="B219" s="15"/>
      <c r="C219" s="15"/>
      <c r="D219" s="15"/>
      <c r="E219" s="15"/>
      <c r="F219" s="63" t="s">
        <v>265</v>
      </c>
      <c r="G219" s="15"/>
      <c r="H219" s="15"/>
      <c r="I219" s="15"/>
      <c r="J219" s="15"/>
      <c r="K219" s="63"/>
      <c r="L219" s="15"/>
      <c r="M219" s="22"/>
    </row>
    <row r="220" spans="2:13" ht="18" customHeight="1" x14ac:dyDescent="0.15">
      <c r="B220" s="15"/>
      <c r="C220" s="15"/>
      <c r="D220" s="15"/>
      <c r="E220" s="15"/>
      <c r="F220" s="63" t="s">
        <v>266</v>
      </c>
      <c r="G220" s="15"/>
      <c r="H220" s="15"/>
      <c r="I220" s="15"/>
      <c r="J220" s="15"/>
      <c r="K220" s="63"/>
      <c r="L220" s="15"/>
      <c r="M220" s="22"/>
    </row>
    <row r="221" spans="2:13" ht="18" customHeight="1" x14ac:dyDescent="0.15">
      <c r="B221" s="15"/>
      <c r="C221" s="15"/>
      <c r="D221" s="15"/>
      <c r="E221" s="15" t="s">
        <v>199</v>
      </c>
      <c r="F221" s="63" t="s">
        <v>200</v>
      </c>
      <c r="G221" s="15"/>
      <c r="H221" s="15"/>
      <c r="I221" s="15"/>
      <c r="J221" s="15"/>
      <c r="K221" s="63"/>
      <c r="L221" s="15"/>
      <c r="M221" s="22"/>
    </row>
    <row r="222" spans="2:13" ht="18" customHeight="1" x14ac:dyDescent="0.15">
      <c r="B222" s="15"/>
      <c r="C222" s="15"/>
      <c r="D222" s="15" t="s">
        <v>187</v>
      </c>
      <c r="E222" s="15"/>
      <c r="F222" s="63" t="s">
        <v>188</v>
      </c>
      <c r="G222" s="15"/>
      <c r="H222" s="15"/>
      <c r="I222" s="15"/>
      <c r="J222" s="15"/>
      <c r="K222" s="63"/>
      <c r="L222" s="15"/>
      <c r="M222" s="22"/>
    </row>
    <row r="223" spans="2:13" ht="18" customHeight="1" x14ac:dyDescent="0.15">
      <c r="B223" s="15"/>
      <c r="C223" s="15"/>
      <c r="D223" s="15" t="s">
        <v>137</v>
      </c>
      <c r="E223" s="15"/>
      <c r="F223" s="63" t="s">
        <v>195</v>
      </c>
      <c r="G223" s="15"/>
      <c r="H223" s="15"/>
      <c r="I223" s="15"/>
      <c r="J223" s="15"/>
      <c r="K223" s="63"/>
      <c r="L223" s="15"/>
      <c r="M223" s="22"/>
    </row>
    <row r="224" spans="2:13" ht="18" customHeight="1" x14ac:dyDescent="0.15">
      <c r="B224" s="15"/>
      <c r="C224" s="15"/>
      <c r="D224" s="15"/>
      <c r="E224" s="15"/>
      <c r="F224" s="63" t="s">
        <v>196</v>
      </c>
      <c r="G224" s="15"/>
      <c r="H224" s="15"/>
      <c r="I224" s="15"/>
      <c r="J224" s="15"/>
      <c r="K224" s="63"/>
      <c r="L224" s="15"/>
      <c r="M224" s="22"/>
    </row>
    <row r="225" spans="2:13" ht="18" customHeight="1" x14ac:dyDescent="0.15">
      <c r="B225" s="15"/>
      <c r="C225" s="15"/>
      <c r="D225" s="15" t="s">
        <v>138</v>
      </c>
      <c r="E225" s="15"/>
      <c r="F225" s="63" t="s">
        <v>203</v>
      </c>
      <c r="G225" s="15"/>
      <c r="H225" s="15"/>
      <c r="I225" s="15"/>
      <c r="J225" s="15"/>
      <c r="K225" s="63"/>
      <c r="L225" s="15"/>
      <c r="M225" s="22"/>
    </row>
    <row r="226" spans="2:13" ht="18" customHeight="1" x14ac:dyDescent="0.15">
      <c r="B226" s="40"/>
      <c r="C226" s="40"/>
      <c r="D226" s="40" t="s">
        <v>197</v>
      </c>
      <c r="E226" s="40"/>
      <c r="F226" s="62" t="s">
        <v>204</v>
      </c>
      <c r="G226" s="40"/>
      <c r="H226" s="40"/>
      <c r="I226" s="40"/>
      <c r="J226" s="40"/>
      <c r="K226" s="62"/>
      <c r="L226" s="40"/>
      <c r="M226" s="48"/>
    </row>
    <row r="227" spans="2:13" ht="18" customHeight="1" x14ac:dyDescent="0.15">
      <c r="B227" s="23"/>
      <c r="C227" s="15"/>
      <c r="D227" s="15"/>
      <c r="E227" s="15"/>
      <c r="F227" s="15"/>
      <c r="G227" s="15"/>
      <c r="H227" s="15"/>
      <c r="I227" s="15"/>
      <c r="J227" s="15"/>
      <c r="K227" s="15"/>
      <c r="L227" s="15"/>
      <c r="M227" s="22"/>
    </row>
    <row r="228" spans="2:13" ht="18" customHeight="1" x14ac:dyDescent="0.15">
      <c r="B228" s="21"/>
      <c r="C228" s="15"/>
      <c r="D228" s="15"/>
      <c r="E228" s="15"/>
      <c r="F228" s="15"/>
      <c r="G228" s="15"/>
      <c r="H228" s="15"/>
      <c r="I228" s="15"/>
      <c r="J228" s="15"/>
      <c r="K228" s="15"/>
      <c r="L228" s="15"/>
      <c r="M228" s="22"/>
    </row>
    <row r="229" spans="2:13" ht="19" customHeight="1" x14ac:dyDescent="0.15">
      <c r="B229" s="50" t="s">
        <v>59</v>
      </c>
      <c r="C229" s="51"/>
      <c r="D229" s="51"/>
      <c r="E229" s="51"/>
      <c r="F229" s="51"/>
      <c r="G229" s="51"/>
      <c r="H229" s="51"/>
      <c r="I229" s="51"/>
      <c r="J229" s="51"/>
      <c r="K229" s="51"/>
      <c r="L229" s="51"/>
      <c r="M229" s="52"/>
    </row>
    <row r="230" spans="2:13" s="20" customFormat="1" ht="18" customHeight="1" x14ac:dyDescent="0.15">
      <c r="B230" s="9"/>
      <c r="C230" s="10"/>
      <c r="D230" s="10"/>
      <c r="E230" s="10"/>
      <c r="F230" s="10"/>
      <c r="G230" s="10"/>
      <c r="H230" s="10"/>
      <c r="I230" s="10"/>
      <c r="J230" s="10"/>
      <c r="K230" s="10"/>
      <c r="L230" s="10"/>
      <c r="M230" s="11"/>
    </row>
    <row r="231" spans="2:13" s="20" customFormat="1" ht="18" customHeight="1" x14ac:dyDescent="0.15">
      <c r="B231" s="12" t="s">
        <v>472</v>
      </c>
      <c r="C231" s="10"/>
      <c r="D231" s="10"/>
      <c r="E231" s="10"/>
      <c r="F231" s="10"/>
      <c r="G231" s="10"/>
      <c r="H231" s="24" t="s">
        <v>469</v>
      </c>
      <c r="I231" s="10"/>
      <c r="J231" s="10"/>
      <c r="K231" s="10"/>
      <c r="L231" s="10"/>
      <c r="M231" s="11"/>
    </row>
    <row r="232" spans="2:13" s="20" customFormat="1" ht="18" customHeight="1" x14ac:dyDescent="0.15">
      <c r="B232" s="12" t="s">
        <v>473</v>
      </c>
      <c r="C232" s="10"/>
      <c r="D232" s="10"/>
      <c r="E232" s="10"/>
      <c r="F232" s="10"/>
      <c r="G232" s="10"/>
      <c r="H232" s="82" t="s">
        <v>335</v>
      </c>
      <c r="I232" s="82" t="s">
        <v>336</v>
      </c>
      <c r="J232" s="82" t="s">
        <v>79</v>
      </c>
      <c r="K232" s="82" t="s">
        <v>337</v>
      </c>
      <c r="L232" s="82" t="s">
        <v>338</v>
      </c>
      <c r="M232" s="11"/>
    </row>
    <row r="233" spans="2:13" s="20" customFormat="1" ht="18" customHeight="1" x14ac:dyDescent="0.15">
      <c r="B233" s="12" t="s">
        <v>474</v>
      </c>
      <c r="C233" s="10"/>
      <c r="D233" s="10"/>
      <c r="E233" s="10"/>
      <c r="F233" s="10"/>
      <c r="G233" s="10"/>
      <c r="H233" s="83">
        <v>1</v>
      </c>
      <c r="I233" s="83">
        <v>47</v>
      </c>
      <c r="J233" s="84" t="s">
        <v>339</v>
      </c>
      <c r="K233" s="84" t="s">
        <v>340</v>
      </c>
      <c r="L233" s="84" t="s">
        <v>341</v>
      </c>
      <c r="M233" s="11"/>
    </row>
    <row r="234" spans="2:13" s="20" customFormat="1" ht="18" customHeight="1" x14ac:dyDescent="0.2">
      <c r="B234" s="88"/>
      <c r="C234" s="10"/>
      <c r="D234" s="10"/>
      <c r="E234" s="10"/>
      <c r="F234" s="10"/>
      <c r="G234" s="10"/>
      <c r="H234" s="83">
        <v>2</v>
      </c>
      <c r="I234" s="83">
        <v>61</v>
      </c>
      <c r="J234" s="84" t="s">
        <v>342</v>
      </c>
      <c r="K234" s="84" t="s">
        <v>343</v>
      </c>
      <c r="L234" s="84" t="s">
        <v>344</v>
      </c>
      <c r="M234" s="11"/>
    </row>
    <row r="235" spans="2:13" s="20" customFormat="1" ht="18" customHeight="1" x14ac:dyDescent="0.15">
      <c r="B235" s="12" t="s">
        <v>482</v>
      </c>
      <c r="C235" s="10"/>
      <c r="D235" s="10"/>
      <c r="E235" s="10"/>
      <c r="F235" s="10"/>
      <c r="G235" s="10"/>
      <c r="H235" s="83">
        <v>3</v>
      </c>
      <c r="I235" s="83">
        <v>79</v>
      </c>
      <c r="J235" s="84" t="s">
        <v>345</v>
      </c>
      <c r="K235" s="84" t="s">
        <v>343</v>
      </c>
      <c r="L235" s="84" t="s">
        <v>346</v>
      </c>
      <c r="M235" s="11"/>
    </row>
    <row r="236" spans="2:13" s="20" customFormat="1" ht="18" customHeight="1" x14ac:dyDescent="0.15">
      <c r="B236" s="12"/>
      <c r="C236" s="10"/>
      <c r="D236" s="10"/>
      <c r="E236" s="10"/>
      <c r="F236" s="10"/>
      <c r="G236" s="10"/>
      <c r="H236" s="83">
        <v>4</v>
      </c>
      <c r="I236" s="83">
        <v>88</v>
      </c>
      <c r="J236" s="84" t="s">
        <v>347</v>
      </c>
      <c r="K236" s="84" t="s">
        <v>348</v>
      </c>
      <c r="L236" s="84" t="s">
        <v>349</v>
      </c>
      <c r="M236" s="11"/>
    </row>
    <row r="237" spans="2:13" s="20" customFormat="1" ht="18" customHeight="1" x14ac:dyDescent="0.15">
      <c r="B237" s="9"/>
      <c r="C237" s="10"/>
      <c r="D237" s="10"/>
      <c r="E237" s="10"/>
      <c r="F237" s="10"/>
      <c r="G237" s="10"/>
      <c r="H237" s="83">
        <v>5</v>
      </c>
      <c r="I237" s="83">
        <v>89</v>
      </c>
      <c r="J237" s="84" t="s">
        <v>350</v>
      </c>
      <c r="K237" s="84" t="s">
        <v>351</v>
      </c>
      <c r="L237" s="84" t="s">
        <v>352</v>
      </c>
      <c r="M237" s="11"/>
    </row>
    <row r="238" spans="2:13" s="20" customFormat="1" ht="18" customHeight="1" x14ac:dyDescent="0.15">
      <c r="B238" s="12"/>
      <c r="C238" s="10"/>
      <c r="D238" s="10"/>
      <c r="E238" s="10"/>
      <c r="F238" s="10"/>
      <c r="G238" s="10"/>
      <c r="H238" s="83">
        <v>6</v>
      </c>
      <c r="I238" s="83">
        <v>100</v>
      </c>
      <c r="J238" s="84" t="s">
        <v>353</v>
      </c>
      <c r="K238" s="84" t="s">
        <v>354</v>
      </c>
      <c r="L238" s="84" t="s">
        <v>355</v>
      </c>
      <c r="M238" s="11"/>
    </row>
    <row r="239" spans="2:13" s="20" customFormat="1" ht="18" customHeight="1" x14ac:dyDescent="0.15">
      <c r="B239" s="12"/>
      <c r="C239" s="10"/>
      <c r="D239" s="10"/>
      <c r="E239" s="10"/>
      <c r="F239" s="10"/>
      <c r="G239" s="10"/>
      <c r="H239" s="83">
        <v>7</v>
      </c>
      <c r="I239" s="83">
        <v>143</v>
      </c>
      <c r="J239" s="84" t="s">
        <v>356</v>
      </c>
      <c r="K239" s="84" t="s">
        <v>354</v>
      </c>
      <c r="L239" s="84" t="s">
        <v>357</v>
      </c>
      <c r="M239" s="11"/>
    </row>
    <row r="240" spans="2:13" s="20" customFormat="1" ht="18" customHeight="1" x14ac:dyDescent="0.15">
      <c r="B240" s="12"/>
      <c r="C240" s="10"/>
      <c r="D240" s="10"/>
      <c r="E240" s="10"/>
      <c r="F240" s="10"/>
      <c r="G240" s="10"/>
      <c r="H240" s="83">
        <v>8</v>
      </c>
      <c r="I240" s="83">
        <v>149</v>
      </c>
      <c r="J240" s="84" t="s">
        <v>358</v>
      </c>
      <c r="K240" s="84" t="s">
        <v>359</v>
      </c>
      <c r="L240" s="84" t="s">
        <v>360</v>
      </c>
      <c r="M240" s="11"/>
    </row>
    <row r="241" spans="2:13" s="20" customFormat="1" ht="18" customHeight="1" x14ac:dyDescent="0.15">
      <c r="B241" s="12"/>
      <c r="C241" s="10"/>
      <c r="D241" s="10"/>
      <c r="E241" s="10"/>
      <c r="F241" s="10"/>
      <c r="G241" s="10"/>
      <c r="H241" s="83">
        <v>9</v>
      </c>
      <c r="I241" s="83">
        <v>176</v>
      </c>
      <c r="J241" s="84" t="s">
        <v>361</v>
      </c>
      <c r="K241" s="84" t="s">
        <v>362</v>
      </c>
      <c r="L241" s="84" t="s">
        <v>363</v>
      </c>
      <c r="M241" s="11"/>
    </row>
    <row r="242" spans="2:13" s="20" customFormat="1" ht="18" customHeight="1" x14ac:dyDescent="0.15">
      <c r="B242" s="12"/>
      <c r="C242" s="10"/>
      <c r="D242" s="10"/>
      <c r="E242" s="10"/>
      <c r="F242" s="10"/>
      <c r="G242" s="10"/>
      <c r="H242" s="83">
        <v>10</v>
      </c>
      <c r="I242" s="83">
        <v>188</v>
      </c>
      <c r="J242" s="84" t="s">
        <v>364</v>
      </c>
      <c r="K242" s="84" t="s">
        <v>365</v>
      </c>
      <c r="L242" s="84" t="s">
        <v>366</v>
      </c>
      <c r="M242" s="11"/>
    </row>
    <row r="243" spans="2:13" s="20" customFormat="1" ht="18" customHeight="1" x14ac:dyDescent="0.15">
      <c r="B243" s="9"/>
      <c r="C243" s="10"/>
      <c r="D243" s="10"/>
      <c r="E243" s="10"/>
      <c r="F243" s="10"/>
      <c r="G243" s="10"/>
      <c r="H243" s="83">
        <v>11</v>
      </c>
      <c r="I243" s="83">
        <v>194</v>
      </c>
      <c r="J243" s="84" t="s">
        <v>367</v>
      </c>
      <c r="K243" s="84" t="s">
        <v>362</v>
      </c>
      <c r="L243" s="84" t="s">
        <v>368</v>
      </c>
      <c r="M243" s="11"/>
    </row>
    <row r="244" spans="2:13" s="20" customFormat="1" ht="18" customHeight="1" x14ac:dyDescent="0.15">
      <c r="B244" s="12"/>
      <c r="C244" s="10"/>
      <c r="D244" s="10"/>
      <c r="E244" s="10"/>
      <c r="F244" s="10"/>
      <c r="G244" s="10"/>
      <c r="H244" s="83">
        <v>12</v>
      </c>
      <c r="I244" s="83">
        <v>221</v>
      </c>
      <c r="J244" s="84" t="s">
        <v>369</v>
      </c>
      <c r="K244" s="84" t="s">
        <v>365</v>
      </c>
      <c r="L244" s="84" t="s">
        <v>370</v>
      </c>
      <c r="M244" s="11"/>
    </row>
    <row r="245" spans="2:13" s="20" customFormat="1" ht="18" customHeight="1" x14ac:dyDescent="0.15">
      <c r="B245" s="12"/>
      <c r="C245" s="10"/>
      <c r="D245" s="10"/>
      <c r="E245" s="10"/>
      <c r="F245" s="10"/>
      <c r="G245" s="10"/>
      <c r="H245" s="83">
        <v>13</v>
      </c>
      <c r="I245" s="83">
        <v>234</v>
      </c>
      <c r="J245" s="84" t="s">
        <v>371</v>
      </c>
      <c r="K245" s="84" t="s">
        <v>372</v>
      </c>
      <c r="L245" s="84" t="s">
        <v>373</v>
      </c>
      <c r="M245" s="11"/>
    </row>
    <row r="246" spans="2:13" s="20" customFormat="1" ht="18" customHeight="1" x14ac:dyDescent="0.15">
      <c r="B246" s="9"/>
      <c r="C246" s="10"/>
      <c r="D246" s="10"/>
      <c r="E246" s="10"/>
      <c r="F246" s="10"/>
      <c r="G246" s="10"/>
      <c r="H246" s="83">
        <v>14</v>
      </c>
      <c r="I246" s="83">
        <v>242</v>
      </c>
      <c r="J246" s="84" t="s">
        <v>374</v>
      </c>
      <c r="K246" s="84" t="s">
        <v>375</v>
      </c>
      <c r="L246" s="84" t="s">
        <v>376</v>
      </c>
      <c r="M246" s="11"/>
    </row>
    <row r="247" spans="2:13" s="20" customFormat="1" ht="18" customHeight="1" x14ac:dyDescent="0.15">
      <c r="B247" s="12"/>
      <c r="C247" s="10"/>
      <c r="D247" s="10"/>
      <c r="E247" s="10"/>
      <c r="F247" s="10"/>
      <c r="G247" s="10"/>
      <c r="H247" s="83">
        <v>15</v>
      </c>
      <c r="I247" s="83">
        <v>281</v>
      </c>
      <c r="J247" s="84" t="s">
        <v>377</v>
      </c>
      <c r="K247" s="84" t="s">
        <v>378</v>
      </c>
      <c r="L247" s="84" t="s">
        <v>379</v>
      </c>
      <c r="M247" s="11"/>
    </row>
    <row r="248" spans="2:13" s="20" customFormat="1" ht="18" customHeight="1" x14ac:dyDescent="0.15">
      <c r="B248" s="12" t="s">
        <v>470</v>
      </c>
      <c r="C248" s="10"/>
      <c r="D248" s="10"/>
      <c r="E248" s="10"/>
      <c r="F248" s="10"/>
      <c r="G248" s="10"/>
      <c r="H248" s="83">
        <v>16</v>
      </c>
      <c r="I248" s="83">
        <v>288</v>
      </c>
      <c r="J248" s="84" t="s">
        <v>380</v>
      </c>
      <c r="K248" s="84" t="s">
        <v>381</v>
      </c>
      <c r="L248" s="84" t="s">
        <v>382</v>
      </c>
      <c r="M248" s="11"/>
    </row>
    <row r="249" spans="2:13" s="20" customFormat="1" ht="18" customHeight="1" x14ac:dyDescent="0.15">
      <c r="B249" s="12" t="s">
        <v>471</v>
      </c>
      <c r="C249" s="10"/>
      <c r="D249" s="10"/>
      <c r="E249" s="10"/>
      <c r="F249" s="10"/>
      <c r="G249" s="10"/>
      <c r="H249" s="83">
        <v>17</v>
      </c>
      <c r="I249" s="83">
        <v>315</v>
      </c>
      <c r="J249" s="84" t="s">
        <v>383</v>
      </c>
      <c r="K249" s="84" t="s">
        <v>384</v>
      </c>
      <c r="L249" s="84" t="s">
        <v>385</v>
      </c>
      <c r="M249" s="11"/>
    </row>
    <row r="250" spans="2:13" s="20" customFormat="1" ht="18" customHeight="1" x14ac:dyDescent="0.15">
      <c r="B250" s="9"/>
      <c r="C250" s="10"/>
      <c r="D250" s="10"/>
      <c r="E250" s="10"/>
      <c r="F250" s="10"/>
      <c r="G250" s="10"/>
      <c r="H250" s="83">
        <v>18</v>
      </c>
      <c r="I250" s="83">
        <v>348</v>
      </c>
      <c r="J250" s="84" t="s">
        <v>386</v>
      </c>
      <c r="K250" s="84" t="s">
        <v>387</v>
      </c>
      <c r="L250" s="84" t="s">
        <v>388</v>
      </c>
      <c r="M250" s="11"/>
    </row>
    <row r="251" spans="2:13" s="20" customFormat="1" ht="18" customHeight="1" x14ac:dyDescent="0.15">
      <c r="B251" s="12" t="s">
        <v>475</v>
      </c>
      <c r="C251" s="10"/>
      <c r="D251" s="10"/>
      <c r="E251" s="10"/>
      <c r="F251" s="10"/>
      <c r="G251" s="10"/>
      <c r="H251" s="83">
        <v>19</v>
      </c>
      <c r="I251" s="83">
        <v>375</v>
      </c>
      <c r="J251" s="84" t="s">
        <v>389</v>
      </c>
      <c r="K251" s="84" t="s">
        <v>390</v>
      </c>
      <c r="L251" s="84" t="s">
        <v>391</v>
      </c>
      <c r="M251" s="11"/>
    </row>
    <row r="252" spans="2:13" s="20" customFormat="1" ht="18" customHeight="1" x14ac:dyDescent="0.15">
      <c r="B252" s="12" t="s">
        <v>476</v>
      </c>
      <c r="C252" s="10"/>
      <c r="D252" s="10"/>
      <c r="E252" s="10"/>
      <c r="F252" s="10"/>
      <c r="G252" s="10"/>
      <c r="H252" s="83">
        <v>20</v>
      </c>
      <c r="I252" s="83">
        <v>485</v>
      </c>
      <c r="J252" s="84" t="s">
        <v>392</v>
      </c>
      <c r="K252" s="84" t="s">
        <v>393</v>
      </c>
      <c r="L252" s="84" t="s">
        <v>394</v>
      </c>
      <c r="M252" s="11"/>
    </row>
    <row r="253" spans="2:13" s="20" customFormat="1" ht="18" customHeight="1" x14ac:dyDescent="0.15">
      <c r="B253" s="12"/>
      <c r="C253" s="10"/>
      <c r="D253" s="10"/>
      <c r="E253" s="10"/>
      <c r="F253" s="10"/>
      <c r="G253" s="10"/>
      <c r="H253" s="83">
        <v>21</v>
      </c>
      <c r="I253" s="83">
        <v>528</v>
      </c>
      <c r="J253" s="84" t="s">
        <v>395</v>
      </c>
      <c r="K253" s="84" t="s">
        <v>396</v>
      </c>
      <c r="L253" s="84" t="s">
        <v>397</v>
      </c>
      <c r="M253" s="11"/>
    </row>
    <row r="254" spans="2:13" s="20" customFormat="1" ht="18" customHeight="1" x14ac:dyDescent="0.15">
      <c r="B254" s="12" t="s">
        <v>477</v>
      </c>
      <c r="C254" s="10"/>
      <c r="D254" s="10"/>
      <c r="E254" s="10"/>
      <c r="F254" s="10"/>
      <c r="G254" s="10"/>
      <c r="H254" s="83">
        <v>22</v>
      </c>
      <c r="I254" s="83">
        <v>562</v>
      </c>
      <c r="J254" s="84" t="s">
        <v>398</v>
      </c>
      <c r="K254" s="84" t="s">
        <v>399</v>
      </c>
      <c r="L254" s="84" t="s">
        <v>400</v>
      </c>
      <c r="M254" s="11"/>
    </row>
    <row r="255" spans="2:13" s="20" customFormat="1" ht="18" customHeight="1" x14ac:dyDescent="0.15">
      <c r="B255" s="12" t="s">
        <v>478</v>
      </c>
      <c r="C255" s="10"/>
      <c r="D255" s="10"/>
      <c r="E255" s="10"/>
      <c r="F255" s="10"/>
      <c r="G255" s="10"/>
      <c r="H255" s="83">
        <v>23</v>
      </c>
      <c r="I255" s="83">
        <v>578</v>
      </c>
      <c r="J255" s="84" t="s">
        <v>401</v>
      </c>
      <c r="K255" s="84" t="s">
        <v>396</v>
      </c>
      <c r="L255" s="84" t="s">
        <v>402</v>
      </c>
      <c r="M255" s="11"/>
    </row>
    <row r="256" spans="2:13" s="20" customFormat="1" ht="18" customHeight="1" x14ac:dyDescent="0.15">
      <c r="B256" s="9"/>
      <c r="C256" s="10"/>
      <c r="D256" s="10"/>
      <c r="E256" s="10"/>
      <c r="F256" s="10"/>
      <c r="G256" s="10"/>
      <c r="H256" s="86">
        <v>24</v>
      </c>
      <c r="I256" s="86">
        <v>581</v>
      </c>
      <c r="J256" s="87" t="s">
        <v>403</v>
      </c>
      <c r="K256" s="87" t="s">
        <v>404</v>
      </c>
      <c r="L256" s="87" t="s">
        <v>405</v>
      </c>
      <c r="M256" s="11"/>
    </row>
    <row r="257" spans="2:13" s="20" customFormat="1" ht="18" customHeight="1" x14ac:dyDescent="0.15">
      <c r="B257" s="12" t="s">
        <v>479</v>
      </c>
      <c r="C257" s="10"/>
      <c r="D257" s="10"/>
      <c r="E257" s="10"/>
      <c r="F257" s="10"/>
      <c r="G257" s="10"/>
      <c r="H257" s="83">
        <v>25</v>
      </c>
      <c r="I257" s="83">
        <v>639</v>
      </c>
      <c r="J257" s="84" t="s">
        <v>406</v>
      </c>
      <c r="K257" s="84" t="s">
        <v>407</v>
      </c>
      <c r="L257" s="84" t="s">
        <v>408</v>
      </c>
      <c r="M257" s="11"/>
    </row>
    <row r="258" spans="2:13" s="20" customFormat="1" ht="18" customHeight="1" x14ac:dyDescent="0.15">
      <c r="B258" s="12" t="s">
        <v>481</v>
      </c>
      <c r="C258" s="10"/>
      <c r="D258" s="10"/>
      <c r="E258" s="10"/>
      <c r="F258" s="10"/>
      <c r="G258" s="10"/>
      <c r="H258" s="83">
        <v>26</v>
      </c>
      <c r="I258" s="83">
        <v>839</v>
      </c>
      <c r="J258" s="84" t="s">
        <v>409</v>
      </c>
      <c r="K258" s="84" t="s">
        <v>396</v>
      </c>
      <c r="L258" s="84" t="s">
        <v>410</v>
      </c>
      <c r="M258" s="11"/>
    </row>
    <row r="259" spans="2:13" s="20" customFormat="1" ht="18" customHeight="1" x14ac:dyDescent="0.15">
      <c r="B259" s="12" t="s">
        <v>480</v>
      </c>
      <c r="C259" s="10"/>
      <c r="D259" s="10"/>
      <c r="E259" s="10"/>
      <c r="F259" s="10"/>
      <c r="G259" s="10"/>
      <c r="H259" s="83">
        <v>27</v>
      </c>
      <c r="I259" s="83">
        <v>1023</v>
      </c>
      <c r="J259" s="84" t="s">
        <v>411</v>
      </c>
      <c r="K259" s="84" t="s">
        <v>412</v>
      </c>
      <c r="L259" s="84" t="s">
        <v>413</v>
      </c>
      <c r="M259" s="11"/>
    </row>
    <row r="260" spans="2:13" s="20" customFormat="1" ht="18" customHeight="1" x14ac:dyDescent="0.15">
      <c r="B260" s="12"/>
      <c r="C260" s="10"/>
      <c r="D260" s="10"/>
      <c r="E260" s="10"/>
      <c r="F260" s="10"/>
      <c r="G260" s="10"/>
      <c r="H260" s="83">
        <v>28</v>
      </c>
      <c r="I260" s="83">
        <v>1029</v>
      </c>
      <c r="J260" s="84" t="s">
        <v>414</v>
      </c>
      <c r="K260" s="84" t="s">
        <v>415</v>
      </c>
      <c r="L260" s="84" t="s">
        <v>416</v>
      </c>
      <c r="M260" s="11"/>
    </row>
    <row r="261" spans="2:13" s="20" customFormat="1" ht="18" customHeight="1" x14ac:dyDescent="0.15">
      <c r="B261" s="12"/>
      <c r="C261" s="10"/>
      <c r="D261" s="10"/>
      <c r="E261" s="10"/>
      <c r="F261" s="10"/>
      <c r="G261" s="10"/>
      <c r="H261" s="83">
        <v>29</v>
      </c>
      <c r="I261" s="83">
        <v>1047</v>
      </c>
      <c r="J261" s="84" t="s">
        <v>417</v>
      </c>
      <c r="K261" s="84" t="s">
        <v>418</v>
      </c>
      <c r="L261" s="84" t="s">
        <v>419</v>
      </c>
      <c r="M261" s="11"/>
    </row>
    <row r="262" spans="2:13" s="20" customFormat="1" ht="18" customHeight="1" x14ac:dyDescent="0.15">
      <c r="B262" s="12"/>
      <c r="C262" s="10"/>
      <c r="D262" s="10"/>
      <c r="E262" s="10"/>
      <c r="F262" s="10"/>
      <c r="G262" s="10"/>
      <c r="H262" s="83">
        <v>30</v>
      </c>
      <c r="I262" s="83">
        <v>1076</v>
      </c>
      <c r="J262" s="84" t="s">
        <v>420</v>
      </c>
      <c r="K262" s="84" t="s">
        <v>354</v>
      </c>
      <c r="L262" s="84" t="s">
        <v>421</v>
      </c>
      <c r="M262" s="11"/>
    </row>
    <row r="263" spans="2:13" s="20" customFormat="1" ht="18" customHeight="1" x14ac:dyDescent="0.15">
      <c r="B263" s="12"/>
      <c r="C263" s="10"/>
      <c r="D263" s="10"/>
      <c r="E263" s="10"/>
      <c r="F263" s="10"/>
      <c r="G263" s="10"/>
      <c r="H263" s="83">
        <v>31</v>
      </c>
      <c r="I263" s="83">
        <v>1144</v>
      </c>
      <c r="J263" s="84" t="s">
        <v>422</v>
      </c>
      <c r="K263" s="84" t="s">
        <v>423</v>
      </c>
      <c r="L263" s="84" t="s">
        <v>424</v>
      </c>
      <c r="M263" s="11"/>
    </row>
    <row r="264" spans="2:13" s="20" customFormat="1" ht="18" customHeight="1" x14ac:dyDescent="0.15">
      <c r="B264" s="12"/>
      <c r="C264" s="10"/>
      <c r="D264" s="10"/>
      <c r="E264" s="10"/>
      <c r="F264" s="10"/>
      <c r="G264" s="10"/>
      <c r="H264" s="83">
        <v>32</v>
      </c>
      <c r="I264" s="83">
        <v>1212</v>
      </c>
      <c r="J264" s="84" t="s">
        <v>425</v>
      </c>
      <c r="K264" s="84" t="s">
        <v>426</v>
      </c>
      <c r="L264" s="84" t="s">
        <v>427</v>
      </c>
      <c r="M264" s="11"/>
    </row>
    <row r="265" spans="2:13" ht="18" customHeight="1" x14ac:dyDescent="0.15">
      <c r="B265" s="21"/>
      <c r="C265" s="25"/>
      <c r="D265" s="25"/>
      <c r="E265" s="25"/>
      <c r="F265" s="25"/>
      <c r="G265" s="26"/>
      <c r="H265" s="83">
        <v>33</v>
      </c>
      <c r="I265" s="83">
        <v>1219</v>
      </c>
      <c r="J265" s="84" t="s">
        <v>428</v>
      </c>
      <c r="K265" s="84" t="s">
        <v>429</v>
      </c>
      <c r="L265" s="84" t="s">
        <v>430</v>
      </c>
      <c r="M265" s="22"/>
    </row>
    <row r="266" spans="2:13" ht="18" customHeight="1" x14ac:dyDescent="0.15">
      <c r="B266" s="21"/>
      <c r="C266" s="25"/>
      <c r="D266" s="25"/>
      <c r="E266" s="25"/>
      <c r="F266" s="25"/>
      <c r="G266" s="26"/>
      <c r="H266" s="83">
        <v>34</v>
      </c>
      <c r="I266" s="83">
        <v>1248</v>
      </c>
      <c r="J266" s="84" t="s">
        <v>431</v>
      </c>
      <c r="K266" s="84" t="s">
        <v>432</v>
      </c>
      <c r="L266" s="84" t="s">
        <v>433</v>
      </c>
      <c r="M266" s="22"/>
    </row>
    <row r="267" spans="2:13" ht="18" customHeight="1" x14ac:dyDescent="0.15">
      <c r="B267" s="21"/>
      <c r="C267" s="25"/>
      <c r="D267" s="25"/>
      <c r="E267" s="25"/>
      <c r="F267" s="25"/>
      <c r="G267" s="26"/>
      <c r="H267" s="83">
        <v>35</v>
      </c>
      <c r="I267" s="83">
        <v>1299</v>
      </c>
      <c r="J267" s="84" t="s">
        <v>434</v>
      </c>
      <c r="K267" s="84" t="s">
        <v>435</v>
      </c>
      <c r="L267" s="84" t="s">
        <v>436</v>
      </c>
      <c r="M267" s="22"/>
    </row>
    <row r="268" spans="2:13" ht="18" customHeight="1" x14ac:dyDescent="0.15">
      <c r="B268" s="21"/>
      <c r="C268" s="25"/>
      <c r="D268" s="25"/>
      <c r="E268" s="25"/>
      <c r="F268" s="25"/>
      <c r="G268" s="26"/>
      <c r="H268" s="83">
        <v>36</v>
      </c>
      <c r="I268" s="83">
        <v>1304</v>
      </c>
      <c r="J268" s="84" t="s">
        <v>437</v>
      </c>
      <c r="K268" s="84" t="s">
        <v>438</v>
      </c>
      <c r="L268" s="84" t="s">
        <v>439</v>
      </c>
      <c r="M268" s="22"/>
    </row>
    <row r="269" spans="2:13" ht="18" customHeight="1" x14ac:dyDescent="0.15">
      <c r="B269" s="21"/>
      <c r="C269" s="25"/>
      <c r="D269" s="25"/>
      <c r="E269" s="25"/>
      <c r="F269" s="25"/>
      <c r="G269" s="26"/>
      <c r="H269" s="83">
        <v>37</v>
      </c>
      <c r="I269" s="83">
        <v>1381</v>
      </c>
      <c r="J269" s="84" t="s">
        <v>440</v>
      </c>
      <c r="K269" s="84" t="s">
        <v>438</v>
      </c>
      <c r="L269" s="84" t="s">
        <v>441</v>
      </c>
      <c r="M269" s="22"/>
    </row>
    <row r="270" spans="2:13" ht="18" customHeight="1" x14ac:dyDescent="0.15">
      <c r="B270" s="21"/>
      <c r="C270" s="25"/>
      <c r="D270" s="25"/>
      <c r="E270" s="25"/>
      <c r="F270" s="25"/>
      <c r="G270" s="26"/>
      <c r="H270" s="83">
        <v>38</v>
      </c>
      <c r="I270" s="83">
        <v>1428</v>
      </c>
      <c r="J270" s="84" t="s">
        <v>442</v>
      </c>
      <c r="K270" s="84" t="s">
        <v>443</v>
      </c>
      <c r="L270" s="84" t="s">
        <v>444</v>
      </c>
      <c r="M270" s="22"/>
    </row>
    <row r="271" spans="2:13" ht="18" customHeight="1" x14ac:dyDescent="0.15">
      <c r="B271" s="21"/>
      <c r="C271" s="25"/>
      <c r="D271" s="25"/>
      <c r="E271" s="25"/>
      <c r="F271" s="25"/>
      <c r="G271" s="26"/>
      <c r="H271" s="86">
        <v>39</v>
      </c>
      <c r="I271" s="86">
        <v>1487</v>
      </c>
      <c r="J271" s="87" t="s">
        <v>445</v>
      </c>
      <c r="K271" s="87" t="s">
        <v>446</v>
      </c>
      <c r="L271" s="87" t="s">
        <v>447</v>
      </c>
      <c r="M271" s="22"/>
    </row>
    <row r="272" spans="2:13" ht="18" customHeight="1" x14ac:dyDescent="0.15">
      <c r="B272" s="21"/>
      <c r="C272" s="25"/>
      <c r="D272" s="25"/>
      <c r="E272" s="25"/>
      <c r="F272" s="25"/>
      <c r="G272" s="26"/>
      <c r="H272" s="86">
        <v>40</v>
      </c>
      <c r="I272" s="86">
        <v>1497</v>
      </c>
      <c r="J272" s="87" t="s">
        <v>448</v>
      </c>
      <c r="K272" s="87" t="s">
        <v>446</v>
      </c>
      <c r="L272" s="87" t="s">
        <v>449</v>
      </c>
      <c r="M272" s="22"/>
    </row>
    <row r="273" spans="2:13" ht="18" customHeight="1" x14ac:dyDescent="0.15">
      <c r="B273" s="21"/>
      <c r="C273" s="25"/>
      <c r="D273" s="25"/>
      <c r="E273" s="25"/>
      <c r="F273" s="25"/>
      <c r="G273" s="26"/>
      <c r="H273" s="86">
        <v>41</v>
      </c>
      <c r="I273" s="86">
        <v>1548</v>
      </c>
      <c r="J273" s="87" t="s">
        <v>450</v>
      </c>
      <c r="K273" s="87" t="s">
        <v>446</v>
      </c>
      <c r="L273" s="87" t="s">
        <v>451</v>
      </c>
      <c r="M273" s="22"/>
    </row>
    <row r="274" spans="2:13" ht="18" customHeight="1" x14ac:dyDescent="0.15">
      <c r="B274" s="21"/>
      <c r="C274" s="25"/>
      <c r="D274" s="25"/>
      <c r="E274" s="25"/>
      <c r="F274" s="25"/>
      <c r="G274" s="26"/>
      <c r="H274" s="83">
        <v>42</v>
      </c>
      <c r="I274" s="83">
        <v>1584</v>
      </c>
      <c r="J274" s="84" t="s">
        <v>452</v>
      </c>
      <c r="K274" s="84" t="s">
        <v>438</v>
      </c>
      <c r="L274" s="84" t="s">
        <v>453</v>
      </c>
      <c r="M274" s="22"/>
    </row>
    <row r="275" spans="2:13" ht="18" customHeight="1" x14ac:dyDescent="0.15">
      <c r="B275" s="21"/>
      <c r="C275" s="25"/>
      <c r="D275" s="25"/>
      <c r="E275" s="25"/>
      <c r="F275" s="25"/>
      <c r="G275" s="26"/>
      <c r="H275" s="83">
        <v>43</v>
      </c>
      <c r="I275" s="83">
        <v>1594</v>
      </c>
      <c r="J275" s="84" t="s">
        <v>454</v>
      </c>
      <c r="K275" s="84" t="s">
        <v>455</v>
      </c>
      <c r="L275" s="84" t="s">
        <v>456</v>
      </c>
      <c r="M275" s="22"/>
    </row>
    <row r="276" spans="2:13" ht="18" customHeight="1" x14ac:dyDescent="0.15">
      <c r="B276" s="21"/>
      <c r="C276" s="25"/>
      <c r="D276" s="25"/>
      <c r="E276" s="25"/>
      <c r="F276" s="25"/>
      <c r="G276" s="26"/>
      <c r="H276" s="83">
        <v>44</v>
      </c>
      <c r="I276" s="83">
        <v>1716</v>
      </c>
      <c r="J276" s="84" t="s">
        <v>457</v>
      </c>
      <c r="K276" s="84" t="s">
        <v>458</v>
      </c>
      <c r="L276" s="84" t="s">
        <v>459</v>
      </c>
      <c r="M276" s="22"/>
    </row>
    <row r="277" spans="2:13" ht="18" customHeight="1" x14ac:dyDescent="0.15">
      <c r="B277" s="21"/>
      <c r="C277" s="25"/>
      <c r="D277" s="25"/>
      <c r="E277" s="25"/>
      <c r="F277" s="25"/>
      <c r="G277" s="26"/>
      <c r="H277" s="86">
        <v>45</v>
      </c>
      <c r="I277" s="86">
        <v>1766</v>
      </c>
      <c r="J277" s="87" t="s">
        <v>460</v>
      </c>
      <c r="K277" s="87" t="s">
        <v>461</v>
      </c>
      <c r="L277" s="87" t="s">
        <v>462</v>
      </c>
      <c r="M277" s="22"/>
    </row>
    <row r="278" spans="2:13" ht="18" customHeight="1" x14ac:dyDescent="0.15">
      <c r="B278" s="21"/>
      <c r="C278" s="25"/>
      <c r="D278" s="25"/>
      <c r="E278" s="25"/>
      <c r="F278" s="25"/>
      <c r="G278" s="26"/>
      <c r="H278" s="83">
        <v>46</v>
      </c>
      <c r="I278" s="83">
        <v>1901</v>
      </c>
      <c r="J278" s="84" t="s">
        <v>463</v>
      </c>
      <c r="K278" s="84" t="s">
        <v>464</v>
      </c>
      <c r="L278" s="84" t="s">
        <v>465</v>
      </c>
      <c r="M278" s="22"/>
    </row>
    <row r="279" spans="2:13" ht="18" customHeight="1" x14ac:dyDescent="0.15">
      <c r="B279" s="21"/>
      <c r="C279" s="25"/>
      <c r="D279" s="25"/>
      <c r="E279" s="25"/>
      <c r="F279" s="25"/>
      <c r="G279" s="26"/>
      <c r="H279" s="83">
        <v>47</v>
      </c>
      <c r="I279" s="83">
        <v>1901</v>
      </c>
      <c r="J279" s="84" t="s">
        <v>466</v>
      </c>
      <c r="K279" s="84" t="s">
        <v>467</v>
      </c>
      <c r="L279" s="84" t="s">
        <v>468</v>
      </c>
      <c r="M279" s="22"/>
    </row>
    <row r="280" spans="2:13" ht="18" customHeight="1" x14ac:dyDescent="0.15">
      <c r="B280" s="21"/>
      <c r="C280" s="25"/>
      <c r="D280" s="25"/>
      <c r="E280" s="25"/>
      <c r="F280" s="25"/>
      <c r="G280" s="26"/>
      <c r="H280" s="26"/>
      <c r="I280" s="27"/>
      <c r="J280" s="15"/>
      <c r="K280" s="15"/>
      <c r="L280" s="15"/>
      <c r="M280" s="22"/>
    </row>
    <row r="281" spans="2:13" s="20" customFormat="1" ht="18" customHeight="1" x14ac:dyDescent="0.15">
      <c r="B281" s="9"/>
      <c r="C281" s="10"/>
      <c r="D281" s="10"/>
      <c r="E281" s="10"/>
      <c r="F281" s="10"/>
      <c r="G281" s="10"/>
      <c r="H281" s="10"/>
      <c r="I281" s="10"/>
      <c r="J281" s="10"/>
      <c r="K281" s="10"/>
      <c r="L281" s="10"/>
      <c r="M281" s="11"/>
    </row>
    <row r="282" spans="2:13" ht="18" customHeight="1" x14ac:dyDescent="0.15">
      <c r="B282" s="50" t="s">
        <v>60</v>
      </c>
      <c r="C282" s="51"/>
      <c r="D282" s="51"/>
      <c r="E282" s="51"/>
      <c r="F282" s="51"/>
      <c r="G282" s="51"/>
      <c r="H282" s="51"/>
      <c r="I282" s="51"/>
      <c r="J282" s="51"/>
      <c r="K282" s="51"/>
      <c r="L282" s="51"/>
      <c r="M282" s="52"/>
    </row>
    <row r="283" spans="2:13" s="20" customFormat="1" ht="18" customHeight="1" x14ac:dyDescent="0.15">
      <c r="B283" s="9"/>
      <c r="C283" s="10"/>
      <c r="D283" s="24"/>
      <c r="E283" s="10"/>
      <c r="F283" s="10"/>
      <c r="G283" s="10"/>
      <c r="H283" s="10"/>
      <c r="I283" s="10"/>
      <c r="J283" s="18"/>
      <c r="K283" s="18"/>
      <c r="L283" s="18"/>
      <c r="M283" s="19"/>
    </row>
    <row r="284" spans="2:13" s="20" customFormat="1" ht="18" customHeight="1" x14ac:dyDescent="0.15">
      <c r="B284" s="119" t="s">
        <v>541</v>
      </c>
      <c r="C284" s="120" t="s">
        <v>545</v>
      </c>
      <c r="D284" s="121" t="s">
        <v>549</v>
      </c>
      <c r="E284" s="140" t="s">
        <v>558</v>
      </c>
      <c r="F284" s="89"/>
      <c r="G284" s="89"/>
      <c r="H284" s="89"/>
      <c r="I284" s="89"/>
      <c r="J284" s="113"/>
      <c r="K284" s="133"/>
      <c r="L284" s="122" t="s">
        <v>553</v>
      </c>
      <c r="M284" s="19"/>
    </row>
    <row r="285" spans="2:13" s="20" customFormat="1" ht="18" customHeight="1" x14ac:dyDescent="0.15">
      <c r="B285" s="123" t="s">
        <v>542</v>
      </c>
      <c r="C285" s="124" t="s">
        <v>547</v>
      </c>
      <c r="D285" s="125" t="s">
        <v>548</v>
      </c>
      <c r="E285" s="134" t="s">
        <v>555</v>
      </c>
      <c r="F285" s="114"/>
      <c r="G285" s="114"/>
      <c r="H285" s="114"/>
      <c r="I285" s="114"/>
      <c r="J285" s="115"/>
      <c r="K285" s="135"/>
      <c r="L285" s="126" t="s">
        <v>554</v>
      </c>
      <c r="M285" s="19"/>
    </row>
    <row r="286" spans="2:13" s="20" customFormat="1" ht="18" customHeight="1" x14ac:dyDescent="0.15">
      <c r="B286" s="127" t="s">
        <v>543</v>
      </c>
      <c r="C286" s="128" t="s">
        <v>559</v>
      </c>
      <c r="D286" s="128" t="s">
        <v>551</v>
      </c>
      <c r="E286" s="136" t="s">
        <v>552</v>
      </c>
      <c r="F286" s="116"/>
      <c r="G286" s="116"/>
      <c r="H286" s="116"/>
      <c r="I286" s="116"/>
      <c r="J286" s="117"/>
      <c r="K286" s="137"/>
      <c r="L286" s="129" t="s">
        <v>560</v>
      </c>
      <c r="M286" s="19"/>
    </row>
    <row r="287" spans="2:13" s="20" customFormat="1" ht="18" customHeight="1" x14ac:dyDescent="0.15">
      <c r="B287" s="130" t="s">
        <v>544</v>
      </c>
      <c r="C287" s="131" t="s">
        <v>546</v>
      </c>
      <c r="D287" s="131" t="s">
        <v>550</v>
      </c>
      <c r="E287" s="139" t="s">
        <v>557</v>
      </c>
      <c r="F287" s="90"/>
      <c r="G287" s="90"/>
      <c r="H287" s="90"/>
      <c r="I287" s="90"/>
      <c r="J287" s="118"/>
      <c r="K287" s="138"/>
      <c r="L287" s="132" t="s">
        <v>556</v>
      </c>
      <c r="M287" s="19"/>
    </row>
    <row r="288" spans="2:13" s="20" customFormat="1" ht="18" customHeight="1" x14ac:dyDescent="0.15">
      <c r="B288" s="12"/>
      <c r="C288" s="10"/>
      <c r="D288" s="10"/>
      <c r="E288" s="10"/>
      <c r="F288" s="10"/>
      <c r="G288" s="10"/>
      <c r="H288" s="10"/>
      <c r="I288" s="10"/>
      <c r="J288" s="18"/>
      <c r="K288" s="18"/>
      <c r="L288" s="18"/>
      <c r="M288" s="19"/>
    </row>
    <row r="289" spans="2:13" ht="18" customHeight="1" x14ac:dyDescent="0.15">
      <c r="B289" s="29"/>
      <c r="C289" s="30"/>
      <c r="D289" s="31"/>
      <c r="E289" s="31"/>
      <c r="F289" s="31"/>
      <c r="G289" s="32"/>
      <c r="H289" s="15"/>
      <c r="I289" s="15"/>
      <c r="J289" s="15"/>
      <c r="K289" s="15"/>
      <c r="L289" s="15"/>
      <c r="M289" s="22"/>
    </row>
    <row r="290" spans="2:13" s="20" customFormat="1" ht="18" customHeight="1" x14ac:dyDescent="0.15">
      <c r="B290" s="50" t="s">
        <v>61</v>
      </c>
      <c r="C290" s="51"/>
      <c r="D290" s="51"/>
      <c r="E290" s="51"/>
      <c r="F290" s="51"/>
      <c r="G290" s="51"/>
      <c r="H290" s="51"/>
      <c r="I290" s="51"/>
      <c r="J290" s="51"/>
      <c r="K290" s="51"/>
      <c r="L290" s="51"/>
      <c r="M290" s="52"/>
    </row>
    <row r="291" spans="2:13" s="20" customFormat="1" ht="18" customHeight="1" x14ac:dyDescent="0.15">
      <c r="B291" s="33"/>
      <c r="C291" s="10"/>
      <c r="D291" s="10"/>
      <c r="E291" s="10"/>
      <c r="F291" s="10"/>
      <c r="G291" s="10"/>
      <c r="H291" s="10"/>
      <c r="I291" s="10"/>
      <c r="J291" s="18"/>
      <c r="K291" s="18"/>
      <c r="L291" s="18"/>
      <c r="M291" s="19"/>
    </row>
    <row r="292" spans="2:13" s="20" customFormat="1" ht="18" customHeight="1" x14ac:dyDescent="0.15">
      <c r="B292" s="34" t="s">
        <v>511</v>
      </c>
      <c r="C292" s="10"/>
      <c r="D292" s="10"/>
      <c r="E292" s="10"/>
      <c r="F292" s="10"/>
      <c r="G292" s="10"/>
      <c r="H292" s="10"/>
      <c r="I292" s="10"/>
      <c r="J292" s="18"/>
      <c r="K292" s="18"/>
      <c r="L292" s="18"/>
      <c r="M292" s="19"/>
    </row>
    <row r="293" spans="2:13" s="20" customFormat="1" ht="18" customHeight="1" x14ac:dyDescent="0.15">
      <c r="B293" s="34" t="s">
        <v>498</v>
      </c>
      <c r="C293" s="10"/>
      <c r="D293" s="10"/>
      <c r="E293" s="10"/>
      <c r="F293" s="35"/>
      <c r="G293" s="35"/>
      <c r="H293" s="10"/>
      <c r="I293" s="10"/>
      <c r="J293" s="18"/>
      <c r="K293" s="18"/>
      <c r="L293" s="18"/>
      <c r="M293" s="19"/>
    </row>
    <row r="294" spans="2:13" s="20" customFormat="1" ht="18" customHeight="1" x14ac:dyDescent="0.15">
      <c r="B294" s="24" t="s">
        <v>494</v>
      </c>
      <c r="C294" s="10"/>
      <c r="D294" s="10"/>
      <c r="E294" s="35"/>
      <c r="F294" s="35"/>
      <c r="G294" s="35"/>
      <c r="H294" s="10"/>
      <c r="I294" s="10"/>
      <c r="J294" s="18"/>
      <c r="K294" s="18"/>
      <c r="L294" s="18"/>
      <c r="M294" s="19"/>
    </row>
    <row r="295" spans="2:13" s="20" customFormat="1" ht="18" customHeight="1" x14ac:dyDescent="0.15">
      <c r="B295" s="24"/>
      <c r="C295" s="10"/>
      <c r="D295" s="92" t="s">
        <v>495</v>
      </c>
      <c r="E295" s="92"/>
      <c r="F295" s="35"/>
      <c r="G295" s="35"/>
      <c r="H295" s="10"/>
      <c r="I295" s="10"/>
      <c r="J295" s="18"/>
      <c r="K295" s="18"/>
      <c r="L295" s="18"/>
      <c r="M295" s="19"/>
    </row>
    <row r="296" spans="2:13" s="20" customFormat="1" ht="18" customHeight="1" x14ac:dyDescent="0.15">
      <c r="B296" s="93"/>
      <c r="C296" s="91" t="s">
        <v>493</v>
      </c>
      <c r="D296" s="91" t="s">
        <v>499</v>
      </c>
      <c r="E296" s="94" t="s">
        <v>496</v>
      </c>
      <c r="F296" s="94" t="s">
        <v>497</v>
      </c>
      <c r="G296" s="10"/>
      <c r="H296" s="10"/>
      <c r="I296" s="10"/>
      <c r="J296" s="18"/>
      <c r="K296" s="18"/>
      <c r="L296" s="18"/>
      <c r="M296" s="19"/>
    </row>
    <row r="297" spans="2:13" s="20" customFormat="1" ht="18" customHeight="1" x14ac:dyDescent="0.15">
      <c r="B297" s="96" t="s">
        <v>492</v>
      </c>
      <c r="C297" s="97">
        <v>1164</v>
      </c>
      <c r="D297" s="97">
        <v>987</v>
      </c>
      <c r="E297" s="98">
        <v>45</v>
      </c>
      <c r="F297" s="98">
        <f>SUM(C297:E297)</f>
        <v>2196</v>
      </c>
      <c r="G297" s="10"/>
      <c r="H297" s="10"/>
      <c r="I297" s="10"/>
      <c r="J297" s="18"/>
      <c r="K297" s="18"/>
      <c r="L297" s="18"/>
      <c r="M297" s="19"/>
    </row>
    <row r="298" spans="2:13" s="20" customFormat="1" ht="18" customHeight="1" x14ac:dyDescent="0.15">
      <c r="B298" s="99" t="s">
        <v>491</v>
      </c>
      <c r="C298" s="100">
        <v>1297</v>
      </c>
      <c r="D298" s="100">
        <v>1250</v>
      </c>
      <c r="E298" s="100">
        <v>88</v>
      </c>
      <c r="F298" s="101">
        <f>SUM(C298:E298)</f>
        <v>2635</v>
      </c>
      <c r="G298" s="10"/>
      <c r="H298" s="10"/>
      <c r="I298" s="10"/>
      <c r="J298" s="18"/>
      <c r="K298" s="18"/>
      <c r="L298" s="18"/>
      <c r="M298" s="19"/>
    </row>
    <row r="299" spans="2:13" s="20" customFormat="1" ht="18" customHeight="1" x14ac:dyDescent="0.15">
      <c r="B299" s="99" t="s">
        <v>500</v>
      </c>
      <c r="C299" s="100">
        <f>C298-C297</f>
        <v>133</v>
      </c>
      <c r="D299" s="100">
        <f>D298-D297</f>
        <v>263</v>
      </c>
      <c r="E299" s="100">
        <f>E298-E297</f>
        <v>43</v>
      </c>
      <c r="F299" s="100">
        <f>F298-F297</f>
        <v>439</v>
      </c>
      <c r="G299" s="10"/>
      <c r="H299" s="10"/>
      <c r="I299" s="10"/>
      <c r="J299" s="18"/>
      <c r="K299" s="18"/>
      <c r="L299" s="18"/>
      <c r="M299" s="19"/>
    </row>
    <row r="300" spans="2:13" s="20" customFormat="1" ht="18" customHeight="1" x14ac:dyDescent="0.15">
      <c r="B300" s="95" t="s">
        <v>501</v>
      </c>
      <c r="C300" s="102">
        <f>C299/C297</f>
        <v>0.11426116838487972</v>
      </c>
      <c r="D300" s="102">
        <f>D299/D297</f>
        <v>0.26646403242147926</v>
      </c>
      <c r="E300" s="102">
        <f>E299/E297</f>
        <v>0.9555555555555556</v>
      </c>
      <c r="F300" s="102">
        <f>F299/F297</f>
        <v>0.19990892531876139</v>
      </c>
      <c r="G300" s="10"/>
      <c r="H300" s="10"/>
      <c r="I300" s="10"/>
      <c r="J300" s="18"/>
      <c r="K300" s="18"/>
      <c r="L300" s="18"/>
      <c r="M300" s="19"/>
    </row>
    <row r="301" spans="2:13" s="20" customFormat="1" ht="18" customHeight="1" x14ac:dyDescent="0.15">
      <c r="B301" s="34"/>
      <c r="C301" s="10"/>
      <c r="D301" s="10"/>
      <c r="E301" s="10"/>
      <c r="F301" s="35"/>
      <c r="G301" s="35"/>
      <c r="H301" s="10"/>
      <c r="I301" s="10"/>
      <c r="J301" s="18"/>
      <c r="K301" s="18"/>
      <c r="L301" s="18"/>
      <c r="M301" s="19"/>
    </row>
    <row r="302" spans="2:13" s="20" customFormat="1" ht="18" customHeight="1" x14ac:dyDescent="0.15">
      <c r="B302" s="34" t="s">
        <v>490</v>
      </c>
      <c r="C302" s="10"/>
      <c r="D302" s="10"/>
      <c r="E302" s="10"/>
      <c r="F302" s="35"/>
      <c r="G302" s="35"/>
      <c r="H302" s="10"/>
      <c r="I302" s="10"/>
      <c r="J302" s="18"/>
      <c r="K302" s="18"/>
      <c r="L302" s="18"/>
      <c r="M302" s="19"/>
    </row>
    <row r="303" spans="2:13" s="20" customFormat="1" ht="18" customHeight="1" x14ac:dyDescent="0.15">
      <c r="B303" s="103" t="s">
        <v>489</v>
      </c>
      <c r="C303" s="10"/>
      <c r="D303" s="10"/>
      <c r="E303" s="10"/>
      <c r="F303" s="35"/>
      <c r="G303" s="35"/>
      <c r="H303" s="10"/>
      <c r="I303" s="10"/>
      <c r="J303" s="18"/>
      <c r="K303" s="18"/>
      <c r="L303" s="18"/>
      <c r="M303" s="19"/>
    </row>
    <row r="304" spans="2:13" s="20" customFormat="1" ht="18" customHeight="1" x14ac:dyDescent="0.15">
      <c r="B304" s="103" t="s">
        <v>488</v>
      </c>
      <c r="C304" s="10"/>
      <c r="D304" s="10"/>
      <c r="E304" s="10"/>
      <c r="F304" s="35"/>
      <c r="G304" s="35"/>
      <c r="H304" s="10"/>
      <c r="I304" s="10"/>
      <c r="J304" s="18"/>
      <c r="K304" s="18"/>
      <c r="L304" s="18"/>
      <c r="M304" s="19"/>
    </row>
    <row r="305" spans="2:13" s="20" customFormat="1" ht="18" customHeight="1" x14ac:dyDescent="0.15">
      <c r="B305" s="103" t="s">
        <v>487</v>
      </c>
      <c r="C305" s="10"/>
      <c r="D305" s="10"/>
      <c r="E305" s="10"/>
      <c r="F305" s="35"/>
      <c r="G305" s="35"/>
      <c r="H305" s="10"/>
      <c r="I305" s="10"/>
      <c r="J305" s="18"/>
      <c r="K305" s="18"/>
      <c r="L305" s="18"/>
      <c r="M305" s="19"/>
    </row>
    <row r="306" spans="2:13" s="20" customFormat="1" ht="18" customHeight="1" x14ac:dyDescent="0.15">
      <c r="B306" s="103" t="s">
        <v>486</v>
      </c>
      <c r="C306" s="10"/>
      <c r="D306" s="10"/>
      <c r="E306" s="10"/>
      <c r="F306" s="35"/>
      <c r="G306" s="35"/>
      <c r="H306" s="10"/>
      <c r="I306" s="10"/>
      <c r="J306" s="18"/>
      <c r="K306" s="18"/>
      <c r="L306" s="18"/>
      <c r="M306" s="19"/>
    </row>
    <row r="307" spans="2:13" s="20" customFormat="1" ht="18" customHeight="1" x14ac:dyDescent="0.15">
      <c r="B307" s="103" t="s">
        <v>485</v>
      </c>
      <c r="C307" s="10"/>
      <c r="D307" s="10"/>
      <c r="E307" s="10"/>
      <c r="F307" s="35"/>
      <c r="G307" s="35"/>
      <c r="H307" s="10"/>
      <c r="I307" s="10"/>
      <c r="J307" s="18"/>
      <c r="K307" s="18"/>
      <c r="L307" s="18"/>
      <c r="M307" s="19"/>
    </row>
    <row r="308" spans="2:13" s="20" customFormat="1" ht="18" customHeight="1" x14ac:dyDescent="0.15">
      <c r="B308" s="103" t="s">
        <v>484</v>
      </c>
      <c r="C308" s="10"/>
      <c r="D308" s="10"/>
      <c r="E308" s="10"/>
      <c r="F308" s="35"/>
      <c r="G308" s="35"/>
      <c r="H308" s="10"/>
      <c r="I308" s="10"/>
      <c r="J308" s="18"/>
      <c r="K308" s="18"/>
      <c r="L308" s="18"/>
      <c r="M308" s="19"/>
    </row>
    <row r="309" spans="2:13" s="20" customFormat="1" ht="18" customHeight="1" x14ac:dyDescent="0.15">
      <c r="B309" s="34" t="s">
        <v>483</v>
      </c>
      <c r="C309" s="10"/>
      <c r="D309" s="10"/>
      <c r="E309" s="10"/>
      <c r="F309" s="35"/>
      <c r="G309" s="35"/>
      <c r="H309" s="10"/>
      <c r="I309" s="10"/>
      <c r="J309" s="18"/>
      <c r="K309" s="18"/>
      <c r="L309" s="18"/>
      <c r="M309" s="19"/>
    </row>
    <row r="310" spans="2:13" s="20" customFormat="1" ht="18" customHeight="1" x14ac:dyDescent="0.15">
      <c r="B310" s="34" t="s">
        <v>503</v>
      </c>
      <c r="C310" s="10"/>
      <c r="D310" s="10"/>
      <c r="E310" s="10"/>
      <c r="F310" s="35"/>
      <c r="G310" s="35"/>
      <c r="H310" s="10"/>
      <c r="I310" s="10"/>
      <c r="J310" s="18"/>
      <c r="K310" s="18"/>
      <c r="L310" s="18"/>
      <c r="M310" s="19"/>
    </row>
    <row r="311" spans="2:13" s="20" customFormat="1" ht="18" customHeight="1" x14ac:dyDescent="0.15">
      <c r="B311" s="34" t="s">
        <v>504</v>
      </c>
      <c r="C311" s="10"/>
      <c r="D311" s="10"/>
      <c r="E311" s="10"/>
      <c r="F311" s="35"/>
      <c r="G311" s="35"/>
      <c r="H311" s="10"/>
      <c r="I311" s="10"/>
      <c r="J311" s="18"/>
      <c r="K311" s="18"/>
      <c r="L311" s="18"/>
      <c r="M311" s="19"/>
    </row>
    <row r="312" spans="2:13" s="20" customFormat="1" ht="18" customHeight="1" x14ac:dyDescent="0.15">
      <c r="B312" s="34" t="s">
        <v>502</v>
      </c>
      <c r="C312" s="10"/>
      <c r="D312" s="10"/>
      <c r="E312" s="10"/>
      <c r="F312" s="35"/>
      <c r="G312" s="35"/>
      <c r="H312" s="10"/>
      <c r="I312" s="10"/>
      <c r="J312" s="18"/>
      <c r="K312" s="18"/>
      <c r="L312" s="18"/>
      <c r="M312" s="19"/>
    </row>
    <row r="313" spans="2:13" s="20" customFormat="1" ht="18" customHeight="1" x14ac:dyDescent="0.15">
      <c r="B313" s="34" t="s">
        <v>505</v>
      </c>
      <c r="C313" s="10"/>
      <c r="D313" s="10"/>
      <c r="E313" s="10"/>
      <c r="F313" s="35"/>
      <c r="G313" s="35"/>
      <c r="H313" s="10"/>
      <c r="I313" s="10"/>
      <c r="J313" s="18"/>
      <c r="K313" s="18"/>
      <c r="L313" s="18"/>
      <c r="M313" s="19"/>
    </row>
    <row r="314" spans="2:13" s="20" customFormat="1" ht="18" customHeight="1" x14ac:dyDescent="0.15">
      <c r="B314" s="34"/>
      <c r="C314" s="10"/>
      <c r="D314" s="10"/>
      <c r="E314" s="10"/>
      <c r="F314" s="35"/>
      <c r="G314" s="35"/>
      <c r="H314" s="10"/>
      <c r="I314" s="10"/>
      <c r="J314" s="18"/>
      <c r="K314" s="18"/>
      <c r="L314" s="18"/>
      <c r="M314" s="19"/>
    </row>
    <row r="315" spans="2:13" s="20" customFormat="1" ht="18" customHeight="1" x14ac:dyDescent="0.15">
      <c r="B315" s="34" t="s">
        <v>519</v>
      </c>
      <c r="C315" s="10"/>
      <c r="D315" s="10"/>
      <c r="E315" s="10"/>
      <c r="F315" s="35"/>
      <c r="G315" s="35"/>
      <c r="H315" s="10"/>
      <c r="I315" s="10"/>
      <c r="J315" s="18"/>
      <c r="K315" s="18"/>
      <c r="L315" s="18"/>
      <c r="M315" s="19"/>
    </row>
    <row r="316" spans="2:13" s="20" customFormat="1" ht="18" customHeight="1" x14ac:dyDescent="0.15">
      <c r="B316" s="34" t="s">
        <v>512</v>
      </c>
      <c r="C316" s="10"/>
      <c r="D316" s="10"/>
      <c r="E316" s="10"/>
      <c r="F316" s="35"/>
      <c r="G316" s="35"/>
      <c r="H316" s="10"/>
      <c r="I316" s="10"/>
      <c r="J316" s="18"/>
      <c r="K316" s="18"/>
      <c r="L316" s="18"/>
      <c r="M316" s="19"/>
    </row>
    <row r="317" spans="2:13" s="20" customFormat="1" ht="18" customHeight="1" x14ac:dyDescent="0.15">
      <c r="B317" s="34"/>
      <c r="C317" s="10"/>
      <c r="D317" s="10"/>
      <c r="E317" s="10"/>
      <c r="F317" s="35"/>
      <c r="G317" s="35"/>
      <c r="H317" s="10"/>
      <c r="I317" s="10"/>
      <c r="J317" s="18"/>
      <c r="K317" s="18"/>
      <c r="L317" s="18"/>
      <c r="M317" s="19"/>
    </row>
    <row r="318" spans="2:13" s="20" customFormat="1" ht="18" customHeight="1" x14ac:dyDescent="0.15">
      <c r="B318" s="34" t="s">
        <v>515</v>
      </c>
      <c r="C318" s="10"/>
      <c r="D318" s="10"/>
      <c r="E318" s="10"/>
      <c r="F318" s="35"/>
      <c r="G318" s="35"/>
      <c r="H318" s="10"/>
      <c r="I318" s="10"/>
      <c r="J318" s="18"/>
      <c r="K318" s="18"/>
      <c r="L318" s="18"/>
      <c r="M318" s="19"/>
    </row>
    <row r="319" spans="2:13" s="20" customFormat="1" ht="18" customHeight="1" x14ac:dyDescent="0.15">
      <c r="B319" s="34" t="s">
        <v>516</v>
      </c>
      <c r="C319" s="10"/>
      <c r="D319" s="10"/>
      <c r="E319" s="10"/>
      <c r="F319" s="35"/>
      <c r="G319" s="35"/>
      <c r="H319" s="10"/>
      <c r="I319" s="10"/>
      <c r="J319" s="18"/>
      <c r="K319" s="18"/>
      <c r="L319" s="18"/>
      <c r="M319" s="19"/>
    </row>
    <row r="320" spans="2:13" s="20" customFormat="1" ht="18" customHeight="1" x14ac:dyDescent="0.15">
      <c r="B320" s="34" t="s">
        <v>517</v>
      </c>
      <c r="C320" s="10"/>
      <c r="D320" s="10"/>
      <c r="E320" s="10"/>
      <c r="F320" s="35"/>
      <c r="G320" s="35"/>
      <c r="H320" s="10"/>
      <c r="I320" s="10"/>
      <c r="J320" s="18"/>
      <c r="K320" s="18"/>
      <c r="L320" s="18"/>
      <c r="M320" s="19"/>
    </row>
    <row r="321" spans="2:13" s="20" customFormat="1" ht="18" customHeight="1" x14ac:dyDescent="0.15">
      <c r="B321" s="34"/>
      <c r="C321" s="10"/>
      <c r="D321" s="10"/>
      <c r="E321" s="10"/>
      <c r="F321" s="35"/>
      <c r="G321" s="35"/>
      <c r="H321" s="10"/>
      <c r="I321" s="10"/>
      <c r="J321" s="18"/>
      <c r="K321" s="18"/>
      <c r="L321" s="18"/>
      <c r="M321" s="19"/>
    </row>
    <row r="322" spans="2:13" s="20" customFormat="1" ht="18" customHeight="1" x14ac:dyDescent="0.15">
      <c r="B322" s="34" t="s">
        <v>518</v>
      </c>
      <c r="C322" s="10"/>
      <c r="D322" s="10"/>
      <c r="E322" s="10"/>
      <c r="F322" s="35"/>
      <c r="G322" s="35"/>
      <c r="H322" s="10"/>
      <c r="I322" s="10"/>
      <c r="J322" s="18"/>
      <c r="K322" s="18"/>
      <c r="L322" s="18"/>
      <c r="M322" s="19"/>
    </row>
    <row r="323" spans="2:13" s="20" customFormat="1" ht="18" customHeight="1" x14ac:dyDescent="0.15">
      <c r="B323" s="34" t="s">
        <v>513</v>
      </c>
      <c r="C323" s="10"/>
      <c r="D323" s="10"/>
      <c r="E323" s="10"/>
      <c r="F323" s="35"/>
      <c r="G323" s="35"/>
      <c r="H323" s="10"/>
      <c r="I323" s="10"/>
      <c r="J323" s="18"/>
      <c r="K323" s="18"/>
      <c r="L323" s="18"/>
      <c r="M323" s="19"/>
    </row>
    <row r="324" spans="2:13" s="20" customFormat="1" ht="18" customHeight="1" x14ac:dyDescent="0.15">
      <c r="B324" s="34" t="s">
        <v>514</v>
      </c>
      <c r="C324" s="10"/>
      <c r="D324" s="10"/>
      <c r="E324" s="10"/>
      <c r="F324" s="35"/>
      <c r="G324" s="35"/>
      <c r="H324" s="10"/>
      <c r="I324" s="10"/>
      <c r="J324" s="18"/>
      <c r="K324" s="18"/>
      <c r="L324" s="18"/>
      <c r="M324" s="19"/>
    </row>
    <row r="325" spans="2:13" s="20" customFormat="1" ht="18" customHeight="1" x14ac:dyDescent="0.15">
      <c r="B325" s="34"/>
      <c r="C325" s="10"/>
      <c r="D325" s="10"/>
      <c r="E325" s="10"/>
      <c r="F325" s="35"/>
      <c r="G325" s="35"/>
      <c r="H325" s="10"/>
      <c r="I325" s="10"/>
      <c r="J325" s="18"/>
      <c r="K325" s="18"/>
      <c r="L325" s="18"/>
      <c r="M325" s="19"/>
    </row>
    <row r="326" spans="2:13" s="20" customFormat="1" ht="18" customHeight="1" x14ac:dyDescent="0.15">
      <c r="B326" s="36" t="s">
        <v>506</v>
      </c>
      <c r="C326" s="10"/>
      <c r="D326" s="10"/>
      <c r="E326" s="10"/>
      <c r="F326" s="35"/>
      <c r="G326" s="35"/>
      <c r="H326" s="10"/>
      <c r="I326" s="10"/>
      <c r="J326" s="18"/>
      <c r="K326" s="18"/>
      <c r="L326" s="18"/>
      <c r="M326" s="19"/>
    </row>
    <row r="327" spans="2:13" s="20" customFormat="1" ht="18" customHeight="1" x14ac:dyDescent="0.15">
      <c r="B327" s="36" t="s">
        <v>540</v>
      </c>
      <c r="C327" s="10"/>
      <c r="D327" s="10"/>
      <c r="E327" s="10"/>
      <c r="F327" s="35"/>
      <c r="G327" s="35"/>
      <c r="H327" s="10"/>
      <c r="I327" s="10"/>
      <c r="J327" s="18"/>
      <c r="K327" s="18"/>
      <c r="L327" s="18"/>
      <c r="M327" s="19"/>
    </row>
    <row r="328" spans="2:13" s="20" customFormat="1" ht="18" customHeight="1" x14ac:dyDescent="0.15">
      <c r="B328" s="103" t="s">
        <v>508</v>
      </c>
      <c r="C328" s="10"/>
      <c r="D328" s="10"/>
      <c r="E328" s="10"/>
      <c r="F328" s="35"/>
      <c r="G328" s="35"/>
      <c r="H328" s="10"/>
      <c r="I328" s="10"/>
      <c r="J328" s="18"/>
      <c r="K328" s="18"/>
      <c r="L328" s="18"/>
      <c r="M328" s="19"/>
    </row>
    <row r="329" spans="2:13" s="20" customFormat="1" ht="18" customHeight="1" x14ac:dyDescent="0.15">
      <c r="B329" s="103" t="s">
        <v>510</v>
      </c>
      <c r="C329" s="10"/>
      <c r="D329" s="10"/>
      <c r="E329" s="10"/>
      <c r="F329" s="35"/>
      <c r="G329" s="35"/>
      <c r="H329" s="10"/>
      <c r="I329" s="10"/>
      <c r="J329" s="18"/>
      <c r="K329" s="18"/>
      <c r="L329" s="18"/>
      <c r="M329" s="19"/>
    </row>
    <row r="330" spans="2:13" s="20" customFormat="1" ht="18" customHeight="1" x14ac:dyDescent="0.15">
      <c r="B330" s="36" t="s">
        <v>536</v>
      </c>
      <c r="C330" s="10"/>
      <c r="D330" s="10"/>
      <c r="E330" s="10"/>
      <c r="F330" s="35"/>
      <c r="G330" s="35"/>
      <c r="H330" s="10"/>
      <c r="I330" s="10"/>
      <c r="J330" s="18"/>
      <c r="K330" s="18"/>
      <c r="L330" s="18"/>
      <c r="M330" s="19"/>
    </row>
    <row r="331" spans="2:13" s="20" customFormat="1" ht="18" customHeight="1" x14ac:dyDescent="0.15">
      <c r="B331" s="105" t="s">
        <v>507</v>
      </c>
      <c r="C331" s="10"/>
      <c r="D331" s="10"/>
      <c r="E331" s="10"/>
      <c r="F331" s="35"/>
      <c r="G331" s="35"/>
      <c r="H331" s="10"/>
      <c r="I331" s="10"/>
      <c r="J331" s="18"/>
      <c r="K331" s="18"/>
      <c r="L331" s="18"/>
      <c r="M331" s="19"/>
    </row>
    <row r="332" spans="2:13" s="20" customFormat="1" ht="18" customHeight="1" x14ac:dyDescent="0.15">
      <c r="B332" s="105" t="s">
        <v>509</v>
      </c>
      <c r="C332" s="10"/>
      <c r="D332" s="10"/>
      <c r="E332" s="10"/>
      <c r="F332" s="35"/>
      <c r="G332" s="35"/>
      <c r="H332" s="10"/>
      <c r="I332" s="10"/>
      <c r="J332" s="18"/>
      <c r="K332" s="18"/>
      <c r="L332" s="18"/>
      <c r="M332" s="19"/>
    </row>
    <row r="333" spans="2:13" s="20" customFormat="1" ht="18" customHeight="1" x14ac:dyDescent="0.15">
      <c r="B333" s="105"/>
      <c r="C333" s="10"/>
      <c r="D333" s="10"/>
      <c r="E333" s="10"/>
      <c r="F333" s="35"/>
      <c r="G333" s="35"/>
      <c r="H333" s="10"/>
      <c r="I333" s="10"/>
      <c r="J333" s="18"/>
      <c r="K333" s="18"/>
      <c r="L333" s="18"/>
      <c r="M333" s="19"/>
    </row>
    <row r="334" spans="2:13" s="20" customFormat="1" ht="18" customHeight="1" x14ac:dyDescent="0.15">
      <c r="B334" s="34" t="s">
        <v>539</v>
      </c>
      <c r="C334" s="10"/>
      <c r="D334" s="10"/>
      <c r="E334" s="10"/>
      <c r="F334" s="35"/>
      <c r="G334" s="35"/>
      <c r="H334" s="10"/>
      <c r="I334" s="10"/>
      <c r="J334" s="18"/>
      <c r="K334" s="18"/>
      <c r="L334" s="18"/>
      <c r="M334" s="19"/>
    </row>
    <row r="335" spans="2:13" s="20" customFormat="1" ht="18" customHeight="1" x14ac:dyDescent="0.15">
      <c r="B335" s="106" t="s">
        <v>535</v>
      </c>
      <c r="C335" s="107" t="s">
        <v>522</v>
      </c>
      <c r="D335" s="107" t="s">
        <v>527</v>
      </c>
      <c r="E335" s="107"/>
      <c r="F335" s="108" t="s">
        <v>532</v>
      </c>
      <c r="G335" s="108"/>
      <c r="H335" s="10"/>
      <c r="I335" s="10"/>
      <c r="J335" s="18"/>
      <c r="K335" s="18"/>
      <c r="L335" s="18"/>
      <c r="M335" s="19"/>
    </row>
    <row r="336" spans="2:13" s="20" customFormat="1" ht="18" customHeight="1" x14ac:dyDescent="0.15">
      <c r="B336" s="106"/>
      <c r="C336" s="107"/>
      <c r="D336" s="109" t="s">
        <v>537</v>
      </c>
      <c r="E336" s="109" t="s">
        <v>538</v>
      </c>
      <c r="F336" s="109" t="s">
        <v>537</v>
      </c>
      <c r="G336" s="109" t="s">
        <v>538</v>
      </c>
      <c r="H336" s="10"/>
      <c r="I336" s="10"/>
      <c r="J336" s="18"/>
      <c r="K336" s="18"/>
      <c r="L336" s="18"/>
      <c r="M336" s="19"/>
    </row>
    <row r="337" spans="2:13" s="20" customFormat="1" ht="40" customHeight="1" x14ac:dyDescent="0.15">
      <c r="B337" s="110" t="s">
        <v>520</v>
      </c>
      <c r="C337" s="111" t="s">
        <v>523</v>
      </c>
      <c r="D337" s="111" t="s">
        <v>525</v>
      </c>
      <c r="E337" s="111" t="s">
        <v>528</v>
      </c>
      <c r="F337" s="112" t="s">
        <v>529</v>
      </c>
      <c r="G337" s="112" t="s">
        <v>530</v>
      </c>
      <c r="H337" s="10"/>
      <c r="I337" s="10"/>
      <c r="J337" s="18"/>
      <c r="K337" s="18"/>
      <c r="L337" s="18"/>
      <c r="M337" s="19"/>
    </row>
    <row r="338" spans="2:13" s="20" customFormat="1" ht="40" customHeight="1" x14ac:dyDescent="0.15">
      <c r="B338" s="110" t="s">
        <v>521</v>
      </c>
      <c r="C338" s="111" t="s">
        <v>524</v>
      </c>
      <c r="D338" s="111" t="s">
        <v>526</v>
      </c>
      <c r="E338" s="111" t="s">
        <v>533</v>
      </c>
      <c r="F338" s="112" t="s">
        <v>534</v>
      </c>
      <c r="G338" s="112" t="s">
        <v>531</v>
      </c>
      <c r="H338" s="10"/>
      <c r="I338" s="10"/>
      <c r="J338" s="18"/>
      <c r="K338" s="18"/>
      <c r="L338" s="18"/>
      <c r="M338" s="19"/>
    </row>
    <row r="339" spans="2:13" s="20" customFormat="1" ht="18" customHeight="1" x14ac:dyDescent="0.15">
      <c r="B339" s="34"/>
      <c r="C339" s="10"/>
      <c r="D339" s="10"/>
      <c r="E339" s="10"/>
      <c r="F339" s="35"/>
      <c r="G339" s="35"/>
      <c r="H339" s="10"/>
      <c r="I339" s="10"/>
      <c r="J339" s="18"/>
      <c r="K339" s="18"/>
      <c r="L339" s="18"/>
      <c r="M339" s="19"/>
    </row>
    <row r="340" spans="2:13" s="20" customFormat="1" ht="18" customHeight="1" x14ac:dyDescent="0.15">
      <c r="B340" s="12"/>
      <c r="C340" s="24"/>
      <c r="D340" s="24"/>
      <c r="E340" s="10"/>
      <c r="F340" s="10"/>
      <c r="G340" s="10"/>
      <c r="H340" s="10"/>
      <c r="I340" s="10"/>
      <c r="J340" s="18"/>
      <c r="K340" s="18"/>
      <c r="L340" s="18"/>
      <c r="M340" s="19"/>
    </row>
    <row r="341" spans="2:13" ht="18" customHeight="1" x14ac:dyDescent="0.15">
      <c r="B341" s="50" t="s">
        <v>62</v>
      </c>
      <c r="C341" s="51"/>
      <c r="D341" s="51"/>
      <c r="E341" s="51"/>
      <c r="F341" s="51"/>
      <c r="G341" s="51"/>
      <c r="H341" s="51"/>
      <c r="I341" s="51"/>
      <c r="J341" s="51"/>
      <c r="K341" s="51"/>
      <c r="L341" s="51"/>
      <c r="M341" s="52"/>
    </row>
    <row r="342" spans="2:13" ht="18" customHeight="1" x14ac:dyDescent="0.15">
      <c r="B342" s="37"/>
      <c r="C342" s="38"/>
      <c r="D342" s="38"/>
      <c r="E342" s="38"/>
      <c r="F342" s="38"/>
      <c r="G342" s="38"/>
      <c r="H342" s="38"/>
      <c r="I342" s="38"/>
      <c r="J342" s="38"/>
      <c r="K342" s="38"/>
      <c r="L342" s="38"/>
      <c r="M342" s="39"/>
    </row>
    <row r="343" spans="2:13" ht="18" customHeight="1" x14ac:dyDescent="0.15">
      <c r="B343" s="173" t="s">
        <v>750</v>
      </c>
      <c r="C343" s="156" t="s">
        <v>755</v>
      </c>
      <c r="D343" s="156" t="s">
        <v>756</v>
      </c>
      <c r="E343" s="156" t="s">
        <v>757</v>
      </c>
      <c r="F343" s="156" t="s">
        <v>758</v>
      </c>
      <c r="G343" s="156" t="s">
        <v>759</v>
      </c>
      <c r="H343" s="156" t="s">
        <v>760</v>
      </c>
      <c r="I343" s="156" t="s">
        <v>761</v>
      </c>
      <c r="J343" s="158" t="s">
        <v>762</v>
      </c>
      <c r="K343" s="156" t="s">
        <v>763</v>
      </c>
      <c r="L343" s="163" t="s">
        <v>764</v>
      </c>
      <c r="M343" s="156" t="s">
        <v>765</v>
      </c>
    </row>
    <row r="344" spans="2:13" ht="18" customHeight="1" x14ac:dyDescent="0.15">
      <c r="B344" s="151" t="s">
        <v>766</v>
      </c>
      <c r="C344" s="157" t="s">
        <v>768</v>
      </c>
      <c r="D344" s="157" t="s">
        <v>768</v>
      </c>
      <c r="E344" s="157" t="s">
        <v>768</v>
      </c>
      <c r="F344" s="157" t="s">
        <v>768</v>
      </c>
      <c r="G344" s="152">
        <v>2.6309999999999998</v>
      </c>
      <c r="H344" s="152">
        <v>2.2324999999999999</v>
      </c>
      <c r="I344" s="152">
        <v>2.5110000000000001</v>
      </c>
      <c r="J344" s="159">
        <v>2.5099999999999998</v>
      </c>
      <c r="K344" s="152">
        <v>2.008</v>
      </c>
      <c r="L344" s="164">
        <v>1.84</v>
      </c>
      <c r="M344" s="150">
        <v>1.98</v>
      </c>
    </row>
    <row r="345" spans="2:13" ht="18" customHeight="1" x14ac:dyDescent="0.15">
      <c r="B345" s="83" t="s">
        <v>748</v>
      </c>
      <c r="C345" s="157" t="s">
        <v>768</v>
      </c>
      <c r="D345" s="157" t="s">
        <v>768</v>
      </c>
      <c r="E345" s="157" t="s">
        <v>768</v>
      </c>
      <c r="F345" s="157" t="s">
        <v>768</v>
      </c>
      <c r="G345" s="153">
        <v>1.9599999999999999E-2</v>
      </c>
      <c r="H345" s="153">
        <v>1.26E-2</v>
      </c>
      <c r="I345" s="153">
        <v>1.3899999999999999E-2</v>
      </c>
      <c r="J345" s="160">
        <v>1.52E-2</v>
      </c>
      <c r="K345" s="153">
        <v>1.2699999999999999E-2</v>
      </c>
      <c r="L345" s="165">
        <v>1.2999999999999999E-2</v>
      </c>
      <c r="M345" s="153">
        <v>1.6500000000000001E-2</v>
      </c>
    </row>
    <row r="346" spans="2:13" ht="18" customHeight="1" x14ac:dyDescent="0.15">
      <c r="B346" s="83" t="s">
        <v>752</v>
      </c>
      <c r="C346" s="157" t="s">
        <v>768</v>
      </c>
      <c r="D346" s="157" t="s">
        <v>768</v>
      </c>
      <c r="E346" s="157" t="s">
        <v>768</v>
      </c>
      <c r="F346" s="157" t="s">
        <v>768</v>
      </c>
      <c r="G346" s="157" t="s">
        <v>768</v>
      </c>
      <c r="H346" s="157" t="s">
        <v>768</v>
      </c>
      <c r="I346" s="157" t="s">
        <v>768</v>
      </c>
      <c r="J346" s="161" t="s">
        <v>768</v>
      </c>
      <c r="K346" s="154">
        <v>1.3899999999999999E-2</v>
      </c>
      <c r="L346" s="166">
        <v>1.4E-2</v>
      </c>
      <c r="M346" s="154">
        <v>1.47E-2</v>
      </c>
    </row>
    <row r="347" spans="2:13" ht="18" customHeight="1" x14ac:dyDescent="0.15">
      <c r="B347" s="83" t="s">
        <v>769</v>
      </c>
      <c r="C347" s="154">
        <v>0.32779999999999998</v>
      </c>
      <c r="D347" s="154">
        <v>0.32</v>
      </c>
      <c r="E347" s="154">
        <v>0.31990000000000002</v>
      </c>
      <c r="F347" s="154">
        <v>0.29830000000000001</v>
      </c>
      <c r="G347" s="154">
        <v>0.2344</v>
      </c>
      <c r="H347" s="154">
        <v>0.31869999999999998</v>
      </c>
      <c r="I347" s="154">
        <v>0.29549999999999998</v>
      </c>
      <c r="J347" s="162">
        <v>0.2752</v>
      </c>
      <c r="K347" s="154">
        <v>0.24929999999999999</v>
      </c>
      <c r="L347" s="166">
        <v>0.26440000000000002</v>
      </c>
      <c r="M347" s="154">
        <v>0.25879999999999997</v>
      </c>
    </row>
    <row r="348" spans="2:13" ht="18" customHeight="1" x14ac:dyDescent="0.15">
      <c r="B348" s="83" t="s">
        <v>770</v>
      </c>
      <c r="C348" s="154">
        <v>7.1400000000000005E-2</v>
      </c>
      <c r="D348" s="154">
        <v>8.9099999999999999E-2</v>
      </c>
      <c r="E348" s="154">
        <v>8.7400000000000005E-2</v>
      </c>
      <c r="F348" s="154">
        <v>9.0399999999999994E-2</v>
      </c>
      <c r="G348" s="154">
        <v>4.3099999999999999E-2</v>
      </c>
      <c r="H348" s="154">
        <v>3.3399999999999999E-2</v>
      </c>
      <c r="I348" s="154">
        <v>7.4999999999999997E-3</v>
      </c>
      <c r="J348" s="162">
        <v>1.2E-2</v>
      </c>
      <c r="K348" s="154">
        <v>3.8800000000000001E-2</v>
      </c>
      <c r="L348" s="166">
        <v>5.9700000000000003E-2</v>
      </c>
      <c r="M348" s="154">
        <v>3.8600000000000002E-2</v>
      </c>
    </row>
    <row r="349" spans="2:13" ht="18" customHeight="1" x14ac:dyDescent="0.15">
      <c r="B349" s="83" t="s">
        <v>749</v>
      </c>
      <c r="C349" s="153">
        <v>0.13198754842276642</v>
      </c>
      <c r="D349" s="153">
        <v>0.10321471602413754</v>
      </c>
      <c r="E349" s="153">
        <v>0.10151916130968351</v>
      </c>
      <c r="F349" s="153">
        <v>9.9236621816707435E-2</v>
      </c>
      <c r="G349" s="153">
        <v>0.12596372878642367</v>
      </c>
      <c r="H349" s="153">
        <v>0.16116612488091273</v>
      </c>
      <c r="I349" s="153">
        <v>0.17341457872431632</v>
      </c>
      <c r="J349" s="160">
        <v>0.13953031711853184</v>
      </c>
      <c r="K349" s="153">
        <v>7.1360335068081079E-2</v>
      </c>
      <c r="L349" s="165">
        <v>5.3947763324299493E-2</v>
      </c>
      <c r="M349" s="153">
        <v>6.332601797298773E-2</v>
      </c>
    </row>
    <row r="350" spans="2:13" ht="18" customHeight="1" x14ac:dyDescent="0.15">
      <c r="B350" s="83" t="s">
        <v>751</v>
      </c>
      <c r="C350" s="153">
        <v>0.2716454581492781</v>
      </c>
      <c r="D350" s="153">
        <v>0.24985803901908735</v>
      </c>
      <c r="E350" s="153">
        <v>0.24175441090457206</v>
      </c>
      <c r="F350" s="153">
        <v>0.20525528171439408</v>
      </c>
      <c r="G350" s="153">
        <v>0.22573663311858391</v>
      </c>
      <c r="H350" s="153">
        <v>0.2224251703505451</v>
      </c>
      <c r="I350" s="153">
        <v>0.23686515520286328</v>
      </c>
      <c r="J350" s="160">
        <v>0.27481333670851471</v>
      </c>
      <c r="K350" s="153">
        <v>0.32408564398626299</v>
      </c>
      <c r="L350" s="165">
        <v>0.27246319611979869</v>
      </c>
      <c r="M350" s="153">
        <v>0.26684099804696332</v>
      </c>
    </row>
    <row r="351" spans="2:13" ht="18" customHeight="1" x14ac:dyDescent="0.15">
      <c r="B351" s="83" t="s">
        <v>767</v>
      </c>
      <c r="C351" s="157" t="s">
        <v>768</v>
      </c>
      <c r="D351" s="157" t="s">
        <v>768</v>
      </c>
      <c r="E351" s="157" t="s">
        <v>768</v>
      </c>
      <c r="F351" s="157" t="s">
        <v>768</v>
      </c>
      <c r="G351" s="153">
        <v>5.3852858157419855E-4</v>
      </c>
      <c r="H351" s="153">
        <v>5.2716573591732286E-4</v>
      </c>
      <c r="I351" s="155">
        <v>4.7380211546839515E-4</v>
      </c>
      <c r="J351" s="160">
        <v>4.5564025659546351E-4</v>
      </c>
      <c r="K351" s="153">
        <v>9.3302280130042327E-5</v>
      </c>
      <c r="L351" s="165">
        <v>8.5326630360951645E-5</v>
      </c>
      <c r="M351" s="153">
        <v>9.3756387400253995E-5</v>
      </c>
    </row>
    <row r="352" spans="2:13" ht="18" customHeight="1" x14ac:dyDescent="0.15">
      <c r="B352" s="41" t="s">
        <v>775</v>
      </c>
      <c r="C352" s="38"/>
      <c r="D352" s="38"/>
      <c r="E352" s="38"/>
      <c r="F352" s="38"/>
      <c r="G352" s="38"/>
      <c r="H352" s="38"/>
      <c r="I352" s="38"/>
      <c r="J352" s="38"/>
      <c r="K352" s="38"/>
      <c r="L352" s="38"/>
      <c r="M352" s="39"/>
    </row>
    <row r="353" spans="2:13" ht="18" customHeight="1" x14ac:dyDescent="0.15">
      <c r="B353" s="41" t="s">
        <v>817</v>
      </c>
      <c r="C353" s="38"/>
      <c r="D353" s="38"/>
      <c r="E353" s="38"/>
      <c r="F353" s="38"/>
      <c r="G353" s="38"/>
      <c r="H353" s="38"/>
      <c r="I353" s="38"/>
      <c r="J353" s="38"/>
      <c r="K353" s="38"/>
      <c r="L353" s="38"/>
      <c r="M353" s="39"/>
    </row>
    <row r="354" spans="2:13" ht="18" customHeight="1" x14ac:dyDescent="0.15">
      <c r="C354" s="38"/>
      <c r="D354" s="38"/>
      <c r="E354" s="38"/>
      <c r="F354" s="38"/>
      <c r="G354" s="38"/>
      <c r="H354" s="38"/>
      <c r="I354" s="38"/>
      <c r="J354" s="38"/>
      <c r="K354" s="38"/>
      <c r="L354" s="38"/>
      <c r="M354" s="39"/>
    </row>
    <row r="355" spans="2:13" ht="18" customHeight="1" x14ac:dyDescent="0.15">
      <c r="B355" s="174" t="s">
        <v>771</v>
      </c>
      <c r="C355" s="156" t="s">
        <v>755</v>
      </c>
      <c r="D355" s="156" t="s">
        <v>756</v>
      </c>
      <c r="E355" s="156" t="s">
        <v>757</v>
      </c>
      <c r="F355" s="156" t="s">
        <v>758</v>
      </c>
      <c r="G355" s="156" t="s">
        <v>759</v>
      </c>
      <c r="H355" s="156" t="s">
        <v>760</v>
      </c>
      <c r="I355" s="156" t="s">
        <v>761</v>
      </c>
      <c r="J355" s="156" t="s">
        <v>762</v>
      </c>
      <c r="K355" s="156" t="s">
        <v>763</v>
      </c>
      <c r="L355" s="156" t="s">
        <v>764</v>
      </c>
      <c r="M355" s="156" t="s">
        <v>765</v>
      </c>
    </row>
    <row r="356" spans="2:13" ht="18" customHeight="1" x14ac:dyDescent="0.15">
      <c r="B356" s="151" t="s">
        <v>766</v>
      </c>
      <c r="C356" s="168">
        <v>0.09</v>
      </c>
      <c r="D356" s="168">
        <v>0.08</v>
      </c>
      <c r="E356" s="168">
        <v>0.19</v>
      </c>
      <c r="F356" s="171">
        <v>0.25019999999999998</v>
      </c>
      <c r="G356" s="152">
        <v>0.246</v>
      </c>
      <c r="H356" s="152">
        <v>1.02</v>
      </c>
      <c r="I356" s="152">
        <v>1.27</v>
      </c>
      <c r="J356" s="152">
        <v>1.4</v>
      </c>
      <c r="K356" s="152">
        <v>1.43</v>
      </c>
      <c r="L356" s="150">
        <v>1.45</v>
      </c>
      <c r="M356" s="150">
        <v>1.71</v>
      </c>
    </row>
    <row r="357" spans="2:13" ht="18" customHeight="1" x14ac:dyDescent="0.15">
      <c r="B357" s="83" t="s">
        <v>748</v>
      </c>
      <c r="C357" s="172">
        <v>1.6899999999999998E-2</v>
      </c>
      <c r="D357" s="172">
        <v>1.18E-2</v>
      </c>
      <c r="E357" s="172">
        <v>2.1499999999999998E-2</v>
      </c>
      <c r="F357" s="172">
        <v>1.8599999999999998E-2</v>
      </c>
      <c r="G357" s="153">
        <v>1.17E-2</v>
      </c>
      <c r="H357" s="153">
        <v>3.3799999999999997E-2</v>
      </c>
      <c r="I357" s="153">
        <v>3.0300000000000001E-2</v>
      </c>
      <c r="J357" s="153">
        <v>2.23E-2</v>
      </c>
      <c r="K357" s="153">
        <v>1.89E-2</v>
      </c>
      <c r="L357" s="153">
        <v>1.7299999999999999E-2</v>
      </c>
      <c r="M357" s="153">
        <v>1.7100000000000001E-2</v>
      </c>
    </row>
    <row r="358" spans="2:13" ht="18" customHeight="1" x14ac:dyDescent="0.15">
      <c r="B358" s="83" t="s">
        <v>752</v>
      </c>
      <c r="C358" s="157" t="s">
        <v>768</v>
      </c>
      <c r="D358" s="157" t="s">
        <v>768</v>
      </c>
      <c r="E358" s="157" t="s">
        <v>768</v>
      </c>
      <c r="F358" s="157" t="s">
        <v>768</v>
      </c>
      <c r="G358" s="157" t="s">
        <v>768</v>
      </c>
      <c r="H358" s="157" t="s">
        <v>768</v>
      </c>
      <c r="I358" s="157" t="s">
        <v>768</v>
      </c>
      <c r="J358" s="157" t="s">
        <v>768</v>
      </c>
      <c r="K358" s="154">
        <v>7.5399999999999995E-2</v>
      </c>
      <c r="L358" s="154">
        <v>0.1008</v>
      </c>
      <c r="M358" s="154">
        <v>0.1361</v>
      </c>
    </row>
    <row r="359" spans="2:13" ht="18" customHeight="1" x14ac:dyDescent="0.15">
      <c r="B359" s="83" t="s">
        <v>769</v>
      </c>
      <c r="C359" s="154">
        <v>0.24360000000000001</v>
      </c>
      <c r="D359" s="154">
        <v>0.2505</v>
      </c>
      <c r="E359" s="154">
        <v>0.26279999999999998</v>
      </c>
      <c r="F359" s="154">
        <v>0.2419</v>
      </c>
      <c r="G359" s="154">
        <v>0.22770000000000001</v>
      </c>
      <c r="H359" s="154">
        <v>0.22789999999999999</v>
      </c>
      <c r="I359" s="154">
        <v>0.2291</v>
      </c>
      <c r="J359" s="154">
        <v>0.2291</v>
      </c>
      <c r="K359" s="154">
        <v>0.22270000000000001</v>
      </c>
      <c r="L359" s="154">
        <v>0.2079</v>
      </c>
      <c r="M359" s="154">
        <v>0.19850000000000001</v>
      </c>
    </row>
    <row r="360" spans="2:13" ht="18" customHeight="1" x14ac:dyDescent="0.15">
      <c r="B360" s="83" t="s">
        <v>770</v>
      </c>
      <c r="C360" s="154">
        <v>4.3700000000000003E-2</v>
      </c>
      <c r="D360" s="154">
        <v>4.6399999999999997E-2</v>
      </c>
      <c r="E360" s="154">
        <v>4.9700000000000001E-2</v>
      </c>
      <c r="F360" s="154">
        <v>4.8099999999999997E-2</v>
      </c>
      <c r="G360" s="154">
        <v>5.5899999999999998E-2</v>
      </c>
      <c r="H360" s="154">
        <v>5.96E-2</v>
      </c>
      <c r="I360" s="154">
        <v>6.3500000000000001E-2</v>
      </c>
      <c r="J360" s="154">
        <v>6.2300000000000001E-2</v>
      </c>
      <c r="K360" s="154">
        <v>4.8000000000000001E-2</v>
      </c>
      <c r="L360" s="154">
        <v>1.44E-2</v>
      </c>
      <c r="M360" s="154">
        <v>1.49E-2</v>
      </c>
    </row>
    <row r="361" spans="2:13" ht="18" customHeight="1" x14ac:dyDescent="0.15">
      <c r="B361" s="83" t="s">
        <v>749</v>
      </c>
      <c r="C361" s="153">
        <v>0.118903091353497</v>
      </c>
      <c r="D361" s="153">
        <v>0.13078055829424781</v>
      </c>
      <c r="E361" s="153">
        <v>0.12896057571746702</v>
      </c>
      <c r="F361" s="153">
        <v>0.10982598037227781</v>
      </c>
      <c r="G361" s="153">
        <v>9.5615846511087108E-2</v>
      </c>
      <c r="H361" s="153">
        <v>8.4757407571618371E-2</v>
      </c>
      <c r="I361" s="153">
        <v>7.9708222666732206E-2</v>
      </c>
      <c r="J361" s="153">
        <v>7.4287574768931761E-2</v>
      </c>
      <c r="K361" s="153">
        <v>7.4426083681947655E-2</v>
      </c>
      <c r="L361" s="153">
        <v>8.2301843244382417E-2</v>
      </c>
      <c r="M361" s="153">
        <v>7.7567134641594898E-2</v>
      </c>
    </row>
    <row r="362" spans="2:13" ht="18" customHeight="1" x14ac:dyDescent="0.15">
      <c r="B362" s="83" t="s">
        <v>751</v>
      </c>
      <c r="C362" s="153">
        <v>0.21024171482816528</v>
      </c>
      <c r="D362" s="153">
        <v>0.21723626249245157</v>
      </c>
      <c r="E362" s="153">
        <v>0.21447376479481209</v>
      </c>
      <c r="F362" s="153">
        <v>0.13761087382232529</v>
      </c>
      <c r="G362" s="153">
        <v>0.12535355974707721</v>
      </c>
      <c r="H362" s="153">
        <v>0.11191153575894679</v>
      </c>
      <c r="I362" s="153">
        <v>9.5664927332514416E-2</v>
      </c>
      <c r="J362" s="153">
        <v>0.10445629896724612</v>
      </c>
      <c r="K362" s="153">
        <v>0.14664152707262251</v>
      </c>
      <c r="L362" s="153">
        <v>0.16158871364721702</v>
      </c>
      <c r="M362" s="153">
        <v>0.18255007508532775</v>
      </c>
    </row>
    <row r="363" spans="2:13" ht="18" customHeight="1" x14ac:dyDescent="0.15">
      <c r="B363" s="83" t="s">
        <v>767</v>
      </c>
      <c r="C363" s="157" t="s">
        <v>768</v>
      </c>
      <c r="D363" s="157" t="s">
        <v>768</v>
      </c>
      <c r="E363" s="157" t="s">
        <v>768</v>
      </c>
      <c r="F363" s="169">
        <v>3.1194286933784892E-3</v>
      </c>
      <c r="G363" s="153">
        <v>4.1645501066275015E-3</v>
      </c>
      <c r="H363" s="153">
        <v>7.7845362087776301E-2</v>
      </c>
      <c r="I363" s="155">
        <v>9.1696458785845342E-2</v>
      </c>
      <c r="J363" s="153">
        <v>0.11819847309516208</v>
      </c>
      <c r="K363" s="153">
        <v>0.10073451453802171</v>
      </c>
      <c r="L363" s="153">
        <v>7.4444003118085939E-2</v>
      </c>
      <c r="M363" s="153">
        <v>5.0582425584139896E-2</v>
      </c>
    </row>
    <row r="364" spans="2:13" ht="18" customHeight="1" x14ac:dyDescent="0.15">
      <c r="B364" s="41" t="s">
        <v>773</v>
      </c>
      <c r="C364" s="38"/>
      <c r="D364" s="38"/>
      <c r="E364" s="38"/>
      <c r="F364" s="38"/>
      <c r="G364" s="38"/>
      <c r="H364" s="38"/>
      <c r="I364" s="38"/>
      <c r="J364" s="38"/>
      <c r="K364" s="38"/>
      <c r="L364" s="38"/>
      <c r="M364" s="39"/>
    </row>
    <row r="365" spans="2:13" ht="18" customHeight="1" x14ac:dyDescent="0.15">
      <c r="B365" s="41" t="s">
        <v>774</v>
      </c>
      <c r="C365" s="38"/>
      <c r="D365" s="38"/>
      <c r="E365" s="38"/>
      <c r="F365" s="38"/>
      <c r="G365" s="38"/>
      <c r="H365" s="38"/>
      <c r="I365" s="38"/>
      <c r="J365" s="38"/>
      <c r="K365" s="38"/>
      <c r="L365" s="38"/>
      <c r="M365" s="39"/>
    </row>
    <row r="366" spans="2:13" ht="18" customHeight="1" x14ac:dyDescent="0.15">
      <c r="B366" s="41" t="s">
        <v>818</v>
      </c>
      <c r="C366" s="38"/>
      <c r="D366" s="38"/>
      <c r="E366" s="38"/>
      <c r="F366" s="38"/>
      <c r="G366" s="38"/>
      <c r="H366" s="38"/>
      <c r="I366" s="38"/>
      <c r="J366" s="38"/>
      <c r="K366" s="38"/>
      <c r="L366" s="38"/>
      <c r="M366" s="39"/>
    </row>
    <row r="367" spans="2:13" ht="18" customHeight="1" x14ac:dyDescent="0.15">
      <c r="B367" s="41"/>
      <c r="C367" s="38"/>
      <c r="D367" s="38"/>
      <c r="E367" s="38"/>
      <c r="F367" s="38"/>
      <c r="G367" s="38"/>
      <c r="H367" s="38"/>
      <c r="I367" s="38"/>
      <c r="J367" s="38"/>
      <c r="K367" s="38"/>
      <c r="L367" s="38"/>
      <c r="M367" s="39"/>
    </row>
    <row r="368" spans="2:13" ht="18" customHeight="1" x14ac:dyDescent="0.15">
      <c r="B368" s="174" t="s">
        <v>772</v>
      </c>
      <c r="C368" s="156" t="s">
        <v>756</v>
      </c>
      <c r="D368" s="156" t="s">
        <v>757</v>
      </c>
      <c r="E368" s="156" t="s">
        <v>758</v>
      </c>
      <c r="F368" s="156" t="s">
        <v>759</v>
      </c>
      <c r="G368" s="156" t="s">
        <v>760</v>
      </c>
      <c r="H368" s="156" t="s">
        <v>761</v>
      </c>
      <c r="I368" s="156" t="s">
        <v>762</v>
      </c>
      <c r="J368" s="156" t="s">
        <v>763</v>
      </c>
      <c r="K368" s="156" t="s">
        <v>764</v>
      </c>
      <c r="L368" s="156" t="s">
        <v>765</v>
      </c>
      <c r="M368" s="39"/>
    </row>
    <row r="369" spans="2:13" ht="18" customHeight="1" x14ac:dyDescent="0.15">
      <c r="B369" s="151" t="s">
        <v>766</v>
      </c>
      <c r="C369" s="157" t="s">
        <v>768</v>
      </c>
      <c r="D369" s="168">
        <v>0.05</v>
      </c>
      <c r="E369" s="171">
        <v>0.05</v>
      </c>
      <c r="F369" s="152">
        <v>0.11</v>
      </c>
      <c r="G369" s="152">
        <v>0.23</v>
      </c>
      <c r="H369" s="152">
        <v>0.33</v>
      </c>
      <c r="I369" s="152">
        <v>0.56999999999999995</v>
      </c>
      <c r="J369" s="152">
        <v>0.78</v>
      </c>
      <c r="K369" s="150">
        <v>1.03</v>
      </c>
      <c r="L369" s="150">
        <v>1.34</v>
      </c>
      <c r="M369" s="39"/>
    </row>
    <row r="370" spans="2:13" ht="18" customHeight="1" x14ac:dyDescent="0.15">
      <c r="B370" s="83" t="s">
        <v>748</v>
      </c>
      <c r="C370" s="157" t="s">
        <v>768</v>
      </c>
      <c r="D370" s="172">
        <v>1.8499999999999999E-2</v>
      </c>
      <c r="E370" s="172">
        <v>1.54E-2</v>
      </c>
      <c r="F370" s="153">
        <v>2.2100000000000002E-2</v>
      </c>
      <c r="G370" s="153">
        <v>3.1899999999999998E-2</v>
      </c>
      <c r="H370" s="153">
        <v>3.2800000000000003E-2</v>
      </c>
      <c r="I370" s="153">
        <v>4.2700000000000002E-2</v>
      </c>
      <c r="J370" s="153">
        <v>4.2099999999999999E-2</v>
      </c>
      <c r="K370" s="153">
        <v>2.69E-2</v>
      </c>
      <c r="L370" s="153">
        <v>2.6800000000000001E-2</v>
      </c>
      <c r="M370" s="39"/>
    </row>
    <row r="371" spans="2:13" ht="18" customHeight="1" x14ac:dyDescent="0.15">
      <c r="B371" s="83" t="s">
        <v>752</v>
      </c>
      <c r="C371" s="157" t="s">
        <v>768</v>
      </c>
      <c r="D371" s="157" t="s">
        <v>768</v>
      </c>
      <c r="E371" s="157" t="s">
        <v>768</v>
      </c>
      <c r="F371" s="157" t="s">
        <v>768</v>
      </c>
      <c r="G371" s="157" t="s">
        <v>768</v>
      </c>
      <c r="H371" s="157" t="s">
        <v>768</v>
      </c>
      <c r="I371" s="157" t="s">
        <v>768</v>
      </c>
      <c r="J371" s="154">
        <v>0.1106</v>
      </c>
      <c r="K371" s="154">
        <v>0.1026</v>
      </c>
      <c r="L371" s="154">
        <v>9.4E-2</v>
      </c>
      <c r="M371" s="39"/>
    </row>
    <row r="372" spans="2:13" ht="18" customHeight="1" x14ac:dyDescent="0.15">
      <c r="B372" s="83" t="s">
        <v>769</v>
      </c>
      <c r="C372" s="154">
        <v>0.29499999999999998</v>
      </c>
      <c r="D372" s="154">
        <v>0.35360000000000003</v>
      </c>
      <c r="E372" s="154">
        <v>0.35820000000000002</v>
      </c>
      <c r="F372" s="154">
        <v>0.3488</v>
      </c>
      <c r="G372" s="154">
        <v>0.35709999999999997</v>
      </c>
      <c r="H372" s="154">
        <v>0.37109999999999999</v>
      </c>
      <c r="I372" s="154">
        <v>0.36499999999999999</v>
      </c>
      <c r="J372" s="154">
        <v>0.3362</v>
      </c>
      <c r="K372" s="154">
        <v>0.31490000000000001</v>
      </c>
      <c r="L372" s="154">
        <v>0.33410000000000001</v>
      </c>
      <c r="M372" s="39"/>
    </row>
    <row r="373" spans="2:13" ht="18" customHeight="1" x14ac:dyDescent="0.15">
      <c r="B373" s="83" t="s">
        <v>770</v>
      </c>
      <c r="C373" s="154">
        <v>2.53E-2</v>
      </c>
      <c r="D373" s="154">
        <v>5.7799999999999997E-2</v>
      </c>
      <c r="E373" s="154">
        <v>8.7099999999999997E-2</v>
      </c>
      <c r="F373" s="154">
        <v>8.6199999999999999E-2</v>
      </c>
      <c r="G373" s="154">
        <v>8.4099999999999994E-2</v>
      </c>
      <c r="H373" s="154">
        <v>8.8700000000000001E-2</v>
      </c>
      <c r="I373" s="154">
        <v>9.5799999999999996E-2</v>
      </c>
      <c r="J373" s="154">
        <v>9.6199999999999994E-2</v>
      </c>
      <c r="K373" s="154">
        <v>8.8400000000000006E-2</v>
      </c>
      <c r="L373" s="154">
        <v>9.2700000000000005E-2</v>
      </c>
      <c r="M373" s="39"/>
    </row>
    <row r="374" spans="2:13" ht="18" customHeight="1" x14ac:dyDescent="0.15">
      <c r="B374" s="83" t="s">
        <v>749</v>
      </c>
      <c r="C374" s="153">
        <v>9.2253591161820581E-2</v>
      </c>
      <c r="D374" s="153">
        <v>9.1554427994521972E-2</v>
      </c>
      <c r="E374" s="153">
        <v>9.7379914074118848E-2</v>
      </c>
      <c r="F374" s="153">
        <v>0.10398088138865741</v>
      </c>
      <c r="G374" s="153">
        <v>0.11199335092210373</v>
      </c>
      <c r="H374" s="153">
        <v>0.1140764314786987</v>
      </c>
      <c r="I374" s="153">
        <v>0.10065244962246227</v>
      </c>
      <c r="J374" s="153">
        <v>8.8320195781244115E-2</v>
      </c>
      <c r="K374" s="153">
        <v>8.5467692488455621E-2</v>
      </c>
      <c r="L374" s="153">
        <v>9.2760407911243556E-2</v>
      </c>
      <c r="M374" s="39"/>
    </row>
    <row r="375" spans="2:13" ht="18" customHeight="1" x14ac:dyDescent="0.15">
      <c r="B375" s="83" t="s">
        <v>751</v>
      </c>
      <c r="C375" s="153">
        <v>0.15933818308642853</v>
      </c>
      <c r="D375" s="153">
        <v>0.11678985623146231</v>
      </c>
      <c r="E375" s="153">
        <v>0.11036893116723115</v>
      </c>
      <c r="F375" s="153">
        <v>5.6835662785707321E-2</v>
      </c>
      <c r="G375" s="153">
        <v>8.3476396904037478E-2</v>
      </c>
      <c r="H375" s="153">
        <v>9.2318196788340301E-2</v>
      </c>
      <c r="I375" s="153">
        <v>0.10249334611820517</v>
      </c>
      <c r="J375" s="153">
        <v>7.3446557397317647E-2</v>
      </c>
      <c r="K375" s="153">
        <v>8.8737426188849403E-2</v>
      </c>
      <c r="L375" s="153">
        <v>9.1163865451093284E-2</v>
      </c>
      <c r="M375" s="39"/>
    </row>
    <row r="376" spans="2:13" ht="18" customHeight="1" x14ac:dyDescent="0.15">
      <c r="B376" s="83" t="s">
        <v>767</v>
      </c>
      <c r="C376" s="157" t="s">
        <v>768</v>
      </c>
      <c r="D376" s="157" t="s">
        <v>768</v>
      </c>
      <c r="E376" s="157" t="s">
        <v>768</v>
      </c>
      <c r="F376" s="157" t="s">
        <v>768</v>
      </c>
      <c r="G376" s="153">
        <v>3.7758082434852305E-2</v>
      </c>
      <c r="H376" s="155">
        <v>3.2856344329194619E-2</v>
      </c>
      <c r="I376" s="153">
        <v>2.8731507048485885E-2</v>
      </c>
      <c r="J376" s="153">
        <v>0.11617183777088644</v>
      </c>
      <c r="K376" s="153">
        <v>0.26284665528118123</v>
      </c>
      <c r="L376" s="153">
        <v>0.21379201655895941</v>
      </c>
      <c r="M376" s="39"/>
    </row>
    <row r="377" spans="2:13" ht="18" customHeight="1" x14ac:dyDescent="0.15">
      <c r="B377" s="41" t="s">
        <v>776</v>
      </c>
      <c r="C377" s="38"/>
      <c r="D377" s="38"/>
      <c r="E377" s="38"/>
      <c r="F377" s="38"/>
      <c r="G377" s="38"/>
      <c r="H377" s="38"/>
      <c r="I377" s="38"/>
      <c r="J377" s="38"/>
      <c r="K377" s="38"/>
      <c r="L377" s="38"/>
      <c r="M377" s="39"/>
    </row>
    <row r="378" spans="2:13" ht="18" customHeight="1" x14ac:dyDescent="0.15">
      <c r="B378" s="41" t="s">
        <v>819</v>
      </c>
      <c r="C378" s="38"/>
      <c r="D378" s="38"/>
      <c r="E378" s="38"/>
      <c r="F378" s="38"/>
      <c r="G378" s="38"/>
      <c r="H378" s="38"/>
      <c r="I378" s="38"/>
      <c r="J378" s="38"/>
      <c r="K378" s="38"/>
      <c r="L378" s="38"/>
      <c r="M378" s="39"/>
    </row>
    <row r="379" spans="2:13" ht="18" customHeight="1" x14ac:dyDescent="0.15">
      <c r="B379" s="41"/>
      <c r="C379" s="38"/>
      <c r="D379" s="38"/>
      <c r="E379" s="38"/>
      <c r="F379" s="38"/>
      <c r="G379" s="38"/>
      <c r="H379" s="38"/>
      <c r="I379" s="38"/>
      <c r="J379" s="38"/>
      <c r="K379" s="38"/>
      <c r="L379" s="38"/>
      <c r="M379" s="39"/>
    </row>
    <row r="380" spans="2:13" ht="18" customHeight="1" x14ac:dyDescent="0.15">
      <c r="B380" s="174" t="s">
        <v>777</v>
      </c>
      <c r="C380" s="156" t="s">
        <v>755</v>
      </c>
      <c r="D380" s="156" t="s">
        <v>756</v>
      </c>
      <c r="E380" s="156" t="s">
        <v>757</v>
      </c>
      <c r="F380" s="156" t="s">
        <v>758</v>
      </c>
      <c r="G380" s="156" t="s">
        <v>759</v>
      </c>
      <c r="H380" s="156" t="s">
        <v>760</v>
      </c>
      <c r="I380" s="156" t="s">
        <v>761</v>
      </c>
      <c r="J380" s="156" t="s">
        <v>762</v>
      </c>
      <c r="K380" s="156" t="s">
        <v>763</v>
      </c>
      <c r="L380" s="156" t="s">
        <v>764</v>
      </c>
      <c r="M380" s="156" t="s">
        <v>765</v>
      </c>
    </row>
    <row r="381" spans="2:13" ht="18" customHeight="1" x14ac:dyDescent="0.15">
      <c r="B381" s="151" t="s">
        <v>766</v>
      </c>
      <c r="C381" s="157" t="s">
        <v>768</v>
      </c>
      <c r="D381" s="157" t="s">
        <v>768</v>
      </c>
      <c r="E381" s="157" t="s">
        <v>768</v>
      </c>
      <c r="F381" s="157" t="s">
        <v>768</v>
      </c>
      <c r="G381" s="152">
        <v>4</v>
      </c>
      <c r="H381" s="152">
        <v>5.35</v>
      </c>
      <c r="I381" s="152">
        <v>5.63</v>
      </c>
      <c r="J381" s="152">
        <v>6.52</v>
      </c>
      <c r="K381" s="152">
        <v>8.92</v>
      </c>
      <c r="L381" s="150">
        <v>11.84</v>
      </c>
      <c r="M381" s="150">
        <v>17.59</v>
      </c>
    </row>
    <row r="382" spans="2:13" ht="18" customHeight="1" x14ac:dyDescent="0.15">
      <c r="B382" s="83" t="s">
        <v>748</v>
      </c>
      <c r="C382" s="157" t="s">
        <v>768</v>
      </c>
      <c r="D382" s="157" t="s">
        <v>768</v>
      </c>
      <c r="E382" s="157" t="s">
        <v>768</v>
      </c>
      <c r="F382" s="157" t="s">
        <v>768</v>
      </c>
      <c r="G382" s="153">
        <v>8.7900000000000006E-2</v>
      </c>
      <c r="H382" s="153">
        <v>9.8400000000000001E-2</v>
      </c>
      <c r="I382" s="153">
        <v>9.0800000000000006E-2</v>
      </c>
      <c r="J382" s="153">
        <v>8.7499999999999994E-2</v>
      </c>
      <c r="K382" s="153">
        <v>9.5699999999999993E-2</v>
      </c>
      <c r="L382" s="153">
        <v>0.10680000000000001</v>
      </c>
      <c r="M382" s="153">
        <v>0.12709999999999999</v>
      </c>
    </row>
    <row r="383" spans="2:13" ht="18" customHeight="1" x14ac:dyDescent="0.15">
      <c r="B383" s="83" t="s">
        <v>752</v>
      </c>
      <c r="C383" s="157" t="s">
        <v>768</v>
      </c>
      <c r="D383" s="157" t="s">
        <v>768</v>
      </c>
      <c r="E383" s="157" t="s">
        <v>768</v>
      </c>
      <c r="F383" s="157" t="s">
        <v>768</v>
      </c>
      <c r="G383" s="157" t="s">
        <v>768</v>
      </c>
      <c r="H383" s="157" t="s">
        <v>768</v>
      </c>
      <c r="I383" s="157" t="s">
        <v>768</v>
      </c>
      <c r="J383" s="157" t="s">
        <v>768</v>
      </c>
      <c r="K383" s="154">
        <v>0.16600000000000001</v>
      </c>
      <c r="L383" s="154">
        <v>0.16930000000000001</v>
      </c>
      <c r="M383" s="154">
        <v>0.14580000000000001</v>
      </c>
    </row>
    <row r="384" spans="2:13" ht="18" customHeight="1" x14ac:dyDescent="0.15">
      <c r="B384" s="83" t="s">
        <v>769</v>
      </c>
      <c r="C384" s="154">
        <v>0.83140000000000003</v>
      </c>
      <c r="D384" s="154">
        <v>0.83250000000000002</v>
      </c>
      <c r="E384" s="154">
        <v>0.82709999999999995</v>
      </c>
      <c r="F384" s="154">
        <v>0.83830000000000005</v>
      </c>
      <c r="G384" s="154">
        <v>0.82769999999999999</v>
      </c>
      <c r="H384" s="154">
        <v>0.83989999999999998</v>
      </c>
      <c r="I384" s="154">
        <v>0.81330000000000002</v>
      </c>
      <c r="J384" s="154">
        <v>0.82379999999999998</v>
      </c>
      <c r="K384" s="154">
        <v>0.8528</v>
      </c>
      <c r="L384" s="154">
        <v>0.87070000000000003</v>
      </c>
      <c r="M384" s="154">
        <v>0.86629999999999996</v>
      </c>
    </row>
    <row r="385" spans="2:13" ht="18" customHeight="1" x14ac:dyDescent="0.15">
      <c r="B385" s="83" t="s">
        <v>770</v>
      </c>
      <c r="C385" s="154">
        <v>0.21360000000000001</v>
      </c>
      <c r="D385" s="154">
        <v>0.18210000000000001</v>
      </c>
      <c r="E385" s="154">
        <v>0.22889999999999999</v>
      </c>
      <c r="F385" s="154">
        <v>0.20180000000000001</v>
      </c>
      <c r="G385" s="154">
        <v>0.20669999999999999</v>
      </c>
      <c r="H385" s="154">
        <v>0.21179999999999999</v>
      </c>
      <c r="I385" s="154">
        <v>0.20830000000000001</v>
      </c>
      <c r="J385" s="154">
        <v>0.21110000000000001</v>
      </c>
      <c r="K385" s="154">
        <v>0.2387</v>
      </c>
      <c r="L385" s="154">
        <v>0.2374</v>
      </c>
      <c r="M385" s="154">
        <v>0.23799999999999999</v>
      </c>
    </row>
    <row r="386" spans="2:13" ht="18" customHeight="1" x14ac:dyDescent="0.15">
      <c r="B386" s="83" t="s">
        <v>749</v>
      </c>
      <c r="C386" s="153">
        <v>0.4136654376520526</v>
      </c>
      <c r="D386" s="153">
        <v>0.40351570373642115</v>
      </c>
      <c r="E386" s="153">
        <v>0.44421333015340769</v>
      </c>
      <c r="F386" s="153">
        <v>0.42858796852854664</v>
      </c>
      <c r="G386" s="153">
        <v>0.420176348996952</v>
      </c>
      <c r="H386" s="153">
        <v>0.43047032509811811</v>
      </c>
      <c r="I386" s="153">
        <v>0.37961653610337304</v>
      </c>
      <c r="J386" s="153">
        <v>0.38166215860824854</v>
      </c>
      <c r="K386" s="153">
        <v>0.37838061093872294</v>
      </c>
      <c r="L386" s="153">
        <v>0.39225968236328679</v>
      </c>
      <c r="M386" s="153">
        <v>0.37504064768160966</v>
      </c>
    </row>
    <row r="387" spans="2:13" ht="18" customHeight="1" x14ac:dyDescent="0.15">
      <c r="B387" s="83" t="s">
        <v>751</v>
      </c>
      <c r="C387" s="153">
        <v>0.22770660535596904</v>
      </c>
      <c r="D387" s="153">
        <v>0.20492915863188021</v>
      </c>
      <c r="E387" s="153">
        <v>0.16030162303456816</v>
      </c>
      <c r="F387" s="153">
        <v>0.18528976362083993</v>
      </c>
      <c r="G387" s="153">
        <v>0.17594553347937386</v>
      </c>
      <c r="H387" s="153">
        <v>0.20016819274036943</v>
      </c>
      <c r="I387" s="153">
        <v>0.18028312082893674</v>
      </c>
      <c r="J387" s="153">
        <v>0.15029572862615295</v>
      </c>
      <c r="K387" s="153">
        <v>0.12386318011731437</v>
      </c>
      <c r="L387" s="153">
        <v>0.11701910865515154</v>
      </c>
      <c r="M387" s="153">
        <v>0.11075347538625598</v>
      </c>
    </row>
    <row r="388" spans="2:13" ht="18" customHeight="1" x14ac:dyDescent="0.15">
      <c r="B388" s="83" t="s">
        <v>767</v>
      </c>
      <c r="C388" s="157" t="s">
        <v>768</v>
      </c>
      <c r="D388" s="157" t="s">
        <v>768</v>
      </c>
      <c r="E388" s="157" t="s">
        <v>768</v>
      </c>
      <c r="F388" s="157" t="s">
        <v>768</v>
      </c>
      <c r="G388" s="157" t="s">
        <v>768</v>
      </c>
      <c r="H388" s="157" t="s">
        <v>768</v>
      </c>
      <c r="I388" s="157" t="s">
        <v>768</v>
      </c>
      <c r="J388" s="157" t="s">
        <v>768</v>
      </c>
      <c r="K388" s="157" t="s">
        <v>768</v>
      </c>
      <c r="L388" s="157" t="s">
        <v>768</v>
      </c>
      <c r="M388" s="157" t="s">
        <v>768</v>
      </c>
    </row>
    <row r="389" spans="2:13" ht="18" customHeight="1" x14ac:dyDescent="0.15">
      <c r="B389" s="41" t="s">
        <v>778</v>
      </c>
      <c r="C389" s="38"/>
      <c r="D389" s="38"/>
      <c r="E389" s="38"/>
      <c r="F389" s="38"/>
      <c r="G389" s="38"/>
      <c r="H389" s="38"/>
      <c r="I389" s="38"/>
      <c r="J389" s="38"/>
      <c r="K389" s="38"/>
      <c r="L389" s="38"/>
      <c r="M389" s="39"/>
    </row>
    <row r="390" spans="2:13" ht="18" customHeight="1" x14ac:dyDescent="0.15">
      <c r="B390" s="41" t="s">
        <v>779</v>
      </c>
      <c r="C390" s="38"/>
      <c r="D390" s="38"/>
      <c r="E390" s="38"/>
      <c r="F390" s="38"/>
      <c r="G390" s="38"/>
      <c r="H390" s="38"/>
      <c r="I390" s="38"/>
      <c r="J390" s="38"/>
      <c r="K390" s="38"/>
      <c r="L390" s="38"/>
      <c r="M390" s="39"/>
    </row>
    <row r="391" spans="2:13" ht="18" customHeight="1" x14ac:dyDescent="0.15">
      <c r="B391" s="226" t="s">
        <v>781</v>
      </c>
      <c r="C391" s="38"/>
      <c r="D391" s="38"/>
      <c r="E391" s="38"/>
      <c r="F391" s="38"/>
      <c r="G391" s="38"/>
      <c r="H391" s="38"/>
      <c r="I391" s="38"/>
      <c r="J391" s="38"/>
      <c r="K391" s="38"/>
      <c r="L391" s="38"/>
      <c r="M391" s="39"/>
    </row>
    <row r="392" spans="2:13" ht="18" customHeight="1" x14ac:dyDescent="0.15">
      <c r="B392" s="41"/>
      <c r="C392" s="38"/>
      <c r="D392" s="38"/>
      <c r="E392" s="38"/>
      <c r="F392" s="38"/>
      <c r="G392" s="38"/>
      <c r="H392" s="38"/>
      <c r="I392" s="38"/>
      <c r="J392" s="38"/>
      <c r="K392" s="38"/>
      <c r="L392" s="38"/>
      <c r="M392" s="39"/>
    </row>
    <row r="393" spans="2:13" ht="18" customHeight="1" x14ac:dyDescent="0.15">
      <c r="B393" s="174" t="s">
        <v>780</v>
      </c>
      <c r="C393" s="156" t="s">
        <v>755</v>
      </c>
      <c r="D393" s="156" t="s">
        <v>756</v>
      </c>
      <c r="E393" s="156" t="s">
        <v>757</v>
      </c>
      <c r="F393" s="156" t="s">
        <v>758</v>
      </c>
      <c r="G393" s="156" t="s">
        <v>759</v>
      </c>
      <c r="H393" s="156" t="s">
        <v>760</v>
      </c>
      <c r="I393" s="156" t="s">
        <v>761</v>
      </c>
      <c r="J393" s="156" t="s">
        <v>762</v>
      </c>
      <c r="K393" s="156" t="s">
        <v>763</v>
      </c>
      <c r="L393" s="156" t="s">
        <v>764</v>
      </c>
      <c r="M393" s="156" t="s">
        <v>765</v>
      </c>
    </row>
    <row r="394" spans="2:13" ht="18" customHeight="1" x14ac:dyDescent="0.15">
      <c r="B394" s="151" t="s">
        <v>766</v>
      </c>
      <c r="C394" s="168">
        <v>0.28000000000000003</v>
      </c>
      <c r="D394" s="168">
        <v>0.31</v>
      </c>
      <c r="E394" s="168">
        <v>0.39</v>
      </c>
      <c r="F394" s="152">
        <v>0.7</v>
      </c>
      <c r="G394" s="152">
        <v>0.85</v>
      </c>
      <c r="H394" s="152">
        <v>0.93</v>
      </c>
      <c r="I394" s="152">
        <v>1.66</v>
      </c>
      <c r="J394" s="152">
        <v>2.25</v>
      </c>
      <c r="K394" s="152">
        <v>2.73</v>
      </c>
      <c r="L394" s="150">
        <v>3.64</v>
      </c>
      <c r="M394" s="150">
        <v>4.38</v>
      </c>
    </row>
    <row r="395" spans="2:13" ht="18" customHeight="1" x14ac:dyDescent="0.15">
      <c r="B395" s="83" t="s">
        <v>748</v>
      </c>
      <c r="C395" s="153">
        <v>3.9699999999999999E-2</v>
      </c>
      <c r="D395" s="153">
        <v>3.8100000000000002E-2</v>
      </c>
      <c r="E395" s="153">
        <v>4.2000000000000003E-2</v>
      </c>
      <c r="F395" s="153">
        <v>6.8500000000000005E-2</v>
      </c>
      <c r="G395" s="153">
        <v>4.6300000000000001E-2</v>
      </c>
      <c r="H395" s="153">
        <v>4.6300000000000001E-2</v>
      </c>
      <c r="I395" s="153">
        <v>7.22E-2</v>
      </c>
      <c r="J395" s="153">
        <v>8.7099999999999997E-2</v>
      </c>
      <c r="K395" s="153">
        <v>7.7899999999999997E-2</v>
      </c>
      <c r="L395" s="153">
        <v>8.8900000000000007E-2</v>
      </c>
      <c r="M395" s="153">
        <v>8.7599999999999997E-2</v>
      </c>
    </row>
    <row r="396" spans="2:13" ht="18" customHeight="1" x14ac:dyDescent="0.15">
      <c r="B396" s="83" t="s">
        <v>752</v>
      </c>
      <c r="C396" s="157" t="s">
        <v>768</v>
      </c>
      <c r="D396" s="157" t="s">
        <v>768</v>
      </c>
      <c r="E396" s="157" t="s">
        <v>768</v>
      </c>
      <c r="F396" s="157" t="s">
        <v>768</v>
      </c>
      <c r="G396" s="157" t="s">
        <v>768</v>
      </c>
      <c r="H396" s="157" t="s">
        <v>768</v>
      </c>
      <c r="I396" s="157" t="s">
        <v>768</v>
      </c>
      <c r="J396" s="157" t="s">
        <v>768</v>
      </c>
      <c r="K396" s="154">
        <v>0.1472</v>
      </c>
      <c r="L396" s="154">
        <v>0.20319999999999999</v>
      </c>
      <c r="M396" s="154">
        <v>0.2157</v>
      </c>
    </row>
    <row r="397" spans="2:13" ht="18" customHeight="1" x14ac:dyDescent="0.15">
      <c r="B397" s="83" t="s">
        <v>769</v>
      </c>
      <c r="C397" s="154">
        <v>0.4667</v>
      </c>
      <c r="D397" s="154">
        <v>0.46339999999999998</v>
      </c>
      <c r="E397" s="154">
        <v>0.41699999999999998</v>
      </c>
      <c r="F397" s="154">
        <v>0.41970000000000002</v>
      </c>
      <c r="G397" s="154">
        <v>0.39629999999999999</v>
      </c>
      <c r="H397" s="154">
        <v>0.4027</v>
      </c>
      <c r="I397" s="154">
        <v>0.43859999999999999</v>
      </c>
      <c r="J397" s="154">
        <v>0.44679999999999997</v>
      </c>
      <c r="K397" s="154">
        <v>0.49220000000000003</v>
      </c>
      <c r="L397" s="154">
        <v>0.4985</v>
      </c>
      <c r="M397" s="154">
        <v>0.55959999999999999</v>
      </c>
    </row>
    <row r="398" spans="2:13" ht="18" customHeight="1" x14ac:dyDescent="0.15">
      <c r="B398" s="83" t="s">
        <v>770</v>
      </c>
      <c r="C398" s="154">
        <v>0.18679999999999999</v>
      </c>
      <c r="D398" s="154">
        <v>0.187</v>
      </c>
      <c r="E398" s="154">
        <v>0.17710000000000001</v>
      </c>
      <c r="F398" s="154">
        <v>9.1399999999999995E-2</v>
      </c>
      <c r="G398" s="154">
        <v>0.1171</v>
      </c>
      <c r="H398" s="154">
        <v>0.16800000000000001</v>
      </c>
      <c r="I398" s="154">
        <v>0.1583</v>
      </c>
      <c r="J398" s="154">
        <v>9.9299999999999999E-2</v>
      </c>
      <c r="K398" s="154">
        <v>0.12479999999999999</v>
      </c>
      <c r="L398" s="154">
        <v>0.1116</v>
      </c>
      <c r="M398" s="154">
        <v>0.12470000000000001</v>
      </c>
    </row>
    <row r="399" spans="2:13" ht="18" customHeight="1" x14ac:dyDescent="0.15">
      <c r="B399" s="83" t="s">
        <v>749</v>
      </c>
      <c r="C399" s="153">
        <v>2.4692175868065044E-2</v>
      </c>
      <c r="D399" s="153">
        <v>2.9256248735931446E-2</v>
      </c>
      <c r="E399" s="153">
        <v>2.9269682660320609E-2</v>
      </c>
      <c r="F399" s="153">
        <v>4.1589600079331511E-2</v>
      </c>
      <c r="G399" s="153">
        <v>2.6961601075220207E-2</v>
      </c>
      <c r="H399" s="153">
        <v>4.1311195958720404E-2</v>
      </c>
      <c r="I399" s="153">
        <v>6.5752348410960892E-2</v>
      </c>
      <c r="J399" s="153">
        <v>0.10617822829500213</v>
      </c>
      <c r="K399" s="153">
        <v>0.12802052686488682</v>
      </c>
      <c r="L399" s="153">
        <v>0.15019298415834662</v>
      </c>
      <c r="M399" s="153">
        <v>0.18085749870519083</v>
      </c>
    </row>
    <row r="400" spans="2:13" ht="18" customHeight="1" x14ac:dyDescent="0.15">
      <c r="B400" s="83" t="s">
        <v>751</v>
      </c>
      <c r="C400" s="153">
        <v>0.2600393424659313</v>
      </c>
      <c r="D400" s="153">
        <v>0.24427370890116168</v>
      </c>
      <c r="E400" s="153">
        <v>0.25164796673560968</v>
      </c>
      <c r="F400" s="153">
        <v>0.24018230699320001</v>
      </c>
      <c r="G400" s="153">
        <v>0.22138384943693662</v>
      </c>
      <c r="H400" s="153">
        <v>0.2709612964522517</v>
      </c>
      <c r="I400" s="153">
        <v>0.23586973599652547</v>
      </c>
      <c r="J400" s="153">
        <v>0.26696379675975446</v>
      </c>
      <c r="K400" s="153">
        <v>0.2901333019895202</v>
      </c>
      <c r="L400" s="153">
        <v>0.27730024929442032</v>
      </c>
      <c r="M400" s="153">
        <v>0.27016058522112829</v>
      </c>
    </row>
    <row r="401" spans="2:13" ht="18" customHeight="1" x14ac:dyDescent="0.15">
      <c r="B401" s="83" t="s">
        <v>767</v>
      </c>
      <c r="C401" s="157" t="s">
        <v>768</v>
      </c>
      <c r="D401" s="157" t="s">
        <v>768</v>
      </c>
      <c r="E401" s="157" t="s">
        <v>768</v>
      </c>
      <c r="F401" s="157" t="s">
        <v>768</v>
      </c>
      <c r="G401" s="153">
        <v>2.505328037206273E-3</v>
      </c>
      <c r="H401" s="153">
        <v>1.0207883008336629E-2</v>
      </c>
      <c r="I401" s="153">
        <v>7.3520005948808937E-3</v>
      </c>
      <c r="J401" s="153">
        <v>7.2804173075919328E-3</v>
      </c>
      <c r="K401" s="153">
        <v>1.2855091157083127E-2</v>
      </c>
      <c r="L401" s="153">
        <v>1.0540908755729677E-2</v>
      </c>
      <c r="M401" s="153">
        <v>8.5767123742865655E-3</v>
      </c>
    </row>
    <row r="402" spans="2:13" ht="18" customHeight="1" x14ac:dyDescent="0.15">
      <c r="B402" s="41" t="s">
        <v>782</v>
      </c>
      <c r="C402" s="38"/>
      <c r="D402" s="38"/>
      <c r="E402" s="38"/>
      <c r="F402" s="38"/>
      <c r="G402" s="38"/>
      <c r="H402" s="38"/>
      <c r="I402" s="38"/>
      <c r="J402" s="38"/>
      <c r="K402" s="38"/>
      <c r="L402" s="38"/>
      <c r="M402" s="39"/>
    </row>
    <row r="403" spans="2:13" ht="18" customHeight="1" x14ac:dyDescent="0.15">
      <c r="B403" s="41" t="s">
        <v>783</v>
      </c>
      <c r="C403" s="38"/>
      <c r="D403" s="38"/>
      <c r="E403" s="38"/>
      <c r="F403" s="38"/>
      <c r="G403" s="38"/>
      <c r="H403" s="38"/>
      <c r="I403" s="38"/>
      <c r="J403" s="38"/>
      <c r="K403" s="38"/>
      <c r="L403" s="38"/>
      <c r="M403" s="39"/>
    </row>
    <row r="404" spans="2:13" ht="18" customHeight="1" x14ac:dyDescent="0.15">
      <c r="B404" s="41" t="s">
        <v>784</v>
      </c>
      <c r="C404" s="38"/>
      <c r="D404" s="38"/>
      <c r="E404" s="38"/>
      <c r="F404" s="38"/>
      <c r="G404" s="38"/>
      <c r="H404" s="38"/>
      <c r="I404" s="38"/>
      <c r="J404" s="38"/>
      <c r="K404" s="38"/>
      <c r="L404" s="38"/>
      <c r="M404" s="39"/>
    </row>
    <row r="405" spans="2:13" ht="18" customHeight="1" x14ac:dyDescent="0.15">
      <c r="B405" s="41" t="s">
        <v>785</v>
      </c>
      <c r="C405" s="38"/>
      <c r="D405" s="38"/>
      <c r="E405" s="38"/>
      <c r="F405" s="38"/>
      <c r="G405" s="38"/>
      <c r="H405" s="38"/>
      <c r="I405" s="38"/>
      <c r="J405" s="38"/>
      <c r="K405" s="38"/>
      <c r="L405" s="38"/>
      <c r="M405" s="39"/>
    </row>
    <row r="406" spans="2:13" ht="18" customHeight="1" x14ac:dyDescent="0.15">
      <c r="B406" s="41" t="s">
        <v>820</v>
      </c>
      <c r="C406" s="38"/>
      <c r="D406" s="38"/>
      <c r="E406" s="38"/>
      <c r="F406" s="38"/>
      <c r="G406" s="38"/>
      <c r="H406" s="38"/>
      <c r="I406" s="38"/>
      <c r="J406" s="38"/>
      <c r="K406" s="38"/>
      <c r="L406" s="38"/>
      <c r="M406" s="39"/>
    </row>
    <row r="407" spans="2:13" ht="18" customHeight="1" x14ac:dyDescent="0.15">
      <c r="B407" s="41"/>
      <c r="C407" s="38"/>
      <c r="D407" s="38"/>
      <c r="E407" s="38"/>
      <c r="F407" s="38"/>
      <c r="G407" s="38"/>
      <c r="H407" s="38"/>
      <c r="I407" s="38"/>
      <c r="J407" s="38"/>
      <c r="K407" s="38"/>
      <c r="L407" s="38"/>
      <c r="M407" s="39"/>
    </row>
    <row r="408" spans="2:13" ht="18" customHeight="1" x14ac:dyDescent="0.15">
      <c r="C408" s="38"/>
      <c r="D408" s="38"/>
      <c r="E408" s="38"/>
      <c r="F408" s="38"/>
      <c r="G408" s="38"/>
      <c r="H408" s="38"/>
      <c r="I408" s="38"/>
      <c r="J408" s="38"/>
      <c r="K408" s="38"/>
      <c r="L408" s="38"/>
      <c r="M408" s="39"/>
    </row>
    <row r="409" spans="2:13" ht="18" customHeight="1" x14ac:dyDescent="0.15">
      <c r="B409" s="42" t="s">
        <v>63</v>
      </c>
      <c r="C409" s="43"/>
      <c r="D409" s="43"/>
      <c r="E409" s="43"/>
      <c r="F409" s="43"/>
      <c r="G409" s="43"/>
      <c r="H409" s="43"/>
      <c r="I409" s="43"/>
      <c r="J409" s="43"/>
      <c r="K409" s="43"/>
      <c r="L409" s="43"/>
      <c r="M409" s="44"/>
    </row>
    <row r="410" spans="2:13" ht="18" customHeight="1" x14ac:dyDescent="0.15">
      <c r="B410" s="12"/>
      <c r="C410" s="10"/>
      <c r="D410" s="10"/>
      <c r="E410" s="10"/>
      <c r="F410" s="10"/>
      <c r="G410" s="10"/>
      <c r="H410" s="10"/>
      <c r="I410" s="10"/>
      <c r="J410" s="10"/>
      <c r="K410" s="10"/>
      <c r="L410" s="10"/>
      <c r="M410" s="11"/>
    </row>
    <row r="411" spans="2:13" ht="18" customHeight="1" x14ac:dyDescent="0.15">
      <c r="B411" s="12" t="s">
        <v>786</v>
      </c>
      <c r="C411" s="10"/>
      <c r="D411" s="10"/>
      <c r="E411" s="10"/>
      <c r="F411" s="10"/>
      <c r="G411" s="10"/>
      <c r="H411" s="10"/>
      <c r="I411" s="10"/>
      <c r="J411" s="10"/>
      <c r="K411" s="10"/>
      <c r="L411" s="10"/>
      <c r="M411" s="11"/>
    </row>
    <row r="412" spans="2:13" ht="18" customHeight="1" x14ac:dyDescent="0.15">
      <c r="B412" s="12" t="s">
        <v>787</v>
      </c>
      <c r="C412" s="10"/>
      <c r="D412" s="10"/>
      <c r="E412" s="10"/>
      <c r="F412" s="10"/>
      <c r="G412" s="10"/>
      <c r="H412" s="10"/>
      <c r="I412" s="10"/>
      <c r="J412" s="10"/>
      <c r="K412" s="10"/>
      <c r="L412" s="10"/>
      <c r="M412" s="11"/>
    </row>
    <row r="413" spans="2:13" ht="18" customHeight="1" x14ac:dyDescent="0.15">
      <c r="B413" s="12" t="s">
        <v>788</v>
      </c>
      <c r="C413" s="10"/>
      <c r="D413" s="10"/>
      <c r="E413" s="10"/>
      <c r="F413" s="10"/>
      <c r="G413" s="10"/>
      <c r="H413" s="10"/>
      <c r="I413" s="10"/>
      <c r="J413" s="10"/>
      <c r="K413" s="10"/>
      <c r="L413" s="10"/>
      <c r="M413" s="11"/>
    </row>
    <row r="414" spans="2:13" ht="18" customHeight="1" x14ac:dyDescent="0.15">
      <c r="B414" s="12" t="s">
        <v>796</v>
      </c>
      <c r="C414" s="10"/>
      <c r="D414" s="10"/>
      <c r="E414" s="10"/>
      <c r="F414" s="10"/>
      <c r="G414" s="10"/>
      <c r="H414" s="10"/>
      <c r="I414" s="10"/>
      <c r="J414" s="10"/>
      <c r="K414" s="10"/>
      <c r="L414" s="10"/>
      <c r="M414" s="11"/>
    </row>
    <row r="415" spans="2:13" ht="18" customHeight="1" x14ac:dyDescent="0.15">
      <c r="B415" s="12" t="s">
        <v>789</v>
      </c>
      <c r="C415" s="10"/>
      <c r="D415" s="10"/>
      <c r="E415" s="10"/>
      <c r="F415" s="10"/>
      <c r="G415" s="10"/>
      <c r="H415" s="10"/>
      <c r="I415" s="10"/>
      <c r="J415" s="10"/>
      <c r="K415" s="10"/>
      <c r="L415" s="10"/>
      <c r="M415" s="11"/>
    </row>
    <row r="416" spans="2:13" ht="18" customHeight="1" x14ac:dyDescent="0.15">
      <c r="B416" s="24"/>
      <c r="C416" s="10"/>
      <c r="D416" s="10"/>
      <c r="E416" s="10"/>
      <c r="F416" s="10"/>
      <c r="G416" s="10"/>
      <c r="H416" s="10"/>
      <c r="I416" s="10"/>
      <c r="J416" s="10"/>
      <c r="K416" s="10"/>
      <c r="L416" s="10"/>
      <c r="M416" s="11"/>
    </row>
    <row r="417" spans="2:13" ht="18" customHeight="1" x14ac:dyDescent="0.15">
      <c r="B417" s="21"/>
      <c r="C417" s="45"/>
      <c r="D417" s="45"/>
      <c r="E417" s="45"/>
      <c r="F417" s="45"/>
      <c r="G417" s="45"/>
      <c r="H417" s="15"/>
      <c r="I417" s="15"/>
      <c r="J417" s="15"/>
      <c r="K417" s="15"/>
      <c r="L417" s="15"/>
      <c r="M417" s="22"/>
    </row>
    <row r="418" spans="2:13" ht="18" customHeight="1" x14ac:dyDescent="0.15">
      <c r="B418" s="42" t="s">
        <v>64</v>
      </c>
      <c r="C418" s="43"/>
      <c r="D418" s="43"/>
      <c r="E418" s="43"/>
      <c r="F418" s="43"/>
      <c r="G418" s="43"/>
      <c r="H418" s="43"/>
      <c r="I418" s="43"/>
      <c r="J418" s="43"/>
      <c r="K418" s="43"/>
      <c r="L418" s="43"/>
      <c r="M418" s="44"/>
    </row>
    <row r="419" spans="2:13" ht="18" customHeight="1" x14ac:dyDescent="0.15">
      <c r="B419" s="21"/>
      <c r="C419" s="45"/>
      <c r="D419" s="45"/>
      <c r="E419" s="45"/>
      <c r="F419" s="45"/>
      <c r="G419" s="45"/>
      <c r="H419" s="15"/>
      <c r="I419" s="15"/>
      <c r="J419" s="15"/>
      <c r="K419" s="15"/>
      <c r="L419" s="15"/>
      <c r="M419" s="22"/>
    </row>
    <row r="420" spans="2:13" ht="18" customHeight="1" x14ac:dyDescent="0.15">
      <c r="B420" s="15" t="s">
        <v>790</v>
      </c>
      <c r="C420" s="45"/>
      <c r="D420" s="45"/>
      <c r="E420" s="45"/>
      <c r="F420" s="45"/>
      <c r="G420" s="45"/>
      <c r="H420" s="15"/>
      <c r="I420" s="15"/>
      <c r="J420" s="15"/>
      <c r="K420" s="15"/>
      <c r="L420" s="15"/>
      <c r="M420" s="22"/>
    </row>
    <row r="421" spans="2:13" ht="26" x14ac:dyDescent="0.15">
      <c r="B421" s="15"/>
      <c r="C421" s="215" t="s">
        <v>814</v>
      </c>
      <c r="D421" s="215" t="s">
        <v>791</v>
      </c>
      <c r="E421" s="216" t="s">
        <v>792</v>
      </c>
      <c r="F421" s="216" t="s">
        <v>793</v>
      </c>
      <c r="G421" s="20" t="s">
        <v>799</v>
      </c>
      <c r="H421" s="15"/>
      <c r="I421" s="15"/>
      <c r="J421" s="15"/>
      <c r="K421" s="15"/>
      <c r="L421" s="15"/>
      <c r="M421" s="22"/>
    </row>
    <row r="422" spans="2:13" ht="18" customHeight="1" x14ac:dyDescent="0.15">
      <c r="B422" s="178" t="s">
        <v>750</v>
      </c>
      <c r="C422" s="217">
        <v>8.58</v>
      </c>
      <c r="D422" s="217">
        <v>5.04</v>
      </c>
      <c r="E422" s="218">
        <f>0.5+0.5</f>
        <v>1</v>
      </c>
      <c r="F422" s="219">
        <f>(D422+E422)/C422-1</f>
        <v>-0.296037296037296</v>
      </c>
      <c r="G422" s="115" t="s">
        <v>795</v>
      </c>
      <c r="H422" s="178"/>
      <c r="I422" s="178"/>
      <c r="J422" s="178"/>
      <c r="K422" s="178"/>
      <c r="L422" s="178"/>
      <c r="M422" s="182"/>
    </row>
    <row r="423" spans="2:13" ht="18" customHeight="1" x14ac:dyDescent="0.15">
      <c r="B423" s="58" t="s">
        <v>771</v>
      </c>
      <c r="C423" s="213">
        <v>25.11</v>
      </c>
      <c r="D423" s="213">
        <v>15.73</v>
      </c>
      <c r="E423" s="220">
        <v>4.4999999999999998E-2</v>
      </c>
      <c r="F423" s="221">
        <f>(D423+E423)/C423-1</f>
        <v>-0.37176423735563513</v>
      </c>
      <c r="G423" s="117" t="s">
        <v>794</v>
      </c>
      <c r="H423" s="58"/>
      <c r="I423" s="58"/>
      <c r="J423" s="58"/>
      <c r="K423" s="58"/>
      <c r="L423" s="58"/>
      <c r="M423" s="59"/>
    </row>
    <row r="424" spans="2:13" ht="18" customHeight="1" x14ac:dyDescent="0.15">
      <c r="B424" s="58" t="s">
        <v>772</v>
      </c>
      <c r="C424" s="196">
        <v>32</v>
      </c>
      <c r="D424" s="213">
        <v>23.49</v>
      </c>
      <c r="E424" s="220">
        <v>2.5000000000000001E-2</v>
      </c>
      <c r="F424" s="221">
        <f>(D424+E424)/C424-1</f>
        <v>-0.26515625000000009</v>
      </c>
      <c r="G424" s="117" t="s">
        <v>797</v>
      </c>
      <c r="H424" s="58"/>
      <c r="I424" s="58"/>
      <c r="J424" s="58"/>
      <c r="K424" s="58"/>
      <c r="L424" s="58"/>
      <c r="M424" s="59"/>
    </row>
    <row r="425" spans="2:13" ht="18" customHeight="1" x14ac:dyDescent="0.15">
      <c r="B425" s="58" t="s">
        <v>777</v>
      </c>
      <c r="C425" s="196">
        <v>45.5</v>
      </c>
      <c r="D425" s="213">
        <v>91.78</v>
      </c>
      <c r="E425" s="220">
        <v>0.13500000000000001</v>
      </c>
      <c r="F425" s="221">
        <f>(D425*1.2+E425)/C425-1</f>
        <v>1.4235384615384614</v>
      </c>
      <c r="G425" s="117" t="s">
        <v>816</v>
      </c>
      <c r="H425" s="58"/>
      <c r="I425" s="58"/>
      <c r="J425" s="58"/>
      <c r="K425" s="58"/>
      <c r="L425" s="58"/>
      <c r="M425" s="59"/>
    </row>
    <row r="426" spans="2:13" ht="18" customHeight="1" x14ac:dyDescent="0.15">
      <c r="B426" s="181" t="s">
        <v>780</v>
      </c>
      <c r="C426" s="222">
        <v>22.03</v>
      </c>
      <c r="D426" s="223">
        <v>34.369999999999997</v>
      </c>
      <c r="E426" s="224">
        <v>0.18</v>
      </c>
      <c r="F426" s="225">
        <f>(D426+E426)/C426-1</f>
        <v>0.56831593281888315</v>
      </c>
      <c r="G426" s="118" t="s">
        <v>798</v>
      </c>
      <c r="H426" s="181"/>
      <c r="I426" s="181"/>
      <c r="J426" s="181"/>
      <c r="K426" s="181"/>
      <c r="L426" s="181"/>
      <c r="M426" s="183"/>
    </row>
    <row r="427" spans="2:13" ht="18" customHeight="1" x14ac:dyDescent="0.15">
      <c r="B427" s="15"/>
      <c r="C427" s="45"/>
      <c r="D427" s="45"/>
      <c r="E427" s="45"/>
      <c r="F427" s="45"/>
      <c r="G427" s="45"/>
      <c r="H427" s="15"/>
      <c r="I427" s="15"/>
      <c r="J427" s="15"/>
      <c r="K427" s="15"/>
      <c r="L427" s="15"/>
      <c r="M427" s="22"/>
    </row>
    <row r="428" spans="2:13" ht="18" customHeight="1" x14ac:dyDescent="0.15">
      <c r="B428" s="23" t="s">
        <v>821</v>
      </c>
      <c r="C428" s="45"/>
      <c r="D428" s="45"/>
      <c r="E428" s="45"/>
      <c r="F428" s="45"/>
      <c r="G428" s="45"/>
      <c r="H428" s="15"/>
      <c r="I428" s="15"/>
      <c r="J428" s="15"/>
      <c r="K428" s="15"/>
      <c r="L428" s="15"/>
      <c r="M428" s="22"/>
    </row>
    <row r="429" spans="2:13" ht="18" customHeight="1" x14ac:dyDescent="0.15">
      <c r="B429" s="15"/>
      <c r="C429" s="45"/>
      <c r="D429" s="45"/>
      <c r="E429" s="45"/>
      <c r="F429" s="45"/>
      <c r="G429" s="45"/>
      <c r="H429" s="15"/>
      <c r="I429" s="15"/>
      <c r="J429" s="15"/>
      <c r="K429" s="15"/>
      <c r="L429" s="15"/>
      <c r="M429" s="22"/>
    </row>
    <row r="430" spans="2:13" ht="18" customHeight="1" x14ac:dyDescent="0.15">
      <c r="B430" s="15"/>
      <c r="C430" s="45"/>
      <c r="D430" s="45"/>
      <c r="E430" s="45"/>
      <c r="F430" s="45"/>
      <c r="G430" s="45"/>
      <c r="H430" s="15"/>
      <c r="I430" s="15"/>
      <c r="J430" s="15"/>
      <c r="K430" s="15"/>
      <c r="L430" s="15"/>
      <c r="M430" s="22"/>
    </row>
    <row r="431" spans="2:13" ht="18" customHeight="1" x14ac:dyDescent="0.15">
      <c r="B431" s="42" t="s">
        <v>65</v>
      </c>
      <c r="C431" s="43"/>
      <c r="D431" s="43"/>
      <c r="E431" s="43"/>
      <c r="F431" s="43"/>
      <c r="G431" s="43"/>
      <c r="H431" s="43"/>
      <c r="I431" s="43"/>
      <c r="J431" s="43"/>
      <c r="K431" s="43"/>
      <c r="L431" s="43"/>
      <c r="M431" s="44"/>
    </row>
    <row r="432" spans="2:13" ht="18" customHeight="1" x14ac:dyDescent="0.15">
      <c r="B432" s="23"/>
      <c r="C432" s="45"/>
      <c r="D432" s="45"/>
      <c r="E432" s="45"/>
      <c r="F432" s="45"/>
      <c r="G432" s="45"/>
      <c r="H432" s="15"/>
      <c r="I432" s="15"/>
      <c r="J432" s="15"/>
      <c r="K432" s="15"/>
      <c r="L432" s="15"/>
      <c r="M432" s="22"/>
    </row>
    <row r="433" spans="2:27" ht="18" customHeight="1" x14ac:dyDescent="0.15">
      <c r="B433" s="23"/>
      <c r="C433" s="45"/>
      <c r="D433" s="200" t="s">
        <v>803</v>
      </c>
      <c r="E433" s="200"/>
      <c r="F433" s="200"/>
      <c r="G433" s="200"/>
      <c r="H433" s="202" t="s">
        <v>808</v>
      </c>
      <c r="I433" s="201"/>
      <c r="J433" s="201"/>
      <c r="K433" s="201"/>
      <c r="L433" s="229" t="s">
        <v>823</v>
      </c>
      <c r="M433" s="22"/>
      <c r="O433" s="228" t="s">
        <v>803</v>
      </c>
      <c r="P433" s="228"/>
      <c r="Q433" s="228"/>
      <c r="R433" s="228"/>
    </row>
    <row r="434" spans="2:27" ht="18" customHeight="1" x14ac:dyDescent="0.15">
      <c r="B434" s="68"/>
      <c r="C434" s="184" t="s">
        <v>800</v>
      </c>
      <c r="D434" s="184" t="s">
        <v>815</v>
      </c>
      <c r="E434" s="184" t="s">
        <v>809</v>
      </c>
      <c r="F434" s="184" t="s">
        <v>810</v>
      </c>
      <c r="G434" s="191" t="s">
        <v>811</v>
      </c>
      <c r="H434" s="184" t="s">
        <v>815</v>
      </c>
      <c r="I434" s="184" t="s">
        <v>813</v>
      </c>
      <c r="J434" s="184" t="s">
        <v>810</v>
      </c>
      <c r="K434" s="192" t="s">
        <v>811</v>
      </c>
      <c r="L434" s="230"/>
      <c r="M434" s="22"/>
      <c r="O434" s="184" t="s">
        <v>815</v>
      </c>
      <c r="P434" s="184" t="s">
        <v>822</v>
      </c>
      <c r="Q434" s="184" t="s">
        <v>810</v>
      </c>
      <c r="R434" s="191" t="s">
        <v>811</v>
      </c>
    </row>
    <row r="435" spans="2:27" ht="18" customHeight="1" x14ac:dyDescent="0.15">
      <c r="B435" s="185" t="s">
        <v>804</v>
      </c>
      <c r="C435" s="186" t="s">
        <v>801</v>
      </c>
      <c r="D435" s="186">
        <v>334.15</v>
      </c>
      <c r="E435" s="186">
        <v>697.49</v>
      </c>
      <c r="F435" s="186">
        <v>6.7869999999999999</v>
      </c>
      <c r="G435" s="212">
        <f>(E435+F435)/D435-1</f>
        <v>1.10766721532246</v>
      </c>
      <c r="H435" s="193">
        <f>E435</f>
        <v>697.49</v>
      </c>
      <c r="I435" s="209">
        <v>734.82</v>
      </c>
      <c r="J435" s="210">
        <v>0</v>
      </c>
      <c r="K435" s="211">
        <f>I435/H435-1</f>
        <v>5.3520480580366847E-2</v>
      </c>
      <c r="L435" s="231">
        <f>R435</f>
        <v>0.31922789166541987</v>
      </c>
      <c r="M435" s="22"/>
      <c r="O435" s="186">
        <v>334.15</v>
      </c>
      <c r="P435" s="186">
        <v>440.82</v>
      </c>
      <c r="Q435" s="186">
        <v>0</v>
      </c>
      <c r="R435" s="212">
        <f>(P435+Q435)/O435-1</f>
        <v>0.31922789166541987</v>
      </c>
    </row>
    <row r="436" spans="2:27" ht="18" customHeight="1" x14ac:dyDescent="0.15">
      <c r="B436" s="187" t="s">
        <v>805</v>
      </c>
      <c r="C436" s="188" t="s">
        <v>801</v>
      </c>
      <c r="D436" s="203">
        <v>34.479999999999997</v>
      </c>
      <c r="E436" s="196">
        <v>79.88</v>
      </c>
      <c r="F436" s="198">
        <v>0.9</v>
      </c>
      <c r="G436" s="197">
        <f>(E436+F436)/D436-1</f>
        <v>1.3428074245939676</v>
      </c>
      <c r="H436" s="194">
        <f>E436</f>
        <v>79.88</v>
      </c>
      <c r="I436" s="213">
        <v>77.180000000000007</v>
      </c>
      <c r="J436" s="198">
        <v>0</v>
      </c>
      <c r="K436" s="199">
        <f>I436/H436-1</f>
        <v>-3.3800701051577176E-2</v>
      </c>
      <c r="L436" s="232">
        <f>R436</f>
        <v>0.39153132250580058</v>
      </c>
      <c r="M436" s="11"/>
      <c r="O436" s="203">
        <v>34.479999999999997</v>
      </c>
      <c r="P436" s="196">
        <v>47.08</v>
      </c>
      <c r="Q436" s="198">
        <v>0.9</v>
      </c>
      <c r="R436" s="197">
        <f>(P436+Q436)/O436-1</f>
        <v>0.39153132250580058</v>
      </c>
      <c r="S436" s="15"/>
      <c r="T436" s="15"/>
      <c r="U436" s="15"/>
      <c r="V436" s="15"/>
      <c r="W436" s="15"/>
      <c r="X436" s="15"/>
      <c r="Y436" s="15"/>
      <c r="Z436" s="15"/>
      <c r="AA436" s="15"/>
    </row>
    <row r="437" spans="2:27" ht="18" customHeight="1" x14ac:dyDescent="0.15">
      <c r="B437" s="187" t="s">
        <v>806</v>
      </c>
      <c r="C437" s="188" t="s">
        <v>801</v>
      </c>
      <c r="D437" s="214">
        <v>70.599999999999994</v>
      </c>
      <c r="E437" s="196">
        <v>115</v>
      </c>
      <c r="F437" s="198">
        <v>2.1</v>
      </c>
      <c r="G437" s="197">
        <f>(E437+F437)/D437-1</f>
        <v>0.65864022662889532</v>
      </c>
      <c r="H437" s="194">
        <f>E437</f>
        <v>115</v>
      </c>
      <c r="I437" s="196">
        <v>129</v>
      </c>
      <c r="J437" s="198">
        <v>0</v>
      </c>
      <c r="K437" s="199">
        <f>I437/H437-1</f>
        <v>0.12173913043478257</v>
      </c>
      <c r="L437" s="232">
        <f t="shared" ref="L437:L439" si="0">R437</f>
        <v>0.17138810198300303</v>
      </c>
      <c r="M437" s="11"/>
      <c r="O437" s="214">
        <v>70.599999999999994</v>
      </c>
      <c r="P437" s="196">
        <v>82.7</v>
      </c>
      <c r="Q437" s="188">
        <v>0</v>
      </c>
      <c r="R437" s="197">
        <f>(P437+Q437)/O437-1</f>
        <v>0.17138810198300303</v>
      </c>
      <c r="S437" s="15"/>
      <c r="T437" s="15"/>
      <c r="U437" s="15"/>
      <c r="V437" s="15"/>
      <c r="W437" s="15"/>
      <c r="X437" s="15"/>
      <c r="Y437" s="15"/>
      <c r="Z437" s="15"/>
      <c r="AA437" s="15"/>
    </row>
    <row r="438" spans="2:27" ht="18" customHeight="1" x14ac:dyDescent="0.15">
      <c r="B438" s="187" t="s">
        <v>777</v>
      </c>
      <c r="C438" s="188" t="s">
        <v>802</v>
      </c>
      <c r="D438" s="180">
        <v>45.5</v>
      </c>
      <c r="E438" s="196">
        <v>68.98</v>
      </c>
      <c r="F438" s="188">
        <v>0.13500000000000001</v>
      </c>
      <c r="G438" s="197">
        <f>(E438*1.2+F438)/D438-1</f>
        <v>0.82221978021978015</v>
      </c>
      <c r="H438" s="194">
        <f>E438</f>
        <v>68.98</v>
      </c>
      <c r="I438" s="179">
        <v>91.78</v>
      </c>
      <c r="J438" s="198">
        <v>0</v>
      </c>
      <c r="K438" s="199">
        <f>I438/H438-1</f>
        <v>0.33053058857639894</v>
      </c>
      <c r="L438" s="232">
        <f t="shared" si="0"/>
        <v>0.29076923076923067</v>
      </c>
      <c r="M438" s="11"/>
      <c r="O438" s="180">
        <v>45.5</v>
      </c>
      <c r="P438" s="196">
        <v>58.73</v>
      </c>
      <c r="Q438" s="188">
        <v>0</v>
      </c>
      <c r="R438" s="197">
        <f>(P438+Q438)/O438-1</f>
        <v>0.29076923076923067</v>
      </c>
      <c r="S438" s="15"/>
      <c r="T438" s="15"/>
      <c r="U438" s="15"/>
      <c r="V438" s="15"/>
      <c r="W438" s="15"/>
      <c r="X438" s="15"/>
      <c r="Y438" s="15"/>
      <c r="Z438" s="15"/>
      <c r="AA438" s="15"/>
    </row>
    <row r="439" spans="2:27" ht="18" customHeight="1" x14ac:dyDescent="0.15">
      <c r="B439" s="187" t="s">
        <v>807</v>
      </c>
      <c r="C439" s="188" t="s">
        <v>802</v>
      </c>
      <c r="D439" s="203">
        <v>23.14</v>
      </c>
      <c r="E439" s="196">
        <v>44.5</v>
      </c>
      <c r="F439" s="198">
        <v>0.35</v>
      </c>
      <c r="G439" s="197">
        <f>(E439+F439)/D439-1</f>
        <v>0.9382022471910112</v>
      </c>
      <c r="H439" s="194">
        <f>E439</f>
        <v>44.5</v>
      </c>
      <c r="I439" s="203">
        <v>43.59</v>
      </c>
      <c r="J439" s="198">
        <v>0</v>
      </c>
      <c r="K439" s="199">
        <f>I439/H439-1</f>
        <v>-2.0449438202247094E-2</v>
      </c>
      <c r="L439" s="232">
        <f t="shared" si="0"/>
        <v>0.32541054451166818</v>
      </c>
      <c r="M439" s="11"/>
      <c r="O439" s="203">
        <v>23.14</v>
      </c>
      <c r="P439" s="196">
        <v>30.67</v>
      </c>
      <c r="Q439" s="188">
        <v>0</v>
      </c>
      <c r="R439" s="197">
        <f>(P439+Q439)/O439-1</f>
        <v>0.32541054451166818</v>
      </c>
      <c r="S439" s="15"/>
      <c r="T439" s="15"/>
      <c r="U439" s="15"/>
      <c r="V439" s="15"/>
      <c r="W439" s="15"/>
      <c r="X439" s="15"/>
      <c r="Y439" s="15"/>
      <c r="Z439" s="15"/>
      <c r="AA439" s="15"/>
    </row>
    <row r="440" spans="2:27" ht="18" customHeight="1" x14ac:dyDescent="0.15">
      <c r="B440" s="189" t="s">
        <v>812</v>
      </c>
      <c r="C440" s="190" t="s">
        <v>802</v>
      </c>
      <c r="D440" s="204">
        <v>17.850000000000001</v>
      </c>
      <c r="E440" s="206">
        <v>22.36</v>
      </c>
      <c r="F440" s="190">
        <v>0.20499999999999999</v>
      </c>
      <c r="G440" s="207">
        <f>(E440+F440)/D440-1</f>
        <v>0.26414565826330505</v>
      </c>
      <c r="H440" s="195">
        <f>E440</f>
        <v>22.36</v>
      </c>
      <c r="I440" s="204">
        <v>26.41</v>
      </c>
      <c r="J440" s="205">
        <v>0</v>
      </c>
      <c r="K440" s="208">
        <f>I440/H440-1</f>
        <v>0.18112701252236141</v>
      </c>
      <c r="L440" s="233">
        <f>R440</f>
        <v>0.17647058823529393</v>
      </c>
      <c r="M440" s="11"/>
      <c r="O440" s="204">
        <v>17.850000000000001</v>
      </c>
      <c r="P440" s="227">
        <v>21</v>
      </c>
      <c r="Q440" s="190">
        <v>0</v>
      </c>
      <c r="R440" s="207">
        <f>(P440+Q440)/O440-1</f>
        <v>0.17647058823529393</v>
      </c>
      <c r="S440" s="15"/>
      <c r="T440" s="15"/>
      <c r="U440" s="15"/>
      <c r="V440" s="15"/>
      <c r="W440" s="15"/>
      <c r="X440" s="15"/>
      <c r="Y440" s="15"/>
      <c r="Z440" s="15"/>
      <c r="AA440" s="15"/>
    </row>
    <row r="441" spans="2:27" ht="18" customHeight="1" x14ac:dyDescent="0.15">
      <c r="B441" s="15"/>
      <c r="C441" s="13"/>
      <c r="D441" s="10"/>
      <c r="E441" s="47"/>
      <c r="F441" s="10"/>
      <c r="G441" s="10"/>
      <c r="H441" s="10"/>
      <c r="I441" s="10"/>
      <c r="J441" s="10"/>
      <c r="K441" s="10"/>
      <c r="L441" s="10"/>
      <c r="M441" s="11"/>
      <c r="O441" s="15"/>
      <c r="P441" s="15"/>
      <c r="Q441" s="15"/>
      <c r="R441" s="15"/>
      <c r="S441" s="15"/>
      <c r="T441" s="15"/>
      <c r="U441" s="15"/>
      <c r="V441" s="15"/>
      <c r="W441" s="15"/>
      <c r="X441" s="15"/>
      <c r="Y441" s="15"/>
      <c r="Z441" s="15"/>
      <c r="AA441" s="15"/>
    </row>
    <row r="442" spans="2:27" ht="18" customHeight="1" x14ac:dyDescent="0.15">
      <c r="B442" s="15" t="s">
        <v>824</v>
      </c>
      <c r="C442" s="13"/>
      <c r="D442" s="10"/>
      <c r="E442" s="47"/>
      <c r="F442" s="10"/>
      <c r="G442" s="10"/>
      <c r="H442" s="10"/>
      <c r="I442" s="10"/>
      <c r="J442" s="10"/>
      <c r="K442" s="10"/>
      <c r="L442" s="10"/>
      <c r="M442" s="11"/>
      <c r="O442" s="15"/>
      <c r="P442" s="15"/>
      <c r="Q442" s="15"/>
      <c r="R442" s="15"/>
      <c r="S442" s="15"/>
      <c r="T442" s="15"/>
      <c r="U442" s="15"/>
      <c r="V442" s="15"/>
      <c r="W442" s="15"/>
      <c r="X442" s="15"/>
      <c r="Y442" s="15"/>
      <c r="Z442" s="15"/>
      <c r="AA442" s="15"/>
    </row>
    <row r="443" spans="2:27" ht="18" customHeight="1" x14ac:dyDescent="0.15">
      <c r="B443" s="15" t="s">
        <v>825</v>
      </c>
      <c r="C443" s="13"/>
      <c r="D443" s="10"/>
      <c r="E443" s="47"/>
      <c r="F443" s="10"/>
      <c r="G443" s="10"/>
      <c r="H443" s="10"/>
      <c r="I443" s="10"/>
      <c r="J443" s="10"/>
      <c r="K443" s="10"/>
      <c r="L443" s="10"/>
      <c r="M443" s="11"/>
      <c r="O443" s="15"/>
      <c r="P443" s="15"/>
      <c r="Q443" s="15"/>
      <c r="R443" s="15"/>
      <c r="S443" s="15"/>
      <c r="T443" s="15"/>
      <c r="U443" s="15"/>
      <c r="V443" s="15"/>
      <c r="W443" s="15"/>
      <c r="X443" s="15"/>
      <c r="Y443" s="15"/>
      <c r="Z443" s="15"/>
      <c r="AA443" s="15"/>
    </row>
    <row r="444" spans="2:27" ht="18" customHeight="1" x14ac:dyDescent="0.15">
      <c r="B444" s="15"/>
      <c r="C444" s="13"/>
      <c r="D444" s="10"/>
      <c r="E444" s="47"/>
      <c r="F444" s="10"/>
      <c r="G444" s="10"/>
      <c r="H444" s="10"/>
      <c r="I444" s="10"/>
      <c r="J444" s="10"/>
      <c r="K444" s="10"/>
      <c r="L444" s="10"/>
      <c r="M444" s="11"/>
      <c r="O444" s="15"/>
      <c r="P444" s="15"/>
      <c r="Q444" s="15"/>
      <c r="R444" s="15"/>
      <c r="S444" s="15"/>
      <c r="T444" s="15"/>
      <c r="U444" s="15"/>
      <c r="V444" s="15"/>
      <c r="W444" s="15"/>
      <c r="X444" s="15"/>
      <c r="Y444" s="15"/>
      <c r="Z444" s="15"/>
      <c r="AA444" s="15"/>
    </row>
    <row r="445" spans="2:27" ht="18" customHeight="1" x14ac:dyDescent="0.15">
      <c r="B445" s="15"/>
      <c r="C445" s="10"/>
      <c r="D445" s="10"/>
      <c r="E445" s="47"/>
      <c r="F445" s="10"/>
      <c r="G445" s="10"/>
      <c r="H445" s="10"/>
      <c r="I445" s="10"/>
      <c r="J445" s="10"/>
      <c r="K445" s="10"/>
      <c r="L445" s="10"/>
      <c r="M445" s="11"/>
      <c r="O445" s="15"/>
      <c r="P445" s="15"/>
      <c r="Q445" s="15"/>
      <c r="R445" s="15"/>
      <c r="S445" s="15"/>
      <c r="T445" s="15"/>
      <c r="U445" s="15"/>
      <c r="V445" s="15"/>
      <c r="W445" s="15"/>
      <c r="X445" s="15"/>
      <c r="Y445" s="15"/>
      <c r="Z445" s="15"/>
      <c r="AA445" s="15"/>
    </row>
    <row r="446" spans="2:27" ht="18" customHeight="1" x14ac:dyDescent="0.15">
      <c r="B446" s="42" t="s">
        <v>66</v>
      </c>
      <c r="C446" s="43"/>
      <c r="D446" s="43"/>
      <c r="E446" s="43"/>
      <c r="F446" s="43"/>
      <c r="G446" s="43"/>
      <c r="H446" s="43"/>
      <c r="I446" s="43"/>
      <c r="J446" s="43"/>
      <c r="K446" s="43"/>
      <c r="L446" s="43"/>
      <c r="M446" s="44"/>
      <c r="O446" s="15"/>
      <c r="P446" s="15"/>
      <c r="Q446" s="15"/>
      <c r="R446" s="15"/>
      <c r="S446" s="15"/>
      <c r="T446" s="15"/>
      <c r="U446" s="15"/>
      <c r="V446" s="15"/>
      <c r="W446" s="15"/>
      <c r="X446" s="15"/>
      <c r="Y446" s="15"/>
      <c r="Z446" s="15"/>
      <c r="AA446" s="15"/>
    </row>
    <row r="447" spans="2:27" ht="18" customHeight="1" x14ac:dyDescent="0.15">
      <c r="B447" s="15"/>
      <c r="C447" s="10"/>
      <c r="D447" s="10"/>
      <c r="E447" s="47"/>
      <c r="F447" s="10"/>
      <c r="G447" s="10"/>
      <c r="H447" s="10"/>
      <c r="I447" s="10"/>
      <c r="J447" s="10"/>
      <c r="K447" s="10"/>
      <c r="L447" s="10"/>
      <c r="M447" s="11"/>
      <c r="O447" s="15"/>
      <c r="P447" s="15"/>
      <c r="Q447" s="15"/>
      <c r="R447" s="15"/>
      <c r="S447" s="15"/>
      <c r="T447" s="15"/>
      <c r="U447" s="15"/>
      <c r="V447" s="15"/>
      <c r="W447" s="15"/>
      <c r="X447" s="15"/>
      <c r="Y447" s="15"/>
      <c r="Z447" s="15"/>
      <c r="AA447" s="15"/>
    </row>
    <row r="448" spans="2:27" ht="18" customHeight="1" x14ac:dyDescent="0.15">
      <c r="B448" s="15" t="s">
        <v>847</v>
      </c>
      <c r="C448" s="10"/>
      <c r="D448" s="10"/>
      <c r="E448" s="47"/>
      <c r="F448" s="10"/>
      <c r="G448" s="10"/>
      <c r="H448" s="24" t="s">
        <v>840</v>
      </c>
      <c r="I448" s="24"/>
      <c r="J448" s="10"/>
      <c r="K448" s="10"/>
      <c r="L448" s="10"/>
      <c r="M448" s="11"/>
      <c r="O448" s="15"/>
      <c r="P448" s="15"/>
      <c r="Q448" s="15"/>
      <c r="R448" s="15"/>
      <c r="S448" s="15"/>
      <c r="T448" s="15"/>
      <c r="U448" s="15"/>
      <c r="V448" s="15"/>
      <c r="W448" s="15"/>
      <c r="X448" s="15"/>
      <c r="Y448" s="15"/>
      <c r="Z448" s="15"/>
      <c r="AA448" s="15"/>
    </row>
    <row r="449" spans="2:27" ht="18" customHeight="1" x14ac:dyDescent="0.15">
      <c r="B449" s="15"/>
      <c r="C449" s="10"/>
      <c r="D449" s="10"/>
      <c r="E449" s="47"/>
      <c r="F449" s="10"/>
      <c r="G449" s="10"/>
      <c r="H449" s="10"/>
      <c r="I449" s="10"/>
      <c r="J449" s="10"/>
      <c r="K449" s="10"/>
      <c r="L449" s="10"/>
      <c r="M449" s="11"/>
      <c r="O449" s="15"/>
      <c r="P449" s="15"/>
      <c r="Q449" s="15"/>
      <c r="R449" s="15"/>
      <c r="S449" s="15"/>
      <c r="T449" s="15"/>
      <c r="U449" s="15"/>
      <c r="V449" s="15"/>
      <c r="W449" s="15"/>
      <c r="X449" s="15"/>
      <c r="Y449" s="15"/>
      <c r="Z449" s="15"/>
      <c r="AA449" s="15"/>
    </row>
    <row r="450" spans="2:27" ht="18" customHeight="1" x14ac:dyDescent="0.15">
      <c r="B450" s="15"/>
      <c r="C450" s="10"/>
      <c r="D450" s="10"/>
      <c r="E450" s="47"/>
      <c r="F450" s="10"/>
      <c r="G450" s="10"/>
      <c r="H450" s="10"/>
      <c r="I450" s="10"/>
      <c r="J450" s="10"/>
      <c r="K450" s="10"/>
      <c r="L450" s="10"/>
      <c r="M450" s="11"/>
      <c r="O450" s="15"/>
      <c r="P450" s="15"/>
      <c r="Q450" s="15"/>
      <c r="R450" s="15"/>
      <c r="S450" s="15"/>
      <c r="T450" s="15"/>
      <c r="U450" s="15"/>
      <c r="V450" s="15"/>
      <c r="W450" s="15"/>
      <c r="X450" s="15"/>
      <c r="Y450" s="15"/>
      <c r="Z450" s="15"/>
      <c r="AA450" s="15"/>
    </row>
    <row r="451" spans="2:27" ht="18" customHeight="1" x14ac:dyDescent="0.15">
      <c r="B451" s="15"/>
      <c r="C451" s="10"/>
      <c r="D451" s="10"/>
      <c r="E451" s="47"/>
      <c r="F451" s="10"/>
      <c r="G451" s="10"/>
      <c r="H451" s="10"/>
      <c r="I451" s="10"/>
      <c r="J451" s="10"/>
      <c r="K451" s="10"/>
      <c r="L451" s="10"/>
      <c r="M451" s="11"/>
      <c r="O451" s="15"/>
      <c r="P451" s="15"/>
      <c r="Q451" s="15"/>
      <c r="R451" s="15"/>
      <c r="S451" s="15"/>
      <c r="T451" s="15"/>
      <c r="U451" s="15"/>
      <c r="V451" s="15"/>
      <c r="W451" s="15"/>
      <c r="X451" s="15"/>
      <c r="Y451" s="15"/>
      <c r="Z451" s="15"/>
      <c r="AA451" s="15"/>
    </row>
    <row r="452" spans="2:27" ht="18" customHeight="1" x14ac:dyDescent="0.15">
      <c r="B452" s="15"/>
      <c r="C452" s="10"/>
      <c r="D452" s="10"/>
      <c r="E452" s="47"/>
      <c r="F452" s="10"/>
      <c r="G452" s="10"/>
      <c r="H452" s="10"/>
      <c r="I452" s="10"/>
      <c r="J452" s="10"/>
      <c r="K452" s="10"/>
      <c r="L452" s="10"/>
      <c r="M452" s="11"/>
      <c r="O452" s="15"/>
      <c r="P452" s="15"/>
      <c r="Q452" s="15"/>
      <c r="R452" s="15"/>
      <c r="S452" s="15"/>
      <c r="T452" s="15"/>
      <c r="U452" s="15"/>
      <c r="V452" s="15"/>
      <c r="W452" s="15"/>
      <c r="X452" s="15"/>
      <c r="Y452" s="15"/>
      <c r="Z452" s="15"/>
      <c r="AA452" s="15"/>
    </row>
    <row r="453" spans="2:27" ht="18" customHeight="1" x14ac:dyDescent="0.15">
      <c r="B453" s="15"/>
      <c r="C453" s="10"/>
      <c r="D453" s="10"/>
      <c r="E453" s="47"/>
      <c r="F453" s="10"/>
      <c r="G453" s="10"/>
      <c r="H453" s="10"/>
      <c r="I453" s="10"/>
      <c r="J453" s="10"/>
      <c r="K453" s="10"/>
      <c r="L453" s="10"/>
      <c r="M453" s="11"/>
      <c r="O453" s="15"/>
      <c r="P453" s="15"/>
      <c r="Q453" s="15"/>
      <c r="R453" s="15"/>
      <c r="S453" s="15"/>
      <c r="T453" s="15"/>
      <c r="U453" s="15"/>
      <c r="V453" s="15"/>
      <c r="W453" s="15"/>
      <c r="X453" s="15"/>
      <c r="Y453" s="15"/>
      <c r="Z453" s="15"/>
      <c r="AA453" s="15"/>
    </row>
    <row r="454" spans="2:27" ht="18" customHeight="1" x14ac:dyDescent="0.15">
      <c r="B454" s="15"/>
      <c r="C454" s="10"/>
      <c r="D454" s="10"/>
      <c r="E454" s="47"/>
      <c r="F454" s="10"/>
      <c r="G454" s="10"/>
      <c r="H454" s="10"/>
      <c r="I454" s="10"/>
      <c r="J454" s="10"/>
      <c r="K454" s="10"/>
      <c r="L454" s="10"/>
      <c r="M454" s="11"/>
      <c r="O454" s="15"/>
      <c r="P454" s="15"/>
      <c r="Q454" s="15"/>
      <c r="R454" s="15"/>
      <c r="S454" s="15"/>
      <c r="T454" s="15"/>
      <c r="U454" s="15"/>
      <c r="V454" s="15"/>
      <c r="W454" s="15"/>
      <c r="X454" s="15"/>
      <c r="Y454" s="15"/>
      <c r="Z454" s="15"/>
      <c r="AA454" s="15"/>
    </row>
    <row r="455" spans="2:27" ht="18" customHeight="1" x14ac:dyDescent="0.15">
      <c r="B455" s="15"/>
      <c r="C455" s="10"/>
      <c r="D455" s="10"/>
      <c r="E455" s="47"/>
      <c r="F455" s="10"/>
      <c r="G455" s="10"/>
      <c r="H455" s="10"/>
      <c r="I455" s="10"/>
      <c r="J455" s="10"/>
      <c r="K455" s="10"/>
      <c r="L455" s="10"/>
      <c r="M455" s="11"/>
      <c r="O455" s="15"/>
      <c r="P455" s="15"/>
      <c r="Q455" s="15"/>
      <c r="R455" s="15"/>
      <c r="S455" s="15"/>
      <c r="T455" s="15"/>
      <c r="U455" s="15"/>
      <c r="V455" s="15"/>
      <c r="W455" s="15"/>
      <c r="X455" s="15"/>
      <c r="Y455" s="15"/>
      <c r="Z455" s="15"/>
      <c r="AA455" s="15"/>
    </row>
    <row r="456" spans="2:27" ht="18" customHeight="1" x14ac:dyDescent="0.15">
      <c r="B456" s="15"/>
      <c r="C456" s="10"/>
      <c r="D456" s="10"/>
      <c r="E456" s="47"/>
      <c r="F456" s="10"/>
      <c r="G456" s="10"/>
      <c r="H456" s="10"/>
      <c r="I456" s="10"/>
      <c r="J456" s="10"/>
      <c r="K456" s="10"/>
      <c r="L456" s="10"/>
      <c r="M456" s="11"/>
      <c r="O456" s="15"/>
      <c r="P456" s="15"/>
      <c r="Q456" s="15"/>
      <c r="R456" s="15"/>
      <c r="S456" s="15"/>
      <c r="T456" s="15"/>
      <c r="U456" s="15"/>
      <c r="V456" s="15"/>
      <c r="W456" s="15"/>
      <c r="X456" s="15"/>
      <c r="Y456" s="15"/>
      <c r="Z456" s="15"/>
      <c r="AA456" s="15"/>
    </row>
    <row r="457" spans="2:27" ht="18" customHeight="1" x14ac:dyDescent="0.15">
      <c r="B457" s="15"/>
      <c r="C457" s="10"/>
      <c r="D457" s="10"/>
      <c r="E457" s="47"/>
      <c r="F457" s="10"/>
      <c r="G457" s="10"/>
      <c r="H457" s="10"/>
      <c r="I457" s="10"/>
      <c r="J457" s="10"/>
      <c r="K457" s="10"/>
      <c r="L457" s="10"/>
      <c r="M457" s="11"/>
      <c r="O457" s="15"/>
      <c r="P457" s="15"/>
      <c r="Q457" s="15"/>
      <c r="R457" s="15"/>
      <c r="S457" s="15"/>
      <c r="T457" s="15"/>
      <c r="U457" s="15"/>
      <c r="V457" s="15"/>
      <c r="W457" s="15"/>
      <c r="X457" s="15"/>
      <c r="Y457" s="15"/>
      <c r="Z457" s="15"/>
      <c r="AA457" s="15"/>
    </row>
    <row r="458" spans="2:27" ht="18" customHeight="1" x14ac:dyDescent="0.15">
      <c r="B458" s="15"/>
      <c r="C458" s="10"/>
      <c r="D458" s="10"/>
      <c r="E458" s="47"/>
      <c r="F458" s="10"/>
      <c r="G458" s="10"/>
      <c r="H458" s="10"/>
      <c r="I458" s="10"/>
      <c r="J458" s="10"/>
      <c r="K458" s="10"/>
      <c r="L458" s="10"/>
      <c r="M458" s="11"/>
      <c r="O458" s="15"/>
      <c r="P458" s="15"/>
      <c r="Q458" s="15"/>
      <c r="R458" s="15"/>
      <c r="S458" s="15"/>
      <c r="T458" s="15"/>
      <c r="U458" s="15"/>
      <c r="V458" s="15"/>
      <c r="W458" s="15"/>
      <c r="X458" s="15"/>
      <c r="Y458" s="15"/>
      <c r="Z458" s="15"/>
      <c r="AA458" s="15"/>
    </row>
    <row r="459" spans="2:27" ht="18" customHeight="1" x14ac:dyDescent="0.15">
      <c r="B459" s="15"/>
      <c r="C459" s="10"/>
      <c r="D459" s="10"/>
      <c r="E459" s="47"/>
      <c r="F459" s="10"/>
      <c r="G459" s="10"/>
      <c r="H459" s="10"/>
      <c r="I459" s="10"/>
      <c r="J459" s="10"/>
      <c r="K459" s="10"/>
      <c r="L459" s="10"/>
      <c r="M459" s="11"/>
      <c r="O459" s="15"/>
      <c r="P459" s="15"/>
      <c r="Q459" s="15"/>
      <c r="R459" s="15"/>
      <c r="S459" s="15"/>
      <c r="T459" s="15"/>
      <c r="U459" s="15"/>
      <c r="V459" s="15"/>
      <c r="W459" s="15"/>
      <c r="X459" s="15"/>
      <c r="Y459" s="15"/>
      <c r="Z459" s="15"/>
      <c r="AA459" s="15"/>
    </row>
    <row r="460" spans="2:27" ht="18" customHeight="1" x14ac:dyDescent="0.15">
      <c r="B460" s="15"/>
      <c r="C460" s="10"/>
      <c r="D460" s="10"/>
      <c r="E460" s="47"/>
      <c r="F460" s="10"/>
      <c r="G460" s="10"/>
      <c r="H460" s="10"/>
      <c r="I460" s="10"/>
      <c r="J460" s="10"/>
      <c r="K460" s="10"/>
      <c r="L460" s="10"/>
      <c r="M460" s="11"/>
      <c r="O460" s="15"/>
      <c r="P460" s="15"/>
      <c r="Q460" s="15"/>
      <c r="R460" s="15"/>
      <c r="S460" s="15"/>
      <c r="T460" s="15"/>
      <c r="U460" s="15"/>
      <c r="V460" s="15"/>
      <c r="W460" s="15"/>
      <c r="X460" s="15"/>
      <c r="Y460" s="15"/>
      <c r="Z460" s="15"/>
      <c r="AA460" s="15"/>
    </row>
    <row r="461" spans="2:27" ht="18" customHeight="1" x14ac:dyDescent="0.15">
      <c r="B461" s="46"/>
      <c r="C461" s="10"/>
      <c r="D461" s="10"/>
      <c r="E461" s="47"/>
      <c r="F461" s="10"/>
      <c r="G461" s="10"/>
      <c r="H461" s="24" t="s">
        <v>841</v>
      </c>
      <c r="I461" s="10"/>
      <c r="J461" s="10"/>
      <c r="K461" s="10"/>
      <c r="L461" s="10"/>
      <c r="M461" s="11"/>
      <c r="O461" s="15"/>
      <c r="P461" s="15"/>
      <c r="Q461" s="15"/>
      <c r="R461" s="15"/>
      <c r="S461" s="15"/>
      <c r="T461" s="15"/>
      <c r="U461" s="15"/>
      <c r="V461" s="15"/>
      <c r="W461" s="15"/>
      <c r="X461" s="15"/>
      <c r="Y461" s="15"/>
      <c r="Z461" s="15"/>
      <c r="AA461" s="15"/>
    </row>
    <row r="462" spans="2:27" ht="18" customHeight="1" x14ac:dyDescent="0.15">
      <c r="B462" s="15" t="s">
        <v>842</v>
      </c>
      <c r="C462" s="10"/>
      <c r="D462" s="10"/>
      <c r="E462" s="47"/>
      <c r="F462" s="10"/>
      <c r="G462" s="10"/>
      <c r="H462" s="10"/>
      <c r="I462" s="10"/>
      <c r="J462" s="10"/>
      <c r="K462" s="10"/>
      <c r="L462" s="10"/>
      <c r="M462" s="11"/>
      <c r="O462" s="15"/>
      <c r="P462" s="15"/>
      <c r="Q462" s="15"/>
      <c r="R462" s="15"/>
      <c r="S462" s="15"/>
      <c r="T462" s="15"/>
      <c r="U462" s="15"/>
      <c r="V462" s="15"/>
      <c r="W462" s="15"/>
      <c r="X462" s="15"/>
      <c r="Y462" s="15"/>
      <c r="Z462" s="15"/>
      <c r="AA462" s="15"/>
    </row>
    <row r="463" spans="2:27" ht="18" customHeight="1" x14ac:dyDescent="0.15">
      <c r="B463" s="15" t="s">
        <v>846</v>
      </c>
      <c r="C463" s="10"/>
      <c r="D463" s="10"/>
      <c r="E463" s="47"/>
      <c r="F463" s="10"/>
      <c r="G463" s="10"/>
      <c r="H463" s="10"/>
      <c r="I463" s="10"/>
      <c r="J463" s="10"/>
      <c r="K463" s="10"/>
      <c r="L463" s="10"/>
      <c r="M463" s="11"/>
      <c r="O463" s="15"/>
      <c r="P463" s="15"/>
      <c r="Q463" s="15"/>
      <c r="R463" s="15"/>
      <c r="S463" s="15"/>
      <c r="T463" s="15"/>
      <c r="U463" s="15"/>
      <c r="V463" s="15"/>
      <c r="W463" s="15"/>
      <c r="X463" s="15"/>
      <c r="Y463" s="15"/>
      <c r="Z463" s="15"/>
      <c r="AA463" s="15"/>
    </row>
    <row r="464" spans="2:27" ht="18" customHeight="1" x14ac:dyDescent="0.15">
      <c r="B464" s="15" t="s">
        <v>844</v>
      </c>
      <c r="C464" s="10"/>
      <c r="D464" s="10"/>
      <c r="E464" s="47"/>
      <c r="F464" s="10"/>
      <c r="G464" s="10"/>
      <c r="H464" s="10"/>
      <c r="I464" s="10"/>
      <c r="J464" s="10"/>
      <c r="K464" s="10"/>
      <c r="L464" s="10"/>
      <c r="M464" s="11"/>
      <c r="O464" s="15"/>
      <c r="P464" s="15"/>
      <c r="Q464" s="15"/>
      <c r="R464" s="15"/>
      <c r="S464" s="15"/>
      <c r="T464" s="15"/>
      <c r="U464" s="15"/>
      <c r="V464" s="15"/>
      <c r="W464" s="15"/>
      <c r="X464" s="15"/>
      <c r="Y464" s="15"/>
      <c r="Z464" s="15"/>
      <c r="AA464" s="15"/>
    </row>
    <row r="465" spans="2:27" ht="18" customHeight="1" x14ac:dyDescent="0.15">
      <c r="B465" s="15" t="s">
        <v>843</v>
      </c>
      <c r="C465" s="10"/>
      <c r="D465" s="10"/>
      <c r="E465" s="47"/>
      <c r="F465" s="10"/>
      <c r="G465" s="10"/>
      <c r="H465" s="10"/>
      <c r="I465" s="10"/>
      <c r="J465" s="10"/>
      <c r="K465" s="10"/>
      <c r="L465" s="10"/>
      <c r="M465" s="11"/>
      <c r="O465" s="15"/>
      <c r="P465" s="15"/>
      <c r="Q465" s="15"/>
      <c r="R465" s="15"/>
      <c r="S465" s="15"/>
      <c r="T465" s="15"/>
      <c r="U465" s="15"/>
      <c r="V465" s="15"/>
      <c r="W465" s="15"/>
      <c r="X465" s="15"/>
      <c r="Y465" s="15"/>
      <c r="Z465" s="15"/>
      <c r="AA465" s="15"/>
    </row>
    <row r="466" spans="2:27" ht="18" customHeight="1" x14ac:dyDescent="0.15">
      <c r="B466" s="15" t="s">
        <v>845</v>
      </c>
      <c r="C466" s="10"/>
      <c r="D466" s="10"/>
      <c r="E466" s="47"/>
      <c r="F466" s="10"/>
      <c r="G466" s="10"/>
      <c r="H466" s="10"/>
      <c r="I466" s="10"/>
      <c r="J466" s="10"/>
      <c r="K466" s="10"/>
      <c r="L466" s="10"/>
      <c r="M466" s="11"/>
      <c r="O466" s="15"/>
      <c r="P466" s="15"/>
      <c r="Q466" s="15"/>
      <c r="R466" s="15"/>
      <c r="S466" s="15"/>
      <c r="T466" s="15"/>
      <c r="U466" s="15"/>
      <c r="V466" s="15"/>
      <c r="W466" s="15"/>
      <c r="X466" s="15"/>
      <c r="Y466" s="15"/>
      <c r="Z466" s="15"/>
      <c r="AA466" s="15"/>
    </row>
    <row r="467" spans="2:27" ht="18" customHeight="1" x14ac:dyDescent="0.15">
      <c r="B467" s="15" t="s">
        <v>848</v>
      </c>
      <c r="C467" s="10"/>
      <c r="D467" s="10"/>
      <c r="E467" s="47"/>
      <c r="F467" s="10"/>
      <c r="G467" s="10"/>
      <c r="H467" s="10"/>
      <c r="I467" s="10"/>
      <c r="J467" s="10"/>
      <c r="K467" s="10"/>
      <c r="L467" s="10"/>
      <c r="M467" s="11"/>
      <c r="O467" s="15"/>
      <c r="P467" s="15"/>
      <c r="Q467" s="15"/>
      <c r="R467" s="15"/>
      <c r="S467" s="15"/>
      <c r="T467" s="15"/>
      <c r="U467" s="15"/>
      <c r="V467" s="15"/>
      <c r="W467" s="15"/>
      <c r="X467" s="15"/>
      <c r="Y467" s="15"/>
      <c r="Z467" s="15"/>
      <c r="AA467" s="15"/>
    </row>
    <row r="468" spans="2:27" ht="18" customHeight="1" x14ac:dyDescent="0.15">
      <c r="B468" s="15" t="s">
        <v>849</v>
      </c>
      <c r="C468" s="10"/>
      <c r="D468" s="10"/>
      <c r="E468" s="47"/>
      <c r="F468" s="10"/>
      <c r="G468" s="10"/>
      <c r="H468" s="10"/>
      <c r="I468" s="10"/>
      <c r="J468" s="10"/>
      <c r="K468" s="10"/>
      <c r="L468" s="10"/>
      <c r="M468" s="11"/>
      <c r="O468" s="15"/>
      <c r="P468" s="15"/>
      <c r="Q468" s="15"/>
      <c r="R468" s="15"/>
      <c r="S468" s="15"/>
      <c r="T468" s="15"/>
      <c r="U468" s="15"/>
      <c r="V468" s="15"/>
      <c r="W468" s="15"/>
      <c r="X468" s="15"/>
      <c r="Y468" s="15"/>
      <c r="Z468" s="15"/>
      <c r="AA468" s="15"/>
    </row>
    <row r="469" spans="2:27" ht="18" customHeight="1" x14ac:dyDescent="0.15">
      <c r="B469" s="15"/>
      <c r="C469" s="10"/>
      <c r="D469" s="10"/>
      <c r="E469" s="47"/>
      <c r="F469" s="10"/>
      <c r="G469" s="10"/>
      <c r="H469" s="10"/>
      <c r="I469" s="10"/>
      <c r="J469" s="10"/>
      <c r="K469" s="10"/>
      <c r="L469" s="10"/>
      <c r="M469" s="11"/>
      <c r="O469" s="15"/>
      <c r="P469" s="15"/>
      <c r="Q469" s="15"/>
      <c r="R469" s="15"/>
      <c r="S469" s="15"/>
      <c r="T469" s="15"/>
      <c r="U469" s="15"/>
      <c r="V469" s="15"/>
      <c r="W469" s="15"/>
      <c r="X469" s="15"/>
      <c r="Y469" s="15"/>
      <c r="Z469" s="15"/>
      <c r="AA469" s="15"/>
    </row>
    <row r="470" spans="2:27" ht="18" customHeight="1" x14ac:dyDescent="0.15">
      <c r="B470" s="23" t="s">
        <v>850</v>
      </c>
      <c r="C470" s="10"/>
      <c r="D470" s="10"/>
      <c r="E470" s="47"/>
      <c r="F470" s="10"/>
      <c r="G470" s="10"/>
      <c r="H470" s="10"/>
      <c r="I470" s="10"/>
      <c r="J470" s="10"/>
      <c r="K470" s="10"/>
      <c r="L470" s="10"/>
      <c r="M470" s="11"/>
      <c r="O470" s="15"/>
      <c r="P470" s="15"/>
      <c r="Q470" s="15"/>
      <c r="R470" s="15"/>
      <c r="S470" s="15"/>
      <c r="T470" s="15"/>
      <c r="U470" s="15"/>
      <c r="V470" s="15"/>
      <c r="W470" s="15"/>
      <c r="X470" s="15"/>
      <c r="Y470" s="15"/>
      <c r="Z470" s="15"/>
      <c r="AA470" s="15"/>
    </row>
    <row r="471" spans="2:27" ht="18" customHeight="1" x14ac:dyDescent="0.15">
      <c r="B471" s="23" t="s">
        <v>851</v>
      </c>
      <c r="C471" s="10"/>
      <c r="D471" s="10"/>
      <c r="E471" s="47"/>
      <c r="F471" s="10"/>
      <c r="G471" s="10"/>
      <c r="H471" s="10"/>
      <c r="I471" s="10"/>
      <c r="J471" s="10"/>
      <c r="K471" s="10"/>
      <c r="L471" s="10"/>
      <c r="M471" s="11"/>
      <c r="O471" s="15"/>
      <c r="P471" s="15"/>
      <c r="Q471" s="15"/>
      <c r="R471" s="15"/>
      <c r="S471" s="15"/>
      <c r="T471" s="15"/>
      <c r="U471" s="15"/>
      <c r="V471" s="15"/>
      <c r="W471" s="15"/>
      <c r="X471" s="15"/>
      <c r="Y471" s="15"/>
      <c r="Z471" s="15"/>
      <c r="AA471" s="15"/>
    </row>
    <row r="472" spans="2:27" ht="18" customHeight="1" x14ac:dyDescent="0.15">
      <c r="B472" s="15"/>
      <c r="C472" s="10"/>
      <c r="D472" s="10"/>
      <c r="E472" s="47"/>
      <c r="F472" s="10"/>
      <c r="G472" s="10"/>
      <c r="H472" s="10"/>
      <c r="I472" s="10"/>
      <c r="J472" s="10"/>
      <c r="K472" s="10"/>
      <c r="L472" s="10"/>
      <c r="M472" s="11"/>
      <c r="O472" s="15"/>
      <c r="P472" s="15"/>
      <c r="Q472" s="15"/>
      <c r="R472" s="15"/>
      <c r="S472" s="15"/>
      <c r="T472" s="15"/>
      <c r="U472" s="15"/>
      <c r="V472" s="15"/>
      <c r="W472" s="15"/>
      <c r="X472" s="15"/>
      <c r="Y472" s="15"/>
      <c r="Z472" s="15"/>
      <c r="AA472" s="15"/>
    </row>
    <row r="473" spans="2:27" ht="18" customHeight="1" x14ac:dyDescent="0.15">
      <c r="B473" s="15"/>
      <c r="C473" s="10"/>
      <c r="D473" s="10"/>
      <c r="E473" s="47"/>
      <c r="F473" s="10"/>
      <c r="G473" s="10"/>
      <c r="H473" s="10"/>
      <c r="I473" s="10"/>
      <c r="J473" s="10"/>
      <c r="K473" s="10"/>
      <c r="L473" s="10"/>
      <c r="M473" s="11"/>
      <c r="O473" s="15"/>
      <c r="P473" s="15"/>
      <c r="Q473" s="15"/>
      <c r="R473" s="15"/>
      <c r="S473" s="15"/>
      <c r="T473" s="15"/>
      <c r="U473" s="15"/>
      <c r="V473" s="15"/>
      <c r="W473" s="15"/>
      <c r="X473" s="15"/>
      <c r="Y473" s="15"/>
      <c r="Z473" s="15"/>
      <c r="AA473" s="15"/>
    </row>
    <row r="474" spans="2:27" ht="18" customHeight="1" x14ac:dyDescent="0.15">
      <c r="B474" s="15"/>
      <c r="C474" s="10"/>
      <c r="D474" s="10"/>
      <c r="E474" s="47"/>
      <c r="F474" s="10"/>
      <c r="G474" s="10"/>
      <c r="H474" s="10"/>
      <c r="I474" s="10"/>
      <c r="J474" s="10"/>
      <c r="K474" s="10"/>
      <c r="L474" s="10"/>
      <c r="M474" s="11"/>
      <c r="O474" s="15"/>
      <c r="P474" s="15"/>
      <c r="Q474" s="15"/>
      <c r="R474" s="15"/>
      <c r="S474" s="15"/>
      <c r="T474" s="15"/>
      <c r="U474" s="15"/>
      <c r="V474" s="15"/>
      <c r="W474" s="15"/>
      <c r="X474" s="15"/>
      <c r="Y474" s="15"/>
      <c r="Z474" s="15"/>
      <c r="AA474" s="15"/>
    </row>
    <row r="475" spans="2:27" ht="18" customHeight="1" x14ac:dyDescent="0.15">
      <c r="B475" s="28"/>
      <c r="C475" s="40"/>
      <c r="D475" s="40"/>
      <c r="E475" s="40"/>
      <c r="F475" s="40"/>
      <c r="G475" s="40"/>
      <c r="H475" s="40"/>
      <c r="I475" s="40"/>
      <c r="J475" s="40"/>
      <c r="K475" s="40"/>
      <c r="L475" s="40"/>
      <c r="M475" s="48"/>
    </row>
    <row r="479" spans="2:27" x14ac:dyDescent="0.15">
      <c r="E479" s="49"/>
    </row>
  </sheetData>
  <mergeCells count="17">
    <mergeCell ref="D433:G433"/>
    <mergeCell ref="H433:K433"/>
    <mergeCell ref="O433:R433"/>
    <mergeCell ref="L433:L434"/>
    <mergeCell ref="B229:M229"/>
    <mergeCell ref="B282:M282"/>
    <mergeCell ref="B290:M290"/>
    <mergeCell ref="B341:M341"/>
    <mergeCell ref="B5:M5"/>
    <mergeCell ref="B67:M67"/>
    <mergeCell ref="B148:M148"/>
    <mergeCell ref="B68:M68"/>
    <mergeCell ref="D335:E335"/>
    <mergeCell ref="F335:G335"/>
    <mergeCell ref="C335:C336"/>
    <mergeCell ref="B335:B336"/>
    <mergeCell ref="D295:E295"/>
  </mergeCells>
  <phoneticPr fontId="2" type="noConversion"/>
  <conditionalFormatting sqref="G289">
    <cfRule type="cellIs" dxfId="1" priority="1" operator="lessThan">
      <formula>0</formula>
    </cfRule>
    <cfRule type="cellIs" dxfId="0" priority="2" operator="greaterThan">
      <formula>0</formula>
    </cfRule>
  </conditionalFormatting>
  <hyperlinks>
    <hyperlink ref="B343" location="哈药股份!A1" display="哈药股份"/>
  </hyperlinks>
  <pageMargins left="0.7" right="0.7" top="0.75" bottom="0.75" header="0.3" footer="0.3"/>
  <pageSetup paperSize="9" orientation="landscape" r:id="rId1"/>
  <ignoredErrors>
    <ignoredError sqref="F425 G4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
  <sheetViews>
    <sheetView workbookViewId="0">
      <pane xSplit="1" ySplit="1" topLeftCell="X2" activePane="bottomRight" state="frozen"/>
      <selection pane="topRight" activeCell="B1" sqref="B1"/>
      <selection pane="bottomLeft" activeCell="A2" sqref="A2"/>
      <selection pane="bottomRight" activeCell="AK11" sqref="AK11"/>
    </sheetView>
  </sheetViews>
  <sheetFormatPr baseColWidth="10" defaultRowHeight="15" x14ac:dyDescent="0.15"/>
  <cols>
    <col min="1" max="1" width="17.83203125" bestFit="1" customWidth="1"/>
    <col min="2" max="36" width="8.5" customWidth="1"/>
  </cols>
  <sheetData>
    <row r="1" spans="1:37" x14ac:dyDescent="0.15">
      <c r="A1" s="234" t="s">
        <v>826</v>
      </c>
      <c r="B1" s="235" t="s">
        <v>687</v>
      </c>
      <c r="C1" s="235" t="s">
        <v>827</v>
      </c>
      <c r="D1" s="235" t="s">
        <v>688</v>
      </c>
      <c r="E1" s="235" t="s">
        <v>689</v>
      </c>
      <c r="F1" s="235" t="s">
        <v>690</v>
      </c>
      <c r="G1" s="235" t="s">
        <v>828</v>
      </c>
      <c r="H1" s="235" t="s">
        <v>691</v>
      </c>
      <c r="I1" s="235" t="s">
        <v>692</v>
      </c>
      <c r="J1" s="235" t="s">
        <v>693</v>
      </c>
      <c r="K1" s="235" t="s">
        <v>829</v>
      </c>
      <c r="L1" s="235" t="s">
        <v>694</v>
      </c>
      <c r="M1" s="235" t="s">
        <v>695</v>
      </c>
      <c r="N1" s="235" t="s">
        <v>696</v>
      </c>
      <c r="O1" s="235" t="s">
        <v>830</v>
      </c>
      <c r="P1" s="235" t="s">
        <v>697</v>
      </c>
      <c r="Q1" s="235" t="s">
        <v>698</v>
      </c>
      <c r="R1" s="235" t="s">
        <v>699</v>
      </c>
      <c r="S1" s="235" t="s">
        <v>831</v>
      </c>
      <c r="T1" s="235" t="s">
        <v>700</v>
      </c>
      <c r="U1" s="235" t="s">
        <v>701</v>
      </c>
      <c r="V1" s="235" t="s">
        <v>702</v>
      </c>
      <c r="W1" s="235" t="s">
        <v>832</v>
      </c>
      <c r="X1" s="235" t="s">
        <v>703</v>
      </c>
      <c r="Y1" s="235" t="s">
        <v>704</v>
      </c>
      <c r="Z1" s="235" t="s">
        <v>705</v>
      </c>
      <c r="AA1" s="235" t="s">
        <v>833</v>
      </c>
      <c r="AB1" s="235" t="s">
        <v>834</v>
      </c>
      <c r="AC1" s="235" t="s">
        <v>706</v>
      </c>
      <c r="AD1" s="235" t="s">
        <v>707</v>
      </c>
      <c r="AE1" s="235" t="s">
        <v>708</v>
      </c>
      <c r="AF1" s="235" t="s">
        <v>709</v>
      </c>
      <c r="AG1" s="235" t="s">
        <v>710</v>
      </c>
      <c r="AH1" s="235" t="s">
        <v>711</v>
      </c>
      <c r="AI1" s="235" t="s">
        <v>839</v>
      </c>
      <c r="AJ1" s="235">
        <v>20180521</v>
      </c>
    </row>
    <row r="2" spans="1:37" x14ac:dyDescent="0.15">
      <c r="A2" s="236" t="s">
        <v>835</v>
      </c>
      <c r="B2" s="237">
        <v>38.31</v>
      </c>
      <c r="C2" s="237">
        <v>37.79</v>
      </c>
      <c r="D2" s="237">
        <v>32.58</v>
      </c>
      <c r="E2" s="237">
        <v>39.08</v>
      </c>
      <c r="F2" s="237">
        <v>43.05</v>
      </c>
      <c r="G2" s="237">
        <v>39.99</v>
      </c>
      <c r="H2" s="237">
        <v>35.43</v>
      </c>
      <c r="I2" s="237">
        <v>30.37</v>
      </c>
      <c r="J2" s="237">
        <v>25.8</v>
      </c>
      <c r="K2" s="237">
        <v>25.24</v>
      </c>
      <c r="L2" s="237">
        <v>29.81</v>
      </c>
      <c r="M2" s="237">
        <v>29.07</v>
      </c>
      <c r="N2" s="237">
        <v>30.28</v>
      </c>
      <c r="O2" s="237">
        <v>36.06</v>
      </c>
      <c r="P2" s="237">
        <v>33.43</v>
      </c>
      <c r="Q2" s="237">
        <v>38.369999999999997</v>
      </c>
      <c r="R2" s="237">
        <v>36.43</v>
      </c>
      <c r="S2" s="237">
        <v>35.96</v>
      </c>
      <c r="T2" s="237">
        <v>36.06</v>
      </c>
      <c r="U2" s="237">
        <v>40.159999999999997</v>
      </c>
      <c r="V2" s="237">
        <v>38.51</v>
      </c>
      <c r="W2" s="237">
        <v>51.86</v>
      </c>
      <c r="X2" s="237">
        <v>60.21</v>
      </c>
      <c r="Y2" s="237">
        <v>43.3</v>
      </c>
      <c r="Z2" s="237">
        <v>52.15</v>
      </c>
      <c r="AA2" s="237">
        <v>43.66</v>
      </c>
      <c r="AB2" s="237">
        <v>42.68</v>
      </c>
      <c r="AC2" s="237">
        <v>44.49</v>
      </c>
      <c r="AD2" s="237">
        <v>40.6</v>
      </c>
      <c r="AE2" s="237">
        <v>41.63</v>
      </c>
      <c r="AF2" s="237">
        <v>40.97</v>
      </c>
      <c r="AG2" s="237">
        <v>40.369999999999997</v>
      </c>
      <c r="AH2" s="237">
        <v>38.700000000000003</v>
      </c>
      <c r="AI2" s="237">
        <v>41.11</v>
      </c>
      <c r="AJ2" s="237">
        <v>39.58</v>
      </c>
    </row>
    <row r="3" spans="1:37" x14ac:dyDescent="0.15">
      <c r="A3" s="236" t="s">
        <v>837</v>
      </c>
      <c r="B3" s="237">
        <v>73.78</v>
      </c>
      <c r="C3" s="237">
        <v>79.97</v>
      </c>
      <c r="D3" s="237">
        <v>70.489999999999995</v>
      </c>
      <c r="E3" s="237">
        <v>66.12</v>
      </c>
      <c r="F3" s="237">
        <v>73.05</v>
      </c>
      <c r="G3" s="237">
        <v>63.01</v>
      </c>
      <c r="H3" s="237">
        <v>49.97</v>
      </c>
      <c r="I3" s="237">
        <v>45.77</v>
      </c>
      <c r="J3" s="237">
        <v>40.99</v>
      </c>
      <c r="K3" s="237">
        <v>36.44</v>
      </c>
      <c r="L3" s="237">
        <v>39.01</v>
      </c>
      <c r="M3" s="237">
        <v>34.85</v>
      </c>
      <c r="N3" s="237">
        <v>34.9</v>
      </c>
      <c r="O3" s="237">
        <v>40.200000000000003</v>
      </c>
      <c r="P3" s="237">
        <v>44.1</v>
      </c>
      <c r="Q3" s="237">
        <v>63.97</v>
      </c>
      <c r="R3" s="237">
        <v>62.55</v>
      </c>
      <c r="S3" s="237">
        <v>75.44</v>
      </c>
      <c r="T3" s="237">
        <v>67.31</v>
      </c>
      <c r="U3" s="237">
        <v>67.91</v>
      </c>
      <c r="V3" s="237">
        <v>58.84</v>
      </c>
      <c r="W3" s="237">
        <v>88.95</v>
      </c>
      <c r="X3" s="238">
        <v>90.71</v>
      </c>
      <c r="Y3" s="237">
        <v>82.65</v>
      </c>
      <c r="Z3" s="237">
        <v>91.7</v>
      </c>
      <c r="AA3" s="237">
        <v>78.67</v>
      </c>
      <c r="AB3" s="237">
        <v>77.61</v>
      </c>
      <c r="AC3" s="237">
        <v>62.77</v>
      </c>
      <c r="AD3" s="237">
        <v>55.53</v>
      </c>
      <c r="AE3" s="237">
        <v>53.37</v>
      </c>
      <c r="AF3" s="237">
        <v>64.52</v>
      </c>
      <c r="AG3" s="237">
        <v>61.77</v>
      </c>
      <c r="AH3" s="237">
        <v>57.68</v>
      </c>
      <c r="AI3" s="237">
        <v>70.83</v>
      </c>
      <c r="AJ3" s="237">
        <v>65.91</v>
      </c>
    </row>
    <row r="4" spans="1:37" x14ac:dyDescent="0.15">
      <c r="A4" s="236" t="s">
        <v>836</v>
      </c>
      <c r="B4" s="237">
        <v>34.869999999999997</v>
      </c>
      <c r="C4" s="237">
        <v>34.89</v>
      </c>
      <c r="D4" s="237">
        <v>30.07</v>
      </c>
      <c r="E4" s="237">
        <v>37.04</v>
      </c>
      <c r="F4" s="237">
        <v>41.2</v>
      </c>
      <c r="G4" s="237">
        <v>38.22</v>
      </c>
      <c r="H4" s="237">
        <v>33.54</v>
      </c>
      <c r="I4" s="237">
        <v>28.61</v>
      </c>
      <c r="J4" s="237">
        <v>23.91</v>
      </c>
      <c r="K4" s="237">
        <v>23.7</v>
      </c>
      <c r="L4" s="237">
        <v>28.64</v>
      </c>
      <c r="M4" s="237">
        <v>28.03</v>
      </c>
      <c r="N4" s="237">
        <v>29.46</v>
      </c>
      <c r="O4" s="237">
        <v>34.71</v>
      </c>
      <c r="P4" s="237">
        <v>31.7</v>
      </c>
      <c r="Q4" s="237">
        <v>36.020000000000003</v>
      </c>
      <c r="R4" s="237">
        <v>33.58</v>
      </c>
      <c r="S4" s="237">
        <v>31.92</v>
      </c>
      <c r="T4" s="237">
        <v>32.26</v>
      </c>
      <c r="U4" s="237">
        <v>35.78</v>
      </c>
      <c r="V4" s="237">
        <v>34.659999999999997</v>
      </c>
      <c r="W4" s="237">
        <v>45.85</v>
      </c>
      <c r="X4" s="237">
        <v>53.03</v>
      </c>
      <c r="Y4" s="237">
        <v>36.590000000000003</v>
      </c>
      <c r="Z4" s="237">
        <v>45.69</v>
      </c>
      <c r="AA4" s="237">
        <v>37.840000000000003</v>
      </c>
      <c r="AB4" s="237">
        <v>36.82</v>
      </c>
      <c r="AC4" s="237">
        <v>38.67</v>
      </c>
      <c r="AD4" s="237">
        <v>36.1</v>
      </c>
      <c r="AE4" s="237">
        <v>37.770000000000003</v>
      </c>
      <c r="AF4" s="237">
        <v>36.450000000000003</v>
      </c>
      <c r="AG4" s="237">
        <v>35.450000000000003</v>
      </c>
      <c r="AH4" s="237">
        <v>33.71</v>
      </c>
      <c r="AI4" s="237">
        <v>35.450000000000003</v>
      </c>
      <c r="AJ4" s="237">
        <v>34.61</v>
      </c>
    </row>
    <row r="5" spans="1:37" x14ac:dyDescent="0.15">
      <c r="A5" s="236" t="s">
        <v>838</v>
      </c>
      <c r="B5" s="237">
        <v>65.239999999999995</v>
      </c>
      <c r="C5" s="237">
        <v>51.69</v>
      </c>
      <c r="D5" s="237">
        <v>43.78</v>
      </c>
      <c r="E5" s="237">
        <v>48.14</v>
      </c>
      <c r="F5" s="237">
        <v>48</v>
      </c>
      <c r="G5" s="237">
        <v>45.22</v>
      </c>
      <c r="H5" s="237">
        <v>44.91</v>
      </c>
      <c r="I5" s="237">
        <v>38</v>
      </c>
      <c r="J5" s="237">
        <v>34.979999999999997</v>
      </c>
      <c r="K5" s="237">
        <v>32.21</v>
      </c>
      <c r="L5" s="237">
        <v>33.520000000000003</v>
      </c>
      <c r="M5" s="237">
        <v>33.72</v>
      </c>
      <c r="N5" s="237">
        <v>33.46</v>
      </c>
      <c r="O5" s="237">
        <v>43.66</v>
      </c>
      <c r="P5" s="237">
        <v>40.07</v>
      </c>
      <c r="Q5" s="237">
        <v>42.84</v>
      </c>
      <c r="R5" s="237">
        <v>44.41</v>
      </c>
      <c r="S5" s="237">
        <v>46.14</v>
      </c>
      <c r="T5" s="237">
        <v>49.23</v>
      </c>
      <c r="U5" s="237">
        <v>59.39</v>
      </c>
      <c r="V5" s="237">
        <v>57.53</v>
      </c>
      <c r="W5" s="237">
        <v>77.239999999999995</v>
      </c>
      <c r="X5" s="237">
        <v>86.28</v>
      </c>
      <c r="Y5" s="237">
        <v>67.97</v>
      </c>
      <c r="Z5" s="237">
        <v>75.489999999999995</v>
      </c>
      <c r="AA5" s="237">
        <v>64.3</v>
      </c>
      <c r="AB5" s="237">
        <v>65.41</v>
      </c>
      <c r="AC5" s="237">
        <v>73.47</v>
      </c>
      <c r="AD5" s="237">
        <v>63.12</v>
      </c>
      <c r="AE5" s="237">
        <v>60.85</v>
      </c>
      <c r="AF5" s="237">
        <v>57.81</v>
      </c>
      <c r="AG5" s="237">
        <v>56.22</v>
      </c>
      <c r="AH5" s="237">
        <v>57.99</v>
      </c>
      <c r="AI5" s="237">
        <v>58.64</v>
      </c>
      <c r="AJ5" s="237">
        <v>53.07</v>
      </c>
    </row>
    <row r="7" spans="1:37" x14ac:dyDescent="0.15">
      <c r="A7" s="234" t="s">
        <v>826</v>
      </c>
      <c r="B7" s="235" t="s">
        <v>687</v>
      </c>
      <c r="C7" s="235" t="s">
        <v>827</v>
      </c>
      <c r="D7" s="235" t="s">
        <v>688</v>
      </c>
      <c r="E7" s="235" t="s">
        <v>689</v>
      </c>
      <c r="F7" s="235" t="s">
        <v>690</v>
      </c>
      <c r="G7" s="235" t="s">
        <v>828</v>
      </c>
      <c r="H7" s="235" t="s">
        <v>691</v>
      </c>
      <c r="I7" s="235" t="s">
        <v>692</v>
      </c>
      <c r="J7" s="235" t="s">
        <v>693</v>
      </c>
      <c r="K7" s="235" t="s">
        <v>829</v>
      </c>
      <c r="L7" s="235" t="s">
        <v>694</v>
      </c>
      <c r="M7" s="235" t="s">
        <v>695</v>
      </c>
      <c r="N7" s="235" t="s">
        <v>696</v>
      </c>
      <c r="O7" s="235" t="s">
        <v>830</v>
      </c>
      <c r="P7" s="235" t="s">
        <v>697</v>
      </c>
      <c r="Q7" s="235" t="s">
        <v>698</v>
      </c>
      <c r="R7" s="235" t="s">
        <v>699</v>
      </c>
      <c r="S7" s="235" t="s">
        <v>831</v>
      </c>
      <c r="T7" s="235" t="s">
        <v>700</v>
      </c>
      <c r="U7" s="235" t="s">
        <v>701</v>
      </c>
      <c r="V7" s="235" t="s">
        <v>702</v>
      </c>
      <c r="W7" s="235" t="s">
        <v>832</v>
      </c>
      <c r="X7" s="235" t="s">
        <v>703</v>
      </c>
      <c r="Y7" s="235" t="s">
        <v>704</v>
      </c>
      <c r="Z7" s="235" t="s">
        <v>705</v>
      </c>
      <c r="AA7" s="235" t="s">
        <v>833</v>
      </c>
      <c r="AB7" s="235" t="s">
        <v>834</v>
      </c>
      <c r="AC7" s="235" t="s">
        <v>706</v>
      </c>
      <c r="AD7" s="235" t="s">
        <v>707</v>
      </c>
      <c r="AE7" s="235" t="s">
        <v>708</v>
      </c>
      <c r="AF7" s="235" t="s">
        <v>709</v>
      </c>
      <c r="AG7" s="235" t="s">
        <v>710</v>
      </c>
      <c r="AH7" s="235" t="s">
        <v>711</v>
      </c>
      <c r="AI7" s="235" t="s">
        <v>839</v>
      </c>
      <c r="AJ7" s="235">
        <v>20180521</v>
      </c>
    </row>
    <row r="8" spans="1:37" x14ac:dyDescent="0.15">
      <c r="A8" s="236" t="s">
        <v>835</v>
      </c>
      <c r="B8" s="237">
        <v>123</v>
      </c>
      <c r="C8" s="237">
        <v>126</v>
      </c>
      <c r="D8" s="237">
        <v>137</v>
      </c>
      <c r="E8" s="237">
        <v>140</v>
      </c>
      <c r="F8" s="237">
        <v>142</v>
      </c>
      <c r="G8" s="237">
        <v>150</v>
      </c>
      <c r="H8" s="237">
        <v>153</v>
      </c>
      <c r="I8" s="237">
        <v>159</v>
      </c>
      <c r="J8" s="237">
        <v>160</v>
      </c>
      <c r="K8" s="237">
        <v>163</v>
      </c>
      <c r="L8" s="237">
        <v>167</v>
      </c>
      <c r="M8" s="237">
        <v>169</v>
      </c>
      <c r="N8" s="237">
        <v>168</v>
      </c>
      <c r="O8" s="237">
        <v>168</v>
      </c>
      <c r="P8" s="237">
        <v>166</v>
      </c>
      <c r="Q8" s="237">
        <v>165</v>
      </c>
      <c r="R8" s="237">
        <v>165</v>
      </c>
      <c r="S8" s="237">
        <v>167</v>
      </c>
      <c r="T8" s="237">
        <v>168</v>
      </c>
      <c r="U8" s="237">
        <v>167</v>
      </c>
      <c r="V8" s="237">
        <v>172</v>
      </c>
      <c r="W8" s="237">
        <v>175</v>
      </c>
      <c r="X8" s="237">
        <v>188</v>
      </c>
      <c r="Y8" s="237">
        <v>186</v>
      </c>
      <c r="Z8" s="237">
        <v>185</v>
      </c>
      <c r="AA8" s="237">
        <v>187</v>
      </c>
      <c r="AB8" s="237">
        <v>188</v>
      </c>
      <c r="AC8" s="237">
        <v>195</v>
      </c>
      <c r="AD8" s="237">
        <v>205</v>
      </c>
      <c r="AE8" s="237">
        <v>213</v>
      </c>
      <c r="AF8" s="237">
        <v>225</v>
      </c>
      <c r="AG8" s="237">
        <v>244</v>
      </c>
      <c r="AH8" s="237">
        <v>251</v>
      </c>
      <c r="AI8" s="237">
        <v>253</v>
      </c>
      <c r="AJ8" s="237">
        <v>255</v>
      </c>
    </row>
    <row r="9" spans="1:37" x14ac:dyDescent="0.15">
      <c r="A9" s="236" t="s">
        <v>837</v>
      </c>
      <c r="B9" s="237">
        <v>8</v>
      </c>
      <c r="C9" s="237">
        <v>8</v>
      </c>
      <c r="D9" s="237">
        <v>10</v>
      </c>
      <c r="E9" s="237">
        <v>10</v>
      </c>
      <c r="F9" s="237">
        <v>10</v>
      </c>
      <c r="G9" s="237">
        <v>12</v>
      </c>
      <c r="H9" s="237">
        <v>13</v>
      </c>
      <c r="I9" s="237">
        <v>16</v>
      </c>
      <c r="J9" s="237">
        <v>17</v>
      </c>
      <c r="K9" s="237">
        <v>18</v>
      </c>
      <c r="L9" s="237">
        <v>21</v>
      </c>
      <c r="M9" s="237">
        <v>22</v>
      </c>
      <c r="N9" s="237">
        <v>21</v>
      </c>
      <c r="O9" s="237">
        <v>21</v>
      </c>
      <c r="P9" s="237">
        <v>21</v>
      </c>
      <c r="Q9" s="237">
        <v>20</v>
      </c>
      <c r="R9" s="237">
        <v>20</v>
      </c>
      <c r="S9" s="237">
        <v>20</v>
      </c>
      <c r="T9" s="237">
        <v>20</v>
      </c>
      <c r="U9" s="237">
        <v>21</v>
      </c>
      <c r="V9" s="237">
        <v>21</v>
      </c>
      <c r="W9" s="237">
        <v>22</v>
      </c>
      <c r="X9" s="237">
        <v>23</v>
      </c>
      <c r="Y9" s="237">
        <v>23</v>
      </c>
      <c r="Z9" s="237">
        <v>23</v>
      </c>
      <c r="AA9" s="237">
        <v>23</v>
      </c>
      <c r="AB9" s="237">
        <v>23</v>
      </c>
      <c r="AC9" s="237">
        <v>25</v>
      </c>
      <c r="AD9" s="237">
        <v>28</v>
      </c>
      <c r="AE9" s="237">
        <v>30</v>
      </c>
      <c r="AF9" s="237">
        <v>32</v>
      </c>
      <c r="AG9" s="237">
        <v>37</v>
      </c>
      <c r="AH9" s="237">
        <v>37</v>
      </c>
      <c r="AI9" s="237">
        <v>37</v>
      </c>
      <c r="AJ9" s="237">
        <v>38</v>
      </c>
      <c r="AK9">
        <f>AJ9/AJ8</f>
        <v>0.14901960784313725</v>
      </c>
    </row>
    <row r="10" spans="1:37" x14ac:dyDescent="0.15">
      <c r="A10" s="236" t="s">
        <v>836</v>
      </c>
      <c r="B10" s="237">
        <v>96</v>
      </c>
      <c r="C10" s="237">
        <v>99</v>
      </c>
      <c r="D10" s="237">
        <v>108</v>
      </c>
      <c r="E10" s="237">
        <v>109</v>
      </c>
      <c r="F10" s="237">
        <v>110</v>
      </c>
      <c r="G10" s="237">
        <v>115</v>
      </c>
      <c r="H10" s="237">
        <v>116</v>
      </c>
      <c r="I10" s="237">
        <v>118</v>
      </c>
      <c r="J10" s="237">
        <v>119</v>
      </c>
      <c r="K10" s="237">
        <v>119</v>
      </c>
      <c r="L10" s="237">
        <v>120</v>
      </c>
      <c r="M10" s="237">
        <v>121</v>
      </c>
      <c r="N10" s="237">
        <v>121</v>
      </c>
      <c r="O10" s="237">
        <v>121</v>
      </c>
      <c r="P10" s="237">
        <v>119</v>
      </c>
      <c r="Q10" s="237">
        <v>119</v>
      </c>
      <c r="R10" s="237">
        <v>119</v>
      </c>
      <c r="S10" s="237">
        <v>121</v>
      </c>
      <c r="T10" s="237">
        <v>122</v>
      </c>
      <c r="U10" s="237">
        <v>121</v>
      </c>
      <c r="V10" s="237">
        <v>125</v>
      </c>
      <c r="W10" s="237">
        <v>127</v>
      </c>
      <c r="X10" s="237">
        <v>133</v>
      </c>
      <c r="Y10" s="237">
        <v>132</v>
      </c>
      <c r="Z10" s="237">
        <v>132</v>
      </c>
      <c r="AA10" s="237">
        <v>133</v>
      </c>
      <c r="AB10" s="237">
        <v>134</v>
      </c>
      <c r="AC10" s="237">
        <v>139</v>
      </c>
      <c r="AD10" s="237">
        <v>146</v>
      </c>
      <c r="AE10" s="237">
        <v>151</v>
      </c>
      <c r="AF10" s="237">
        <v>157</v>
      </c>
      <c r="AG10" s="237">
        <v>166</v>
      </c>
      <c r="AH10" s="237">
        <v>172</v>
      </c>
      <c r="AI10" s="237">
        <v>173</v>
      </c>
      <c r="AJ10" s="237">
        <v>173</v>
      </c>
      <c r="AK10">
        <f>AJ10/AJ8</f>
        <v>0.67843137254901964</v>
      </c>
    </row>
    <row r="11" spans="1:37" x14ac:dyDescent="0.15">
      <c r="A11" s="236" t="s">
        <v>838</v>
      </c>
      <c r="B11" s="237">
        <v>19</v>
      </c>
      <c r="C11" s="237">
        <v>19</v>
      </c>
      <c r="D11" s="237">
        <v>19</v>
      </c>
      <c r="E11" s="237">
        <v>21</v>
      </c>
      <c r="F11" s="237">
        <v>22</v>
      </c>
      <c r="G11" s="237">
        <v>23</v>
      </c>
      <c r="H11" s="237">
        <v>24</v>
      </c>
      <c r="I11" s="237">
        <v>25</v>
      </c>
      <c r="J11" s="237">
        <v>24</v>
      </c>
      <c r="K11" s="237">
        <v>26</v>
      </c>
      <c r="L11" s="237">
        <v>26</v>
      </c>
      <c r="M11" s="237">
        <v>26</v>
      </c>
      <c r="N11" s="237">
        <v>26</v>
      </c>
      <c r="O11" s="237">
        <v>26</v>
      </c>
      <c r="P11" s="237">
        <v>26</v>
      </c>
      <c r="Q11" s="237">
        <v>26</v>
      </c>
      <c r="R11" s="237">
        <v>26</v>
      </c>
      <c r="S11" s="237">
        <v>26</v>
      </c>
      <c r="T11" s="237">
        <v>26</v>
      </c>
      <c r="U11" s="237">
        <v>25</v>
      </c>
      <c r="V11" s="237">
        <v>26</v>
      </c>
      <c r="W11" s="237">
        <v>26</v>
      </c>
      <c r="X11" s="237">
        <v>32</v>
      </c>
      <c r="Y11" s="237">
        <v>31</v>
      </c>
      <c r="Z11" s="237">
        <v>30</v>
      </c>
      <c r="AA11" s="237">
        <v>31</v>
      </c>
      <c r="AB11" s="237">
        <v>31</v>
      </c>
      <c r="AC11" s="237">
        <v>31</v>
      </c>
      <c r="AD11" s="237">
        <v>31</v>
      </c>
      <c r="AE11" s="237">
        <v>32</v>
      </c>
      <c r="AF11" s="237">
        <v>36</v>
      </c>
      <c r="AG11" s="237">
        <v>41</v>
      </c>
      <c r="AH11" s="237">
        <v>42</v>
      </c>
      <c r="AI11" s="237">
        <v>43</v>
      </c>
      <c r="AJ11" s="237">
        <v>44</v>
      </c>
      <c r="AK11">
        <f>AJ11/AJ8</f>
        <v>0.17254901960784313</v>
      </c>
    </row>
  </sheetData>
  <phoneticPr fontId="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125" workbookViewId="0">
      <selection activeCell="A11" sqref="A11"/>
    </sheetView>
  </sheetViews>
  <sheetFormatPr baseColWidth="10" defaultRowHeight="15" x14ac:dyDescent="0.15"/>
  <cols>
    <col min="1" max="12" width="13.33203125" customWidth="1"/>
  </cols>
  <sheetData>
    <row r="1" spans="1:12" x14ac:dyDescent="0.15">
      <c r="A1" s="7" t="s">
        <v>729</v>
      </c>
      <c r="B1" s="38"/>
      <c r="C1" s="38"/>
      <c r="D1" s="38"/>
      <c r="E1" s="38"/>
      <c r="F1" s="38"/>
      <c r="G1" s="38"/>
      <c r="H1" s="38"/>
      <c r="I1" s="38"/>
      <c r="J1" s="38"/>
      <c r="K1" s="38"/>
      <c r="L1" s="39"/>
    </row>
    <row r="2" spans="1:12" x14ac:dyDescent="0.15">
      <c r="A2" s="7" t="s">
        <v>730</v>
      </c>
      <c r="B2" s="38"/>
      <c r="C2" s="38"/>
      <c r="D2" s="38"/>
      <c r="E2" s="38"/>
      <c r="F2" s="38"/>
      <c r="G2" s="38"/>
      <c r="H2" s="38"/>
      <c r="I2" s="38"/>
      <c r="J2" s="38"/>
      <c r="K2" s="38"/>
      <c r="L2" s="39"/>
    </row>
    <row r="3" spans="1:12" x14ac:dyDescent="0.15">
      <c r="A3" s="7" t="s">
        <v>745</v>
      </c>
      <c r="B3" s="38"/>
      <c r="C3" s="38"/>
      <c r="D3" s="38"/>
      <c r="E3" s="38"/>
      <c r="F3" s="38"/>
      <c r="G3" s="38"/>
      <c r="H3" s="38"/>
      <c r="I3" s="38"/>
      <c r="J3" s="38"/>
      <c r="K3" s="38"/>
      <c r="L3" s="39"/>
    </row>
    <row r="4" spans="1:12" x14ac:dyDescent="0.15">
      <c r="A4" s="41" t="s">
        <v>746</v>
      </c>
      <c r="B4" s="38"/>
      <c r="C4" s="38"/>
      <c r="D4" s="38"/>
      <c r="E4" s="38"/>
      <c r="F4" s="38"/>
      <c r="G4" s="38"/>
      <c r="H4" s="146" t="s">
        <v>731</v>
      </c>
      <c r="I4" s="38"/>
      <c r="J4" s="38"/>
      <c r="K4" s="38"/>
      <c r="L4" s="39"/>
    </row>
    <row r="5" spans="1:12" x14ac:dyDescent="0.15">
      <c r="A5" s="7" t="s">
        <v>732</v>
      </c>
      <c r="B5" s="38"/>
      <c r="C5" s="38"/>
      <c r="D5" s="38"/>
      <c r="E5" s="38"/>
      <c r="F5" s="38"/>
      <c r="G5" s="38"/>
      <c r="H5" s="38"/>
      <c r="I5" s="38"/>
      <c r="J5" s="38"/>
      <c r="K5" s="38"/>
      <c r="L5" s="39"/>
    </row>
    <row r="6" spans="1:12" x14ac:dyDescent="0.15">
      <c r="A6" s="7" t="s">
        <v>733</v>
      </c>
      <c r="B6" s="38"/>
      <c r="C6" s="38"/>
      <c r="D6" s="38"/>
      <c r="E6" s="38"/>
      <c r="F6" s="38"/>
      <c r="G6" s="38"/>
      <c r="H6" s="38"/>
      <c r="I6" s="38"/>
      <c r="J6" s="38"/>
      <c r="K6" s="38"/>
      <c r="L6" s="39"/>
    </row>
    <row r="7" spans="1:12" x14ac:dyDescent="0.15">
      <c r="A7" s="7" t="s">
        <v>734</v>
      </c>
      <c r="B7" s="38"/>
      <c r="C7" s="38"/>
      <c r="D7" s="38"/>
      <c r="E7" s="38"/>
      <c r="F7" s="38"/>
      <c r="G7" s="38"/>
      <c r="H7" s="38"/>
      <c r="I7" s="38"/>
      <c r="J7" s="38"/>
      <c r="K7" s="38"/>
      <c r="L7" s="39"/>
    </row>
    <row r="8" spans="1:12" x14ac:dyDescent="0.15">
      <c r="A8" s="7" t="s">
        <v>735</v>
      </c>
      <c r="B8" s="38"/>
      <c r="C8" s="38"/>
      <c r="D8" s="38"/>
      <c r="E8" s="38"/>
      <c r="F8" s="38"/>
      <c r="G8" s="38"/>
      <c r="H8" s="38"/>
      <c r="I8" s="38"/>
      <c r="J8" s="38"/>
      <c r="K8" s="38"/>
      <c r="L8" s="39"/>
    </row>
    <row r="9" spans="1:12" x14ac:dyDescent="0.15">
      <c r="A9" s="7" t="s">
        <v>753</v>
      </c>
      <c r="B9" s="38"/>
      <c r="C9" s="38"/>
      <c r="D9" s="38"/>
      <c r="E9" s="38"/>
      <c r="F9" s="38"/>
      <c r="G9" s="38"/>
      <c r="H9" s="38"/>
      <c r="I9" s="38"/>
      <c r="J9" s="38"/>
      <c r="K9" s="38"/>
      <c r="L9" s="39"/>
    </row>
    <row r="10" spans="1:12" x14ac:dyDescent="0.15">
      <c r="A10" s="7" t="s">
        <v>754</v>
      </c>
      <c r="B10" s="38"/>
      <c r="C10" s="38"/>
      <c r="D10" s="38"/>
      <c r="E10" s="38"/>
      <c r="F10" s="38"/>
      <c r="G10" s="38"/>
      <c r="H10" s="38"/>
      <c r="I10" s="38"/>
      <c r="J10" s="38"/>
      <c r="K10" s="38"/>
      <c r="L10" s="39"/>
    </row>
    <row r="11" spans="1:12" x14ac:dyDescent="0.15">
      <c r="A11" s="7" t="s">
        <v>743</v>
      </c>
      <c r="B11" s="38"/>
      <c r="C11" s="38"/>
      <c r="D11" s="38"/>
      <c r="E11" s="38"/>
      <c r="F11" s="38"/>
      <c r="G11" s="38"/>
      <c r="H11" s="38"/>
      <c r="I11" s="38"/>
      <c r="J11" s="38"/>
      <c r="K11" s="38"/>
      <c r="L11" s="39"/>
    </row>
    <row r="12" spans="1:12" x14ac:dyDescent="0.15">
      <c r="A12" s="7" t="s">
        <v>744</v>
      </c>
      <c r="B12" s="38"/>
      <c r="C12" s="38"/>
      <c r="D12" s="38"/>
      <c r="E12" s="38"/>
      <c r="F12" s="38"/>
      <c r="G12" s="38"/>
      <c r="H12" s="38"/>
      <c r="I12" s="38"/>
      <c r="J12" s="38"/>
      <c r="K12" s="38"/>
      <c r="L12" s="39"/>
    </row>
    <row r="13" spans="1:12" x14ac:dyDescent="0.15">
      <c r="A13" s="7" t="s">
        <v>736</v>
      </c>
      <c r="B13" s="38"/>
      <c r="C13" s="38"/>
      <c r="D13" s="38"/>
      <c r="E13" s="38"/>
      <c r="F13" s="38"/>
      <c r="G13" s="38"/>
      <c r="H13" s="38"/>
      <c r="I13" s="38"/>
      <c r="J13" s="38"/>
      <c r="K13" s="38"/>
      <c r="L13" s="39"/>
    </row>
    <row r="14" spans="1:12" x14ac:dyDescent="0.15">
      <c r="A14" s="7" t="s">
        <v>737</v>
      </c>
      <c r="B14" s="38"/>
      <c r="C14" s="38"/>
      <c r="D14" s="38"/>
      <c r="E14" s="38"/>
      <c r="F14" s="38"/>
      <c r="G14" s="38"/>
      <c r="H14" s="38"/>
      <c r="I14" s="38"/>
      <c r="J14" s="38"/>
      <c r="K14" s="38"/>
      <c r="L14" s="39"/>
    </row>
    <row r="15" spans="1:12" x14ac:dyDescent="0.15">
      <c r="A15" s="7" t="s">
        <v>738</v>
      </c>
      <c r="B15" s="38"/>
      <c r="C15" s="38"/>
      <c r="D15" s="38"/>
      <c r="E15" s="38"/>
      <c r="F15" s="38"/>
      <c r="G15" s="38"/>
      <c r="H15" s="38"/>
      <c r="I15" s="38"/>
      <c r="J15" s="38"/>
      <c r="K15" s="38"/>
      <c r="L15" s="39"/>
    </row>
    <row r="16" spans="1:12" x14ac:dyDescent="0.15">
      <c r="A16" s="41" t="s">
        <v>739</v>
      </c>
      <c r="B16" s="38"/>
      <c r="C16" s="38"/>
      <c r="D16" s="38"/>
      <c r="E16" s="38"/>
      <c r="F16" s="38"/>
      <c r="G16" s="38"/>
      <c r="H16" s="38"/>
      <c r="I16" s="38"/>
      <c r="J16" s="38"/>
      <c r="K16" s="38"/>
      <c r="L16" s="39"/>
    </row>
    <row r="17" spans="1:12" x14ac:dyDescent="0.15">
      <c r="A17" s="41" t="s">
        <v>740</v>
      </c>
      <c r="B17" s="38"/>
      <c r="C17" s="38"/>
      <c r="D17" s="38"/>
      <c r="E17" s="38"/>
      <c r="F17" s="38"/>
      <c r="G17" s="38"/>
      <c r="H17" s="38"/>
      <c r="I17" s="38"/>
      <c r="J17" s="38"/>
      <c r="K17" s="38"/>
      <c r="L17" s="39"/>
    </row>
    <row r="18" spans="1:12" x14ac:dyDescent="0.15">
      <c r="A18" s="41" t="s">
        <v>741</v>
      </c>
      <c r="B18" s="38"/>
      <c r="C18" s="38"/>
      <c r="D18" s="38"/>
      <c r="E18" s="38"/>
      <c r="F18" s="38"/>
      <c r="G18" s="38"/>
      <c r="H18" s="38"/>
      <c r="I18" s="38"/>
      <c r="J18" s="38"/>
      <c r="K18" s="38"/>
      <c r="L18" s="39"/>
    </row>
    <row r="19" spans="1:12" x14ac:dyDescent="0.15">
      <c r="A19" s="41" t="s">
        <v>742</v>
      </c>
      <c r="B19" s="38"/>
      <c r="C19" s="38"/>
      <c r="D19" s="38"/>
      <c r="E19" s="38"/>
      <c r="F19" s="38"/>
      <c r="G19" s="38"/>
      <c r="H19" s="38"/>
      <c r="I19" s="38"/>
      <c r="J19" s="38"/>
      <c r="K19" s="38"/>
      <c r="L19" s="39"/>
    </row>
    <row r="20" spans="1:12" x14ac:dyDescent="0.15">
      <c r="A20" s="41" t="s">
        <v>747</v>
      </c>
      <c r="B20" s="38"/>
      <c r="C20" s="38"/>
      <c r="D20" s="38"/>
      <c r="E20" s="38"/>
      <c r="F20" s="38"/>
      <c r="G20" s="38"/>
      <c r="H20" s="38"/>
      <c r="I20" s="38"/>
      <c r="J20" s="38"/>
      <c r="K20" s="38"/>
      <c r="L20" s="3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pane xSplit="1" ySplit="1" topLeftCell="E2" activePane="bottomRight" state="frozen"/>
      <selection pane="topRight" activeCell="B1" sqref="B1"/>
      <selection pane="bottomLeft" activeCell="A2" sqref="A2"/>
      <selection pane="bottomRight" activeCell="R5" sqref="R5"/>
    </sheetView>
  </sheetViews>
  <sheetFormatPr baseColWidth="10" defaultRowHeight="15" x14ac:dyDescent="0.15"/>
  <cols>
    <col min="1" max="1" width="28.1640625" customWidth="1"/>
    <col min="2" max="3" width="10" customWidth="1"/>
    <col min="4" max="4" width="10.5" customWidth="1"/>
    <col min="10" max="11" width="11" bestFit="1" customWidth="1"/>
    <col min="12" max="17" width="11.5" bestFit="1" customWidth="1"/>
  </cols>
  <sheetData>
    <row r="1" spans="1:18" x14ac:dyDescent="0.15">
      <c r="A1" t="s">
        <v>0</v>
      </c>
      <c r="B1">
        <v>2000</v>
      </c>
      <c r="C1">
        <v>2001</v>
      </c>
      <c r="D1">
        <v>2002</v>
      </c>
      <c r="E1">
        <v>2003</v>
      </c>
      <c r="F1">
        <v>2004</v>
      </c>
      <c r="G1">
        <v>2005</v>
      </c>
      <c r="H1">
        <v>2006</v>
      </c>
      <c r="I1">
        <v>2007</v>
      </c>
      <c r="J1">
        <v>2008</v>
      </c>
      <c r="K1">
        <v>2009</v>
      </c>
      <c r="L1">
        <v>2010</v>
      </c>
      <c r="M1">
        <v>2011</v>
      </c>
      <c r="N1">
        <v>2012</v>
      </c>
      <c r="O1">
        <v>2013</v>
      </c>
      <c r="P1">
        <v>2014</v>
      </c>
      <c r="Q1">
        <v>2015</v>
      </c>
      <c r="R1">
        <v>2016</v>
      </c>
    </row>
    <row r="2" spans="1:18" x14ac:dyDescent="0.15">
      <c r="A2" t="s">
        <v>3</v>
      </c>
      <c r="E2">
        <v>5575</v>
      </c>
      <c r="F2">
        <v>6011</v>
      </c>
      <c r="G2">
        <v>6455</v>
      </c>
      <c r="H2">
        <v>6910</v>
      </c>
      <c r="I2">
        <v>7395</v>
      </c>
      <c r="J2">
        <v>7867</v>
      </c>
      <c r="K2">
        <v>8426</v>
      </c>
      <c r="L2">
        <v>8894</v>
      </c>
      <c r="M2">
        <v>9369</v>
      </c>
      <c r="N2">
        <v>9590</v>
      </c>
      <c r="O2">
        <v>9936</v>
      </c>
      <c r="P2">
        <v>10281</v>
      </c>
      <c r="Q2">
        <v>10688</v>
      </c>
      <c r="R2">
        <v>11100</v>
      </c>
    </row>
    <row r="3" spans="1:18" x14ac:dyDescent="0.15">
      <c r="A3" t="s">
        <v>2</v>
      </c>
      <c r="F3" s="1">
        <f>F2/E2-1</f>
        <v>7.820627802690594E-2</v>
      </c>
      <c r="G3" s="1">
        <f t="shared" ref="G3:R3" si="0">G2/F2-1</f>
        <v>7.3864581600399326E-2</v>
      </c>
      <c r="H3" s="1">
        <f t="shared" si="0"/>
        <v>7.0487993803253213E-2</v>
      </c>
      <c r="I3" s="1">
        <f t="shared" si="0"/>
        <v>7.0188133140376197E-2</v>
      </c>
      <c r="J3" s="1">
        <f t="shared" si="0"/>
        <v>6.3826910074374688E-2</v>
      </c>
      <c r="K3" s="1">
        <f t="shared" si="0"/>
        <v>7.1056311173255393E-2</v>
      </c>
      <c r="L3" s="1">
        <f t="shared" si="0"/>
        <v>5.5542368858295665E-2</v>
      </c>
      <c r="M3" s="1">
        <f t="shared" si="0"/>
        <v>5.3406791095120365E-2</v>
      </c>
      <c r="N3" s="1">
        <f t="shared" si="0"/>
        <v>2.3588429928487642E-2</v>
      </c>
      <c r="O3" s="1">
        <f t="shared" si="0"/>
        <v>3.6079249217935372E-2</v>
      </c>
      <c r="P3" s="1">
        <f t="shared" si="0"/>
        <v>3.4722222222222321E-2</v>
      </c>
      <c r="Q3" s="1">
        <f t="shared" si="0"/>
        <v>3.9587588755957581E-2</v>
      </c>
      <c r="R3" s="1">
        <f t="shared" si="0"/>
        <v>3.85479041916168E-2</v>
      </c>
    </row>
    <row r="4" spans="1:18" x14ac:dyDescent="0.15">
      <c r="A4" t="s">
        <v>1</v>
      </c>
      <c r="E4" s="1"/>
      <c r="F4" s="1"/>
      <c r="G4" s="1"/>
      <c r="H4" s="1"/>
      <c r="I4" s="1"/>
      <c r="J4" s="1">
        <f>POWER(J2/E2,1/5)-1</f>
        <v>7.1304318755188945E-2</v>
      </c>
      <c r="K4" s="1">
        <f t="shared" ref="K4:R4" si="1">POWER(K2/F2,1/5)-1</f>
        <v>6.9879695349664095E-2</v>
      </c>
      <c r="L4" s="1">
        <f t="shared" si="1"/>
        <v>6.6203676425421021E-2</v>
      </c>
      <c r="M4" s="1">
        <f t="shared" si="1"/>
        <v>6.2779180944965374E-2</v>
      </c>
      <c r="N4" s="1">
        <f t="shared" si="1"/>
        <v>5.3358212955804341E-2</v>
      </c>
      <c r="O4" s="1">
        <f t="shared" si="1"/>
        <v>4.7805048288274588E-2</v>
      </c>
      <c r="P4" s="1">
        <f t="shared" si="1"/>
        <v>4.0597506440976261E-2</v>
      </c>
      <c r="Q4" s="1">
        <f t="shared" si="1"/>
        <v>3.7432535455204308E-2</v>
      </c>
      <c r="R4" s="1">
        <f t="shared" si="1"/>
        <v>3.4489168910377677E-2</v>
      </c>
    </row>
    <row r="5" spans="1:18" x14ac:dyDescent="0.15">
      <c r="A5" t="s">
        <v>4</v>
      </c>
      <c r="D5">
        <v>1950</v>
      </c>
      <c r="E5">
        <v>2150</v>
      </c>
      <c r="F5">
        <v>2340</v>
      </c>
      <c r="G5">
        <v>2470</v>
      </c>
      <c r="H5">
        <v>2700</v>
      </c>
      <c r="I5">
        <v>2810</v>
      </c>
      <c r="J5">
        <v>2860</v>
      </c>
      <c r="K5">
        <v>3000</v>
      </c>
      <c r="L5">
        <v>3160</v>
      </c>
      <c r="M5">
        <v>3280</v>
      </c>
      <c r="N5">
        <v>3180</v>
      </c>
      <c r="O5">
        <v>3320</v>
      </c>
      <c r="P5">
        <v>3790</v>
      </c>
      <c r="Q5">
        <v>4250</v>
      </c>
      <c r="R5">
        <v>4500</v>
      </c>
    </row>
    <row r="6" spans="1:18" x14ac:dyDescent="0.15">
      <c r="A6" t="s">
        <v>2</v>
      </c>
      <c r="E6" s="1">
        <f>E5/D5-1</f>
        <v>0.10256410256410264</v>
      </c>
      <c r="F6" s="1">
        <f>F5/E5-1</f>
        <v>8.8372093023255882E-2</v>
      </c>
      <c r="G6" s="1">
        <f t="shared" ref="G6" si="2">G5/F5-1</f>
        <v>5.555555555555558E-2</v>
      </c>
      <c r="H6" s="1">
        <f t="shared" ref="H6" si="3">H5/G5-1</f>
        <v>9.3117408906882693E-2</v>
      </c>
      <c r="I6" s="1">
        <f t="shared" ref="I6" si="4">I5/H5-1</f>
        <v>4.0740740740740744E-2</v>
      </c>
      <c r="J6" s="1">
        <f t="shared" ref="J6" si="5">J5/I5-1</f>
        <v>1.7793594306049876E-2</v>
      </c>
      <c r="K6" s="1">
        <f t="shared" ref="K6" si="6">K5/J5-1</f>
        <v>4.8951048951048959E-2</v>
      </c>
      <c r="L6" s="1">
        <f t="shared" ref="L6" si="7">L5/K5-1</f>
        <v>5.3333333333333233E-2</v>
      </c>
      <c r="M6" s="1">
        <f t="shared" ref="M6" si="8">M5/L5-1</f>
        <v>3.7974683544303778E-2</v>
      </c>
      <c r="N6" s="1">
        <f t="shared" ref="N6" si="9">N5/M5-1</f>
        <v>-3.0487804878048808E-2</v>
      </c>
      <c r="O6" s="1">
        <f t="shared" ref="O6" si="10">O5/N5-1</f>
        <v>4.4025157232704393E-2</v>
      </c>
      <c r="P6" s="1">
        <f t="shared" ref="P6" si="11">P5/O5-1</f>
        <v>0.14156626506024095</v>
      </c>
      <c r="Q6" s="1">
        <f t="shared" ref="Q6" si="12">Q5/P5-1</f>
        <v>0.12137203166226906</v>
      </c>
      <c r="R6" s="1">
        <f t="shared" ref="R6" si="13">R5/Q5-1</f>
        <v>5.8823529411764719E-2</v>
      </c>
    </row>
    <row r="7" spans="1:18" x14ac:dyDescent="0.15">
      <c r="A7" t="s">
        <v>1</v>
      </c>
      <c r="E7" s="1"/>
      <c r="F7" s="1"/>
      <c r="G7" s="1"/>
      <c r="H7" s="1"/>
      <c r="I7" s="1">
        <f>POWER(I5/D5,1/5)-1</f>
        <v>7.5806940327693972E-2</v>
      </c>
      <c r="J7" s="1">
        <f>POWER(J5/E5,1/5)-1</f>
        <v>5.8730719866177061E-2</v>
      </c>
      <c r="K7" s="1">
        <f t="shared" ref="K7" si="14">POWER(K5/F5,1/5)-1</f>
        <v>5.0947640447383202E-2</v>
      </c>
      <c r="L7" s="1">
        <f t="shared" ref="L7" si="15">POWER(L5/G5,1/5)-1</f>
        <v>5.0504763071154812E-2</v>
      </c>
      <c r="M7" s="1">
        <f t="shared" ref="M7" si="16">POWER(M5/H5,1/5)-1</f>
        <v>3.9685568934570981E-2</v>
      </c>
      <c r="N7" s="1">
        <f t="shared" ref="N7" si="17">POWER(N5/I5,1/5)-1</f>
        <v>2.5047899470552304E-2</v>
      </c>
      <c r="O7" s="1">
        <f t="shared" ref="O7" si="18">POWER(O5/J5,1/5)-1</f>
        <v>3.0277961758554017E-2</v>
      </c>
      <c r="P7" s="1">
        <f t="shared" ref="P7" si="19">POWER(P5/K5,1/5)-1</f>
        <v>4.7860793121654144E-2</v>
      </c>
      <c r="Q7" s="1">
        <f t="shared" ref="Q7" si="20">POWER(Q5/L5,1/5)-1</f>
        <v>6.1061042609147353E-2</v>
      </c>
      <c r="R7" s="1">
        <f t="shared" ref="R7" si="21">POWER(R5/M5,1/5)-1</f>
        <v>6.5289714834919188E-2</v>
      </c>
    </row>
    <row r="8" spans="1:18" x14ac:dyDescent="0.15">
      <c r="A8" t="s">
        <v>274</v>
      </c>
      <c r="I8">
        <v>811</v>
      </c>
      <c r="J8">
        <v>799</v>
      </c>
      <c r="K8">
        <v>821</v>
      </c>
      <c r="L8">
        <v>837</v>
      </c>
      <c r="M8">
        <v>832</v>
      </c>
      <c r="N8">
        <v>784</v>
      </c>
      <c r="O8">
        <v>760</v>
      </c>
      <c r="P8">
        <v>816</v>
      </c>
      <c r="Q8">
        <v>872</v>
      </c>
      <c r="R8">
        <v>895</v>
      </c>
    </row>
    <row r="9" spans="1:18" x14ac:dyDescent="0.15">
      <c r="A9" t="s">
        <v>2</v>
      </c>
      <c r="E9" s="1"/>
      <c r="F9" s="1"/>
      <c r="G9" s="1"/>
      <c r="H9" s="1"/>
      <c r="I9" s="1"/>
      <c r="J9" s="1">
        <f t="shared" ref="J9" si="22">J8/I8-1</f>
        <v>-1.4796547472256449E-2</v>
      </c>
      <c r="K9" s="1">
        <f t="shared" ref="K9" si="23">K8/J8-1</f>
        <v>2.7534418022528095E-2</v>
      </c>
      <c r="L9" s="1">
        <f t="shared" ref="L9" si="24">L8/K8-1</f>
        <v>1.948842874543244E-2</v>
      </c>
      <c r="M9" s="1">
        <f t="shared" ref="M9" si="25">M8/L8-1</f>
        <v>-5.9737156511350253E-3</v>
      </c>
      <c r="N9" s="1">
        <f t="shared" ref="N9" si="26">N8/M8-1</f>
        <v>-5.7692307692307709E-2</v>
      </c>
      <c r="O9" s="1">
        <f t="shared" ref="O9" si="27">O8/N8-1</f>
        <v>-3.0612244897959218E-2</v>
      </c>
      <c r="P9" s="1">
        <f t="shared" ref="P9" si="28">P8/O8-1</f>
        <v>7.3684210526315796E-2</v>
      </c>
      <c r="Q9" s="1">
        <f t="shared" ref="M9:Q11" si="29">Q8/P8-1</f>
        <v>6.8627450980392135E-2</v>
      </c>
      <c r="R9" s="1">
        <f t="shared" ref="R9" si="30">R8/Q8-1</f>
        <v>2.6376146788990917E-2</v>
      </c>
    </row>
    <row r="10" spans="1:18" x14ac:dyDescent="0.15">
      <c r="A10" t="s">
        <v>273</v>
      </c>
      <c r="L10">
        <v>907</v>
      </c>
      <c r="M10">
        <v>931</v>
      </c>
      <c r="N10">
        <v>942</v>
      </c>
      <c r="O10">
        <v>940</v>
      </c>
      <c r="P10">
        <v>956</v>
      </c>
      <c r="Q10">
        <v>971</v>
      </c>
    </row>
    <row r="11" spans="1:18" x14ac:dyDescent="0.15">
      <c r="L11" s="1"/>
      <c r="M11" s="1">
        <f t="shared" si="29"/>
        <v>2.6460859977949225E-2</v>
      </c>
      <c r="N11" s="1">
        <f t="shared" si="29"/>
        <v>1.1815252416756072E-2</v>
      </c>
      <c r="O11" s="1">
        <f t="shared" si="29"/>
        <v>-2.1231422505307851E-3</v>
      </c>
      <c r="P11" s="1">
        <f t="shared" si="29"/>
        <v>1.7021276595744705E-2</v>
      </c>
      <c r="Q11" s="1">
        <f t="shared" si="29"/>
        <v>1.5690376569037712E-2</v>
      </c>
    </row>
    <row r="12" spans="1:18" x14ac:dyDescent="0.15">
      <c r="A12" t="s">
        <v>275</v>
      </c>
      <c r="B12">
        <v>2865</v>
      </c>
      <c r="C12">
        <v>2550.5</v>
      </c>
      <c r="D12">
        <v>2453.5</v>
      </c>
      <c r="E12">
        <v>2691.8</v>
      </c>
      <c r="F12">
        <v>2912.8</v>
      </c>
      <c r="G12">
        <v>2927.7</v>
      </c>
      <c r="H12">
        <v>2792.7</v>
      </c>
      <c r="I12">
        <v>2800.1</v>
      </c>
      <c r="J12">
        <v>3257.8</v>
      </c>
      <c r="K12">
        <v>3746.2</v>
      </c>
      <c r="L12">
        <v>4115</v>
      </c>
      <c r="M12">
        <v>4656.3</v>
      </c>
      <c r="N12">
        <v>4787.1000000000004</v>
      </c>
      <c r="O12">
        <v>3965.6</v>
      </c>
    </row>
    <row r="14" spans="1:18" x14ac:dyDescent="0.15">
      <c r="A14" t="s">
        <v>280</v>
      </c>
      <c r="G14">
        <v>3131</v>
      </c>
      <c r="H14">
        <v>3562</v>
      </c>
      <c r="I14">
        <v>3633</v>
      </c>
      <c r="J14">
        <v>4585</v>
      </c>
      <c r="K14">
        <v>5535</v>
      </c>
      <c r="L14">
        <v>6750</v>
      </c>
      <c r="M14">
        <v>8097</v>
      </c>
      <c r="N14">
        <v>9555</v>
      </c>
      <c r="O14">
        <v>10984</v>
      </c>
      <c r="P14">
        <v>12457</v>
      </c>
      <c r="Q14">
        <v>13829</v>
      </c>
    </row>
    <row r="15" spans="1:18" x14ac:dyDescent="0.15">
      <c r="A15" t="s">
        <v>279</v>
      </c>
      <c r="J15">
        <v>6.8239999999999998</v>
      </c>
      <c r="K15">
        <v>6.827</v>
      </c>
      <c r="L15">
        <v>6.5910000000000002</v>
      </c>
      <c r="M15">
        <v>6.2949999999999999</v>
      </c>
      <c r="N15">
        <v>6.23</v>
      </c>
      <c r="O15">
        <v>6.0540000000000003</v>
      </c>
      <c r="P15">
        <v>6.202</v>
      </c>
      <c r="Q15">
        <v>6.49</v>
      </c>
    </row>
    <row r="16" spans="1:18" x14ac:dyDescent="0.15">
      <c r="A16" t="s">
        <v>278</v>
      </c>
      <c r="J16" s="73">
        <f>J14/J15</f>
        <v>671.89331770222748</v>
      </c>
      <c r="K16" s="73">
        <f>K14/K15</f>
        <v>810.75142815292224</v>
      </c>
      <c r="L16" s="73">
        <f>L14/L15</f>
        <v>1024.1238051888938</v>
      </c>
      <c r="M16" s="73">
        <f>M14/M15</f>
        <v>1286.2589356632247</v>
      </c>
      <c r="N16" s="73">
        <f>N14/N15</f>
        <v>1533.7078651685392</v>
      </c>
      <c r="O16" s="73">
        <f>O14/O15</f>
        <v>1814.3376280145358</v>
      </c>
      <c r="P16" s="73">
        <f>P14/P15</f>
        <v>2008.545630441793</v>
      </c>
      <c r="Q16" s="73">
        <f>Q14/Q15</f>
        <v>2130.8166409861324</v>
      </c>
      <c r="R16">
        <v>1167</v>
      </c>
    </row>
    <row r="18" spans="1:4" x14ac:dyDescent="0.15">
      <c r="A18" t="s">
        <v>277</v>
      </c>
    </row>
    <row r="23" spans="1:4" x14ac:dyDescent="0.15">
      <c r="A23" s="2" t="s">
        <v>5</v>
      </c>
      <c r="B23" s="2"/>
      <c r="C23" s="2"/>
    </row>
    <row r="25" spans="1:4" x14ac:dyDescent="0.15">
      <c r="A25" s="2" t="s">
        <v>67</v>
      </c>
      <c r="B25" s="2"/>
      <c r="C25" s="2"/>
    </row>
    <row r="26" spans="1:4" x14ac:dyDescent="0.15">
      <c r="A26" s="2" t="s">
        <v>198</v>
      </c>
      <c r="B26" s="2"/>
      <c r="C26" s="2"/>
    </row>
    <row r="28" spans="1:4" x14ac:dyDescent="0.15">
      <c r="A28" s="2" t="s">
        <v>221</v>
      </c>
      <c r="B28" s="2"/>
      <c r="C28" s="2"/>
    </row>
    <row r="29" spans="1:4" x14ac:dyDescent="0.15">
      <c r="A29" s="2" t="s">
        <v>222</v>
      </c>
      <c r="B29" s="2"/>
      <c r="C29" s="2"/>
    </row>
    <row r="30" spans="1:4" x14ac:dyDescent="0.15">
      <c r="A30" s="2" t="s">
        <v>223</v>
      </c>
      <c r="B30" s="2"/>
      <c r="C30" s="2"/>
    </row>
    <row r="31" spans="1:4" x14ac:dyDescent="0.15">
      <c r="A31" s="2" t="s">
        <v>224</v>
      </c>
      <c r="B31" s="2"/>
      <c r="C31" s="2"/>
      <c r="D31" s="1"/>
    </row>
    <row r="32" spans="1:4" x14ac:dyDescent="0.15">
      <c r="A32" s="2" t="s">
        <v>225</v>
      </c>
      <c r="B32" s="2"/>
      <c r="C32" s="2"/>
    </row>
    <row r="34" spans="1:1" x14ac:dyDescent="0.15">
      <c r="A34" s="2" t="s">
        <v>276</v>
      </c>
    </row>
  </sheetData>
  <phoneticPr fontId="2" type="noConversion"/>
  <hyperlinks>
    <hyperlink ref="A23" r:id="rId1"/>
    <hyperlink ref="A25" r:id="rId2"/>
    <hyperlink ref="A26" r:id="rId3"/>
    <hyperlink ref="A28" r:id="rId4"/>
    <hyperlink ref="A29" r:id="rId5"/>
    <hyperlink ref="A30" r:id="rId6"/>
    <hyperlink ref="A31" r:id="rId7"/>
    <hyperlink ref="A32" r:id="rId8"/>
    <hyperlink ref="A34" r:id="rId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E15" sqref="E15"/>
    </sheetView>
  </sheetViews>
  <sheetFormatPr baseColWidth="10" defaultRowHeight="15" x14ac:dyDescent="0.15"/>
  <cols>
    <col min="1" max="1" width="17.33203125" customWidth="1"/>
    <col min="4" max="4" width="13.83203125" customWidth="1"/>
  </cols>
  <sheetData>
    <row r="1" spans="1:5" x14ac:dyDescent="0.15">
      <c r="A1" t="s">
        <v>8</v>
      </c>
      <c r="D1" t="s">
        <v>50</v>
      </c>
      <c r="E1" t="s">
        <v>7</v>
      </c>
    </row>
    <row r="2" spans="1:5" x14ac:dyDescent="0.15">
      <c r="B2" t="s">
        <v>9</v>
      </c>
      <c r="C2" t="s">
        <v>10</v>
      </c>
      <c r="D2" t="s">
        <v>51</v>
      </c>
      <c r="E2" t="s">
        <v>6</v>
      </c>
    </row>
    <row r="3" spans="1:5" x14ac:dyDescent="0.15">
      <c r="A3" t="s">
        <v>11</v>
      </c>
      <c r="B3" t="s">
        <v>20</v>
      </c>
      <c r="C3" t="s">
        <v>20</v>
      </c>
      <c r="D3" t="s">
        <v>46</v>
      </c>
      <c r="E3" t="s">
        <v>49</v>
      </c>
    </row>
    <row r="4" spans="1:5" x14ac:dyDescent="0.15">
      <c r="A4" t="s">
        <v>12</v>
      </c>
      <c r="B4" t="s">
        <v>20</v>
      </c>
      <c r="C4" t="s">
        <v>20</v>
      </c>
      <c r="D4" t="s">
        <v>47</v>
      </c>
      <c r="E4" t="s">
        <v>48</v>
      </c>
    </row>
    <row r="5" spans="1:5" x14ac:dyDescent="0.15">
      <c r="A5" t="s">
        <v>13</v>
      </c>
      <c r="B5" t="s">
        <v>20</v>
      </c>
      <c r="C5" t="s">
        <v>20</v>
      </c>
    </row>
    <row r="6" spans="1:5" x14ac:dyDescent="0.15">
      <c r="A6" t="s">
        <v>14</v>
      </c>
      <c r="B6" t="s">
        <v>20</v>
      </c>
      <c r="C6" t="s">
        <v>20</v>
      </c>
    </row>
    <row r="7" spans="1:5" x14ac:dyDescent="0.15">
      <c r="A7" t="s">
        <v>15</v>
      </c>
      <c r="B7" t="s">
        <v>20</v>
      </c>
      <c r="C7" t="s">
        <v>20</v>
      </c>
    </row>
    <row r="8" spans="1:5" x14ac:dyDescent="0.15">
      <c r="A8" t="s">
        <v>16</v>
      </c>
      <c r="B8" t="s">
        <v>20</v>
      </c>
      <c r="C8" s="3" t="s">
        <v>21</v>
      </c>
    </row>
    <row r="9" spans="1:5" x14ac:dyDescent="0.15">
      <c r="A9" t="s">
        <v>17</v>
      </c>
      <c r="B9" s="3" t="s">
        <v>21</v>
      </c>
      <c r="C9" t="s">
        <v>20</v>
      </c>
    </row>
    <row r="10" spans="1:5" x14ac:dyDescent="0.15">
      <c r="A10" t="s">
        <v>18</v>
      </c>
      <c r="B10" t="s">
        <v>20</v>
      </c>
      <c r="C10" s="3" t="s">
        <v>22</v>
      </c>
    </row>
    <row r="11" spans="1:5" x14ac:dyDescent="0.15">
      <c r="A11" t="s">
        <v>19</v>
      </c>
      <c r="B11" t="s">
        <v>20</v>
      </c>
      <c r="C11" s="3" t="s">
        <v>21</v>
      </c>
    </row>
    <row r="13" spans="1:5" x14ac:dyDescent="0.15">
      <c r="A13" t="s">
        <v>29</v>
      </c>
    </row>
    <row r="14" spans="1:5" x14ac:dyDescent="0.15">
      <c r="B14" t="s">
        <v>23</v>
      </c>
      <c r="C14" t="s">
        <v>24</v>
      </c>
    </row>
    <row r="15" spans="1:5" x14ac:dyDescent="0.15">
      <c r="A15" t="s">
        <v>25</v>
      </c>
      <c r="B15" t="s">
        <v>30</v>
      </c>
      <c r="C15" t="s">
        <v>31</v>
      </c>
    </row>
    <row r="16" spans="1:5" x14ac:dyDescent="0.15">
      <c r="A16" t="s">
        <v>26</v>
      </c>
      <c r="B16" t="s">
        <v>32</v>
      </c>
      <c r="C16" t="s">
        <v>33</v>
      </c>
    </row>
    <row r="17" spans="1:4" x14ac:dyDescent="0.15">
      <c r="A17" t="s">
        <v>27</v>
      </c>
      <c r="B17" t="s">
        <v>34</v>
      </c>
      <c r="C17" t="s">
        <v>33</v>
      </c>
    </row>
    <row r="18" spans="1:4" x14ac:dyDescent="0.15">
      <c r="A18" t="s">
        <v>28</v>
      </c>
      <c r="B18" t="s">
        <v>35</v>
      </c>
      <c r="C18" t="s">
        <v>36</v>
      </c>
      <c r="D18" t="s">
        <v>43</v>
      </c>
    </row>
    <row r="19" spans="1:4" x14ac:dyDescent="0.15">
      <c r="A19" t="s">
        <v>41</v>
      </c>
      <c r="B19" t="s">
        <v>37</v>
      </c>
      <c r="C19" t="s">
        <v>38</v>
      </c>
      <c r="D19" t="s">
        <v>44</v>
      </c>
    </row>
    <row r="20" spans="1:4" x14ac:dyDescent="0.15">
      <c r="A20" t="s">
        <v>39</v>
      </c>
      <c r="B20" t="s">
        <v>40</v>
      </c>
    </row>
    <row r="21" spans="1:4" x14ac:dyDescent="0.15">
      <c r="A21" t="s">
        <v>42</v>
      </c>
      <c r="B21" s="4">
        <v>20</v>
      </c>
    </row>
    <row r="22" spans="1:4" x14ac:dyDescent="0.15">
      <c r="D22" t="s">
        <v>52</v>
      </c>
    </row>
    <row r="25" spans="1:4" x14ac:dyDescent="0.15">
      <c r="D25" s="5" t="s">
        <v>45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topLeftCell="J1" workbookViewId="0">
      <selection activeCell="V12" sqref="V12"/>
    </sheetView>
  </sheetViews>
  <sheetFormatPr baseColWidth="10" defaultRowHeight="14" x14ac:dyDescent="0.15"/>
  <cols>
    <col min="1" max="16384" width="10.83203125" style="78"/>
  </cols>
  <sheetData>
    <row r="1" spans="1:20" x14ac:dyDescent="0.15">
      <c r="B1" s="78">
        <v>2007</v>
      </c>
      <c r="C1" s="78">
        <v>2008</v>
      </c>
      <c r="D1" s="78">
        <v>2009</v>
      </c>
      <c r="E1" s="78">
        <v>2010</v>
      </c>
      <c r="F1" s="78">
        <v>2011</v>
      </c>
      <c r="G1" s="78">
        <v>2012</v>
      </c>
      <c r="H1" s="78">
        <v>2013</v>
      </c>
      <c r="I1" s="78">
        <v>2014</v>
      </c>
      <c r="J1" s="78">
        <v>2015</v>
      </c>
      <c r="K1" s="78">
        <v>2016</v>
      </c>
      <c r="L1" s="78">
        <v>2017</v>
      </c>
      <c r="M1" s="78" t="s">
        <v>320</v>
      </c>
      <c r="N1" s="78" t="s">
        <v>321</v>
      </c>
      <c r="O1" s="78" t="s">
        <v>322</v>
      </c>
      <c r="P1" s="78" t="s">
        <v>323</v>
      </c>
      <c r="Q1" s="78" t="s">
        <v>324</v>
      </c>
      <c r="R1" s="78" t="s">
        <v>325</v>
      </c>
      <c r="S1" s="78" t="s">
        <v>326</v>
      </c>
      <c r="T1" s="78" t="s">
        <v>327</v>
      </c>
    </row>
    <row r="2" spans="1:20" x14ac:dyDescent="0.15">
      <c r="A2" s="78" t="s">
        <v>328</v>
      </c>
      <c r="B2" s="78">
        <v>132129</v>
      </c>
      <c r="C2" s="78">
        <v>132802</v>
      </c>
      <c r="D2" s="78">
        <v>133450</v>
      </c>
      <c r="E2" s="78">
        <v>134091</v>
      </c>
      <c r="F2" s="78">
        <v>134735</v>
      </c>
      <c r="G2" s="78">
        <v>135404</v>
      </c>
      <c r="H2" s="78">
        <v>136072</v>
      </c>
      <c r="I2" s="78">
        <v>136782</v>
      </c>
      <c r="J2" s="78">
        <v>137462</v>
      </c>
      <c r="K2" s="78">
        <v>138271</v>
      </c>
      <c r="L2" s="78">
        <v>139008</v>
      </c>
      <c r="M2" s="78">
        <f t="shared" ref="M2:T2" si="0">L2*1.0052</f>
        <v>139730.84160000001</v>
      </c>
      <c r="N2" s="78">
        <f t="shared" si="0"/>
        <v>140457.44197632003</v>
      </c>
      <c r="O2" s="78">
        <f t="shared" si="0"/>
        <v>141187.82067459691</v>
      </c>
      <c r="P2" s="78">
        <f t="shared" si="0"/>
        <v>141921.99734210482</v>
      </c>
      <c r="Q2" s="78">
        <f t="shared" si="0"/>
        <v>142659.99172828379</v>
      </c>
      <c r="R2" s="78">
        <f t="shared" si="0"/>
        <v>143401.82368527088</v>
      </c>
      <c r="S2" s="78">
        <f t="shared" si="0"/>
        <v>144147.51316843429</v>
      </c>
      <c r="T2" s="78">
        <f t="shared" si="0"/>
        <v>144897.08023691017</v>
      </c>
    </row>
    <row r="3" spans="1:20" ht="15" x14ac:dyDescent="0.15">
      <c r="C3" s="79">
        <f>C2/B2-1</f>
        <v>5.0935071029070134E-3</v>
      </c>
      <c r="D3" s="79">
        <f t="shared" ref="D3:T3" si="1">D2/C2-1</f>
        <v>4.8794445866779945E-3</v>
      </c>
      <c r="E3" s="79">
        <f t="shared" si="1"/>
        <v>4.8032971150242521E-3</v>
      </c>
      <c r="F3" s="79">
        <f t="shared" si="1"/>
        <v>4.802708608333095E-3</v>
      </c>
      <c r="G3" s="79">
        <f t="shared" si="1"/>
        <v>4.9653022599918106E-3</v>
      </c>
      <c r="H3" s="79">
        <f t="shared" si="1"/>
        <v>4.9333845381229757E-3</v>
      </c>
      <c r="I3" s="79">
        <f t="shared" si="1"/>
        <v>5.2178258568993385E-3</v>
      </c>
      <c r="J3" s="79">
        <f t="shared" si="1"/>
        <v>4.9714143673875721E-3</v>
      </c>
      <c r="K3" s="79">
        <f t="shared" si="1"/>
        <v>5.8852628362746628E-3</v>
      </c>
      <c r="L3" s="79">
        <f t="shared" si="1"/>
        <v>5.3301126049569714E-3</v>
      </c>
      <c r="M3" s="79">
        <f t="shared" si="1"/>
        <v>5.2000000000000934E-3</v>
      </c>
      <c r="N3" s="79">
        <f t="shared" si="1"/>
        <v>5.2000000000000934E-3</v>
      </c>
      <c r="O3" s="79">
        <f t="shared" si="1"/>
        <v>5.2000000000000934E-3</v>
      </c>
      <c r="P3" s="79">
        <f t="shared" si="1"/>
        <v>5.2000000000000934E-3</v>
      </c>
      <c r="Q3" s="79">
        <f t="shared" si="1"/>
        <v>5.2000000000000934E-3</v>
      </c>
      <c r="R3" s="79">
        <f t="shared" si="1"/>
        <v>5.2000000000000934E-3</v>
      </c>
      <c r="S3" s="79">
        <f t="shared" si="1"/>
        <v>5.2000000000000934E-3</v>
      </c>
      <c r="T3" s="79">
        <f t="shared" si="1"/>
        <v>5.2000000000000934E-3</v>
      </c>
    </row>
    <row r="4" spans="1:20" x14ac:dyDescent="0.15">
      <c r="A4" s="78" t="s">
        <v>329</v>
      </c>
      <c r="O4" s="78">
        <v>24800</v>
      </c>
      <c r="T4" s="78">
        <v>30000</v>
      </c>
    </row>
    <row r="5" spans="1:20" x14ac:dyDescent="0.15">
      <c r="O5" s="80">
        <f>O4/O2</f>
        <v>0.17565254482649661</v>
      </c>
      <c r="T5" s="80">
        <f>T4/T2</f>
        <v>0.20704350944097208</v>
      </c>
    </row>
    <row r="6" spans="1:20" x14ac:dyDescent="0.15">
      <c r="A6" s="78" t="s">
        <v>330</v>
      </c>
      <c r="B6" s="78">
        <v>270232</v>
      </c>
      <c r="C6" s="78">
        <v>319516</v>
      </c>
      <c r="D6" s="78">
        <v>349081</v>
      </c>
      <c r="E6" s="78">
        <v>413030</v>
      </c>
      <c r="F6" s="78">
        <v>489301</v>
      </c>
      <c r="G6" s="78">
        <v>540367</v>
      </c>
      <c r="H6" s="78">
        <v>595244</v>
      </c>
      <c r="I6" s="78">
        <v>643974</v>
      </c>
      <c r="J6" s="78">
        <v>689052</v>
      </c>
      <c r="K6" s="78">
        <v>744127</v>
      </c>
      <c r="L6" s="78">
        <v>827122</v>
      </c>
      <c r="M6" s="78">
        <f>L6*1.08</f>
        <v>893291.76</v>
      </c>
      <c r="N6" s="78">
        <f>M6*1.08</f>
        <v>964755.10080000013</v>
      </c>
      <c r="O6" s="78">
        <f>N6*1.08</f>
        <v>1041935.5088640002</v>
      </c>
      <c r="P6" s="78">
        <f>O6*1.08</f>
        <v>1125290.3495731202</v>
      </c>
      <c r="Q6" s="78">
        <f>P6*1.08</f>
        <v>1215313.5775389699</v>
      </c>
      <c r="R6" s="78">
        <f>Q6*1.08</f>
        <v>1312538.6637420875</v>
      </c>
      <c r="S6" s="78">
        <f>R6*1.08</f>
        <v>1417541.7568414547</v>
      </c>
      <c r="T6" s="78">
        <f>S6*1.08</f>
        <v>1530945.0973887711</v>
      </c>
    </row>
    <row r="7" spans="1:20" x14ac:dyDescent="0.15">
      <c r="C7" s="80">
        <f>C6/B6-1</f>
        <v>0.18237662453003356</v>
      </c>
      <c r="D7" s="80">
        <f t="shared" ref="D7:T7" si="2">D6/C6-1</f>
        <v>9.2530577498466382E-2</v>
      </c>
      <c r="E7" s="80">
        <f t="shared" si="2"/>
        <v>0.18319243957706099</v>
      </c>
      <c r="F7" s="80">
        <f t="shared" si="2"/>
        <v>0.1846621310800669</v>
      </c>
      <c r="G7" s="80">
        <f t="shared" si="2"/>
        <v>0.10436520669281291</v>
      </c>
      <c r="H7" s="80">
        <f t="shared" si="2"/>
        <v>0.10155505425016709</v>
      </c>
      <c r="I7" s="80">
        <f t="shared" si="2"/>
        <v>8.1865587893368064E-2</v>
      </c>
      <c r="J7" s="80">
        <f t="shared" si="2"/>
        <v>6.9999720485609762E-2</v>
      </c>
      <c r="K7" s="80">
        <f t="shared" si="2"/>
        <v>7.9928655602189647E-2</v>
      </c>
      <c r="L7" s="80">
        <f t="shared" si="2"/>
        <v>0.11153338072667696</v>
      </c>
      <c r="M7" s="80">
        <f t="shared" si="2"/>
        <v>8.0000000000000071E-2</v>
      </c>
      <c r="N7" s="80">
        <f t="shared" si="2"/>
        <v>8.0000000000000071E-2</v>
      </c>
      <c r="O7" s="80">
        <f t="shared" si="2"/>
        <v>8.0000000000000071E-2</v>
      </c>
      <c r="P7" s="80">
        <f t="shared" si="2"/>
        <v>8.0000000000000071E-2</v>
      </c>
      <c r="Q7" s="80">
        <f t="shared" si="2"/>
        <v>8.0000000000000071E-2</v>
      </c>
      <c r="R7" s="80">
        <f t="shared" si="2"/>
        <v>8.0000000000000071E-2</v>
      </c>
      <c r="S7" s="80">
        <f t="shared" si="2"/>
        <v>8.0000000000000071E-2</v>
      </c>
      <c r="T7" s="80">
        <f t="shared" si="2"/>
        <v>8.0000000000000071E-2</v>
      </c>
    </row>
    <row r="8" spans="1:20" x14ac:dyDescent="0.15">
      <c r="A8" s="78" t="s">
        <v>331</v>
      </c>
      <c r="B8" s="78">
        <v>11289.5</v>
      </c>
      <c r="C8" s="78">
        <v>14535.4</v>
      </c>
      <c r="D8" s="78">
        <v>17541.900000000001</v>
      </c>
      <c r="E8" s="78">
        <v>19980.400000000001</v>
      </c>
      <c r="F8" s="78">
        <v>24345.9</v>
      </c>
      <c r="G8" s="78">
        <v>28914.400000000001</v>
      </c>
      <c r="H8" s="78">
        <v>31661.5</v>
      </c>
      <c r="I8" s="78">
        <v>35378.9</v>
      </c>
      <c r="J8" s="78">
        <v>40974.6</v>
      </c>
      <c r="K8" s="78">
        <v>46344.9</v>
      </c>
      <c r="L8" s="78">
        <v>50300</v>
      </c>
      <c r="M8" s="78">
        <v>54500</v>
      </c>
      <c r="N8" s="78">
        <v>58700</v>
      </c>
      <c r="O8" s="78">
        <v>62800</v>
      </c>
      <c r="P8" s="78">
        <f>P6*P9</f>
        <v>68642.711323960335</v>
      </c>
      <c r="Q8" s="78">
        <f>Q6*Q9</f>
        <v>75349.441807416137</v>
      </c>
      <c r="R8" s="78">
        <f>R6*R9</f>
        <v>82689.935815751509</v>
      </c>
      <c r="S8" s="78">
        <f>S6*S9</f>
        <v>90722.672437853093</v>
      </c>
      <c r="T8" s="78">
        <f>T6*T9</f>
        <v>99511.431330270134</v>
      </c>
    </row>
    <row r="9" spans="1:20" x14ac:dyDescent="0.15">
      <c r="A9" s="78" t="s">
        <v>332</v>
      </c>
      <c r="B9" s="80">
        <f>B8/B6</f>
        <v>4.177706563249356E-2</v>
      </c>
      <c r="C9" s="80">
        <f>C8/C6</f>
        <v>4.5491931546464026E-2</v>
      </c>
      <c r="D9" s="80">
        <f>D8/D6</f>
        <v>5.0251660789329702E-2</v>
      </c>
      <c r="E9" s="80">
        <f>E8/E6</f>
        <v>4.8375178558458229E-2</v>
      </c>
      <c r="F9" s="80">
        <f>F8/F6</f>
        <v>4.9756489359310527E-2</v>
      </c>
      <c r="G9" s="80">
        <f>G8/G6</f>
        <v>5.3508819006341989E-2</v>
      </c>
      <c r="H9" s="80">
        <f>H8/H6</f>
        <v>5.3190792347339914E-2</v>
      </c>
      <c r="I9" s="80">
        <f>I8/I6</f>
        <v>5.4938398134086158E-2</v>
      </c>
      <c r="J9" s="80">
        <f>J8/J6</f>
        <v>5.9465178244892981E-2</v>
      </c>
      <c r="K9" s="80">
        <f>K8/K6</f>
        <v>6.2280900975236753E-2</v>
      </c>
      <c r="L9" s="81">
        <f>L8/L6</f>
        <v>6.0813277847766106E-2</v>
      </c>
      <c r="M9" s="81">
        <f>M8/M6</f>
        <v>6.1010301942111274E-2</v>
      </c>
      <c r="N9" s="81">
        <f>N8/N6</f>
        <v>6.0844456744851026E-2</v>
      </c>
      <c r="O9" s="81">
        <f>O8/O6</f>
        <v>6.0272444374671025E-2</v>
      </c>
      <c r="P9" s="81">
        <v>6.0999999999999999E-2</v>
      </c>
      <c r="Q9" s="81">
        <v>6.2E-2</v>
      </c>
      <c r="R9" s="81">
        <v>6.3E-2</v>
      </c>
      <c r="S9" s="81">
        <v>6.4000000000000001E-2</v>
      </c>
      <c r="T9" s="81">
        <v>6.5000000000000002E-2</v>
      </c>
    </row>
    <row r="10" spans="1:20" x14ac:dyDescent="0.15">
      <c r="C10" s="80">
        <f>C8/B8-1</f>
        <v>0.28751494751760487</v>
      </c>
      <c r="D10" s="80">
        <f>D8/C8-1</f>
        <v>0.2068398530484199</v>
      </c>
      <c r="E10" s="80">
        <f t="shared" ref="E10:T10" si="3">E8/D8-1</f>
        <v>0.13901002742006274</v>
      </c>
      <c r="F10" s="80">
        <f t="shared" si="3"/>
        <v>0.21848911933695025</v>
      </c>
      <c r="G10" s="80">
        <f t="shared" si="3"/>
        <v>0.18764966585749554</v>
      </c>
      <c r="H10" s="80">
        <f t="shared" si="3"/>
        <v>9.500802368370076E-2</v>
      </c>
      <c r="I10" s="80">
        <f t="shared" si="3"/>
        <v>0.11741073543578162</v>
      </c>
      <c r="J10" s="80">
        <f t="shared" si="3"/>
        <v>0.15816489489497965</v>
      </c>
      <c r="K10" s="80">
        <f t="shared" si="3"/>
        <v>0.13106412265159406</v>
      </c>
      <c r="L10" s="80">
        <f t="shared" si="3"/>
        <v>8.534056606012741E-2</v>
      </c>
      <c r="M10" s="80">
        <f t="shared" si="3"/>
        <v>8.3499005964214668E-2</v>
      </c>
      <c r="N10" s="80">
        <f t="shared" si="3"/>
        <v>7.7064220183486132E-2</v>
      </c>
      <c r="O10" s="80">
        <f t="shared" si="3"/>
        <v>6.9846678023850028E-2</v>
      </c>
      <c r="P10" s="80">
        <f t="shared" si="3"/>
        <v>9.3036804521661409E-2</v>
      </c>
      <c r="Q10" s="80">
        <f t="shared" si="3"/>
        <v>9.7704918032786914E-2</v>
      </c>
      <c r="R10" s="80">
        <f t="shared" si="3"/>
        <v>9.7419354838709671E-2</v>
      </c>
      <c r="S10" s="80">
        <f t="shared" si="3"/>
        <v>9.7142857142857197E-2</v>
      </c>
      <c r="T10" s="80">
        <f t="shared" si="3"/>
        <v>9.6875000000000266E-2</v>
      </c>
    </row>
    <row r="14" spans="1:20" x14ac:dyDescent="0.15">
      <c r="T14" s="80">
        <f>POWER(T8/L8,1/8)-1</f>
        <v>8.9025686626872602E-2</v>
      </c>
    </row>
  </sheetData>
  <phoneticPr fontId="2" type="noConversion"/>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41"/>
  <sheetViews>
    <sheetView topLeftCell="A13" workbookViewId="0">
      <selection activeCell="H18" sqref="H18"/>
    </sheetView>
  </sheetViews>
  <sheetFormatPr baseColWidth="10" defaultColWidth="8.83203125" defaultRowHeight="15" x14ac:dyDescent="0.2"/>
  <cols>
    <col min="1" max="1" width="25" style="142" customWidth="1"/>
    <col min="2" max="87" width="10" style="142" customWidth="1"/>
    <col min="88" max="16384" width="8.83203125" style="142"/>
  </cols>
  <sheetData>
    <row r="1" spans="1:87" x14ac:dyDescent="0.2">
      <c r="A1" s="141"/>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1"/>
      <c r="CB1" s="141"/>
      <c r="CC1" s="141"/>
      <c r="CD1" s="141"/>
      <c r="CE1" s="141"/>
      <c r="CF1" s="141"/>
      <c r="CG1" s="141"/>
      <c r="CH1" s="141"/>
      <c r="CI1" s="141"/>
    </row>
    <row r="2" spans="1:87" x14ac:dyDescent="0.2">
      <c r="A2" s="142" t="s">
        <v>561</v>
      </c>
      <c r="B2" s="142" t="s">
        <v>579</v>
      </c>
      <c r="C2" s="142" t="s">
        <v>580</v>
      </c>
      <c r="D2" s="142" t="s">
        <v>581</v>
      </c>
      <c r="E2" s="142" t="s">
        <v>582</v>
      </c>
      <c r="F2" s="142" t="s">
        <v>583</v>
      </c>
      <c r="G2" s="142" t="s">
        <v>584</v>
      </c>
      <c r="H2" s="142" t="s">
        <v>585</v>
      </c>
      <c r="I2" s="142" t="s">
        <v>586</v>
      </c>
      <c r="J2" s="142" t="s">
        <v>588</v>
      </c>
      <c r="K2" s="142" t="s">
        <v>589</v>
      </c>
      <c r="L2" s="142" t="s">
        <v>590</v>
      </c>
      <c r="M2" s="142" t="s">
        <v>591</v>
      </c>
      <c r="N2" s="142" t="s">
        <v>592</v>
      </c>
      <c r="O2" s="142" t="s">
        <v>593</v>
      </c>
      <c r="P2" s="142" t="s">
        <v>594</v>
      </c>
      <c r="Q2" s="142" t="s">
        <v>595</v>
      </c>
      <c r="R2" s="142" t="s">
        <v>596</v>
      </c>
      <c r="S2" s="142" t="s">
        <v>597</v>
      </c>
      <c r="T2" s="142" t="s">
        <v>598</v>
      </c>
      <c r="U2" s="142" t="s">
        <v>600</v>
      </c>
      <c r="V2" s="142" t="s">
        <v>601</v>
      </c>
      <c r="W2" s="142" t="s">
        <v>602</v>
      </c>
      <c r="X2" s="142" t="s">
        <v>603</v>
      </c>
      <c r="Y2" s="142" t="s">
        <v>604</v>
      </c>
      <c r="Z2" s="142" t="s">
        <v>605</v>
      </c>
      <c r="AA2" s="142" t="s">
        <v>606</v>
      </c>
      <c r="AB2" s="142" t="s">
        <v>607</v>
      </c>
      <c r="AC2" s="142" t="s">
        <v>608</v>
      </c>
      <c r="AD2" s="142" t="s">
        <v>609</v>
      </c>
      <c r="AE2" s="142" t="s">
        <v>610</v>
      </c>
      <c r="AF2" s="142" t="s">
        <v>611</v>
      </c>
      <c r="AG2" s="142" t="s">
        <v>613</v>
      </c>
      <c r="AH2" s="142" t="s">
        <v>614</v>
      </c>
      <c r="AI2" s="142" t="s">
        <v>615</v>
      </c>
      <c r="AJ2" s="142" t="s">
        <v>616</v>
      </c>
      <c r="AK2" s="142" t="s">
        <v>617</v>
      </c>
      <c r="AL2" s="142" t="s">
        <v>618</v>
      </c>
      <c r="AM2" s="142" t="s">
        <v>619</v>
      </c>
      <c r="AN2" s="142" t="s">
        <v>620</v>
      </c>
      <c r="AO2" s="142" t="s">
        <v>621</v>
      </c>
      <c r="AP2" s="142" t="s">
        <v>622</v>
      </c>
      <c r="AQ2" s="142" t="s">
        <v>623</v>
      </c>
      <c r="AR2" s="142" t="s">
        <v>624</v>
      </c>
      <c r="AS2" s="142" t="s">
        <v>625</v>
      </c>
      <c r="AT2" s="142" t="s">
        <v>626</v>
      </c>
      <c r="AU2" s="142" t="s">
        <v>627</v>
      </c>
      <c r="AV2" s="142" t="s">
        <v>628</v>
      </c>
      <c r="AW2" s="142" t="s">
        <v>629</v>
      </c>
      <c r="AX2" s="142" t="s">
        <v>630</v>
      </c>
      <c r="AY2" s="142" t="s">
        <v>631</v>
      </c>
      <c r="AZ2" s="142" t="s">
        <v>632</v>
      </c>
      <c r="BA2" s="142" t="s">
        <v>633</v>
      </c>
      <c r="BB2" s="142" t="s">
        <v>634</v>
      </c>
      <c r="BC2" s="142" t="s">
        <v>635</v>
      </c>
      <c r="BD2" s="142" t="s">
        <v>636</v>
      </c>
      <c r="BE2" s="142" t="s">
        <v>638</v>
      </c>
      <c r="BF2" s="142" t="s">
        <v>639</v>
      </c>
      <c r="BG2" s="142" t="s">
        <v>640</v>
      </c>
      <c r="BH2" s="142" t="s">
        <v>641</v>
      </c>
      <c r="BI2" s="142" t="s">
        <v>642</v>
      </c>
      <c r="BJ2" s="142" t="s">
        <v>643</v>
      </c>
      <c r="BK2" s="142" t="s">
        <v>644</v>
      </c>
      <c r="BL2" s="142" t="s">
        <v>645</v>
      </c>
      <c r="BM2" s="142" t="s">
        <v>646</v>
      </c>
      <c r="BN2" s="142" t="s">
        <v>647</v>
      </c>
      <c r="BO2" s="142" t="s">
        <v>649</v>
      </c>
      <c r="BP2" s="142" t="s">
        <v>651</v>
      </c>
      <c r="BQ2" s="142" t="s">
        <v>653</v>
      </c>
      <c r="BR2" s="142" t="s">
        <v>655</v>
      </c>
      <c r="BS2" s="142" t="s">
        <v>657</v>
      </c>
      <c r="BT2" s="142" t="s">
        <v>658</v>
      </c>
      <c r="BU2" s="142" t="s">
        <v>660</v>
      </c>
      <c r="BV2" s="142" t="s">
        <v>661</v>
      </c>
      <c r="BW2" s="142" t="s">
        <v>663</v>
      </c>
      <c r="BX2" s="142" t="s">
        <v>665</v>
      </c>
      <c r="BY2" s="142" t="s">
        <v>667</v>
      </c>
      <c r="BZ2" s="142" t="s">
        <v>668</v>
      </c>
      <c r="CA2" s="142" t="s">
        <v>670</v>
      </c>
      <c r="CB2" s="142" t="s">
        <v>672</v>
      </c>
      <c r="CC2" s="142" t="s">
        <v>674</v>
      </c>
      <c r="CD2" s="142" t="s">
        <v>675</v>
      </c>
      <c r="CE2" s="142" t="s">
        <v>677</v>
      </c>
      <c r="CF2" s="142" t="s">
        <v>679</v>
      </c>
      <c r="CG2" s="142" t="s">
        <v>681</v>
      </c>
      <c r="CH2" s="142" t="s">
        <v>683</v>
      </c>
      <c r="CI2" s="142" t="s">
        <v>684</v>
      </c>
    </row>
    <row r="3" spans="1:87" x14ac:dyDescent="0.2">
      <c r="A3" s="143" t="s">
        <v>563</v>
      </c>
      <c r="B3" s="143">
        <v>140227000</v>
      </c>
      <c r="C3" s="143">
        <v>143199300</v>
      </c>
      <c r="D3" s="143">
        <v>-83774599.999999985</v>
      </c>
      <c r="E3" s="143">
        <v>300998800</v>
      </c>
      <c r="F3" s="143">
        <v>46552400</v>
      </c>
      <c r="G3" s="143">
        <v>176994800</v>
      </c>
      <c r="H3" s="143">
        <v>232449900.00000003</v>
      </c>
      <c r="I3" s="143">
        <v>281275100</v>
      </c>
      <c r="J3" s="143">
        <v>97383300</v>
      </c>
      <c r="K3" s="143">
        <v>177664000</v>
      </c>
      <c r="L3" s="143">
        <v>27301700</v>
      </c>
      <c r="M3" s="143">
        <v>213108000</v>
      </c>
      <c r="N3" s="143">
        <v>162059100</v>
      </c>
      <c r="O3" s="143">
        <v>-78502700</v>
      </c>
      <c r="P3" s="143">
        <v>5242300</v>
      </c>
      <c r="Q3" s="143">
        <v>149134100</v>
      </c>
      <c r="R3" s="143">
        <v>171231900</v>
      </c>
      <c r="S3" s="143">
        <v>-95158400</v>
      </c>
      <c r="T3" s="143">
        <v>81489500</v>
      </c>
      <c r="U3" s="143">
        <v>-50668200</v>
      </c>
      <c r="V3" s="143">
        <v>233006000</v>
      </c>
      <c r="W3" s="143">
        <v>211901500</v>
      </c>
      <c r="X3" s="143">
        <v>157932000</v>
      </c>
      <c r="Y3" s="143">
        <v>157179700</v>
      </c>
      <c r="Z3" s="143">
        <v>-27368200</v>
      </c>
      <c r="AA3" s="143">
        <v>-205275200</v>
      </c>
      <c r="AB3" s="143">
        <v>283978600</v>
      </c>
      <c r="AC3" s="143">
        <v>441847500</v>
      </c>
      <c r="AD3" s="143">
        <v>368607900</v>
      </c>
      <c r="AE3" s="143">
        <v>296998200</v>
      </c>
      <c r="AF3" s="143">
        <v>268673200</v>
      </c>
      <c r="AG3" s="143">
        <v>296302700</v>
      </c>
      <c r="AH3" s="143">
        <v>268270800.00000003</v>
      </c>
      <c r="AI3" s="143">
        <v>205687000</v>
      </c>
      <c r="AJ3" s="143">
        <v>262317000</v>
      </c>
      <c r="AK3" s="143">
        <v>240764199.99999997</v>
      </c>
      <c r="AL3" s="143">
        <v>224160500</v>
      </c>
      <c r="AM3" s="143">
        <v>244266400</v>
      </c>
      <c r="AN3" s="143">
        <v>241379800</v>
      </c>
      <c r="AO3" s="143">
        <v>236183500</v>
      </c>
      <c r="AP3" s="143">
        <v>140490200</v>
      </c>
      <c r="AQ3" s="143">
        <v>286495400</v>
      </c>
      <c r="AR3" s="143">
        <v>102689000</v>
      </c>
      <c r="AS3" s="143">
        <v>117252200</v>
      </c>
      <c r="AT3" s="143">
        <v>85370000</v>
      </c>
      <c r="AU3" s="143">
        <v>107873799.99999999</v>
      </c>
      <c r="AV3" s="143">
        <v>127373200</v>
      </c>
      <c r="AW3" s="143">
        <v>92208100</v>
      </c>
      <c r="AX3" s="143">
        <v>139864800</v>
      </c>
      <c r="AY3" s="143">
        <v>103813400</v>
      </c>
      <c r="AZ3" s="143">
        <v>131976299.99999999</v>
      </c>
      <c r="BA3" s="143">
        <v>88517500</v>
      </c>
      <c r="BB3" s="143">
        <v>131844800</v>
      </c>
      <c r="BC3" s="143">
        <v>18901300</v>
      </c>
      <c r="BD3" s="143">
        <v>42014100</v>
      </c>
      <c r="BE3" s="143">
        <v>81942800</v>
      </c>
      <c r="BF3" s="143">
        <v>120102600</v>
      </c>
      <c r="BG3" s="143">
        <v>26818300</v>
      </c>
      <c r="BH3" s="143">
        <v>57595000</v>
      </c>
      <c r="BI3" s="143">
        <v>133600900</v>
      </c>
      <c r="BJ3" s="143">
        <v>113351700</v>
      </c>
      <c r="BK3" s="143">
        <v>72404600</v>
      </c>
      <c r="BL3" s="143">
        <v>65488100.000000007</v>
      </c>
      <c r="BM3" s="143">
        <v>89333100</v>
      </c>
      <c r="BN3" s="143">
        <v>74613700</v>
      </c>
      <c r="BO3" s="143" t="b">
        <v>0</v>
      </c>
      <c r="BP3" s="143" t="b">
        <v>0</v>
      </c>
      <c r="BQ3" s="143" t="b">
        <v>0</v>
      </c>
      <c r="BR3" s="143" t="b">
        <v>0</v>
      </c>
      <c r="BS3" s="143" t="b">
        <v>0</v>
      </c>
      <c r="BT3" s="143" t="b">
        <v>0</v>
      </c>
      <c r="BU3" s="143" t="b">
        <v>0</v>
      </c>
      <c r="BV3" s="143" t="b">
        <v>0</v>
      </c>
      <c r="BW3" s="143" t="b">
        <v>0</v>
      </c>
      <c r="BX3" s="143" t="b">
        <v>0</v>
      </c>
      <c r="BY3" s="143" t="b">
        <v>0</v>
      </c>
      <c r="BZ3" s="143" t="b">
        <v>0</v>
      </c>
      <c r="CA3" s="143" t="b">
        <v>0</v>
      </c>
      <c r="CB3" s="143" t="b">
        <v>0</v>
      </c>
      <c r="CC3" s="143" t="b">
        <v>0</v>
      </c>
      <c r="CD3" s="143" t="b">
        <v>0</v>
      </c>
      <c r="CE3" s="143" t="b">
        <v>0</v>
      </c>
      <c r="CF3" s="143" t="b">
        <v>0</v>
      </c>
      <c r="CG3" s="143" t="b">
        <v>0</v>
      </c>
      <c r="CH3" s="143" t="b">
        <v>0</v>
      </c>
      <c r="CI3" s="143" t="b">
        <v>0</v>
      </c>
    </row>
    <row r="4" spans="1:87" x14ac:dyDescent="0.2">
      <c r="A4" s="143" t="s">
        <v>565</v>
      </c>
      <c r="B4" s="143">
        <v>132143700.00000001</v>
      </c>
      <c r="C4" s="143">
        <v>95551400</v>
      </c>
      <c r="D4" s="143">
        <v>-106430500</v>
      </c>
      <c r="E4" s="143">
        <v>261254900.00000003</v>
      </c>
      <c r="F4" s="143">
        <v>39564400</v>
      </c>
      <c r="G4" s="143">
        <v>161729400</v>
      </c>
      <c r="H4" s="143">
        <v>212179500</v>
      </c>
      <c r="I4" s="143">
        <v>262644300</v>
      </c>
      <c r="J4" s="143">
        <v>75861200</v>
      </c>
      <c r="K4" s="143">
        <v>167675300</v>
      </c>
      <c r="L4" s="143">
        <v>25656900</v>
      </c>
      <c r="M4" s="143">
        <v>201211800</v>
      </c>
      <c r="N4" s="143">
        <v>154998700</v>
      </c>
      <c r="O4" s="143">
        <v>-66201200</v>
      </c>
      <c r="P4" s="143">
        <v>-4738400</v>
      </c>
      <c r="Q4" s="143">
        <v>141194000</v>
      </c>
      <c r="R4" s="143">
        <v>159013600</v>
      </c>
      <c r="S4" s="143">
        <v>-101285800</v>
      </c>
      <c r="T4" s="143">
        <v>90396800</v>
      </c>
      <c r="U4" s="143">
        <v>-67367500</v>
      </c>
      <c r="V4" s="143">
        <v>215372100</v>
      </c>
      <c r="W4" s="143">
        <v>172047900</v>
      </c>
      <c r="X4" s="143">
        <v>76407500</v>
      </c>
      <c r="Y4" s="143">
        <v>145773100</v>
      </c>
      <c r="Z4" s="143">
        <v>245700900</v>
      </c>
      <c r="AA4" s="143">
        <v>-305145600</v>
      </c>
      <c r="AB4" s="143">
        <v>216111699.99999997</v>
      </c>
      <c r="AC4" s="143">
        <v>340171600.00000006</v>
      </c>
      <c r="AD4" s="143">
        <v>310052800</v>
      </c>
      <c r="AE4" s="143">
        <v>279839300</v>
      </c>
      <c r="AF4" s="143">
        <v>266271200</v>
      </c>
      <c r="AG4" s="143">
        <v>296943300</v>
      </c>
      <c r="AH4" s="143">
        <v>266226699.99999997</v>
      </c>
      <c r="AI4" s="143">
        <v>204414000</v>
      </c>
      <c r="AJ4" s="143">
        <v>263462500</v>
      </c>
      <c r="AK4" s="143">
        <v>240539900.00000003</v>
      </c>
      <c r="AL4" s="143">
        <v>221661200</v>
      </c>
      <c r="AM4" s="143">
        <v>286307100</v>
      </c>
      <c r="AN4" s="143">
        <v>147481600</v>
      </c>
      <c r="AO4" s="143">
        <v>245655600</v>
      </c>
      <c r="AP4" s="143">
        <v>139555500</v>
      </c>
      <c r="AQ4" s="143">
        <v>320685600</v>
      </c>
      <c r="AR4" s="143">
        <v>105746800</v>
      </c>
      <c r="AS4" s="143">
        <v>118731000</v>
      </c>
      <c r="AT4" s="143">
        <v>83744599.999999985</v>
      </c>
      <c r="AU4" s="143">
        <v>126783200</v>
      </c>
      <c r="AV4" s="143">
        <v>119899200</v>
      </c>
      <c r="AW4" s="143">
        <v>98254599.999999985</v>
      </c>
      <c r="AX4" s="143">
        <v>133243600</v>
      </c>
      <c r="AY4" s="143">
        <v>94163100</v>
      </c>
      <c r="AZ4" s="143">
        <v>136673800</v>
      </c>
      <c r="BA4" s="143">
        <v>92378400</v>
      </c>
      <c r="BB4" s="143">
        <v>141819900</v>
      </c>
      <c r="BC4" s="143">
        <v>-10034800</v>
      </c>
      <c r="BD4" s="143">
        <v>51716300</v>
      </c>
      <c r="BE4" s="143">
        <v>84496500</v>
      </c>
      <c r="BF4" s="143">
        <v>117959700</v>
      </c>
      <c r="BG4" s="143">
        <v>344157100</v>
      </c>
      <c r="BH4" s="143">
        <v>-251679700</v>
      </c>
      <c r="BI4" s="143">
        <v>251679700</v>
      </c>
      <c r="BJ4" s="143" t="b">
        <v>0</v>
      </c>
      <c r="BK4" s="143">
        <v>80029700</v>
      </c>
      <c r="BL4" s="143">
        <v>67310000</v>
      </c>
      <c r="BM4" s="143">
        <v>165504300</v>
      </c>
      <c r="BN4" s="143" t="b">
        <v>0</v>
      </c>
      <c r="BO4" s="143" t="b">
        <v>0</v>
      </c>
      <c r="BP4" s="143" t="b">
        <v>0</v>
      </c>
      <c r="BQ4" s="143" t="b">
        <v>0</v>
      </c>
      <c r="BR4" s="143" t="b">
        <v>0</v>
      </c>
      <c r="BS4" s="143" t="b">
        <v>0</v>
      </c>
      <c r="BT4" s="143" t="b">
        <v>0</v>
      </c>
      <c r="BU4" s="143" t="b">
        <v>0</v>
      </c>
      <c r="BV4" s="143" t="b">
        <v>0</v>
      </c>
      <c r="BW4" s="143" t="b">
        <v>0</v>
      </c>
      <c r="BX4" s="143" t="b">
        <v>0</v>
      </c>
      <c r="BY4" s="143" t="b">
        <v>0</v>
      </c>
      <c r="BZ4" s="143" t="b">
        <v>0</v>
      </c>
      <c r="CA4" s="143" t="b">
        <v>0</v>
      </c>
      <c r="CB4" s="143" t="b">
        <v>0</v>
      </c>
      <c r="CC4" s="143" t="b">
        <v>0</v>
      </c>
      <c r="CD4" s="143" t="b">
        <v>0</v>
      </c>
      <c r="CE4" s="143" t="b">
        <v>0</v>
      </c>
      <c r="CF4" s="143" t="b">
        <v>0</v>
      </c>
      <c r="CG4" s="143" t="b">
        <v>0</v>
      </c>
      <c r="CH4" s="143" t="b">
        <v>0</v>
      </c>
      <c r="CI4" s="143" t="b">
        <v>0</v>
      </c>
    </row>
    <row r="5" spans="1:87" x14ac:dyDescent="0.2">
      <c r="A5" s="143" t="s">
        <v>567</v>
      </c>
      <c r="B5" s="143">
        <v>2857831646.7399998</v>
      </c>
      <c r="C5" s="143">
        <v>2805863586.1100001</v>
      </c>
      <c r="D5" s="143">
        <v>3043759749.6700001</v>
      </c>
      <c r="E5" s="143">
        <v>3082347101.6599998</v>
      </c>
      <c r="F5" s="143">
        <v>3085560813.6900001</v>
      </c>
      <c r="G5" s="143">
        <v>3781680411.7600002</v>
      </c>
      <c r="H5" s="143">
        <v>3230265433.8600001</v>
      </c>
      <c r="I5" s="143">
        <v>3663184437.23</v>
      </c>
      <c r="J5" s="143">
        <v>3451755671.9699998</v>
      </c>
      <c r="K5" s="143">
        <v>3317260063.9099998</v>
      </c>
      <c r="L5" s="143">
        <v>3397769025.02</v>
      </c>
      <c r="M5" s="143">
        <v>4268505437.54</v>
      </c>
      <c r="N5" s="143">
        <v>4872673252.2700005</v>
      </c>
      <c r="O5" s="143">
        <v>3499011144.9099998</v>
      </c>
      <c r="P5" s="143">
        <v>3981594167.1399999</v>
      </c>
      <c r="Q5" s="143">
        <v>3936951010.8600001</v>
      </c>
      <c r="R5" s="143">
        <v>5091356202.8400002</v>
      </c>
      <c r="S5" s="143">
        <v>4371908169.9499998</v>
      </c>
      <c r="T5" s="143">
        <v>4619193990.21</v>
      </c>
      <c r="U5" s="143">
        <v>4319595501.0200005</v>
      </c>
      <c r="V5" s="143">
        <v>4781236840.9799995</v>
      </c>
      <c r="W5" s="143">
        <v>4183406010.7800002</v>
      </c>
      <c r="X5" s="143">
        <v>4392912266.04</v>
      </c>
      <c r="Y5" s="143">
        <v>4518890454.96</v>
      </c>
      <c r="Z5" s="143">
        <v>4567738131.9200001</v>
      </c>
      <c r="AA5" s="143">
        <v>3664758447.0799999</v>
      </c>
      <c r="AB5" s="143">
        <v>4141333420.3400002</v>
      </c>
      <c r="AC5" s="143">
        <v>4665155766.4799995</v>
      </c>
      <c r="AD5" s="143">
        <v>4989581139.5100002</v>
      </c>
      <c r="AE5" s="143">
        <v>2767211151.3400002</v>
      </c>
      <c r="AF5" s="143">
        <v>3211617232.8699999</v>
      </c>
      <c r="AG5" s="143">
        <v>3090565980.5900002</v>
      </c>
      <c r="AH5" s="143">
        <v>3466045447.9099998</v>
      </c>
      <c r="AI5" s="143">
        <v>2644817339.6700001</v>
      </c>
      <c r="AJ5" s="143">
        <v>2630035206.9299998</v>
      </c>
      <c r="AK5" s="143">
        <v>2537074716.5900002</v>
      </c>
      <c r="AL5" s="143">
        <v>2865373317.4699998</v>
      </c>
      <c r="AM5" s="143">
        <v>2144920463.8599999</v>
      </c>
      <c r="AN5" s="143">
        <v>2346582397.8400002</v>
      </c>
      <c r="AO5" s="143">
        <v>2444696140.5799999</v>
      </c>
      <c r="AP5" s="143">
        <v>2758869090.1999998</v>
      </c>
      <c r="AQ5" s="143">
        <v>1686227208.6500001</v>
      </c>
      <c r="AR5" s="143">
        <v>2206066761.8099999</v>
      </c>
      <c r="AS5" s="143">
        <v>2348217243.9099998</v>
      </c>
      <c r="AT5" s="143">
        <v>2049758686.6600001</v>
      </c>
      <c r="AU5" s="143">
        <v>2199067997.8600001</v>
      </c>
      <c r="AV5" s="143">
        <v>2230378162.3000002</v>
      </c>
      <c r="AW5" s="143">
        <v>2247456725.8699999</v>
      </c>
      <c r="AX5" s="143">
        <v>2590897972.5100002</v>
      </c>
      <c r="AY5" s="143">
        <v>1992678755.8599999</v>
      </c>
      <c r="AZ5" s="143">
        <v>2204549781.1999998</v>
      </c>
      <c r="BA5" s="143">
        <v>1886562975</v>
      </c>
      <c r="BB5" s="143">
        <v>2409597120.5300002</v>
      </c>
      <c r="BC5" s="143">
        <v>1720347341.04</v>
      </c>
      <c r="BD5" s="143">
        <v>1882634572.9100001</v>
      </c>
      <c r="BE5" s="143">
        <v>1683899172.1800001</v>
      </c>
      <c r="BF5" s="143">
        <v>1888019404.8</v>
      </c>
      <c r="BG5" s="143">
        <v>1411938853.8900001</v>
      </c>
      <c r="BH5" s="143">
        <v>1813429301.04</v>
      </c>
      <c r="BI5" s="143">
        <v>1850524002.99</v>
      </c>
      <c r="BJ5" s="143">
        <v>1852852009.21</v>
      </c>
      <c r="BK5" s="143">
        <v>1699612777.47</v>
      </c>
      <c r="BL5" s="143">
        <v>1616980022.9000001</v>
      </c>
      <c r="BM5" s="143">
        <v>1489995588.1099999</v>
      </c>
      <c r="BN5" s="143">
        <v>1708351955.4400001</v>
      </c>
      <c r="BO5" s="143" t="b">
        <v>0</v>
      </c>
      <c r="BP5" s="143" t="b">
        <v>0</v>
      </c>
      <c r="BQ5" s="143" t="b">
        <v>0</v>
      </c>
      <c r="BR5" s="143" t="b">
        <v>0</v>
      </c>
      <c r="BS5" s="143" t="b">
        <v>0</v>
      </c>
      <c r="BT5" s="143" t="b">
        <v>0</v>
      </c>
      <c r="BU5" s="143" t="b">
        <v>0</v>
      </c>
      <c r="BV5" s="143" t="b">
        <v>0</v>
      </c>
      <c r="BW5" s="143" t="b">
        <v>0</v>
      </c>
      <c r="BX5" s="143" t="b">
        <v>0</v>
      </c>
      <c r="BY5" s="143" t="b">
        <v>0</v>
      </c>
      <c r="BZ5" s="143" t="b">
        <v>0</v>
      </c>
      <c r="CA5" s="143" t="b">
        <v>0</v>
      </c>
      <c r="CB5" s="143" t="b">
        <v>0</v>
      </c>
      <c r="CC5" s="143" t="b">
        <v>0</v>
      </c>
      <c r="CD5" s="143" t="b">
        <v>0</v>
      </c>
      <c r="CE5" s="143" t="b">
        <v>0</v>
      </c>
      <c r="CF5" s="143" t="b">
        <v>0</v>
      </c>
      <c r="CG5" s="143" t="b">
        <v>0</v>
      </c>
      <c r="CH5" s="143" t="b">
        <v>0</v>
      </c>
      <c r="CI5" s="143" t="b">
        <v>0</v>
      </c>
    </row>
    <row r="6" spans="1:87" x14ac:dyDescent="0.2">
      <c r="A6" s="143" t="s">
        <v>712</v>
      </c>
      <c r="B6" s="143">
        <v>2857831646.7399998</v>
      </c>
      <c r="C6" s="143">
        <v>2805863586.1100001</v>
      </c>
      <c r="D6" s="143">
        <v>3043759749.6700001</v>
      </c>
      <c r="E6" s="143">
        <v>3082347101.6599998</v>
      </c>
      <c r="F6" s="143">
        <v>3085560813.6900001</v>
      </c>
      <c r="G6" s="143">
        <v>3781680411.7600002</v>
      </c>
      <c r="H6" s="143">
        <v>3230265433.8600001</v>
      </c>
      <c r="I6" s="143">
        <v>3663184437.23</v>
      </c>
      <c r="J6" s="143">
        <v>3451755671.9699998</v>
      </c>
      <c r="K6" s="143">
        <v>3317260063.9099998</v>
      </c>
      <c r="L6" s="143">
        <v>3397769025.02</v>
      </c>
      <c r="M6" s="143">
        <v>4268505437.54</v>
      </c>
      <c r="N6" s="143">
        <v>4872673252.2700005</v>
      </c>
      <c r="O6" s="143">
        <v>3499011144.9099998</v>
      </c>
      <c r="P6" s="143">
        <v>3981594167.1399999</v>
      </c>
      <c r="Q6" s="143">
        <v>3936951010.8600001</v>
      </c>
      <c r="R6" s="143">
        <v>5091356202.8400002</v>
      </c>
      <c r="S6" s="143">
        <v>4371908169.9499998</v>
      </c>
      <c r="T6" s="143">
        <v>4619193990.21</v>
      </c>
      <c r="U6" s="143">
        <v>4319595501.0200005</v>
      </c>
      <c r="V6" s="143">
        <v>4781236840.9799995</v>
      </c>
      <c r="W6" s="143">
        <v>4183406010.7800002</v>
      </c>
      <c r="X6" s="143">
        <v>4392912266.04</v>
      </c>
      <c r="Y6" s="143">
        <v>4518890454.96</v>
      </c>
      <c r="Z6" s="143">
        <v>4567738131.9200001</v>
      </c>
      <c r="AA6" s="143">
        <v>3664758447.0799999</v>
      </c>
      <c r="AB6" s="143">
        <v>4141333420.3400002</v>
      </c>
      <c r="AC6" s="143">
        <v>4665155766.4799995</v>
      </c>
      <c r="AD6" s="143">
        <v>4989581139.5100002</v>
      </c>
      <c r="AE6" s="143">
        <v>2767211151.3400002</v>
      </c>
      <c r="AF6" s="143">
        <v>3211617232.8699999</v>
      </c>
      <c r="AG6" s="143">
        <v>3090565980.5900002</v>
      </c>
      <c r="AH6" s="143">
        <v>3466045447.9099998</v>
      </c>
      <c r="AI6" s="143">
        <v>2644817339.6700001</v>
      </c>
      <c r="AJ6" s="143">
        <v>2630035206.9299998</v>
      </c>
      <c r="AK6" s="143">
        <v>2537074716.5900002</v>
      </c>
      <c r="AL6" s="143">
        <v>2865373317.4699998</v>
      </c>
      <c r="AM6" s="143">
        <v>2144920463.8599999</v>
      </c>
      <c r="AN6" s="143">
        <v>2346582397.8400002</v>
      </c>
      <c r="AO6" s="143">
        <v>2444696140.5799999</v>
      </c>
      <c r="AP6" s="143">
        <v>2758869090.1999998</v>
      </c>
      <c r="AQ6" s="143">
        <v>1686227208.6500001</v>
      </c>
      <c r="AR6" s="143">
        <v>2206066761.8099999</v>
      </c>
      <c r="AS6" s="143">
        <v>2348217243.9099998</v>
      </c>
      <c r="AT6" s="143">
        <v>2049758686.6600001</v>
      </c>
      <c r="AU6" s="143">
        <v>2199067997.8600001</v>
      </c>
      <c r="AV6" s="143">
        <v>2230378162.3000002</v>
      </c>
      <c r="AW6" s="143">
        <v>2247456725.8699999</v>
      </c>
      <c r="AX6" s="143">
        <v>2590897972.5100002</v>
      </c>
      <c r="AY6" s="143">
        <v>1992678755.8599999</v>
      </c>
      <c r="AZ6" s="143">
        <v>2204549781.1999998</v>
      </c>
      <c r="BA6" s="143">
        <v>1886562975</v>
      </c>
      <c r="BB6" s="143">
        <v>2409597120.5300002</v>
      </c>
      <c r="BC6" s="143">
        <v>1720347341.04</v>
      </c>
      <c r="BD6" s="143">
        <v>1882634572.9100001</v>
      </c>
      <c r="BE6" s="143">
        <v>1683899172.1800001</v>
      </c>
      <c r="BF6" s="143">
        <v>1888019404.8</v>
      </c>
      <c r="BG6" s="143">
        <v>1411938853.8900001</v>
      </c>
      <c r="BH6" s="143">
        <v>1813429301.04</v>
      </c>
      <c r="BI6" s="143">
        <v>1850524002.99</v>
      </c>
      <c r="BJ6" s="143">
        <v>1852852009.21</v>
      </c>
      <c r="BK6" s="143">
        <v>1699612777.47</v>
      </c>
      <c r="BL6" s="143">
        <v>1616980022.9000001</v>
      </c>
      <c r="BM6" s="143">
        <v>1489995588.1099999</v>
      </c>
      <c r="BN6" s="143">
        <v>1708351955.4400001</v>
      </c>
      <c r="BO6" s="143" t="b">
        <v>0</v>
      </c>
      <c r="BP6" s="143" t="b">
        <v>0</v>
      </c>
      <c r="BQ6" s="143" t="b">
        <v>0</v>
      </c>
      <c r="BR6" s="143" t="b">
        <v>0</v>
      </c>
      <c r="BS6" s="143" t="b">
        <v>0</v>
      </c>
      <c r="BT6" s="143" t="b">
        <v>0</v>
      </c>
      <c r="BU6" s="143" t="b">
        <v>0</v>
      </c>
      <c r="BV6" s="143" t="b">
        <v>0</v>
      </c>
      <c r="BW6" s="143" t="b">
        <v>0</v>
      </c>
      <c r="BX6" s="143" t="b">
        <v>0</v>
      </c>
      <c r="BY6" s="143" t="b">
        <v>0</v>
      </c>
      <c r="BZ6" s="143" t="b">
        <v>0</v>
      </c>
      <c r="CA6" s="143" t="b">
        <v>0</v>
      </c>
      <c r="CB6" s="143" t="b">
        <v>0</v>
      </c>
      <c r="CC6" s="143" t="b">
        <v>0</v>
      </c>
      <c r="CD6" s="143" t="b">
        <v>0</v>
      </c>
      <c r="CE6" s="143" t="b">
        <v>0</v>
      </c>
      <c r="CF6" s="143" t="b">
        <v>0</v>
      </c>
      <c r="CG6" s="143" t="b">
        <v>0</v>
      </c>
      <c r="CH6" s="143" t="b">
        <v>0</v>
      </c>
      <c r="CI6" s="143" t="b">
        <v>0</v>
      </c>
    </row>
    <row r="7" spans="1:87" x14ac:dyDescent="0.2">
      <c r="A7" s="143" t="s">
        <v>713</v>
      </c>
      <c r="B7" s="143">
        <v>2658917400</v>
      </c>
      <c r="C7" s="143">
        <v>2655441300</v>
      </c>
      <c r="D7" s="143">
        <v>3098304400</v>
      </c>
      <c r="E7" s="143">
        <v>2755267400</v>
      </c>
      <c r="F7" s="143">
        <v>2991425400</v>
      </c>
      <c r="G7" s="143">
        <v>3546843100</v>
      </c>
      <c r="H7" s="143">
        <v>2954523100</v>
      </c>
      <c r="I7" s="143">
        <v>3322189400</v>
      </c>
      <c r="J7" s="143">
        <v>3342994099.9999995</v>
      </c>
      <c r="K7" s="143">
        <v>3105877300</v>
      </c>
      <c r="L7" s="143">
        <v>3356076200</v>
      </c>
      <c r="M7" s="143">
        <v>4000437400</v>
      </c>
      <c r="N7" s="143">
        <v>4652847600</v>
      </c>
      <c r="O7" s="143">
        <v>3553147700</v>
      </c>
      <c r="P7" s="143">
        <v>3980820100</v>
      </c>
      <c r="Q7" s="143">
        <v>3748584000</v>
      </c>
      <c r="R7" s="143">
        <v>4887346300</v>
      </c>
      <c r="S7" s="143">
        <v>4482061400</v>
      </c>
      <c r="T7" s="143">
        <v>4497580300</v>
      </c>
      <c r="U7" s="143">
        <v>4381243200</v>
      </c>
      <c r="V7" s="143">
        <v>4508196000</v>
      </c>
      <c r="W7" s="143">
        <v>3931671100</v>
      </c>
      <c r="X7" s="143">
        <v>4298502200</v>
      </c>
      <c r="Y7" s="143">
        <v>4304190900</v>
      </c>
      <c r="Z7" s="143">
        <v>4222310400</v>
      </c>
      <c r="AA7" s="143">
        <v>3925126200</v>
      </c>
      <c r="AB7" s="143">
        <v>3776441700</v>
      </c>
      <c r="AC7" s="143">
        <v>4115051100</v>
      </c>
      <c r="AD7" s="143">
        <v>4511803200</v>
      </c>
      <c r="AE7" s="143">
        <v>2492944400</v>
      </c>
      <c r="AF7" s="143">
        <v>2912629000</v>
      </c>
      <c r="AG7" s="143">
        <v>2760986400</v>
      </c>
      <c r="AH7" s="143">
        <v>3170301900</v>
      </c>
      <c r="AI7" s="143">
        <v>2438004300</v>
      </c>
      <c r="AJ7" s="143">
        <v>2342349500</v>
      </c>
      <c r="AK7" s="143">
        <v>2272745200</v>
      </c>
      <c r="AL7" s="143">
        <v>2617074400</v>
      </c>
      <c r="AM7" s="143">
        <v>1886404000</v>
      </c>
      <c r="AN7" s="143">
        <v>2177132300</v>
      </c>
      <c r="AO7" s="143">
        <v>2136528200</v>
      </c>
      <c r="AP7" s="143">
        <v>2594836100</v>
      </c>
      <c r="AQ7" s="143">
        <v>1471005100</v>
      </c>
      <c r="AR7" s="143">
        <v>2103799900</v>
      </c>
      <c r="AS7" s="143">
        <v>2228210200</v>
      </c>
      <c r="AT7" s="143">
        <v>1965375500</v>
      </c>
      <c r="AU7" s="143">
        <v>2026679500</v>
      </c>
      <c r="AV7" s="143">
        <v>2028634100</v>
      </c>
      <c r="AW7" s="143">
        <v>2120848700</v>
      </c>
      <c r="AX7" s="143">
        <v>2387347200</v>
      </c>
      <c r="AY7" s="143">
        <v>1840917100</v>
      </c>
      <c r="AZ7" s="143">
        <v>2008128400</v>
      </c>
      <c r="BA7" s="143">
        <v>1744861000</v>
      </c>
      <c r="BB7" s="143">
        <v>2208217300</v>
      </c>
      <c r="BC7" s="143">
        <v>1738031400.0000002</v>
      </c>
      <c r="BD7" s="143">
        <v>1794876700.0000002</v>
      </c>
      <c r="BE7" s="143">
        <v>1578777300</v>
      </c>
      <c r="BF7" s="143">
        <v>1743176099.9999998</v>
      </c>
      <c r="BG7" s="143">
        <v>1353776000</v>
      </c>
      <c r="BH7" s="143">
        <v>1710139900</v>
      </c>
      <c r="BI7" s="143">
        <v>1687020600</v>
      </c>
      <c r="BJ7" s="143">
        <v>1707576300</v>
      </c>
      <c r="BK7" s="143">
        <v>1597694000</v>
      </c>
      <c r="BL7" s="143">
        <v>1526798800</v>
      </c>
      <c r="BM7" s="143">
        <v>1383562500</v>
      </c>
      <c r="BN7" s="143">
        <v>1591972200</v>
      </c>
      <c r="BO7" s="143" t="b">
        <v>0</v>
      </c>
      <c r="BP7" s="143" t="b">
        <v>0</v>
      </c>
      <c r="BQ7" s="143" t="b">
        <v>0</v>
      </c>
      <c r="BR7" s="143" t="b">
        <v>0</v>
      </c>
      <c r="BS7" s="143" t="b">
        <v>0</v>
      </c>
      <c r="BT7" s="143" t="b">
        <v>0</v>
      </c>
      <c r="BU7" s="143" t="b">
        <v>0</v>
      </c>
      <c r="BV7" s="143" t="b">
        <v>0</v>
      </c>
      <c r="BW7" s="143" t="b">
        <v>0</v>
      </c>
      <c r="BX7" s="143" t="b">
        <v>0</v>
      </c>
      <c r="BY7" s="143" t="b">
        <v>0</v>
      </c>
      <c r="BZ7" s="143" t="b">
        <v>0</v>
      </c>
      <c r="CA7" s="143" t="b">
        <v>0</v>
      </c>
      <c r="CB7" s="143" t="b">
        <v>0</v>
      </c>
      <c r="CC7" s="143" t="b">
        <v>0</v>
      </c>
      <c r="CD7" s="143" t="b">
        <v>0</v>
      </c>
      <c r="CE7" s="143" t="b">
        <v>0</v>
      </c>
      <c r="CF7" s="143" t="b">
        <v>0</v>
      </c>
      <c r="CG7" s="143" t="b">
        <v>0</v>
      </c>
      <c r="CH7" s="143" t="b">
        <v>0</v>
      </c>
      <c r="CI7" s="143" t="b">
        <v>0</v>
      </c>
    </row>
    <row r="8" spans="1:87" x14ac:dyDescent="0.2">
      <c r="A8" s="143" t="s">
        <v>714</v>
      </c>
      <c r="B8" s="143">
        <v>2039128000</v>
      </c>
      <c r="C8" s="143">
        <v>2001027000</v>
      </c>
      <c r="D8" s="143">
        <v>2364120400</v>
      </c>
      <c r="E8" s="143">
        <v>2173711300</v>
      </c>
      <c r="F8" s="143">
        <v>2368293600</v>
      </c>
      <c r="G8" s="143">
        <v>2690061300</v>
      </c>
      <c r="H8" s="143">
        <v>2366781000</v>
      </c>
      <c r="I8" s="143">
        <v>2671843600</v>
      </c>
      <c r="J8" s="143">
        <v>2663094900</v>
      </c>
      <c r="K8" s="143">
        <v>2478263100</v>
      </c>
      <c r="L8" s="143">
        <v>2555294300</v>
      </c>
      <c r="M8" s="143">
        <v>3202923400.0000005</v>
      </c>
      <c r="N8" s="143">
        <v>3667033300</v>
      </c>
      <c r="O8" s="143">
        <v>2627549400</v>
      </c>
      <c r="P8" s="143">
        <v>2991212500</v>
      </c>
      <c r="Q8" s="143">
        <v>2762525500</v>
      </c>
      <c r="R8" s="143">
        <v>3583932000</v>
      </c>
      <c r="S8" s="143">
        <v>2940914099.9999995</v>
      </c>
      <c r="T8" s="143">
        <v>3267965900.0000005</v>
      </c>
      <c r="U8" s="143">
        <v>3212938100</v>
      </c>
      <c r="V8" s="143">
        <v>3324016000</v>
      </c>
      <c r="W8" s="143">
        <v>2585969300</v>
      </c>
      <c r="X8" s="143">
        <v>3155107199.9999995</v>
      </c>
      <c r="Y8" s="143">
        <v>3172478900</v>
      </c>
      <c r="Z8" s="143">
        <v>3119771599.9999995</v>
      </c>
      <c r="AA8" s="143">
        <v>2764536100</v>
      </c>
      <c r="AB8" s="143">
        <v>2988400800</v>
      </c>
      <c r="AC8" s="143">
        <v>3234923800</v>
      </c>
      <c r="AD8" s="143">
        <v>3252527000</v>
      </c>
      <c r="AE8" s="143">
        <v>1958094800</v>
      </c>
      <c r="AF8" s="143">
        <v>2372742400</v>
      </c>
      <c r="AG8" s="143">
        <v>2077346500</v>
      </c>
      <c r="AH8" s="143">
        <v>2388096700</v>
      </c>
      <c r="AI8" s="143">
        <v>1827498100</v>
      </c>
      <c r="AJ8" s="143">
        <v>1702737600</v>
      </c>
      <c r="AK8" s="143">
        <v>1723361800</v>
      </c>
      <c r="AL8" s="143">
        <v>2007996600</v>
      </c>
      <c r="AM8" s="143">
        <v>1449327600</v>
      </c>
      <c r="AN8" s="143">
        <v>1586379600</v>
      </c>
      <c r="AO8" s="143">
        <v>1605578599.9999998</v>
      </c>
      <c r="AP8" s="143">
        <v>1951020200</v>
      </c>
      <c r="AQ8" s="143">
        <v>1040640000</v>
      </c>
      <c r="AR8" s="143">
        <v>1459483800</v>
      </c>
      <c r="AS8" s="143">
        <v>1623683000</v>
      </c>
      <c r="AT8" s="143">
        <v>1448928500</v>
      </c>
      <c r="AU8" s="143">
        <v>1366947900</v>
      </c>
      <c r="AV8" s="143">
        <v>1487471900</v>
      </c>
      <c r="AW8" s="143">
        <v>1506495700</v>
      </c>
      <c r="AX8" s="143">
        <v>1703297500</v>
      </c>
      <c r="AY8" s="143">
        <v>1295914200</v>
      </c>
      <c r="AZ8" s="143">
        <v>1421845799.9999998</v>
      </c>
      <c r="BA8" s="143">
        <v>1183238100</v>
      </c>
      <c r="BB8" s="143">
        <v>1484646600</v>
      </c>
      <c r="BC8" s="143">
        <v>1095680100</v>
      </c>
      <c r="BD8" s="143">
        <v>1154070000</v>
      </c>
      <c r="BE8" s="143">
        <v>1044481300</v>
      </c>
      <c r="BF8" s="143">
        <v>1192340000</v>
      </c>
      <c r="BG8" s="143">
        <v>801355000</v>
      </c>
      <c r="BH8" s="143">
        <v>1058992100.0000001</v>
      </c>
      <c r="BI8" s="143">
        <v>1075320900</v>
      </c>
      <c r="BJ8" s="143">
        <v>1175167400</v>
      </c>
      <c r="BK8" s="143">
        <v>982026600</v>
      </c>
      <c r="BL8" s="143">
        <v>1056716300</v>
      </c>
      <c r="BM8" s="143">
        <v>977833300</v>
      </c>
      <c r="BN8" s="143">
        <v>1073056000</v>
      </c>
      <c r="BO8" s="143" t="b">
        <v>0</v>
      </c>
      <c r="BP8" s="143" t="b">
        <v>0</v>
      </c>
      <c r="BQ8" s="143" t="b">
        <v>0</v>
      </c>
      <c r="BR8" s="143" t="b">
        <v>0</v>
      </c>
      <c r="BS8" s="143" t="b">
        <v>0</v>
      </c>
      <c r="BT8" s="143" t="b">
        <v>0</v>
      </c>
      <c r="BU8" s="143" t="b">
        <v>0</v>
      </c>
      <c r="BV8" s="143" t="b">
        <v>0</v>
      </c>
      <c r="BW8" s="143" t="b">
        <v>0</v>
      </c>
      <c r="BX8" s="143" t="b">
        <v>0</v>
      </c>
      <c r="BY8" s="143" t="b">
        <v>0</v>
      </c>
      <c r="BZ8" s="143" t="b">
        <v>0</v>
      </c>
      <c r="CA8" s="143" t="b">
        <v>0</v>
      </c>
      <c r="CB8" s="143" t="b">
        <v>0</v>
      </c>
      <c r="CC8" s="143" t="b">
        <v>0</v>
      </c>
      <c r="CD8" s="143" t="b">
        <v>0</v>
      </c>
      <c r="CE8" s="143" t="b">
        <v>0</v>
      </c>
      <c r="CF8" s="143" t="b">
        <v>0</v>
      </c>
      <c r="CG8" s="143" t="b">
        <v>0</v>
      </c>
      <c r="CH8" s="143" t="b">
        <v>0</v>
      </c>
      <c r="CI8" s="143" t="b">
        <v>0</v>
      </c>
    </row>
    <row r="9" spans="1:87" x14ac:dyDescent="0.2">
      <c r="A9" s="143" t="s">
        <v>715</v>
      </c>
      <c r="B9" s="143">
        <v>207218097.75999999</v>
      </c>
      <c r="C9" s="143">
        <v>258742071.40000001</v>
      </c>
      <c r="D9" s="143">
        <v>-54544690.979999997</v>
      </c>
      <c r="E9" s="143">
        <v>352234810.5</v>
      </c>
      <c r="F9" s="143">
        <v>99471524.120000005</v>
      </c>
      <c r="G9" s="143">
        <v>258577947.06</v>
      </c>
      <c r="H9" s="143">
        <v>275775646.08999997</v>
      </c>
      <c r="I9" s="143">
        <v>341276100.01999998</v>
      </c>
      <c r="J9" s="143">
        <v>121524541.39</v>
      </c>
      <c r="K9" s="143">
        <v>211394868.53999999</v>
      </c>
      <c r="L9" s="143">
        <v>41773781.240000002</v>
      </c>
      <c r="M9" s="143">
        <v>268285028.34999999</v>
      </c>
      <c r="N9" s="143">
        <v>219851926.18000001</v>
      </c>
      <c r="O9" s="143">
        <v>-53014256.359999999</v>
      </c>
      <c r="P9" s="143">
        <v>226986.77</v>
      </c>
      <c r="Q9" s="143">
        <v>188974798.12</v>
      </c>
      <c r="R9" s="143">
        <v>203913429.91999999</v>
      </c>
      <c r="S9" s="143">
        <v>-97464602.060000002</v>
      </c>
      <c r="T9" s="143">
        <v>121538479.73</v>
      </c>
      <c r="U9" s="143">
        <v>-60342810.920000002</v>
      </c>
      <c r="V9" s="143">
        <v>274247563.23000002</v>
      </c>
      <c r="W9" s="143">
        <v>254511998.24000001</v>
      </c>
      <c r="X9" s="143">
        <v>94811228.400000006</v>
      </c>
      <c r="Y9" s="143">
        <v>215417658.08000001</v>
      </c>
      <c r="Z9" s="143">
        <v>345006419.30000001</v>
      </c>
      <c r="AA9" s="143">
        <v>-261503693.09</v>
      </c>
      <c r="AB9" s="143">
        <v>366022966.25</v>
      </c>
      <c r="AC9" s="143">
        <v>553381486.26999998</v>
      </c>
      <c r="AD9" s="143">
        <v>478724631.25</v>
      </c>
      <c r="AE9" s="143">
        <v>295077310.25999999</v>
      </c>
      <c r="AF9" s="143">
        <v>321479952.02999997</v>
      </c>
      <c r="AG9" s="143">
        <v>354805650.77999997</v>
      </c>
      <c r="AH9" s="143">
        <v>319512611.06</v>
      </c>
      <c r="AI9" s="143">
        <v>220104932.84999999</v>
      </c>
      <c r="AJ9" s="143">
        <v>311186135.33999997</v>
      </c>
      <c r="AK9" s="143">
        <v>286715657.92000002</v>
      </c>
      <c r="AL9" s="143">
        <v>265645315.97999999</v>
      </c>
      <c r="AM9" s="143">
        <v>277085310.19</v>
      </c>
      <c r="AN9" s="143">
        <v>189753739.05000001</v>
      </c>
      <c r="AO9" s="143">
        <v>319981329.33999997</v>
      </c>
      <c r="AP9" s="143">
        <v>186442765.81</v>
      </c>
      <c r="AQ9" s="143">
        <v>243426703.34999999</v>
      </c>
      <c r="AR9" s="143">
        <v>122576469.37</v>
      </c>
      <c r="AS9" s="143">
        <v>141846102.30000001</v>
      </c>
      <c r="AT9" s="143">
        <v>108721280.18000001</v>
      </c>
      <c r="AU9" s="143">
        <v>174004495.66999999</v>
      </c>
      <c r="AV9" s="143">
        <v>189520150.86000001</v>
      </c>
      <c r="AW9" s="143">
        <v>119460040.42</v>
      </c>
      <c r="AX9" s="143">
        <v>201332233.02000001</v>
      </c>
      <c r="AY9" s="143">
        <v>150769282.69</v>
      </c>
      <c r="AZ9" s="143">
        <v>201168774.81</v>
      </c>
      <c r="BA9" s="143">
        <v>125537445.73</v>
      </c>
      <c r="BB9" s="143">
        <v>192865280.47999999</v>
      </c>
      <c r="BC9" s="143">
        <v>32741994.640000001</v>
      </c>
      <c r="BD9" s="143">
        <v>75060074.200000003</v>
      </c>
      <c r="BE9" s="143">
        <v>105094357.42</v>
      </c>
      <c r="BF9" s="143">
        <v>143253844.68000001</v>
      </c>
      <c r="BG9" s="143">
        <v>58871541.469999999</v>
      </c>
      <c r="BH9" s="143">
        <v>102369805.34</v>
      </c>
      <c r="BI9" s="143">
        <v>164323969.06</v>
      </c>
      <c r="BJ9" s="143">
        <v>146708756.47</v>
      </c>
      <c r="BK9" s="143">
        <v>104864100.15000001</v>
      </c>
      <c r="BL9" s="143">
        <v>91055310.310000002</v>
      </c>
      <c r="BM9" s="143">
        <v>104833608.70999999</v>
      </c>
      <c r="BN9" s="143">
        <v>117180380.89</v>
      </c>
      <c r="BO9" s="143" t="b">
        <v>0</v>
      </c>
      <c r="BP9" s="143" t="b">
        <v>0</v>
      </c>
      <c r="BQ9" s="143" t="b">
        <v>0</v>
      </c>
      <c r="BR9" s="143" t="b">
        <v>0</v>
      </c>
      <c r="BS9" s="143" t="b">
        <v>0</v>
      </c>
      <c r="BT9" s="143" t="b">
        <v>0</v>
      </c>
      <c r="BU9" s="143" t="b">
        <v>0</v>
      </c>
      <c r="BV9" s="143" t="b">
        <v>0</v>
      </c>
      <c r="BW9" s="143" t="b">
        <v>0</v>
      </c>
      <c r="BX9" s="143" t="b">
        <v>0</v>
      </c>
      <c r="BY9" s="143" t="b">
        <v>0</v>
      </c>
      <c r="BZ9" s="143" t="b">
        <v>0</v>
      </c>
      <c r="CA9" s="143" t="b">
        <v>0</v>
      </c>
      <c r="CB9" s="143" t="b">
        <v>0</v>
      </c>
      <c r="CC9" s="143" t="b">
        <v>0</v>
      </c>
      <c r="CD9" s="143" t="b">
        <v>0</v>
      </c>
      <c r="CE9" s="143" t="b">
        <v>0</v>
      </c>
      <c r="CF9" s="143" t="b">
        <v>0</v>
      </c>
      <c r="CG9" s="143" t="b">
        <v>0</v>
      </c>
      <c r="CH9" s="143" t="b">
        <v>0</v>
      </c>
      <c r="CI9" s="143" t="b">
        <v>0</v>
      </c>
    </row>
    <row r="10" spans="1:87" x14ac:dyDescent="0.2">
      <c r="A10" s="143" t="s">
        <v>716</v>
      </c>
      <c r="B10" s="143" t="b">
        <v>0</v>
      </c>
      <c r="C10" s="143" t="b">
        <v>0</v>
      </c>
      <c r="D10" s="143" t="b">
        <v>0</v>
      </c>
      <c r="E10" s="143" t="b">
        <v>0</v>
      </c>
      <c r="F10" s="143" t="b">
        <v>0</v>
      </c>
      <c r="G10" s="143">
        <v>-7073196.7300000004</v>
      </c>
      <c r="H10" s="143">
        <v>33281.449999999997</v>
      </c>
      <c r="I10" s="143">
        <v>281058.42</v>
      </c>
      <c r="J10" s="143">
        <v>12762931.99</v>
      </c>
      <c r="K10" s="143">
        <v>12065.97</v>
      </c>
      <c r="L10" s="143">
        <v>80929.570000000007</v>
      </c>
      <c r="M10" s="143">
        <v>217031.28</v>
      </c>
      <c r="N10" s="143">
        <v>26296.45</v>
      </c>
      <c r="O10" s="143">
        <v>1122269.28</v>
      </c>
      <c r="P10" s="143">
        <v>-547108.89</v>
      </c>
      <c r="Q10" s="143">
        <v>607764.46</v>
      </c>
      <c r="R10" s="143">
        <v>-96433.83</v>
      </c>
      <c r="S10" s="143">
        <v>12688594.66</v>
      </c>
      <c r="T10" s="143">
        <v>-75246.7</v>
      </c>
      <c r="U10" s="143">
        <v>1304877.8600000001</v>
      </c>
      <c r="V10" s="143">
        <v>1206702.3500000001</v>
      </c>
      <c r="W10" s="143">
        <v>2777067.58</v>
      </c>
      <c r="X10" s="143">
        <v>401195.8</v>
      </c>
      <c r="Y10" s="143">
        <v>718072.38</v>
      </c>
      <c r="Z10" s="143">
        <v>-421293.39</v>
      </c>
      <c r="AA10" s="143">
        <v>-1135966.94</v>
      </c>
      <c r="AB10" s="143">
        <v>1131279.1200000001</v>
      </c>
      <c r="AC10" s="143">
        <v>3276860.73</v>
      </c>
      <c r="AD10" s="143">
        <v>946662.75</v>
      </c>
      <c r="AE10" s="143">
        <v>20810523.940000001</v>
      </c>
      <c r="AF10" s="143">
        <v>22491708.620000001</v>
      </c>
      <c r="AG10" s="143">
        <v>25226097.68</v>
      </c>
      <c r="AH10" s="143">
        <v>23769033.84</v>
      </c>
      <c r="AI10" s="143">
        <v>13291873.6</v>
      </c>
      <c r="AJ10" s="143">
        <v>23500416.609999999</v>
      </c>
      <c r="AK10" s="143">
        <v>22386150.359999999</v>
      </c>
      <c r="AL10" s="143">
        <v>17346434.170000002</v>
      </c>
      <c r="AM10" s="143">
        <v>18568878.199999999</v>
      </c>
      <c r="AN10" s="143">
        <v>20303600.140000001</v>
      </c>
      <c r="AO10" s="143">
        <v>11813438.210000001</v>
      </c>
      <c r="AP10" s="143">
        <v>22409775.109999999</v>
      </c>
      <c r="AQ10" s="143">
        <v>28204621.18</v>
      </c>
      <c r="AR10" s="143">
        <v>20309570.02</v>
      </c>
      <c r="AS10" s="143">
        <v>21839069.109999999</v>
      </c>
      <c r="AT10" s="143">
        <v>24338103.16</v>
      </c>
      <c r="AU10" s="143">
        <v>1616040.76</v>
      </c>
      <c r="AV10" s="143">
        <v>-12223947.16</v>
      </c>
      <c r="AW10" s="143">
        <v>-7148026.25</v>
      </c>
      <c r="AX10" s="143">
        <v>-2218569.2999999998</v>
      </c>
      <c r="AY10" s="143">
        <v>-6498163.6399999997</v>
      </c>
      <c r="AZ10" s="143">
        <v>2039615.98</v>
      </c>
      <c r="BA10" s="143">
        <v>-18619868.199999999</v>
      </c>
      <c r="BB10" s="143">
        <v>-14819333.1</v>
      </c>
      <c r="BC10" s="143">
        <v>35565863.289999999</v>
      </c>
      <c r="BD10" s="143">
        <v>-13087455.92</v>
      </c>
      <c r="BE10" s="143">
        <v>-1535098.49</v>
      </c>
      <c r="BF10" s="143">
        <v>-1115891.58</v>
      </c>
      <c r="BG10" s="143">
        <v>-2197657.5299999998</v>
      </c>
      <c r="BH10" s="143">
        <v>-2241733.86</v>
      </c>
      <c r="BI10" s="143">
        <v>-1806246.81</v>
      </c>
      <c r="BJ10" s="143">
        <v>865925.74</v>
      </c>
      <c r="BK10" s="143">
        <v>-41909.269999999997</v>
      </c>
      <c r="BL10" s="143">
        <v>-406711.12</v>
      </c>
      <c r="BM10" s="143">
        <v>576390.35</v>
      </c>
      <c r="BN10" s="143">
        <v>330513.11</v>
      </c>
      <c r="BO10" s="143" t="b">
        <v>0</v>
      </c>
      <c r="BP10" s="143" t="b">
        <v>0</v>
      </c>
      <c r="BQ10" s="143" t="b">
        <v>0</v>
      </c>
      <c r="BR10" s="143" t="b">
        <v>0</v>
      </c>
      <c r="BS10" s="143" t="b">
        <v>0</v>
      </c>
      <c r="BT10" s="143" t="b">
        <v>0</v>
      </c>
      <c r="BU10" s="143" t="b">
        <v>0</v>
      </c>
      <c r="BV10" s="143" t="b">
        <v>0</v>
      </c>
      <c r="BW10" s="143" t="b">
        <v>0</v>
      </c>
      <c r="BX10" s="143" t="b">
        <v>0</v>
      </c>
      <c r="BY10" s="143" t="b">
        <v>0</v>
      </c>
      <c r="BZ10" s="143" t="b">
        <v>0</v>
      </c>
      <c r="CA10" s="143" t="b">
        <v>0</v>
      </c>
      <c r="CB10" s="143" t="b">
        <v>0</v>
      </c>
      <c r="CC10" s="143" t="b">
        <v>0</v>
      </c>
      <c r="CD10" s="143" t="b">
        <v>0</v>
      </c>
      <c r="CE10" s="143" t="b">
        <v>0</v>
      </c>
      <c r="CF10" s="143" t="b">
        <v>0</v>
      </c>
      <c r="CG10" s="143" t="b">
        <v>0</v>
      </c>
      <c r="CH10" s="143" t="b">
        <v>0</v>
      </c>
      <c r="CI10" s="143" t="b">
        <v>0</v>
      </c>
    </row>
    <row r="11" spans="1:87" x14ac:dyDescent="0.2">
      <c r="A11" s="143" t="s">
        <v>717</v>
      </c>
      <c r="B11" s="143" t="b">
        <v>0</v>
      </c>
      <c r="C11" s="143" t="b">
        <v>0</v>
      </c>
      <c r="D11" s="143" t="b">
        <v>0</v>
      </c>
      <c r="E11" s="143" t="b">
        <v>0</v>
      </c>
      <c r="F11" s="143" t="b">
        <v>0</v>
      </c>
      <c r="G11" s="143">
        <v>-366800</v>
      </c>
      <c r="H11" s="143">
        <v>33300</v>
      </c>
      <c r="I11" s="143">
        <v>38200</v>
      </c>
      <c r="J11" s="143">
        <v>34000</v>
      </c>
      <c r="K11" s="143">
        <v>12100</v>
      </c>
      <c r="L11" s="143">
        <v>80900</v>
      </c>
      <c r="M11" s="143">
        <v>26600</v>
      </c>
      <c r="N11" s="143">
        <v>26300</v>
      </c>
      <c r="O11" s="143" t="b">
        <v>0</v>
      </c>
      <c r="P11" s="143">
        <v>49900</v>
      </c>
      <c r="Q11" s="143">
        <v>-384000</v>
      </c>
      <c r="R11" s="143">
        <v>-238200</v>
      </c>
      <c r="S11" s="143">
        <v>-77900</v>
      </c>
      <c r="T11" s="143">
        <v>-75200</v>
      </c>
      <c r="U11" s="143">
        <v>468400.00000000006</v>
      </c>
      <c r="V11" s="143">
        <v>-278300</v>
      </c>
      <c r="W11" s="143">
        <v>-579900</v>
      </c>
      <c r="X11" s="143">
        <v>21200</v>
      </c>
      <c r="Y11" s="143">
        <v>176100</v>
      </c>
      <c r="Z11" s="143">
        <v>-62000</v>
      </c>
      <c r="AA11" s="143">
        <v>-1345600</v>
      </c>
      <c r="AB11" s="143">
        <v>247399.99999999997</v>
      </c>
      <c r="AC11" s="143">
        <v>-1265200</v>
      </c>
      <c r="AD11" s="143">
        <v>-118500</v>
      </c>
      <c r="AE11" s="143">
        <v>19849900</v>
      </c>
      <c r="AF11" s="143">
        <v>22000300.000000004</v>
      </c>
      <c r="AG11" s="143">
        <v>24497900</v>
      </c>
      <c r="AH11" s="143">
        <v>23447000</v>
      </c>
      <c r="AI11" s="143">
        <v>13227900</v>
      </c>
      <c r="AJ11" s="143">
        <v>23500400</v>
      </c>
      <c r="AK11" s="143">
        <v>22373000</v>
      </c>
      <c r="AL11" s="143">
        <v>16326600</v>
      </c>
      <c r="AM11" s="143">
        <v>17208400</v>
      </c>
      <c r="AN11" s="143">
        <v>20303600</v>
      </c>
      <c r="AO11" s="143">
        <v>11813400</v>
      </c>
      <c r="AP11" s="143">
        <v>22409800</v>
      </c>
      <c r="AQ11" s="143">
        <v>17969800</v>
      </c>
      <c r="AR11" s="143">
        <v>7343099.9999999991</v>
      </c>
      <c r="AS11" s="143">
        <v>30059000</v>
      </c>
      <c r="AT11" s="143">
        <v>16118200</v>
      </c>
      <c r="AU11" s="143" t="b">
        <v>0</v>
      </c>
      <c r="AV11" s="143" t="b">
        <v>0</v>
      </c>
      <c r="AW11" s="143" t="b">
        <v>0</v>
      </c>
      <c r="AX11" s="143" t="b">
        <v>0</v>
      </c>
      <c r="AY11" s="143" t="b">
        <v>0</v>
      </c>
      <c r="AZ11" s="143" t="b">
        <v>0</v>
      </c>
      <c r="BA11" s="143" t="b">
        <v>0</v>
      </c>
      <c r="BB11" s="143" t="b">
        <v>0</v>
      </c>
      <c r="BC11" s="143" t="b">
        <v>0</v>
      </c>
      <c r="BD11" s="143" t="b">
        <v>0</v>
      </c>
      <c r="BE11" s="143" t="b">
        <v>0</v>
      </c>
      <c r="BF11" s="143" t="b">
        <v>0</v>
      </c>
      <c r="BG11" s="143" t="b">
        <v>0</v>
      </c>
      <c r="BH11" s="143" t="b">
        <v>0</v>
      </c>
      <c r="BI11" s="143" t="b">
        <v>0</v>
      </c>
      <c r="BJ11" s="143" t="b">
        <v>0</v>
      </c>
      <c r="BK11" s="143" t="b">
        <v>0</v>
      </c>
      <c r="BL11" s="143" t="b">
        <v>0</v>
      </c>
      <c r="BM11" s="143" t="b">
        <v>0</v>
      </c>
      <c r="BN11" s="143" t="b">
        <v>0</v>
      </c>
      <c r="BO11" s="143" t="b">
        <v>0</v>
      </c>
      <c r="BP11" s="143" t="b">
        <v>0</v>
      </c>
      <c r="BQ11" s="143" t="b">
        <v>0</v>
      </c>
      <c r="BR11" s="143" t="b">
        <v>0</v>
      </c>
      <c r="BS11" s="143" t="b">
        <v>0</v>
      </c>
      <c r="BT11" s="143" t="b">
        <v>0</v>
      </c>
      <c r="BU11" s="143" t="b">
        <v>0</v>
      </c>
      <c r="BV11" s="143" t="b">
        <v>0</v>
      </c>
      <c r="BW11" s="143" t="b">
        <v>0</v>
      </c>
      <c r="BX11" s="143" t="b">
        <v>0</v>
      </c>
      <c r="BY11" s="143" t="b">
        <v>0</v>
      </c>
      <c r="BZ11" s="143" t="b">
        <v>0</v>
      </c>
      <c r="CA11" s="143" t="b">
        <v>0</v>
      </c>
      <c r="CB11" s="143" t="b">
        <v>0</v>
      </c>
      <c r="CC11" s="143" t="b">
        <v>0</v>
      </c>
      <c r="CD11" s="143" t="b">
        <v>0</v>
      </c>
      <c r="CE11" s="143" t="b">
        <v>0</v>
      </c>
      <c r="CF11" s="143" t="b">
        <v>0</v>
      </c>
      <c r="CG11" s="143" t="b">
        <v>0</v>
      </c>
      <c r="CH11" s="143" t="b">
        <v>0</v>
      </c>
      <c r="CI11" s="143" t="b">
        <v>0</v>
      </c>
    </row>
    <row r="12" spans="1:87" x14ac:dyDescent="0.2">
      <c r="A12" s="143" t="s">
        <v>718</v>
      </c>
      <c r="B12" s="143">
        <v>-3066000</v>
      </c>
      <c r="C12" s="143">
        <v>17691100</v>
      </c>
      <c r="D12" s="143">
        <v>25380500</v>
      </c>
      <c r="E12" s="143">
        <v>15560500</v>
      </c>
      <c r="F12" s="143">
        <v>-2362800</v>
      </c>
      <c r="G12" s="143">
        <v>110076100</v>
      </c>
      <c r="H12" s="143">
        <v>4134600</v>
      </c>
      <c r="I12" s="143">
        <v>13889900</v>
      </c>
      <c r="J12" s="143">
        <v>13673300</v>
      </c>
      <c r="K12" s="143">
        <v>121604400</v>
      </c>
      <c r="L12" s="143">
        <v>14739700</v>
      </c>
      <c r="M12" s="143">
        <v>35655900</v>
      </c>
      <c r="N12" s="143">
        <v>34222500</v>
      </c>
      <c r="O12" s="143">
        <v>171928900</v>
      </c>
      <c r="P12" s="143">
        <v>8521000</v>
      </c>
      <c r="Q12" s="143">
        <v>1622400</v>
      </c>
      <c r="R12" s="143">
        <v>7118500</v>
      </c>
      <c r="S12" s="143">
        <v>137121400</v>
      </c>
      <c r="T12" s="143">
        <v>2844600</v>
      </c>
      <c r="U12" s="143">
        <v>67963200</v>
      </c>
      <c r="V12" s="143">
        <v>804300.00000000012</v>
      </c>
      <c r="W12" s="143">
        <v>20118600</v>
      </c>
      <c r="X12" s="143">
        <v>4262600</v>
      </c>
      <c r="Y12" s="143">
        <v>31893500</v>
      </c>
      <c r="Z12" s="143">
        <v>-400200.00000000006</v>
      </c>
      <c r="AA12" s="143">
        <v>75459900</v>
      </c>
      <c r="AB12" s="143">
        <v>-1352400</v>
      </c>
      <c r="AC12" s="143">
        <v>40776400</v>
      </c>
      <c r="AD12" s="143">
        <v>8596600</v>
      </c>
      <c r="AE12" s="143">
        <v>-17115400</v>
      </c>
      <c r="AF12" s="143">
        <v>636600</v>
      </c>
      <c r="AG12" s="143">
        <v>7143099.9999999991</v>
      </c>
      <c r="AH12" s="143">
        <v>13153300</v>
      </c>
      <c r="AI12" s="143">
        <v>-22980500</v>
      </c>
      <c r="AJ12" s="143">
        <v>4909800</v>
      </c>
      <c r="AK12" s="143">
        <v>28303000</v>
      </c>
      <c r="AL12" s="143">
        <v>20395800</v>
      </c>
      <c r="AM12" s="143">
        <v>-15040000</v>
      </c>
      <c r="AN12" s="143">
        <v>3132000</v>
      </c>
      <c r="AO12" s="143">
        <v>35095000</v>
      </c>
      <c r="AP12" s="143">
        <v>23588200</v>
      </c>
      <c r="AQ12" s="143">
        <v>-33071200</v>
      </c>
      <c r="AR12" s="143">
        <v>2264600</v>
      </c>
      <c r="AS12" s="143">
        <v>67882700</v>
      </c>
      <c r="AT12" s="143">
        <v>4739700</v>
      </c>
      <c r="AU12" s="143">
        <v>-6793200.0000000009</v>
      </c>
      <c r="AV12" s="143" t="b">
        <v>0</v>
      </c>
      <c r="AW12" s="143">
        <v>65894700</v>
      </c>
      <c r="AX12" s="143">
        <v>829400</v>
      </c>
      <c r="AY12" s="143" t="b">
        <v>0</v>
      </c>
      <c r="AZ12" s="143" t="b">
        <v>0</v>
      </c>
      <c r="BA12" s="143" t="b">
        <v>0</v>
      </c>
      <c r="BB12" s="143" t="b">
        <v>0</v>
      </c>
      <c r="BC12" s="143" t="b">
        <v>0</v>
      </c>
      <c r="BD12" s="143" t="b">
        <v>0</v>
      </c>
      <c r="BE12" s="143" t="b">
        <v>0</v>
      </c>
      <c r="BF12" s="143" t="b">
        <v>0</v>
      </c>
      <c r="BG12" s="143" t="b">
        <v>0</v>
      </c>
      <c r="BH12" s="143" t="b">
        <v>0</v>
      </c>
      <c r="BI12" s="143" t="b">
        <v>0</v>
      </c>
      <c r="BJ12" s="143" t="b">
        <v>0</v>
      </c>
      <c r="BK12" s="143" t="b">
        <v>0</v>
      </c>
      <c r="BL12" s="143" t="b">
        <v>0</v>
      </c>
      <c r="BM12" s="143" t="b">
        <v>0</v>
      </c>
      <c r="BN12" s="143" t="b">
        <v>0</v>
      </c>
      <c r="BO12" s="143" t="b">
        <v>0</v>
      </c>
      <c r="BP12" s="143" t="b">
        <v>0</v>
      </c>
      <c r="BQ12" s="143" t="b">
        <v>0</v>
      </c>
      <c r="BR12" s="143" t="b">
        <v>0</v>
      </c>
      <c r="BS12" s="143" t="b">
        <v>0</v>
      </c>
      <c r="BT12" s="143" t="b">
        <v>0</v>
      </c>
      <c r="BU12" s="143" t="b">
        <v>0</v>
      </c>
      <c r="BV12" s="143" t="b">
        <v>0</v>
      </c>
      <c r="BW12" s="143" t="b">
        <v>0</v>
      </c>
      <c r="BX12" s="143" t="b">
        <v>0</v>
      </c>
      <c r="BY12" s="143" t="b">
        <v>0</v>
      </c>
      <c r="BZ12" s="143" t="b">
        <v>0</v>
      </c>
      <c r="CA12" s="143" t="b">
        <v>0</v>
      </c>
      <c r="CB12" s="143" t="b">
        <v>0</v>
      </c>
      <c r="CC12" s="143" t="b">
        <v>0</v>
      </c>
      <c r="CD12" s="143" t="b">
        <v>0</v>
      </c>
      <c r="CE12" s="143" t="b">
        <v>0</v>
      </c>
      <c r="CF12" s="143" t="b">
        <v>0</v>
      </c>
      <c r="CG12" s="143" t="b">
        <v>0</v>
      </c>
      <c r="CH12" s="143" t="b">
        <v>0</v>
      </c>
      <c r="CI12" s="143" t="b">
        <v>0</v>
      </c>
    </row>
    <row r="13" spans="1:87" x14ac:dyDescent="0.2">
      <c r="A13" s="143" t="s">
        <v>685</v>
      </c>
      <c r="B13" s="143">
        <v>422166500</v>
      </c>
      <c r="C13" s="143">
        <v>437406100</v>
      </c>
      <c r="D13" s="143">
        <v>472910600</v>
      </c>
      <c r="E13" s="143">
        <v>364376500</v>
      </c>
      <c r="F13" s="143">
        <v>405477600</v>
      </c>
      <c r="G13" s="143">
        <v>609270000</v>
      </c>
      <c r="H13" s="143">
        <v>429180800</v>
      </c>
      <c r="I13" s="143">
        <v>345824700</v>
      </c>
      <c r="J13" s="143">
        <v>417563900</v>
      </c>
      <c r="K13" s="143">
        <v>545519700</v>
      </c>
      <c r="L13" s="143">
        <v>448692000</v>
      </c>
      <c r="M13" s="143">
        <v>386414400</v>
      </c>
      <c r="N13" s="143">
        <v>429184500</v>
      </c>
      <c r="O13" s="143">
        <v>439236500</v>
      </c>
      <c r="P13" s="143">
        <v>414176400</v>
      </c>
      <c r="Q13" s="143">
        <v>353993100</v>
      </c>
      <c r="R13" s="143">
        <v>443620400</v>
      </c>
      <c r="S13" s="143">
        <v>496359600</v>
      </c>
      <c r="T13" s="143">
        <v>414041200</v>
      </c>
      <c r="U13" s="143">
        <v>382146400</v>
      </c>
      <c r="V13" s="143">
        <v>414634900</v>
      </c>
      <c r="W13" s="143">
        <v>465852800</v>
      </c>
      <c r="X13" s="143">
        <v>431219700</v>
      </c>
      <c r="Y13" s="143">
        <v>409483800</v>
      </c>
      <c r="Z13" s="143">
        <v>412359100.00000006</v>
      </c>
      <c r="AA13" s="143">
        <v>536987600</v>
      </c>
      <c r="AB13" s="143">
        <v>372032200</v>
      </c>
      <c r="AC13" s="143">
        <v>308302300</v>
      </c>
      <c r="AD13" s="143">
        <v>478111300</v>
      </c>
      <c r="AE13" s="143">
        <v>271037700</v>
      </c>
      <c r="AF13" s="143">
        <v>266800300</v>
      </c>
      <c r="AG13" s="143">
        <v>331894500</v>
      </c>
      <c r="AH13" s="143">
        <v>371905199.99999994</v>
      </c>
      <c r="AI13" s="143">
        <v>367366900</v>
      </c>
      <c r="AJ13" s="143">
        <v>330361800</v>
      </c>
      <c r="AK13" s="143">
        <v>233027800</v>
      </c>
      <c r="AL13" s="143">
        <v>289434700</v>
      </c>
      <c r="AM13" s="143">
        <v>255674199.99999997</v>
      </c>
      <c r="AN13" s="143">
        <v>278414500</v>
      </c>
      <c r="AO13" s="143">
        <v>264884600</v>
      </c>
      <c r="AP13" s="143">
        <v>278995200</v>
      </c>
      <c r="AQ13" s="143">
        <v>202166800</v>
      </c>
      <c r="AR13" s="143">
        <v>318892100</v>
      </c>
      <c r="AS13" s="143">
        <v>214697300</v>
      </c>
      <c r="AT13" s="143">
        <v>227498000</v>
      </c>
      <c r="AU13" s="143">
        <v>271106100</v>
      </c>
      <c r="AV13" s="143">
        <v>197876800</v>
      </c>
      <c r="AW13" s="143">
        <v>181892300</v>
      </c>
      <c r="AX13" s="143">
        <v>249674400</v>
      </c>
      <c r="AY13" s="143">
        <v>214017100</v>
      </c>
      <c r="AZ13" s="143">
        <v>210962800</v>
      </c>
      <c r="BA13" s="143">
        <v>249640200</v>
      </c>
      <c r="BB13" s="143">
        <v>269272200</v>
      </c>
      <c r="BC13" s="143">
        <v>141156000</v>
      </c>
      <c r="BD13" s="143">
        <v>221314400</v>
      </c>
      <c r="BE13" s="143">
        <v>183175900</v>
      </c>
      <c r="BF13" s="143">
        <v>205379900.00000003</v>
      </c>
      <c r="BG13" s="143">
        <v>196585600</v>
      </c>
      <c r="BH13" s="143">
        <v>232441000</v>
      </c>
      <c r="BI13" s="143">
        <v>296123100</v>
      </c>
      <c r="BJ13" s="143">
        <v>198831900</v>
      </c>
      <c r="BK13" s="143">
        <v>248962900</v>
      </c>
      <c r="BL13" s="143">
        <v>155271600</v>
      </c>
      <c r="BM13" s="143">
        <v>128709000</v>
      </c>
      <c r="BN13" s="143">
        <v>232308100</v>
      </c>
      <c r="BO13" s="143" t="b">
        <v>0</v>
      </c>
      <c r="BP13" s="143" t="b">
        <v>0</v>
      </c>
      <c r="BQ13" s="143" t="b">
        <v>0</v>
      </c>
      <c r="BR13" s="143" t="b">
        <v>0</v>
      </c>
      <c r="BS13" s="143" t="b">
        <v>0</v>
      </c>
      <c r="BT13" s="143" t="b">
        <v>0</v>
      </c>
      <c r="BU13" s="143" t="b">
        <v>0</v>
      </c>
      <c r="BV13" s="143" t="b">
        <v>0</v>
      </c>
      <c r="BW13" s="143" t="b">
        <v>0</v>
      </c>
      <c r="BX13" s="143" t="b">
        <v>0</v>
      </c>
      <c r="BY13" s="143" t="b">
        <v>0</v>
      </c>
      <c r="BZ13" s="143" t="b">
        <v>0</v>
      </c>
      <c r="CA13" s="143" t="b">
        <v>0</v>
      </c>
      <c r="CB13" s="143" t="b">
        <v>0</v>
      </c>
      <c r="CC13" s="143" t="b">
        <v>0</v>
      </c>
      <c r="CD13" s="143" t="b">
        <v>0</v>
      </c>
      <c r="CE13" s="143" t="b">
        <v>0</v>
      </c>
      <c r="CF13" s="143" t="b">
        <v>0</v>
      </c>
      <c r="CG13" s="143" t="b">
        <v>0</v>
      </c>
      <c r="CH13" s="143" t="b">
        <v>0</v>
      </c>
      <c r="CI13" s="143" t="b">
        <v>0</v>
      </c>
    </row>
    <row r="14" spans="1:87" x14ac:dyDescent="0.2">
      <c r="A14" s="143" t="s">
        <v>686</v>
      </c>
      <c r="B14" s="143">
        <v>167827599.99999997</v>
      </c>
      <c r="C14" s="143">
        <v>175098000</v>
      </c>
      <c r="D14" s="143">
        <v>210628700</v>
      </c>
      <c r="E14" s="143">
        <v>173031400</v>
      </c>
      <c r="F14" s="143">
        <v>202264400</v>
      </c>
      <c r="G14" s="143">
        <v>101923799.99999999</v>
      </c>
      <c r="H14" s="143">
        <v>151878600</v>
      </c>
      <c r="I14" s="143">
        <v>279430900</v>
      </c>
      <c r="J14" s="143">
        <v>228880600</v>
      </c>
      <c r="K14" s="143">
        <v>-53759200</v>
      </c>
      <c r="L14" s="143">
        <v>330717400</v>
      </c>
      <c r="M14" s="143">
        <v>352299200</v>
      </c>
      <c r="N14" s="143">
        <v>502247000</v>
      </c>
      <c r="O14" s="143">
        <v>311624200</v>
      </c>
      <c r="P14" s="143">
        <v>550087200</v>
      </c>
      <c r="Q14" s="143">
        <v>617482100</v>
      </c>
      <c r="R14" s="143">
        <v>824300300</v>
      </c>
      <c r="S14" s="143">
        <v>899804100</v>
      </c>
      <c r="T14" s="143">
        <v>798400200</v>
      </c>
      <c r="U14" s="143">
        <v>697469900</v>
      </c>
      <c r="V14" s="143">
        <v>741731000</v>
      </c>
      <c r="W14" s="143">
        <v>827986700</v>
      </c>
      <c r="X14" s="143">
        <v>692984500</v>
      </c>
      <c r="Y14" s="143">
        <v>666712700</v>
      </c>
      <c r="Z14" s="143">
        <v>658984900</v>
      </c>
      <c r="AA14" s="143">
        <v>552187700</v>
      </c>
      <c r="AB14" s="143">
        <v>410155700</v>
      </c>
      <c r="AC14" s="143">
        <v>503212500</v>
      </c>
      <c r="AD14" s="143">
        <v>733875200</v>
      </c>
      <c r="AE14" s="143">
        <v>281091700</v>
      </c>
      <c r="AF14" s="143">
        <v>256062700</v>
      </c>
      <c r="AG14" s="143">
        <v>328028700</v>
      </c>
      <c r="AH14" s="143">
        <v>378791600.00000006</v>
      </c>
      <c r="AI14" s="143">
        <v>259475099.99999997</v>
      </c>
      <c r="AJ14" s="143">
        <v>286873700</v>
      </c>
      <c r="AK14" s="143">
        <v>264043300.00000003</v>
      </c>
      <c r="AL14" s="143">
        <v>273558500</v>
      </c>
      <c r="AM14" s="143">
        <v>174540400</v>
      </c>
      <c r="AN14" s="143">
        <v>287214600</v>
      </c>
      <c r="AO14" s="143">
        <v>222803700</v>
      </c>
      <c r="AP14" s="143">
        <v>316115100</v>
      </c>
      <c r="AQ14" s="143">
        <v>242605600</v>
      </c>
      <c r="AR14" s="143">
        <v>298430900</v>
      </c>
      <c r="AS14" s="143">
        <v>295316400</v>
      </c>
      <c r="AT14" s="143">
        <v>257859400</v>
      </c>
      <c r="AU14" s="143">
        <v>382899400</v>
      </c>
      <c r="AV14" s="143">
        <v>318690800</v>
      </c>
      <c r="AW14" s="143">
        <v>339458000</v>
      </c>
      <c r="AX14" s="143">
        <v>404394000</v>
      </c>
      <c r="AY14" s="143">
        <v>302812400</v>
      </c>
      <c r="AZ14" s="143">
        <v>343692900</v>
      </c>
      <c r="BA14" s="143">
        <v>285813000</v>
      </c>
      <c r="BB14" s="143">
        <v>419652600</v>
      </c>
      <c r="BC14" s="143">
        <v>476000500</v>
      </c>
      <c r="BD14" s="143">
        <v>390171000</v>
      </c>
      <c r="BE14" s="143">
        <v>323501100</v>
      </c>
      <c r="BF14" s="143">
        <v>319462500</v>
      </c>
      <c r="BG14" s="143">
        <v>333028500</v>
      </c>
      <c r="BH14" s="143">
        <v>394999600</v>
      </c>
      <c r="BI14" s="143">
        <v>293048600</v>
      </c>
      <c r="BJ14" s="143">
        <v>308367300</v>
      </c>
      <c r="BK14" s="143">
        <v>340088900</v>
      </c>
      <c r="BL14" s="143">
        <v>293047000</v>
      </c>
      <c r="BM14" s="143">
        <v>258815800.00000003</v>
      </c>
      <c r="BN14" s="143">
        <v>261735800.00000003</v>
      </c>
      <c r="BO14" s="143" t="b">
        <v>0</v>
      </c>
      <c r="BP14" s="143" t="b">
        <v>0</v>
      </c>
      <c r="BQ14" s="143" t="b">
        <v>0</v>
      </c>
      <c r="BR14" s="143" t="b">
        <v>0</v>
      </c>
      <c r="BS14" s="143" t="b">
        <v>0</v>
      </c>
      <c r="BT14" s="143" t="b">
        <v>0</v>
      </c>
      <c r="BU14" s="143" t="b">
        <v>0</v>
      </c>
      <c r="BV14" s="143" t="b">
        <v>0</v>
      </c>
      <c r="BW14" s="143" t="b">
        <v>0</v>
      </c>
      <c r="BX14" s="143" t="b">
        <v>0</v>
      </c>
      <c r="BY14" s="143" t="b">
        <v>0</v>
      </c>
      <c r="BZ14" s="143" t="b">
        <v>0</v>
      </c>
      <c r="CA14" s="143" t="b">
        <v>0</v>
      </c>
      <c r="CB14" s="143" t="b">
        <v>0</v>
      </c>
      <c r="CC14" s="143" t="b">
        <v>0</v>
      </c>
      <c r="CD14" s="143" t="b">
        <v>0</v>
      </c>
      <c r="CE14" s="143" t="b">
        <v>0</v>
      </c>
      <c r="CF14" s="143" t="b">
        <v>0</v>
      </c>
      <c r="CG14" s="143" t="b">
        <v>0</v>
      </c>
      <c r="CH14" s="143" t="b">
        <v>0</v>
      </c>
      <c r="CI14" s="143" t="b">
        <v>0</v>
      </c>
    </row>
    <row r="15" spans="1:87" x14ac:dyDescent="0.2">
      <c r="A15" s="143" t="s">
        <v>719</v>
      </c>
      <c r="B15" s="143">
        <v>-7001700</v>
      </c>
      <c r="C15" s="143">
        <v>-10843900.000000002</v>
      </c>
      <c r="D15" s="143">
        <v>-11896199.999999998</v>
      </c>
      <c r="E15" s="143">
        <v>-11214200</v>
      </c>
      <c r="F15" s="143">
        <v>-15652700</v>
      </c>
      <c r="G15" s="143">
        <v>-925300</v>
      </c>
      <c r="H15" s="143">
        <v>-13542100</v>
      </c>
      <c r="I15" s="143">
        <v>-11121300.000000002</v>
      </c>
      <c r="J15" s="143">
        <v>-2864500</v>
      </c>
      <c r="K15" s="143">
        <v>-6664500</v>
      </c>
      <c r="L15" s="143">
        <v>-10684200</v>
      </c>
      <c r="M15" s="143">
        <v>-7845100</v>
      </c>
      <c r="N15" s="143">
        <v>-9557000</v>
      </c>
      <c r="O15" s="143">
        <v>-21530300.000000004</v>
      </c>
      <c r="P15" s="143">
        <v>-11287800</v>
      </c>
      <c r="Q15" s="143">
        <v>-8040700.0000000009</v>
      </c>
      <c r="R15" s="143">
        <v>-8499700</v>
      </c>
      <c r="S15" s="143">
        <v>-15753400</v>
      </c>
      <c r="T15" s="143">
        <v>-8554800</v>
      </c>
      <c r="U15" s="143">
        <v>-5357300</v>
      </c>
      <c r="V15" s="143">
        <v>-4434000</v>
      </c>
      <c r="W15" s="143">
        <v>-3790100</v>
      </c>
      <c r="X15" s="143">
        <v>-9742300</v>
      </c>
      <c r="Y15" s="143">
        <v>-6286400</v>
      </c>
      <c r="Z15" s="143">
        <v>-4229900</v>
      </c>
      <c r="AA15" s="143">
        <v>-23924899.999999996</v>
      </c>
      <c r="AB15" s="143">
        <v>-14247900</v>
      </c>
      <c r="AC15" s="143">
        <v>-6872300</v>
      </c>
      <c r="AD15" s="143">
        <v>1574700</v>
      </c>
      <c r="AE15" s="143">
        <v>-14080600</v>
      </c>
      <c r="AF15" s="143">
        <v>-2587700</v>
      </c>
      <c r="AG15" s="143">
        <v>-3057000</v>
      </c>
      <c r="AH15" s="143">
        <v>-3207200.0000000005</v>
      </c>
      <c r="AI15" s="143">
        <v>-6120100</v>
      </c>
      <c r="AJ15" s="143">
        <v>-1812500</v>
      </c>
      <c r="AK15" s="143">
        <v>8173000</v>
      </c>
      <c r="AL15" s="143">
        <v>4187100</v>
      </c>
      <c r="AM15" s="143">
        <v>6715900</v>
      </c>
      <c r="AN15" s="143">
        <v>10588900.000000002</v>
      </c>
      <c r="AO15" s="143">
        <v>-5902700</v>
      </c>
      <c r="AP15" s="143">
        <v>7489500</v>
      </c>
      <c r="AQ15" s="143">
        <v>8793800</v>
      </c>
      <c r="AR15" s="143">
        <v>13880600</v>
      </c>
      <c r="AS15" s="143">
        <v>12755900</v>
      </c>
      <c r="AT15" s="143">
        <v>16318100</v>
      </c>
      <c r="AU15" s="143">
        <v>3500</v>
      </c>
      <c r="AV15" s="143">
        <v>8884300</v>
      </c>
      <c r="AW15" s="143">
        <v>12105600</v>
      </c>
      <c r="AX15" s="143">
        <v>11092000</v>
      </c>
      <c r="AY15" s="143">
        <v>17821300</v>
      </c>
      <c r="AZ15" s="143">
        <v>14746300.000000002</v>
      </c>
      <c r="BA15" s="143">
        <v>12526199.999999998</v>
      </c>
      <c r="BB15" s="143">
        <v>15605100</v>
      </c>
      <c r="BC15" s="143">
        <v>13593400</v>
      </c>
      <c r="BD15" s="143">
        <v>11376800</v>
      </c>
      <c r="BE15" s="143">
        <v>12837700</v>
      </c>
      <c r="BF15" s="143">
        <v>9510200</v>
      </c>
      <c r="BG15" s="143">
        <v>10896199.999999998</v>
      </c>
      <c r="BH15" s="143">
        <v>4961700</v>
      </c>
      <c r="BI15" s="143">
        <v>10142500</v>
      </c>
      <c r="BJ15" s="143">
        <v>9129300</v>
      </c>
      <c r="BK15" s="143">
        <v>13855600</v>
      </c>
      <c r="BL15" s="143">
        <v>7265900</v>
      </c>
      <c r="BM15" s="143">
        <v>8265599.9999999991</v>
      </c>
      <c r="BN15" s="143">
        <v>10104600</v>
      </c>
      <c r="BO15" s="143" t="b">
        <v>0</v>
      </c>
      <c r="BP15" s="143" t="b">
        <v>0</v>
      </c>
      <c r="BQ15" s="143" t="b">
        <v>0</v>
      </c>
      <c r="BR15" s="143" t="b">
        <v>0</v>
      </c>
      <c r="BS15" s="143" t="b">
        <v>0</v>
      </c>
      <c r="BT15" s="143" t="b">
        <v>0</v>
      </c>
      <c r="BU15" s="143" t="b">
        <v>0</v>
      </c>
      <c r="BV15" s="143" t="b">
        <v>0</v>
      </c>
      <c r="BW15" s="143" t="b">
        <v>0</v>
      </c>
      <c r="BX15" s="143" t="b">
        <v>0</v>
      </c>
      <c r="BY15" s="143" t="b">
        <v>0</v>
      </c>
      <c r="BZ15" s="143" t="b">
        <v>0</v>
      </c>
      <c r="CA15" s="143" t="b">
        <v>0</v>
      </c>
      <c r="CB15" s="143" t="b">
        <v>0</v>
      </c>
      <c r="CC15" s="143" t="b">
        <v>0</v>
      </c>
      <c r="CD15" s="143" t="b">
        <v>0</v>
      </c>
      <c r="CE15" s="143" t="b">
        <v>0</v>
      </c>
      <c r="CF15" s="143" t="b">
        <v>0</v>
      </c>
      <c r="CG15" s="143" t="b">
        <v>0</v>
      </c>
      <c r="CH15" s="143" t="b">
        <v>0</v>
      </c>
      <c r="CI15" s="143" t="b">
        <v>0</v>
      </c>
    </row>
    <row r="16" spans="1:87" x14ac:dyDescent="0.2">
      <c r="A16" s="143" t="s">
        <v>720</v>
      </c>
      <c r="B16" s="143">
        <v>2871200</v>
      </c>
      <c r="C16" s="143">
        <v>-40730800</v>
      </c>
      <c r="D16" s="143">
        <v>30311200</v>
      </c>
      <c r="E16" s="143">
        <v>24175400</v>
      </c>
      <c r="F16" s="143">
        <v>3736900</v>
      </c>
      <c r="G16" s="143">
        <v>35641300</v>
      </c>
      <c r="H16" s="143">
        <v>34006600</v>
      </c>
      <c r="I16" s="143">
        <v>19726400</v>
      </c>
      <c r="J16" s="143">
        <v>14921199.999999998</v>
      </c>
      <c r="K16" s="143">
        <v>23968500</v>
      </c>
      <c r="L16" s="143">
        <v>21008500</v>
      </c>
      <c r="M16" s="143">
        <v>19499800</v>
      </c>
      <c r="N16" s="143">
        <v>10171500</v>
      </c>
      <c r="O16" s="143">
        <v>21272100</v>
      </c>
      <c r="P16" s="143">
        <v>20792300</v>
      </c>
      <c r="Q16" s="143">
        <v>19562600</v>
      </c>
      <c r="R16" s="143">
        <v>18526700</v>
      </c>
      <c r="S16" s="143">
        <v>27731000</v>
      </c>
      <c r="T16" s="143">
        <v>17235000</v>
      </c>
      <c r="U16" s="143">
        <v>37675800</v>
      </c>
      <c r="V16" s="143">
        <v>27468100</v>
      </c>
      <c r="W16" s="143">
        <v>78342900</v>
      </c>
      <c r="X16" s="143">
        <v>101170500</v>
      </c>
      <c r="Y16" s="143">
        <v>23921900</v>
      </c>
      <c r="Z16" s="143">
        <v>12184800</v>
      </c>
      <c r="AA16" s="143">
        <v>96048900</v>
      </c>
      <c r="AB16" s="143">
        <v>49124799.999999993</v>
      </c>
      <c r="AC16" s="143">
        <v>13782900</v>
      </c>
      <c r="AD16" s="143">
        <v>11871099.999999998</v>
      </c>
      <c r="AE16" s="143">
        <v>41080600.000000007</v>
      </c>
      <c r="AF16" s="143">
        <v>13771800</v>
      </c>
      <c r="AG16" s="143">
        <v>3060500</v>
      </c>
      <c r="AH16" s="143">
        <v>3693600</v>
      </c>
      <c r="AI16" s="143">
        <v>18739000</v>
      </c>
      <c r="AJ16" s="143">
        <v>2624000</v>
      </c>
      <c r="AK16" s="143">
        <v>2185800</v>
      </c>
      <c r="AL16" s="143">
        <v>3305899.9999999995</v>
      </c>
      <c r="AM16" s="143">
        <v>6183000</v>
      </c>
      <c r="AN16" s="143">
        <v>134712300</v>
      </c>
      <c r="AO16" s="143">
        <v>8427500</v>
      </c>
      <c r="AP16" s="143">
        <v>2734700.0000000005</v>
      </c>
      <c r="AQ16" s="143">
        <v>25127500</v>
      </c>
      <c r="AR16" s="143">
        <v>4026700</v>
      </c>
      <c r="AS16" s="143">
        <v>9823200</v>
      </c>
      <c r="AT16" s="143">
        <v>2431900</v>
      </c>
      <c r="AU16" s="143">
        <v>-608000</v>
      </c>
      <c r="AV16" s="143">
        <v>11852900</v>
      </c>
      <c r="AW16" s="143">
        <v>-212700</v>
      </c>
      <c r="AX16" s="143">
        <v>1927600</v>
      </c>
      <c r="AY16" s="143">
        <v>3243700</v>
      </c>
      <c r="AZ16" s="143">
        <v>336300</v>
      </c>
      <c r="BA16" s="143">
        <v>171600</v>
      </c>
      <c r="BB16" s="143">
        <v>1822700</v>
      </c>
      <c r="BC16" s="143">
        <v>4308700</v>
      </c>
      <c r="BD16" s="143">
        <v>203200</v>
      </c>
      <c r="BE16" s="143">
        <v>409400</v>
      </c>
      <c r="BF16" s="143">
        <v>468800</v>
      </c>
      <c r="BG16" s="143">
        <v>563600</v>
      </c>
      <c r="BH16" s="143">
        <v>1302200</v>
      </c>
      <c r="BI16" s="143">
        <v>652099.99999999988</v>
      </c>
      <c r="BJ16" s="143">
        <v>1057000</v>
      </c>
      <c r="BK16" s="143">
        <v>2605899.9999999995</v>
      </c>
      <c r="BL16" s="143">
        <v>1874000</v>
      </c>
      <c r="BM16" s="143">
        <v>2277400</v>
      </c>
      <c r="BN16" s="143">
        <v>1960600</v>
      </c>
      <c r="BO16" s="143" t="b">
        <v>0</v>
      </c>
      <c r="BP16" s="143" t="b">
        <v>0</v>
      </c>
      <c r="BQ16" s="143" t="b">
        <v>0</v>
      </c>
      <c r="BR16" s="143" t="b">
        <v>0</v>
      </c>
      <c r="BS16" s="143" t="b">
        <v>0</v>
      </c>
      <c r="BT16" s="143" t="b">
        <v>0</v>
      </c>
      <c r="BU16" s="143" t="b">
        <v>0</v>
      </c>
      <c r="BV16" s="143" t="b">
        <v>0</v>
      </c>
      <c r="BW16" s="143" t="b">
        <v>0</v>
      </c>
      <c r="BX16" s="143" t="b">
        <v>0</v>
      </c>
      <c r="BY16" s="143" t="b">
        <v>0</v>
      </c>
      <c r="BZ16" s="143" t="b">
        <v>0</v>
      </c>
      <c r="CA16" s="143" t="b">
        <v>0</v>
      </c>
      <c r="CB16" s="143" t="b">
        <v>0</v>
      </c>
      <c r="CC16" s="143" t="b">
        <v>0</v>
      </c>
      <c r="CD16" s="143" t="b">
        <v>0</v>
      </c>
      <c r="CE16" s="143" t="b">
        <v>0</v>
      </c>
      <c r="CF16" s="143" t="b">
        <v>0</v>
      </c>
      <c r="CG16" s="143" t="b">
        <v>0</v>
      </c>
      <c r="CH16" s="143" t="b">
        <v>0</v>
      </c>
      <c r="CI16" s="143" t="b">
        <v>0</v>
      </c>
    </row>
    <row r="17" spans="1:87" x14ac:dyDescent="0.2">
      <c r="A17" s="143" t="s">
        <v>721</v>
      </c>
      <c r="B17" s="143">
        <v>1554000</v>
      </c>
      <c r="C17" s="143">
        <v>10064200</v>
      </c>
      <c r="D17" s="143">
        <v>3042400</v>
      </c>
      <c r="E17" s="143">
        <v>1286500</v>
      </c>
      <c r="F17" s="143">
        <v>218100</v>
      </c>
      <c r="G17" s="143">
        <v>40827300</v>
      </c>
      <c r="H17" s="143">
        <v>5779600</v>
      </c>
      <c r="I17" s="143">
        <v>1305600</v>
      </c>
      <c r="J17" s="143">
        <v>304400</v>
      </c>
      <c r="K17" s="143">
        <v>7905800</v>
      </c>
      <c r="L17" s="143">
        <v>16143000</v>
      </c>
      <c r="M17" s="143">
        <v>4661900</v>
      </c>
      <c r="N17" s="143">
        <v>1036500</v>
      </c>
      <c r="O17" s="143">
        <v>35759400</v>
      </c>
      <c r="P17" s="143">
        <v>5592800</v>
      </c>
      <c r="Q17" s="143">
        <v>12160800</v>
      </c>
      <c r="R17" s="143">
        <v>255300</v>
      </c>
      <c r="S17" s="143">
        <v>10920600</v>
      </c>
      <c r="T17" s="143">
        <v>24490000</v>
      </c>
      <c r="U17" s="143">
        <v>12298900.000000002</v>
      </c>
      <c r="V17" s="143">
        <v>1072700</v>
      </c>
      <c r="W17" s="143">
        <v>23556300</v>
      </c>
      <c r="X17" s="143">
        <v>1841900</v>
      </c>
      <c r="Y17" s="143">
        <v>5700500</v>
      </c>
      <c r="Z17" s="143">
        <v>282407400</v>
      </c>
      <c r="AA17" s="143">
        <v>17448700</v>
      </c>
      <c r="AB17" s="143">
        <v>42756300</v>
      </c>
      <c r="AC17" s="143">
        <v>16979200</v>
      </c>
      <c r="AD17" s="143">
        <v>4480000</v>
      </c>
      <c r="AE17" s="143">
        <v>21864500</v>
      </c>
      <c r="AF17" s="143">
        <v>12377800</v>
      </c>
      <c r="AG17" s="143">
        <v>2413800</v>
      </c>
      <c r="AH17" s="143">
        <v>1641100.0000000002</v>
      </c>
      <c r="AI17" s="143">
        <v>16411800</v>
      </c>
      <c r="AJ17" s="143">
        <v>3974300</v>
      </c>
      <c r="AK17" s="143">
        <v>1988000</v>
      </c>
      <c r="AL17" s="143">
        <v>1284500</v>
      </c>
      <c r="AM17" s="143">
        <v>9961400</v>
      </c>
      <c r="AN17" s="143">
        <v>7567300</v>
      </c>
      <c r="AO17" s="143">
        <v>21338000</v>
      </c>
      <c r="AP17" s="143">
        <v>1423500</v>
      </c>
      <c r="AQ17" s="143">
        <v>14301600</v>
      </c>
      <c r="AR17" s="143">
        <v>7652300</v>
      </c>
      <c r="AS17" s="143">
        <v>9382600</v>
      </c>
      <c r="AT17" s="143">
        <v>2510400</v>
      </c>
      <c r="AU17" s="143">
        <v>18120300</v>
      </c>
      <c r="AV17" s="143">
        <v>1696300</v>
      </c>
      <c r="AW17" s="143">
        <v>5983099.9999999991</v>
      </c>
      <c r="AX17" s="143">
        <v>1870300</v>
      </c>
      <c r="AY17" s="143">
        <v>6011700</v>
      </c>
      <c r="AZ17" s="143">
        <v>4709900</v>
      </c>
      <c r="BA17" s="143">
        <v>6523900</v>
      </c>
      <c r="BB17" s="143">
        <v>11610400</v>
      </c>
      <c r="BC17" s="143">
        <v>14596900</v>
      </c>
      <c r="BD17" s="143">
        <v>11474300</v>
      </c>
      <c r="BE17" s="143">
        <v>4307500</v>
      </c>
      <c r="BF17" s="143">
        <v>-1349300</v>
      </c>
      <c r="BG17" s="143">
        <v>13901800</v>
      </c>
      <c r="BH17" s="143">
        <v>3789500</v>
      </c>
      <c r="BI17" s="143">
        <v>5528600</v>
      </c>
      <c r="BJ17" s="143">
        <v>1371300</v>
      </c>
      <c r="BK17" s="143">
        <v>11311400.000000002</v>
      </c>
      <c r="BL17" s="143">
        <v>4017300</v>
      </c>
      <c r="BM17" s="143">
        <v>4470100</v>
      </c>
      <c r="BN17" s="143">
        <v>1420300</v>
      </c>
      <c r="BO17" s="143" t="b">
        <v>0</v>
      </c>
      <c r="BP17" s="143" t="b">
        <v>0</v>
      </c>
      <c r="BQ17" s="143" t="b">
        <v>0</v>
      </c>
      <c r="BR17" s="143" t="b">
        <v>0</v>
      </c>
      <c r="BS17" s="143" t="b">
        <v>0</v>
      </c>
      <c r="BT17" s="143" t="b">
        <v>0</v>
      </c>
      <c r="BU17" s="143" t="b">
        <v>0</v>
      </c>
      <c r="BV17" s="143" t="b">
        <v>0</v>
      </c>
      <c r="BW17" s="143" t="b">
        <v>0</v>
      </c>
      <c r="BX17" s="143" t="b">
        <v>0</v>
      </c>
      <c r="BY17" s="143" t="b">
        <v>0</v>
      </c>
      <c r="BZ17" s="143" t="b">
        <v>0</v>
      </c>
      <c r="CA17" s="143" t="b">
        <v>0</v>
      </c>
      <c r="CB17" s="143" t="b">
        <v>0</v>
      </c>
      <c r="CC17" s="143" t="b">
        <v>0</v>
      </c>
      <c r="CD17" s="143" t="b">
        <v>0</v>
      </c>
      <c r="CE17" s="143" t="b">
        <v>0</v>
      </c>
      <c r="CF17" s="143" t="b">
        <v>0</v>
      </c>
      <c r="CG17" s="143" t="b">
        <v>0</v>
      </c>
      <c r="CH17" s="143" t="b">
        <v>0</v>
      </c>
      <c r="CI17" s="143" t="b">
        <v>0</v>
      </c>
    </row>
    <row r="18" spans="1:87" x14ac:dyDescent="0.2">
      <c r="A18" s="143" t="s">
        <v>722</v>
      </c>
      <c r="B18" s="143">
        <v>39863000</v>
      </c>
      <c r="C18" s="143">
        <v>35063000</v>
      </c>
      <c r="D18" s="143">
        <v>37160500</v>
      </c>
      <c r="E18" s="143">
        <v>39802000</v>
      </c>
      <c r="F18" s="143">
        <v>33405400</v>
      </c>
      <c r="G18" s="143">
        <v>36437300</v>
      </c>
      <c r="H18" s="147">
        <v>16090100</v>
      </c>
      <c r="I18" s="143">
        <v>22321700</v>
      </c>
      <c r="J18" s="143">
        <v>22645900</v>
      </c>
      <c r="K18" s="143">
        <v>20913800</v>
      </c>
      <c r="L18" s="143">
        <v>17316900</v>
      </c>
      <c r="M18" s="143">
        <v>30989600</v>
      </c>
      <c r="N18" s="143">
        <v>29717399.999999996</v>
      </c>
      <c r="O18" s="143">
        <v>24338900</v>
      </c>
      <c r="P18" s="143">
        <v>28110700</v>
      </c>
      <c r="Q18" s="143">
        <v>21001700</v>
      </c>
      <c r="R18" s="143">
        <v>36874900</v>
      </c>
      <c r="S18" s="143">
        <v>23615500</v>
      </c>
      <c r="T18" s="143">
        <v>22883100</v>
      </c>
      <c r="U18" s="143">
        <v>26082900</v>
      </c>
      <c r="V18" s="143">
        <v>31443800</v>
      </c>
      <c r="W18" s="143">
        <v>35533900</v>
      </c>
      <c r="X18" s="143">
        <v>24670700</v>
      </c>
      <c r="Y18" s="143">
        <v>29908400</v>
      </c>
      <c r="Z18" s="143">
        <v>35825000</v>
      </c>
      <c r="AA18" s="143">
        <v>19879900</v>
      </c>
      <c r="AB18" s="143">
        <v>21453300</v>
      </c>
      <c r="AC18" s="143">
        <v>34708400</v>
      </c>
      <c r="AD18" s="143">
        <v>37118300</v>
      </c>
      <c r="AE18" s="143">
        <v>13916099.999999998</v>
      </c>
      <c r="AF18" s="143">
        <v>18974700</v>
      </c>
      <c r="AG18" s="143">
        <v>19630700</v>
      </c>
      <c r="AH18" s="143">
        <v>21562300</v>
      </c>
      <c r="AI18" s="143">
        <v>12764800</v>
      </c>
      <c r="AJ18" s="143">
        <v>19279100</v>
      </c>
      <c r="AK18" s="143">
        <v>15836300.000000002</v>
      </c>
      <c r="AL18" s="143">
        <v>21501700</v>
      </c>
      <c r="AM18" s="143">
        <v>15186000</v>
      </c>
      <c r="AN18" s="143">
        <v>11402700</v>
      </c>
      <c r="AO18" s="143">
        <v>14069200</v>
      </c>
      <c r="AP18" s="143">
        <v>17628000</v>
      </c>
      <c r="AQ18" s="143">
        <v>9870100</v>
      </c>
      <c r="AR18" s="143">
        <v>10847900</v>
      </c>
      <c r="AS18" s="143">
        <v>13874900</v>
      </c>
      <c r="AT18" s="143">
        <v>10031900</v>
      </c>
      <c r="AU18" s="143">
        <v>12515900</v>
      </c>
      <c r="AV18" s="143">
        <v>15710100</v>
      </c>
      <c r="AW18" s="143">
        <v>15002400</v>
      </c>
      <c r="AX18" s="143">
        <v>18059900</v>
      </c>
      <c r="AY18" s="143">
        <v>10352200</v>
      </c>
      <c r="AZ18" s="143">
        <v>16880600</v>
      </c>
      <c r="BA18" s="143">
        <v>13643500</v>
      </c>
      <c r="BB18" s="143">
        <v>19040800</v>
      </c>
      <c r="BC18" s="143">
        <v>11601500</v>
      </c>
      <c r="BD18" s="143">
        <v>17944400</v>
      </c>
      <c r="BE18" s="143">
        <v>14781300.000000002</v>
      </c>
      <c r="BF18" s="143">
        <v>16483500</v>
      </c>
      <c r="BG18" s="143">
        <v>11910600</v>
      </c>
      <c r="BH18" s="143">
        <v>18745500</v>
      </c>
      <c r="BI18" s="143">
        <v>12385500</v>
      </c>
      <c r="BJ18" s="143">
        <v>16080400</v>
      </c>
      <c r="BK18" s="143">
        <v>12760000</v>
      </c>
      <c r="BL18" s="143">
        <v>14498000</v>
      </c>
      <c r="BM18" s="143">
        <v>9938800</v>
      </c>
      <c r="BN18" s="143">
        <v>14767600</v>
      </c>
      <c r="BO18" s="143" t="b">
        <v>0</v>
      </c>
      <c r="BP18" s="143" t="b">
        <v>0</v>
      </c>
      <c r="BQ18" s="143" t="b">
        <v>0</v>
      </c>
      <c r="BR18" s="143" t="b">
        <v>0</v>
      </c>
      <c r="BS18" s="143" t="b">
        <v>0</v>
      </c>
      <c r="BT18" s="143" t="b">
        <v>0</v>
      </c>
      <c r="BU18" s="143" t="b">
        <v>0</v>
      </c>
      <c r="BV18" s="143" t="b">
        <v>0</v>
      </c>
      <c r="BW18" s="143" t="b">
        <v>0</v>
      </c>
      <c r="BX18" s="143" t="b">
        <v>0</v>
      </c>
      <c r="BY18" s="143" t="b">
        <v>0</v>
      </c>
      <c r="BZ18" s="143" t="b">
        <v>0</v>
      </c>
      <c r="CA18" s="143" t="b">
        <v>0</v>
      </c>
      <c r="CB18" s="143" t="b">
        <v>0</v>
      </c>
      <c r="CC18" s="143" t="b">
        <v>0</v>
      </c>
      <c r="CD18" s="143" t="b">
        <v>0</v>
      </c>
      <c r="CE18" s="143" t="b">
        <v>0</v>
      </c>
      <c r="CF18" s="143" t="b">
        <v>0</v>
      </c>
      <c r="CG18" s="143" t="b">
        <v>0</v>
      </c>
      <c r="CH18" s="143" t="b">
        <v>0</v>
      </c>
      <c r="CI18" s="143" t="b">
        <v>0</v>
      </c>
    </row>
    <row r="19" spans="1:87" x14ac:dyDescent="0.2">
      <c r="A19" s="143" t="s">
        <v>723</v>
      </c>
      <c r="B19" s="143">
        <v>208535400</v>
      </c>
      <c r="C19" s="143">
        <v>207947000</v>
      </c>
      <c r="D19" s="143">
        <v>-27275900</v>
      </c>
      <c r="E19" s="143">
        <v>375123600</v>
      </c>
      <c r="F19" s="143">
        <v>102990300</v>
      </c>
      <c r="G19" s="143">
        <v>253392000</v>
      </c>
      <c r="H19" s="143">
        <v>304002700</v>
      </c>
      <c r="I19" s="143">
        <v>359696900</v>
      </c>
      <c r="J19" s="143">
        <v>136141400</v>
      </c>
      <c r="K19" s="143">
        <v>227457500</v>
      </c>
      <c r="L19" s="143">
        <v>46639200</v>
      </c>
      <c r="M19" s="143">
        <v>283122900</v>
      </c>
      <c r="N19" s="143">
        <v>228986900</v>
      </c>
      <c r="O19" s="143">
        <v>-67501600</v>
      </c>
      <c r="P19" s="143">
        <v>15426500</v>
      </c>
      <c r="Q19" s="143">
        <v>196376500</v>
      </c>
      <c r="R19" s="143">
        <v>222184900.00000003</v>
      </c>
      <c r="S19" s="143">
        <v>-80654200</v>
      </c>
      <c r="T19" s="143">
        <v>114283400</v>
      </c>
      <c r="U19" s="143">
        <v>-34965900</v>
      </c>
      <c r="V19" s="143">
        <v>300642900</v>
      </c>
      <c r="W19" s="143">
        <v>309298600</v>
      </c>
      <c r="X19" s="143">
        <v>194139800</v>
      </c>
      <c r="Y19" s="143">
        <v>233639100</v>
      </c>
      <c r="Z19" s="143">
        <v>74783900</v>
      </c>
      <c r="AA19" s="143">
        <v>-182903600</v>
      </c>
      <c r="AB19" s="143">
        <v>372391500</v>
      </c>
      <c r="AC19" s="143">
        <v>550185200</v>
      </c>
      <c r="AD19" s="143">
        <v>486115700</v>
      </c>
      <c r="AE19" s="143">
        <v>314293400</v>
      </c>
      <c r="AF19" s="143">
        <v>322874000</v>
      </c>
      <c r="AG19" s="143">
        <v>355452400</v>
      </c>
      <c r="AH19" s="143">
        <v>321565100</v>
      </c>
      <c r="AI19" s="143">
        <v>222432100</v>
      </c>
      <c r="AJ19" s="143">
        <v>309835800</v>
      </c>
      <c r="AK19" s="143">
        <v>286913400</v>
      </c>
      <c r="AL19" s="143">
        <v>267666699.99999997</v>
      </c>
      <c r="AM19" s="143">
        <v>273306900</v>
      </c>
      <c r="AN19" s="143">
        <v>316898700</v>
      </c>
      <c r="AO19" s="143">
        <v>307070800</v>
      </c>
      <c r="AP19" s="143">
        <v>187754000</v>
      </c>
      <c r="AQ19" s="143">
        <v>254252599.99999997</v>
      </c>
      <c r="AR19" s="143">
        <v>118950800</v>
      </c>
      <c r="AS19" s="143">
        <v>142286700</v>
      </c>
      <c r="AT19" s="143">
        <v>108642800</v>
      </c>
      <c r="AU19" s="143">
        <v>155276200</v>
      </c>
      <c r="AV19" s="143">
        <v>199676800</v>
      </c>
      <c r="AW19" s="143">
        <v>113264200</v>
      </c>
      <c r="AX19" s="143">
        <v>201389500</v>
      </c>
      <c r="AY19" s="143">
        <v>148001200</v>
      </c>
      <c r="AZ19" s="143">
        <v>196795200</v>
      </c>
      <c r="BA19" s="143">
        <v>119185100</v>
      </c>
      <c r="BB19" s="143">
        <v>183077599.99999997</v>
      </c>
      <c r="BC19" s="143">
        <v>22453900</v>
      </c>
      <c r="BD19" s="143">
        <v>63788900</v>
      </c>
      <c r="BE19" s="143">
        <v>101196299.99999999</v>
      </c>
      <c r="BF19" s="143">
        <v>145072000</v>
      </c>
      <c r="BG19" s="143">
        <v>45533400</v>
      </c>
      <c r="BH19" s="143">
        <v>99882500</v>
      </c>
      <c r="BI19" s="143">
        <v>159447400</v>
      </c>
      <c r="BJ19" s="143">
        <v>146394500</v>
      </c>
      <c r="BK19" s="143">
        <v>96158600</v>
      </c>
      <c r="BL19" s="143">
        <v>88912000</v>
      </c>
      <c r="BM19" s="143">
        <v>102640800</v>
      </c>
      <c r="BN19" s="143">
        <v>117720600</v>
      </c>
      <c r="BO19" s="143" t="b">
        <v>0</v>
      </c>
      <c r="BP19" s="143" t="b">
        <v>0</v>
      </c>
      <c r="BQ19" s="143" t="b">
        <v>0</v>
      </c>
      <c r="BR19" s="143" t="b">
        <v>0</v>
      </c>
      <c r="BS19" s="143" t="b">
        <v>0</v>
      </c>
      <c r="BT19" s="143" t="b">
        <v>0</v>
      </c>
      <c r="BU19" s="143" t="b">
        <v>0</v>
      </c>
      <c r="BV19" s="143" t="b">
        <v>0</v>
      </c>
      <c r="BW19" s="143" t="b">
        <v>0</v>
      </c>
      <c r="BX19" s="143" t="b">
        <v>0</v>
      </c>
      <c r="BY19" s="143" t="b">
        <v>0</v>
      </c>
      <c r="BZ19" s="143" t="b">
        <v>0</v>
      </c>
      <c r="CA19" s="143" t="b">
        <v>0</v>
      </c>
      <c r="CB19" s="143" t="b">
        <v>0</v>
      </c>
      <c r="CC19" s="143" t="b">
        <v>0</v>
      </c>
      <c r="CD19" s="143" t="b">
        <v>0</v>
      </c>
      <c r="CE19" s="143" t="b">
        <v>0</v>
      </c>
      <c r="CF19" s="143" t="b">
        <v>0</v>
      </c>
      <c r="CG19" s="143" t="b">
        <v>0</v>
      </c>
      <c r="CH19" s="143" t="b">
        <v>0</v>
      </c>
      <c r="CI19" s="143" t="b">
        <v>0</v>
      </c>
    </row>
    <row r="20" spans="1:87" x14ac:dyDescent="0.2">
      <c r="A20" s="143" t="s">
        <v>724</v>
      </c>
      <c r="B20" s="143">
        <v>50223333.5</v>
      </c>
      <c r="C20" s="143">
        <v>57158825.740000002</v>
      </c>
      <c r="D20" s="143">
        <v>40231776.729999997</v>
      </c>
      <c r="E20" s="143">
        <v>56806765.909999996</v>
      </c>
      <c r="F20" s="143">
        <v>40223968.159999996</v>
      </c>
      <c r="G20" s="143">
        <v>68981456.939999998</v>
      </c>
      <c r="H20" s="143">
        <v>54324706.189999998</v>
      </c>
      <c r="I20" s="143">
        <v>58900274.109999999</v>
      </c>
      <c r="J20" s="143">
        <v>27230799.809999999</v>
      </c>
      <c r="K20" s="143">
        <v>51913324.689999998</v>
      </c>
      <c r="L20" s="143">
        <v>9017703.0299999993</v>
      </c>
      <c r="M20" s="143">
        <v>56856704.710000001</v>
      </c>
      <c r="N20" s="143">
        <v>53939641.740000002</v>
      </c>
      <c r="O20" s="143">
        <v>43693054.18</v>
      </c>
      <c r="P20" s="143">
        <v>17840758.710000001</v>
      </c>
      <c r="Q20" s="143">
        <v>51584967.200000003</v>
      </c>
      <c r="R20" s="143">
        <v>55683970.609999999</v>
      </c>
      <c r="S20" s="143">
        <v>42279288.57</v>
      </c>
      <c r="T20" s="143">
        <v>32582590.710000001</v>
      </c>
      <c r="U20" s="143">
        <v>23575196.27</v>
      </c>
      <c r="V20" s="143">
        <v>64340262.390000001</v>
      </c>
      <c r="W20" s="143">
        <v>68343173.200000003</v>
      </c>
      <c r="X20" s="143">
        <v>38071053.079999998</v>
      </c>
      <c r="Y20" s="143">
        <v>45283645.969999999</v>
      </c>
      <c r="Z20" s="143">
        <v>70131446.930000007</v>
      </c>
      <c r="AA20" s="143">
        <v>-2343101.0299999998</v>
      </c>
      <c r="AB20" s="143">
        <v>61080769.380000003</v>
      </c>
      <c r="AC20" s="143">
        <v>86728289.840000004</v>
      </c>
      <c r="AD20" s="143">
        <v>92788855.939999998</v>
      </c>
      <c r="AE20" s="143">
        <v>14764652.18</v>
      </c>
      <c r="AF20" s="143">
        <v>53579638.5</v>
      </c>
      <c r="AG20" s="143">
        <v>58375758.210000001</v>
      </c>
      <c r="AH20" s="143">
        <v>54758445.479999997</v>
      </c>
      <c r="AI20" s="143">
        <v>17576272.870000001</v>
      </c>
      <c r="AJ20" s="143">
        <v>46923024.460000001</v>
      </c>
      <c r="AK20" s="143">
        <v>45682091.329999998</v>
      </c>
      <c r="AL20" s="143">
        <v>43074092.289999999</v>
      </c>
      <c r="AM20" s="143">
        <v>28061505.890000001</v>
      </c>
      <c r="AN20" s="143">
        <v>75387918.640000001</v>
      </c>
      <c r="AO20" s="143">
        <v>71085198.939999998</v>
      </c>
      <c r="AP20" s="143">
        <v>46842422.719999999</v>
      </c>
      <c r="AQ20" s="143">
        <v>-32030389.280000001</v>
      </c>
      <c r="AR20" s="143">
        <v>15988565.17</v>
      </c>
      <c r="AS20" s="143">
        <v>24825079.27</v>
      </c>
      <c r="AT20" s="143">
        <v>23095756.210000001</v>
      </c>
      <c r="AU20" s="143">
        <v>20391277.25</v>
      </c>
      <c r="AV20" s="143">
        <v>31065219.940000001</v>
      </c>
      <c r="AW20" s="143">
        <v>8947606.7599999998</v>
      </c>
      <c r="AX20" s="143">
        <v>27484848.710000001</v>
      </c>
      <c r="AY20" s="143">
        <v>14225527.050000001</v>
      </c>
      <c r="AZ20" s="143">
        <v>32655887.09</v>
      </c>
      <c r="BA20" s="143">
        <v>23519951.120000001</v>
      </c>
      <c r="BB20" s="143">
        <v>37760464.25</v>
      </c>
      <c r="BC20" s="143">
        <v>-1397570.01</v>
      </c>
      <c r="BD20" s="143">
        <v>19711879.77</v>
      </c>
      <c r="BE20" s="143">
        <v>17597045.789999999</v>
      </c>
      <c r="BF20" s="143">
        <v>23768984.43</v>
      </c>
      <c r="BG20" s="143">
        <v>20981777.079999998</v>
      </c>
      <c r="BH20" s="143">
        <v>29436194.760000002</v>
      </c>
      <c r="BI20" s="143">
        <v>21954556.829999998</v>
      </c>
      <c r="BJ20" s="143">
        <v>28314316.379999999</v>
      </c>
      <c r="BK20" s="143">
        <v>22295963.43</v>
      </c>
      <c r="BL20" s="143">
        <v>22048106.170000002</v>
      </c>
      <c r="BM20" s="143">
        <v>11395763.25</v>
      </c>
      <c r="BN20" s="143">
        <v>39137530.299999997</v>
      </c>
      <c r="BO20" s="143" t="b">
        <v>0</v>
      </c>
      <c r="BP20" s="143" t="b">
        <v>0</v>
      </c>
      <c r="BQ20" s="143" t="b">
        <v>0</v>
      </c>
      <c r="BR20" s="143" t="b">
        <v>0</v>
      </c>
      <c r="BS20" s="143" t="b">
        <v>0</v>
      </c>
      <c r="BT20" s="143" t="b">
        <v>0</v>
      </c>
      <c r="BU20" s="143" t="b">
        <v>0</v>
      </c>
      <c r="BV20" s="143" t="b">
        <v>0</v>
      </c>
      <c r="BW20" s="143" t="b">
        <v>0</v>
      </c>
      <c r="BX20" s="143" t="b">
        <v>0</v>
      </c>
      <c r="BY20" s="143" t="b">
        <v>0</v>
      </c>
      <c r="BZ20" s="143" t="b">
        <v>0</v>
      </c>
      <c r="CA20" s="143" t="b">
        <v>0</v>
      </c>
      <c r="CB20" s="143" t="b">
        <v>0</v>
      </c>
      <c r="CC20" s="143" t="b">
        <v>0</v>
      </c>
      <c r="CD20" s="143" t="b">
        <v>0</v>
      </c>
      <c r="CE20" s="143" t="b">
        <v>0</v>
      </c>
      <c r="CF20" s="143" t="b">
        <v>0</v>
      </c>
      <c r="CG20" s="143" t="b">
        <v>0</v>
      </c>
      <c r="CH20" s="143" t="b">
        <v>0</v>
      </c>
      <c r="CI20" s="143" t="b">
        <v>0</v>
      </c>
    </row>
    <row r="21" spans="1:87" x14ac:dyDescent="0.2">
      <c r="A21" s="143" t="s">
        <v>725</v>
      </c>
      <c r="B21" s="143" t="b">
        <v>0</v>
      </c>
      <c r="C21" s="143" t="b">
        <v>0</v>
      </c>
      <c r="D21" s="143" t="b">
        <v>0</v>
      </c>
      <c r="E21" s="143" t="b">
        <v>0</v>
      </c>
      <c r="F21" s="143" t="b">
        <v>0</v>
      </c>
      <c r="G21" s="143" t="b">
        <v>0</v>
      </c>
      <c r="H21" s="143" t="b">
        <v>0</v>
      </c>
      <c r="I21" s="143" t="b">
        <v>0</v>
      </c>
      <c r="J21" s="143" t="b">
        <v>0</v>
      </c>
      <c r="K21" s="143" t="b">
        <v>0</v>
      </c>
      <c r="L21" s="143" t="b">
        <v>0</v>
      </c>
      <c r="M21" s="143" t="b">
        <v>0</v>
      </c>
      <c r="N21" s="143" t="b">
        <v>0</v>
      </c>
      <c r="O21" s="143" t="b">
        <v>0</v>
      </c>
      <c r="P21" s="143" t="b">
        <v>0</v>
      </c>
      <c r="Q21" s="143" t="b">
        <v>0</v>
      </c>
      <c r="R21" s="143" t="b">
        <v>0</v>
      </c>
      <c r="S21" s="143" t="b">
        <v>0</v>
      </c>
      <c r="T21" s="143" t="b">
        <v>0</v>
      </c>
      <c r="U21" s="143" t="b">
        <v>0</v>
      </c>
      <c r="V21" s="143" t="b">
        <v>0</v>
      </c>
      <c r="W21" s="143" t="b">
        <v>0</v>
      </c>
      <c r="X21" s="143" t="b">
        <v>0</v>
      </c>
      <c r="Y21" s="143" t="b">
        <v>0</v>
      </c>
      <c r="Z21" s="143" t="b">
        <v>0</v>
      </c>
      <c r="AA21" s="143" t="b">
        <v>0</v>
      </c>
      <c r="AB21" s="143" t="b">
        <v>0</v>
      </c>
      <c r="AC21" s="143" t="b">
        <v>0</v>
      </c>
      <c r="AD21" s="143" t="b">
        <v>0</v>
      </c>
      <c r="AE21" s="143" t="b">
        <v>0</v>
      </c>
      <c r="AF21" s="143" t="b">
        <v>0</v>
      </c>
      <c r="AG21" s="143" t="b">
        <v>0</v>
      </c>
      <c r="AH21" s="143" t="b">
        <v>0</v>
      </c>
      <c r="AI21" s="143" t="b">
        <v>0</v>
      </c>
      <c r="AJ21" s="143" t="b">
        <v>0</v>
      </c>
      <c r="AK21" s="143" t="b">
        <v>0</v>
      </c>
      <c r="AL21" s="143" t="b">
        <v>0</v>
      </c>
      <c r="AM21" s="143" t="b">
        <v>0</v>
      </c>
      <c r="AN21" s="143" t="b">
        <v>0</v>
      </c>
      <c r="AO21" s="143" t="b">
        <v>0</v>
      </c>
      <c r="AP21" s="143" t="b">
        <v>0</v>
      </c>
      <c r="AQ21" s="143" t="b">
        <v>0</v>
      </c>
      <c r="AR21" s="143" t="b">
        <v>0</v>
      </c>
      <c r="AS21" s="143" t="b">
        <v>0</v>
      </c>
      <c r="AT21" s="143" t="b">
        <v>0</v>
      </c>
      <c r="AU21" s="143" t="b">
        <v>0</v>
      </c>
      <c r="AV21" s="143" t="b">
        <v>0</v>
      </c>
      <c r="AW21" s="143" t="b">
        <v>0</v>
      </c>
      <c r="AX21" s="143" t="b">
        <v>0</v>
      </c>
      <c r="AY21" s="143" t="b">
        <v>0</v>
      </c>
      <c r="AZ21" s="143" t="b">
        <v>0</v>
      </c>
      <c r="BA21" s="143" t="b">
        <v>0</v>
      </c>
      <c r="BB21" s="143" t="b">
        <v>0</v>
      </c>
      <c r="BC21" s="143" t="b">
        <v>0</v>
      </c>
      <c r="BD21" s="143" t="b">
        <v>0</v>
      </c>
      <c r="BE21" s="143" t="b">
        <v>0</v>
      </c>
      <c r="BF21" s="143" t="b">
        <v>0</v>
      </c>
      <c r="BG21" s="143" t="b">
        <v>0</v>
      </c>
      <c r="BH21" s="143" t="b">
        <v>0</v>
      </c>
      <c r="BI21" s="143" t="b">
        <v>0</v>
      </c>
      <c r="BJ21" s="143" t="b">
        <v>0</v>
      </c>
      <c r="BK21" s="143" t="b">
        <v>0</v>
      </c>
      <c r="BL21" s="143" t="b">
        <v>0</v>
      </c>
      <c r="BM21" s="143" t="b">
        <v>0</v>
      </c>
      <c r="BN21" s="143" t="b">
        <v>0</v>
      </c>
      <c r="BO21" s="143" t="b">
        <v>0</v>
      </c>
      <c r="BP21" s="143" t="b">
        <v>0</v>
      </c>
      <c r="BQ21" s="143" t="b">
        <v>0</v>
      </c>
      <c r="BR21" s="143" t="b">
        <v>0</v>
      </c>
      <c r="BS21" s="143" t="b">
        <v>0</v>
      </c>
      <c r="BT21" s="143" t="b">
        <v>0</v>
      </c>
      <c r="BU21" s="143" t="b">
        <v>0</v>
      </c>
      <c r="BV21" s="143" t="b">
        <v>0</v>
      </c>
      <c r="BW21" s="143" t="b">
        <v>0</v>
      </c>
      <c r="BX21" s="143" t="b">
        <v>0</v>
      </c>
      <c r="BY21" s="143" t="b">
        <v>0</v>
      </c>
      <c r="BZ21" s="143" t="b">
        <v>0</v>
      </c>
      <c r="CA21" s="143" t="b">
        <v>0</v>
      </c>
      <c r="CB21" s="143" t="b">
        <v>0</v>
      </c>
      <c r="CC21" s="143" t="b">
        <v>0</v>
      </c>
      <c r="CD21" s="143" t="b">
        <v>0</v>
      </c>
      <c r="CE21" s="143" t="b">
        <v>0</v>
      </c>
      <c r="CF21" s="143" t="b">
        <v>0</v>
      </c>
      <c r="CG21" s="143" t="b">
        <v>0</v>
      </c>
      <c r="CH21" s="143" t="b">
        <v>0</v>
      </c>
      <c r="CI21" s="143" t="b">
        <v>0</v>
      </c>
    </row>
    <row r="22" spans="1:87" x14ac:dyDescent="0.2">
      <c r="A22" s="143" t="s">
        <v>726</v>
      </c>
      <c r="B22" s="143">
        <v>158312000</v>
      </c>
      <c r="C22" s="143">
        <v>150788200</v>
      </c>
      <c r="D22" s="143">
        <v>-67507700</v>
      </c>
      <c r="E22" s="143">
        <v>318316800</v>
      </c>
      <c r="F22" s="143">
        <v>62766400</v>
      </c>
      <c r="G22" s="143">
        <v>184410500</v>
      </c>
      <c r="H22" s="143">
        <v>249678000</v>
      </c>
      <c r="I22" s="143">
        <v>300796600</v>
      </c>
      <c r="J22" s="143">
        <v>108910600</v>
      </c>
      <c r="K22" s="143">
        <v>175544199.99999997</v>
      </c>
      <c r="L22" s="143">
        <v>37621500</v>
      </c>
      <c r="M22" s="143">
        <v>226266200</v>
      </c>
      <c r="N22" s="143">
        <v>175047300</v>
      </c>
      <c r="O22" s="143">
        <v>-111194700</v>
      </c>
      <c r="P22" s="143">
        <v>-2414200</v>
      </c>
      <c r="Q22" s="143">
        <v>144791600</v>
      </c>
      <c r="R22" s="143">
        <v>166500900</v>
      </c>
      <c r="S22" s="143" t="b">
        <v>0</v>
      </c>
      <c r="T22" s="143" t="b">
        <v>0</v>
      </c>
      <c r="U22" s="143">
        <v>-58541100</v>
      </c>
      <c r="V22" s="143">
        <v>236302599.99999997</v>
      </c>
      <c r="W22" s="143" t="b">
        <v>0</v>
      </c>
      <c r="X22" s="143" t="b">
        <v>0</v>
      </c>
      <c r="Y22" s="143">
        <v>188355400</v>
      </c>
      <c r="Z22" s="143">
        <v>4652400</v>
      </c>
      <c r="AA22" s="143" t="b">
        <v>0</v>
      </c>
      <c r="AB22" s="143" t="b">
        <v>0</v>
      </c>
      <c r="AC22" s="143" t="b">
        <v>0</v>
      </c>
      <c r="AD22" s="143" t="b">
        <v>0</v>
      </c>
      <c r="AE22" s="143" t="b">
        <v>0</v>
      </c>
      <c r="AF22" s="143" t="b">
        <v>0</v>
      </c>
      <c r="AG22" s="143" t="b">
        <v>0</v>
      </c>
      <c r="AH22" s="143" t="b">
        <v>0</v>
      </c>
      <c r="AI22" s="143" t="b">
        <v>0</v>
      </c>
      <c r="AJ22" s="143" t="b">
        <v>0</v>
      </c>
      <c r="AK22" s="143" t="b">
        <v>0</v>
      </c>
      <c r="AL22" s="143" t="b">
        <v>0</v>
      </c>
      <c r="AM22" s="143" t="b">
        <v>0</v>
      </c>
      <c r="AN22" s="143" t="b">
        <v>0</v>
      </c>
      <c r="AO22" s="143" t="b">
        <v>0</v>
      </c>
      <c r="AP22" s="143" t="b">
        <v>0</v>
      </c>
      <c r="AQ22" s="143" t="b">
        <v>0</v>
      </c>
      <c r="AR22" s="143" t="b">
        <v>0</v>
      </c>
      <c r="AS22" s="143" t="b">
        <v>0</v>
      </c>
      <c r="AT22" s="143" t="b">
        <v>0</v>
      </c>
      <c r="AU22" s="143" t="b">
        <v>0</v>
      </c>
      <c r="AV22" s="143" t="b">
        <v>0</v>
      </c>
      <c r="AW22" s="143" t="b">
        <v>0</v>
      </c>
      <c r="AX22" s="143" t="b">
        <v>0</v>
      </c>
      <c r="AY22" s="143" t="b">
        <v>0</v>
      </c>
      <c r="AZ22" s="143" t="b">
        <v>0</v>
      </c>
      <c r="BA22" s="143" t="b">
        <v>0</v>
      </c>
      <c r="BB22" s="143" t="b">
        <v>0</v>
      </c>
      <c r="BC22" s="143" t="b">
        <v>0</v>
      </c>
      <c r="BD22" s="143" t="b">
        <v>0</v>
      </c>
      <c r="BE22" s="143" t="b">
        <v>0</v>
      </c>
      <c r="BF22" s="143" t="b">
        <v>0</v>
      </c>
      <c r="BG22" s="143" t="b">
        <v>0</v>
      </c>
      <c r="BH22" s="143" t="b">
        <v>0</v>
      </c>
      <c r="BI22" s="143" t="b">
        <v>0</v>
      </c>
      <c r="BJ22" s="143" t="b">
        <v>0</v>
      </c>
      <c r="BK22" s="143" t="b">
        <v>0</v>
      </c>
      <c r="BL22" s="143" t="b">
        <v>0</v>
      </c>
      <c r="BM22" s="143" t="b">
        <v>0</v>
      </c>
      <c r="BN22" s="143" t="b">
        <v>0</v>
      </c>
      <c r="BO22" s="143" t="b">
        <v>0</v>
      </c>
      <c r="BP22" s="143" t="b">
        <v>0</v>
      </c>
      <c r="BQ22" s="143" t="b">
        <v>0</v>
      </c>
      <c r="BR22" s="143" t="b">
        <v>0</v>
      </c>
      <c r="BS22" s="143" t="b">
        <v>0</v>
      </c>
      <c r="BT22" s="143" t="b">
        <v>0</v>
      </c>
      <c r="BU22" s="143" t="b">
        <v>0</v>
      </c>
      <c r="BV22" s="143" t="b">
        <v>0</v>
      </c>
      <c r="BW22" s="143" t="b">
        <v>0</v>
      </c>
      <c r="BX22" s="143" t="b">
        <v>0</v>
      </c>
      <c r="BY22" s="143" t="b">
        <v>0</v>
      </c>
      <c r="BZ22" s="143" t="b">
        <v>0</v>
      </c>
      <c r="CA22" s="143" t="b">
        <v>0</v>
      </c>
      <c r="CB22" s="143" t="b">
        <v>0</v>
      </c>
      <c r="CC22" s="143" t="b">
        <v>0</v>
      </c>
      <c r="CD22" s="143" t="b">
        <v>0</v>
      </c>
      <c r="CE22" s="143" t="b">
        <v>0</v>
      </c>
      <c r="CF22" s="143" t="b">
        <v>0</v>
      </c>
      <c r="CG22" s="143" t="b">
        <v>0</v>
      </c>
      <c r="CH22" s="143" t="b">
        <v>0</v>
      </c>
      <c r="CI22" s="143" t="b">
        <v>0</v>
      </c>
    </row>
    <row r="23" spans="1:87" x14ac:dyDescent="0.2">
      <c r="A23" s="143" t="s">
        <v>727</v>
      </c>
      <c r="B23" s="143">
        <v>140227000</v>
      </c>
      <c r="C23" s="143">
        <v>143199300</v>
      </c>
      <c r="D23" s="143">
        <v>-83774599.999999985</v>
      </c>
      <c r="E23" s="143">
        <v>300998800</v>
      </c>
      <c r="F23" s="143">
        <v>46552400</v>
      </c>
      <c r="G23" s="143">
        <v>176994800</v>
      </c>
      <c r="H23" s="143">
        <v>232449900.00000003</v>
      </c>
      <c r="I23" s="143">
        <v>281275100</v>
      </c>
      <c r="J23" s="143">
        <v>97383300</v>
      </c>
      <c r="K23" s="143">
        <v>177664000</v>
      </c>
      <c r="L23" s="143">
        <v>27301700</v>
      </c>
      <c r="M23" s="143">
        <v>213108000</v>
      </c>
      <c r="N23" s="143">
        <v>162059100</v>
      </c>
      <c r="O23" s="143">
        <v>-78502700</v>
      </c>
      <c r="P23" s="143">
        <v>5242300</v>
      </c>
      <c r="Q23" s="143">
        <v>149134100</v>
      </c>
      <c r="R23" s="143">
        <v>171231900</v>
      </c>
      <c r="S23" s="143" t="b">
        <v>0</v>
      </c>
      <c r="T23" s="143" t="b">
        <v>0</v>
      </c>
      <c r="U23" s="143">
        <v>-50668200</v>
      </c>
      <c r="V23" s="143">
        <v>233006000</v>
      </c>
      <c r="W23" s="143" t="b">
        <v>0</v>
      </c>
      <c r="X23" s="143" t="b">
        <v>0</v>
      </c>
      <c r="Y23" s="143">
        <v>157179700</v>
      </c>
      <c r="Z23" s="143">
        <v>-27368200</v>
      </c>
      <c r="AA23" s="143" t="b">
        <v>0</v>
      </c>
      <c r="AB23" s="143" t="b">
        <v>0</v>
      </c>
      <c r="AC23" s="143" t="b">
        <v>0</v>
      </c>
      <c r="AD23" s="143" t="b">
        <v>0</v>
      </c>
      <c r="AE23" s="143" t="b">
        <v>0</v>
      </c>
      <c r="AF23" s="143" t="b">
        <v>0</v>
      </c>
      <c r="AG23" s="143" t="b">
        <v>0</v>
      </c>
      <c r="AH23" s="143" t="b">
        <v>0</v>
      </c>
      <c r="AI23" s="143" t="b">
        <v>0</v>
      </c>
      <c r="AJ23" s="143" t="b">
        <v>0</v>
      </c>
      <c r="AK23" s="143" t="b">
        <v>0</v>
      </c>
      <c r="AL23" s="143" t="b">
        <v>0</v>
      </c>
      <c r="AM23" s="143" t="b">
        <v>0</v>
      </c>
      <c r="AN23" s="143" t="b">
        <v>0</v>
      </c>
      <c r="AO23" s="143" t="b">
        <v>0</v>
      </c>
      <c r="AP23" s="143" t="b">
        <v>0</v>
      </c>
      <c r="AQ23" s="143" t="b">
        <v>0</v>
      </c>
      <c r="AR23" s="143" t="b">
        <v>0</v>
      </c>
      <c r="AS23" s="143" t="b">
        <v>0</v>
      </c>
      <c r="AT23" s="143" t="b">
        <v>0</v>
      </c>
      <c r="AU23" s="143" t="b">
        <v>0</v>
      </c>
      <c r="AV23" s="143" t="b">
        <v>0</v>
      </c>
      <c r="AW23" s="143" t="b">
        <v>0</v>
      </c>
      <c r="AX23" s="143" t="b">
        <v>0</v>
      </c>
      <c r="AY23" s="143" t="b">
        <v>0</v>
      </c>
      <c r="AZ23" s="143" t="b">
        <v>0</v>
      </c>
      <c r="BA23" s="143" t="b">
        <v>0</v>
      </c>
      <c r="BB23" s="143" t="b">
        <v>0</v>
      </c>
      <c r="BC23" s="143" t="b">
        <v>0</v>
      </c>
      <c r="BD23" s="143" t="b">
        <v>0</v>
      </c>
      <c r="BE23" s="143" t="b">
        <v>0</v>
      </c>
      <c r="BF23" s="143" t="b">
        <v>0</v>
      </c>
      <c r="BG23" s="143" t="b">
        <v>0</v>
      </c>
      <c r="BH23" s="143" t="b">
        <v>0</v>
      </c>
      <c r="BI23" s="143" t="b">
        <v>0</v>
      </c>
      <c r="BJ23" s="143" t="b">
        <v>0</v>
      </c>
      <c r="BK23" s="143" t="b">
        <v>0</v>
      </c>
      <c r="BL23" s="143" t="b">
        <v>0</v>
      </c>
      <c r="BM23" s="143" t="b">
        <v>0</v>
      </c>
      <c r="BN23" s="143" t="b">
        <v>0</v>
      </c>
      <c r="BO23" s="143" t="b">
        <v>0</v>
      </c>
      <c r="BP23" s="143" t="b">
        <v>0</v>
      </c>
      <c r="BQ23" s="143" t="b">
        <v>0</v>
      </c>
      <c r="BR23" s="143" t="b">
        <v>0</v>
      </c>
      <c r="BS23" s="143" t="b">
        <v>0</v>
      </c>
      <c r="BT23" s="143" t="b">
        <v>0</v>
      </c>
      <c r="BU23" s="143" t="b">
        <v>0</v>
      </c>
      <c r="BV23" s="143" t="b">
        <v>0</v>
      </c>
      <c r="BW23" s="143" t="b">
        <v>0</v>
      </c>
      <c r="BX23" s="143" t="b">
        <v>0</v>
      </c>
      <c r="BY23" s="143" t="b">
        <v>0</v>
      </c>
      <c r="BZ23" s="143" t="b">
        <v>0</v>
      </c>
      <c r="CA23" s="143" t="b">
        <v>0</v>
      </c>
      <c r="CB23" s="143" t="b">
        <v>0</v>
      </c>
      <c r="CC23" s="143" t="b">
        <v>0</v>
      </c>
      <c r="CD23" s="143" t="b">
        <v>0</v>
      </c>
      <c r="CE23" s="143" t="b">
        <v>0</v>
      </c>
      <c r="CF23" s="143" t="b">
        <v>0</v>
      </c>
      <c r="CG23" s="143" t="b">
        <v>0</v>
      </c>
      <c r="CH23" s="143" t="b">
        <v>0</v>
      </c>
      <c r="CI23" s="143" t="b">
        <v>0</v>
      </c>
    </row>
    <row r="24" spans="1:87" x14ac:dyDescent="0.2">
      <c r="A24" s="143" t="s">
        <v>728</v>
      </c>
      <c r="B24" s="143">
        <v>18085000</v>
      </c>
      <c r="C24" s="143">
        <v>7588900</v>
      </c>
      <c r="D24" s="143">
        <v>16266900</v>
      </c>
      <c r="E24" s="143">
        <v>17318000</v>
      </c>
      <c r="F24" s="143">
        <v>16214000</v>
      </c>
      <c r="G24" s="143">
        <v>7415700.0000000009</v>
      </c>
      <c r="H24" s="143">
        <v>17228100</v>
      </c>
      <c r="I24" s="143">
        <v>19521500</v>
      </c>
      <c r="J24" s="143">
        <v>11527200</v>
      </c>
      <c r="K24" s="143">
        <v>-2119800</v>
      </c>
      <c r="L24" s="143">
        <v>10319800</v>
      </c>
      <c r="M24" s="143">
        <v>13158200</v>
      </c>
      <c r="N24" s="143">
        <v>12988200</v>
      </c>
      <c r="O24" s="143">
        <v>-32692000</v>
      </c>
      <c r="P24" s="143">
        <v>-7656500</v>
      </c>
      <c r="Q24" s="143">
        <v>-4342500</v>
      </c>
      <c r="R24" s="143">
        <v>-4731000</v>
      </c>
      <c r="S24" s="143" t="b">
        <v>0</v>
      </c>
      <c r="T24" s="143" t="b">
        <v>0</v>
      </c>
      <c r="U24" s="143">
        <v>-7872900</v>
      </c>
      <c r="V24" s="143">
        <v>3296600.0000000005</v>
      </c>
      <c r="W24" s="143" t="b">
        <v>0</v>
      </c>
      <c r="X24" s="143" t="b">
        <v>0</v>
      </c>
      <c r="Y24" s="143">
        <v>31175700</v>
      </c>
      <c r="Z24" s="143">
        <v>32020600</v>
      </c>
      <c r="AA24" s="143" t="b">
        <v>0</v>
      </c>
      <c r="AB24" s="143" t="b">
        <v>0</v>
      </c>
      <c r="AC24" s="143" t="b">
        <v>0</v>
      </c>
      <c r="AD24" s="143" t="b">
        <v>0</v>
      </c>
      <c r="AE24" s="143" t="b">
        <v>0</v>
      </c>
      <c r="AF24" s="143" t="b">
        <v>0</v>
      </c>
      <c r="AG24" s="143" t="b">
        <v>0</v>
      </c>
      <c r="AH24" s="143" t="b">
        <v>0</v>
      </c>
      <c r="AI24" s="143" t="b">
        <v>0</v>
      </c>
      <c r="AJ24" s="143" t="b">
        <v>0</v>
      </c>
      <c r="AK24" s="143" t="b">
        <v>0</v>
      </c>
      <c r="AL24" s="143" t="b">
        <v>0</v>
      </c>
      <c r="AM24" s="143" t="b">
        <v>0</v>
      </c>
      <c r="AN24" s="143" t="b">
        <v>0</v>
      </c>
      <c r="AO24" s="143" t="b">
        <v>0</v>
      </c>
      <c r="AP24" s="143" t="b">
        <v>0</v>
      </c>
      <c r="AQ24" s="143" t="b">
        <v>0</v>
      </c>
      <c r="AR24" s="143" t="b">
        <v>0</v>
      </c>
      <c r="AS24" s="143" t="b">
        <v>0</v>
      </c>
      <c r="AT24" s="143" t="b">
        <v>0</v>
      </c>
      <c r="AU24" s="143" t="b">
        <v>0</v>
      </c>
      <c r="AV24" s="143" t="b">
        <v>0</v>
      </c>
      <c r="AW24" s="143" t="b">
        <v>0</v>
      </c>
      <c r="AX24" s="143" t="b">
        <v>0</v>
      </c>
      <c r="AY24" s="143" t="b">
        <v>0</v>
      </c>
      <c r="AZ24" s="143" t="b">
        <v>0</v>
      </c>
      <c r="BA24" s="143" t="b">
        <v>0</v>
      </c>
      <c r="BB24" s="143" t="b">
        <v>0</v>
      </c>
      <c r="BC24" s="143" t="b">
        <v>0</v>
      </c>
      <c r="BD24" s="143" t="b">
        <v>0</v>
      </c>
      <c r="BE24" s="143" t="b">
        <v>0</v>
      </c>
      <c r="BF24" s="143" t="b">
        <v>0</v>
      </c>
      <c r="BG24" s="143" t="b">
        <v>0</v>
      </c>
      <c r="BH24" s="143" t="b">
        <v>0</v>
      </c>
      <c r="BI24" s="143" t="b">
        <v>0</v>
      </c>
      <c r="BJ24" s="143" t="b">
        <v>0</v>
      </c>
      <c r="BK24" s="143" t="b">
        <v>0</v>
      </c>
      <c r="BL24" s="143" t="b">
        <v>0</v>
      </c>
      <c r="BM24" s="143" t="b">
        <v>0</v>
      </c>
      <c r="BN24" s="143" t="b">
        <v>0</v>
      </c>
      <c r="BO24" s="143" t="b">
        <v>0</v>
      </c>
      <c r="BP24" s="143" t="b">
        <v>0</v>
      </c>
      <c r="BQ24" s="143" t="b">
        <v>0</v>
      </c>
      <c r="BR24" s="143" t="b">
        <v>0</v>
      </c>
      <c r="BS24" s="143" t="b">
        <v>0</v>
      </c>
      <c r="BT24" s="143" t="b">
        <v>0</v>
      </c>
      <c r="BU24" s="143" t="b">
        <v>0</v>
      </c>
      <c r="BV24" s="143" t="b">
        <v>0</v>
      </c>
      <c r="BW24" s="143" t="b">
        <v>0</v>
      </c>
      <c r="BX24" s="143" t="b">
        <v>0</v>
      </c>
      <c r="BY24" s="143" t="b">
        <v>0</v>
      </c>
      <c r="BZ24" s="143" t="b">
        <v>0</v>
      </c>
      <c r="CA24" s="143" t="b">
        <v>0</v>
      </c>
      <c r="CB24" s="143" t="b">
        <v>0</v>
      </c>
      <c r="CC24" s="143" t="b">
        <v>0</v>
      </c>
      <c r="CD24" s="143" t="b">
        <v>0</v>
      </c>
      <c r="CE24" s="143" t="b">
        <v>0</v>
      </c>
      <c r="CF24" s="143" t="b">
        <v>0</v>
      </c>
      <c r="CG24" s="143" t="b">
        <v>0</v>
      </c>
      <c r="CH24" s="143" t="b">
        <v>0</v>
      </c>
      <c r="CI24" s="143" t="b">
        <v>0</v>
      </c>
    </row>
    <row r="25" spans="1:87" ht="16" x14ac:dyDescent="0.2">
      <c r="A25" s="144" t="s">
        <v>562</v>
      </c>
      <c r="B25" s="144">
        <v>0.06</v>
      </c>
      <c r="C25" s="144">
        <v>5.6099999999999997E-2</v>
      </c>
      <c r="D25" s="144">
        <v>-3.2800000000000003E-2</v>
      </c>
      <c r="E25" s="144">
        <v>0.11840000000000001</v>
      </c>
      <c r="F25" s="144">
        <v>0.02</v>
      </c>
      <c r="G25" s="144">
        <v>6.9599999999999995E-2</v>
      </c>
      <c r="H25" s="144">
        <v>9.3299999999999994E-2</v>
      </c>
      <c r="I25" s="144">
        <v>0.1128</v>
      </c>
      <c r="J25" s="144">
        <v>0.04</v>
      </c>
      <c r="K25" s="144">
        <v>9.2700000000000005E-2</v>
      </c>
      <c r="L25" s="144">
        <v>1.4200000000000001E-2</v>
      </c>
      <c r="M25" s="144">
        <v>0.1111</v>
      </c>
      <c r="N25" s="144">
        <v>0.08</v>
      </c>
      <c r="O25" s="144">
        <v>-4.0899999999999999E-2</v>
      </c>
      <c r="P25" s="144">
        <v>2.7000000000000001E-3</v>
      </c>
      <c r="Q25" s="144">
        <v>7.7799999999999994E-2</v>
      </c>
      <c r="R25" s="144">
        <v>0.09</v>
      </c>
      <c r="S25" s="144">
        <v>-4.9599999999999998E-2</v>
      </c>
      <c r="T25" s="144">
        <v>4.2500000000000003E-2</v>
      </c>
      <c r="U25" s="144">
        <v>-2.64E-2</v>
      </c>
      <c r="V25" s="144">
        <v>0.1215</v>
      </c>
      <c r="W25" s="144">
        <v>0.1105</v>
      </c>
      <c r="X25" s="144">
        <v>8.2400000000000001E-2</v>
      </c>
      <c r="Y25" s="144">
        <v>8.2000000000000003E-2</v>
      </c>
      <c r="Z25" s="144">
        <v>-1.43E-2</v>
      </c>
      <c r="AA25" s="144">
        <v>-0.12709999999999999</v>
      </c>
      <c r="AB25" s="144">
        <v>0.1759</v>
      </c>
      <c r="AC25" s="144">
        <v>0.35580000000000001</v>
      </c>
      <c r="AD25" s="144">
        <v>0.2495</v>
      </c>
      <c r="AE25" s="144">
        <v>0.23910000000000001</v>
      </c>
      <c r="AF25" s="144">
        <v>0.21629999999999999</v>
      </c>
      <c r="AG25" s="144">
        <v>0.23860000000000001</v>
      </c>
      <c r="AH25" s="144">
        <v>0.216</v>
      </c>
      <c r="AI25" s="144">
        <v>0.1656</v>
      </c>
      <c r="AJ25" s="144">
        <v>0.2112</v>
      </c>
      <c r="AK25" s="144">
        <v>0.19389999999999999</v>
      </c>
      <c r="AL25" s="144">
        <v>0.18</v>
      </c>
      <c r="AM25" s="144">
        <v>0.19670000000000001</v>
      </c>
      <c r="AN25" s="144">
        <v>0.1943</v>
      </c>
      <c r="AO25" s="144">
        <v>0.19020000000000001</v>
      </c>
      <c r="AP25" s="144">
        <v>0.11</v>
      </c>
      <c r="AQ25" s="144">
        <v>0.23069999999999999</v>
      </c>
      <c r="AR25" s="144">
        <v>8.2699999999999996E-2</v>
      </c>
      <c r="AS25" s="144">
        <v>9.4399999999999998E-2</v>
      </c>
      <c r="AT25" s="144">
        <v>7.0000000000000007E-2</v>
      </c>
      <c r="AU25" s="144">
        <v>8.6900000000000005E-2</v>
      </c>
      <c r="AV25" s="144">
        <v>0.1026</v>
      </c>
      <c r="AW25" s="144">
        <v>7.4200000000000002E-2</v>
      </c>
      <c r="AX25" s="144">
        <v>0.11</v>
      </c>
      <c r="AY25" s="144">
        <v>8.3599999999999994E-2</v>
      </c>
      <c r="AZ25" s="144">
        <v>0.10630000000000001</v>
      </c>
      <c r="BA25" s="144">
        <v>7.1300000000000002E-2</v>
      </c>
      <c r="BB25" s="144" t="b">
        <v>0</v>
      </c>
      <c r="BC25" s="144">
        <v>1.52E-2</v>
      </c>
      <c r="BD25" s="144">
        <v>3.3799999999999997E-2</v>
      </c>
      <c r="BE25" s="144">
        <v>8.5800000000000001E-2</v>
      </c>
      <c r="BF25" s="144" t="b">
        <v>0</v>
      </c>
      <c r="BG25" s="144">
        <v>2.81E-2</v>
      </c>
      <c r="BH25" s="144">
        <v>6.0299999999999999E-2</v>
      </c>
      <c r="BI25" s="144">
        <v>0.20979999999999999</v>
      </c>
      <c r="BJ25" s="144" t="b">
        <v>0</v>
      </c>
      <c r="BK25" s="144">
        <v>0.1137</v>
      </c>
      <c r="BL25" s="144">
        <v>0.1028</v>
      </c>
      <c r="BM25" s="144">
        <v>0.16830000000000001</v>
      </c>
      <c r="BN25" s="144" t="b">
        <v>0</v>
      </c>
      <c r="BO25" s="144">
        <v>0.26250000000000001</v>
      </c>
      <c r="BP25" s="144">
        <v>-0.1623</v>
      </c>
      <c r="BQ25" s="144">
        <v>0.2203</v>
      </c>
      <c r="BR25" s="144">
        <v>-4.53E-2</v>
      </c>
      <c r="BS25" s="144">
        <v>5.5399999999999998E-2</v>
      </c>
      <c r="BT25" s="144">
        <v>3.5700000000000003E-2</v>
      </c>
      <c r="BU25" s="144">
        <v>0.05</v>
      </c>
      <c r="BV25" s="144">
        <v>-0.11</v>
      </c>
      <c r="BW25" s="144">
        <v>0.15809999999999999</v>
      </c>
      <c r="BX25" s="144">
        <v>-0.15959999999999999</v>
      </c>
      <c r="BY25" s="144">
        <v>0.21540000000000001</v>
      </c>
      <c r="BZ25" s="144">
        <v>-0.2026</v>
      </c>
      <c r="CA25" s="144">
        <v>0.2127</v>
      </c>
      <c r="CB25" s="144">
        <v>-0.18029999999999999</v>
      </c>
      <c r="CC25" s="144">
        <v>0.1681</v>
      </c>
      <c r="CD25" s="144">
        <v>-0.3115</v>
      </c>
      <c r="CE25" s="144">
        <v>0.2858</v>
      </c>
      <c r="CF25" s="144">
        <v>-0.1071</v>
      </c>
      <c r="CG25" s="144">
        <v>0.37309999999999999</v>
      </c>
      <c r="CH25" s="144">
        <v>0.27850000000000003</v>
      </c>
      <c r="CI25" s="144">
        <v>0.49059999999999998</v>
      </c>
    </row>
    <row r="26" spans="1:87" ht="16" x14ac:dyDescent="0.2">
      <c r="A26" s="144" t="s">
        <v>563</v>
      </c>
      <c r="B26" s="144">
        <v>140227000</v>
      </c>
      <c r="C26" s="144">
        <v>143199300</v>
      </c>
      <c r="D26" s="144">
        <v>-83774599.999999985</v>
      </c>
      <c r="E26" s="144">
        <v>300998800</v>
      </c>
      <c r="F26" s="144">
        <v>46552400</v>
      </c>
      <c r="G26" s="144">
        <v>176994800</v>
      </c>
      <c r="H26" s="144">
        <v>232449900.00000003</v>
      </c>
      <c r="I26" s="144">
        <v>281275100</v>
      </c>
      <c r="J26" s="144">
        <v>97383300</v>
      </c>
      <c r="K26" s="144">
        <v>177664000</v>
      </c>
      <c r="L26" s="144">
        <v>27301700</v>
      </c>
      <c r="M26" s="144">
        <v>213108000</v>
      </c>
      <c r="N26" s="144">
        <v>162059100</v>
      </c>
      <c r="O26" s="144">
        <v>-78502700</v>
      </c>
      <c r="P26" s="144">
        <v>5242300</v>
      </c>
      <c r="Q26" s="144">
        <v>149134100</v>
      </c>
      <c r="R26" s="144">
        <v>171231900</v>
      </c>
      <c r="S26" s="144">
        <v>-95158400</v>
      </c>
      <c r="T26" s="144">
        <v>81489500</v>
      </c>
      <c r="U26" s="144">
        <v>-50668200</v>
      </c>
      <c r="V26" s="144">
        <v>233006000</v>
      </c>
      <c r="W26" s="144">
        <v>211901500</v>
      </c>
      <c r="X26" s="144">
        <v>157932000</v>
      </c>
      <c r="Y26" s="144">
        <v>157179700</v>
      </c>
      <c r="Z26" s="144">
        <v>-27368200</v>
      </c>
      <c r="AA26" s="144">
        <v>-205275200</v>
      </c>
      <c r="AB26" s="144">
        <v>283978600</v>
      </c>
      <c r="AC26" s="144">
        <v>441847500</v>
      </c>
      <c r="AD26" s="144">
        <v>368607900</v>
      </c>
      <c r="AE26" s="144">
        <v>296998200</v>
      </c>
      <c r="AF26" s="144">
        <v>268673200</v>
      </c>
      <c r="AG26" s="144">
        <v>296302700</v>
      </c>
      <c r="AH26" s="144">
        <v>268270800.00000003</v>
      </c>
      <c r="AI26" s="144">
        <v>205687000</v>
      </c>
      <c r="AJ26" s="144">
        <v>262317000</v>
      </c>
      <c r="AK26" s="144">
        <v>240764199.99999997</v>
      </c>
      <c r="AL26" s="144">
        <v>224160500</v>
      </c>
      <c r="AM26" s="144">
        <v>244266400</v>
      </c>
      <c r="AN26" s="144">
        <v>241379800</v>
      </c>
      <c r="AO26" s="144">
        <v>236183500</v>
      </c>
      <c r="AP26" s="144">
        <v>140490200</v>
      </c>
      <c r="AQ26" s="144">
        <v>286495400</v>
      </c>
      <c r="AR26" s="144">
        <v>102689000</v>
      </c>
      <c r="AS26" s="144">
        <v>117252200</v>
      </c>
      <c r="AT26" s="144">
        <v>85370000</v>
      </c>
      <c r="AU26" s="144">
        <v>107873799.99999999</v>
      </c>
      <c r="AV26" s="144">
        <v>127373200</v>
      </c>
      <c r="AW26" s="144">
        <v>92208100</v>
      </c>
      <c r="AX26" s="144">
        <v>139864800</v>
      </c>
      <c r="AY26" s="144">
        <v>103813400</v>
      </c>
      <c r="AZ26" s="144">
        <v>131976299.99999999</v>
      </c>
      <c r="BA26" s="144">
        <v>88517500</v>
      </c>
      <c r="BB26" s="144">
        <v>131844800</v>
      </c>
      <c r="BC26" s="144">
        <v>18901300</v>
      </c>
      <c r="BD26" s="144">
        <v>42014100</v>
      </c>
      <c r="BE26" s="144">
        <v>81942800</v>
      </c>
      <c r="BF26" s="144">
        <v>120102600</v>
      </c>
      <c r="BG26" s="144">
        <v>26818300</v>
      </c>
      <c r="BH26" s="144">
        <v>57595000</v>
      </c>
      <c r="BI26" s="144">
        <v>133600900</v>
      </c>
      <c r="BJ26" s="144">
        <v>113351700</v>
      </c>
      <c r="BK26" s="144">
        <v>72404600</v>
      </c>
      <c r="BL26" s="144">
        <v>65488100.000000007</v>
      </c>
      <c r="BM26" s="144">
        <v>89333100</v>
      </c>
      <c r="BN26" s="144">
        <v>74613700</v>
      </c>
      <c r="BO26" s="144" t="b">
        <v>0</v>
      </c>
      <c r="BP26" s="144" t="b">
        <v>0</v>
      </c>
      <c r="BQ26" s="144" t="b">
        <v>0</v>
      </c>
      <c r="BR26" s="144" t="b">
        <v>0</v>
      </c>
      <c r="BS26" s="144" t="b">
        <v>0</v>
      </c>
      <c r="BT26" s="144" t="b">
        <v>0</v>
      </c>
      <c r="BU26" s="144" t="b">
        <v>0</v>
      </c>
      <c r="BV26" s="144" t="b">
        <v>0</v>
      </c>
      <c r="BW26" s="144" t="b">
        <v>0</v>
      </c>
      <c r="BX26" s="144" t="b">
        <v>0</v>
      </c>
      <c r="BY26" s="144" t="b">
        <v>0</v>
      </c>
      <c r="BZ26" s="144" t="b">
        <v>0</v>
      </c>
      <c r="CA26" s="144" t="b">
        <v>0</v>
      </c>
      <c r="CB26" s="144" t="b">
        <v>0</v>
      </c>
      <c r="CC26" s="144" t="b">
        <v>0</v>
      </c>
      <c r="CD26" s="144" t="b">
        <v>0</v>
      </c>
      <c r="CE26" s="144" t="b">
        <v>0</v>
      </c>
      <c r="CF26" s="144" t="b">
        <v>0</v>
      </c>
      <c r="CG26" s="144" t="b">
        <v>0</v>
      </c>
      <c r="CH26" s="144" t="b">
        <v>0</v>
      </c>
      <c r="CI26" s="144" t="b">
        <v>0</v>
      </c>
    </row>
    <row r="27" spans="1:87" ht="16" x14ac:dyDescent="0.2">
      <c r="A27" s="144" t="s">
        <v>564</v>
      </c>
      <c r="B27" s="145">
        <v>2.0122</v>
      </c>
      <c r="C27" s="145">
        <v>-0.19089999999999999</v>
      </c>
      <c r="D27" s="145">
        <v>-1.3604000000000001</v>
      </c>
      <c r="E27" s="145">
        <v>7.0099999999999996E-2</v>
      </c>
      <c r="F27" s="145">
        <v>-0.52200000000000002</v>
      </c>
      <c r="G27" s="145">
        <v>-3.8E-3</v>
      </c>
      <c r="H27" s="145">
        <v>7.5141</v>
      </c>
      <c r="I27" s="145">
        <v>0.31990000000000002</v>
      </c>
      <c r="J27" s="145">
        <v>-0.39910000000000001</v>
      </c>
      <c r="K27" s="145">
        <v>3.2631999999999999</v>
      </c>
      <c r="L27" s="145">
        <v>4.2079000000000004</v>
      </c>
      <c r="M27" s="145">
        <v>0.42899999999999999</v>
      </c>
      <c r="N27" s="145">
        <v>-5.3600000000000002E-2</v>
      </c>
      <c r="O27" s="145">
        <v>0.17499999999999999</v>
      </c>
      <c r="P27" s="145">
        <v>-0.93569999999999998</v>
      </c>
      <c r="Q27" s="145">
        <v>3.9432999999999998</v>
      </c>
      <c r="R27" s="145">
        <v>-0.2651</v>
      </c>
      <c r="S27" s="145">
        <v>-1.4491000000000001</v>
      </c>
      <c r="T27" s="145">
        <v>-0.48399999999999999</v>
      </c>
      <c r="U27" s="145">
        <v>-1.3224</v>
      </c>
      <c r="V27" s="145">
        <v>9.5137999999999998</v>
      </c>
      <c r="W27" s="145">
        <v>2.0323000000000002</v>
      </c>
      <c r="X27" s="145">
        <v>-0.44390000000000002</v>
      </c>
      <c r="Y27" s="145">
        <v>-0.64429999999999998</v>
      </c>
      <c r="Z27" s="145">
        <v>-1.0742</v>
      </c>
      <c r="AA27" s="145">
        <v>-1.6912</v>
      </c>
      <c r="AB27" s="145">
        <v>5.7000000000000002E-2</v>
      </c>
      <c r="AC27" s="145">
        <v>0.49120000000000003</v>
      </c>
      <c r="AD27" s="145">
        <v>0.1552</v>
      </c>
      <c r="AE27" s="145">
        <v>0.44390000000000002</v>
      </c>
      <c r="AF27" s="145">
        <v>2.4199999999999999E-2</v>
      </c>
      <c r="AG27" s="145">
        <v>0.23069999999999999</v>
      </c>
      <c r="AH27" s="145">
        <v>0.1968</v>
      </c>
      <c r="AI27" s="145">
        <v>-0.15790000000000001</v>
      </c>
      <c r="AJ27" s="145">
        <v>8.6699999999999999E-2</v>
      </c>
      <c r="AK27" s="145">
        <v>1.9400000000000001E-2</v>
      </c>
      <c r="AL27" s="145">
        <v>0.59560000000000002</v>
      </c>
      <c r="AM27" s="145">
        <v>-0.1474</v>
      </c>
      <c r="AN27" s="145">
        <v>1.3506</v>
      </c>
      <c r="AO27" s="145">
        <v>1.0143</v>
      </c>
      <c r="AP27" s="145">
        <v>0.64570000000000005</v>
      </c>
      <c r="AQ27" s="145">
        <v>1.6557999999999999</v>
      </c>
      <c r="AR27" s="145">
        <v>-0.1938</v>
      </c>
      <c r="AS27" s="145">
        <v>0.27160000000000001</v>
      </c>
      <c r="AT27" s="145">
        <v>-0.3896</v>
      </c>
      <c r="AU27" s="145">
        <v>3.9100000000000003E-2</v>
      </c>
      <c r="AV27" s="145">
        <v>-3.49E-2</v>
      </c>
      <c r="AW27" s="145">
        <v>4.1700000000000001E-2</v>
      </c>
      <c r="AX27" s="145">
        <v>6.08E-2</v>
      </c>
      <c r="AY27" s="145">
        <v>4.4923999999999999</v>
      </c>
      <c r="AZ27" s="145">
        <v>2.1412</v>
      </c>
      <c r="BA27" s="145">
        <v>8.0199999999999994E-2</v>
      </c>
      <c r="BB27" s="145">
        <v>9.7799999999999998E-2</v>
      </c>
      <c r="BC27" s="145">
        <v>-0.29520000000000002</v>
      </c>
      <c r="BD27" s="145">
        <v>-0.27050000000000002</v>
      </c>
      <c r="BE27" s="145">
        <v>-0.38669999999999999</v>
      </c>
      <c r="BF27" s="145">
        <v>5.96E-2</v>
      </c>
      <c r="BG27" s="145">
        <v>-0.62960000000000005</v>
      </c>
      <c r="BH27" s="145">
        <v>-0.1205</v>
      </c>
      <c r="BI27" s="145">
        <v>0.4955</v>
      </c>
      <c r="BJ27" s="145">
        <v>0.51919999999999999</v>
      </c>
      <c r="BK27" s="144" t="b">
        <v>0</v>
      </c>
      <c r="BL27" s="144" t="b">
        <v>0</v>
      </c>
      <c r="BM27" s="144" t="b">
        <v>0</v>
      </c>
      <c r="BN27" s="144" t="b">
        <v>0</v>
      </c>
      <c r="BO27" s="144" t="b">
        <v>0</v>
      </c>
      <c r="BP27" s="144" t="b">
        <v>0</v>
      </c>
      <c r="BQ27" s="144" t="b">
        <v>0</v>
      </c>
      <c r="BR27" s="144" t="b">
        <v>0</v>
      </c>
      <c r="BS27" s="144" t="b">
        <v>0</v>
      </c>
      <c r="BT27" s="144" t="b">
        <v>0</v>
      </c>
      <c r="BU27" s="144" t="b">
        <v>0</v>
      </c>
      <c r="BV27" s="144" t="b">
        <v>0</v>
      </c>
      <c r="BW27" s="144" t="b">
        <v>0</v>
      </c>
      <c r="BX27" s="144" t="b">
        <v>0</v>
      </c>
      <c r="BY27" s="144" t="b">
        <v>0</v>
      </c>
      <c r="BZ27" s="144" t="b">
        <v>0</v>
      </c>
      <c r="CA27" s="144" t="b">
        <v>0</v>
      </c>
      <c r="CB27" s="144" t="b">
        <v>0</v>
      </c>
      <c r="CC27" s="144" t="b">
        <v>0</v>
      </c>
      <c r="CD27" s="144" t="b">
        <v>0</v>
      </c>
      <c r="CE27" s="144" t="b">
        <v>0</v>
      </c>
      <c r="CF27" s="144" t="b">
        <v>0</v>
      </c>
      <c r="CG27" s="144" t="b">
        <v>0</v>
      </c>
      <c r="CH27" s="144" t="b">
        <v>0</v>
      </c>
      <c r="CI27" s="144" t="b">
        <v>0</v>
      </c>
    </row>
    <row r="28" spans="1:87" ht="16" x14ac:dyDescent="0.2">
      <c r="A28" s="144" t="s">
        <v>565</v>
      </c>
      <c r="B28" s="144">
        <v>132143700.00000001</v>
      </c>
      <c r="C28" s="144">
        <v>95551400</v>
      </c>
      <c r="D28" s="144">
        <v>-106430500</v>
      </c>
      <c r="E28" s="144">
        <v>261254900.00000003</v>
      </c>
      <c r="F28" s="144">
        <v>39564400</v>
      </c>
      <c r="G28" s="144">
        <v>161729400</v>
      </c>
      <c r="H28" s="144">
        <v>212179500</v>
      </c>
      <c r="I28" s="144">
        <v>262644300</v>
      </c>
      <c r="J28" s="144">
        <v>75861200</v>
      </c>
      <c r="K28" s="144">
        <v>167675300</v>
      </c>
      <c r="L28" s="144">
        <v>25656900</v>
      </c>
      <c r="M28" s="144">
        <v>201211800</v>
      </c>
      <c r="N28" s="144">
        <v>154998700</v>
      </c>
      <c r="O28" s="144">
        <v>-66201200</v>
      </c>
      <c r="P28" s="144">
        <v>-4738400</v>
      </c>
      <c r="Q28" s="144">
        <v>141194000</v>
      </c>
      <c r="R28" s="144">
        <v>159013600</v>
      </c>
      <c r="S28" s="144">
        <v>-101285800</v>
      </c>
      <c r="T28" s="144">
        <v>90396800</v>
      </c>
      <c r="U28" s="144">
        <v>-67367500</v>
      </c>
      <c r="V28" s="144">
        <v>215372100</v>
      </c>
      <c r="W28" s="144">
        <v>172047900</v>
      </c>
      <c r="X28" s="144">
        <v>76407500</v>
      </c>
      <c r="Y28" s="144">
        <v>145773100</v>
      </c>
      <c r="Z28" s="144">
        <v>245700900</v>
      </c>
      <c r="AA28" s="144">
        <v>-305145600</v>
      </c>
      <c r="AB28" s="144">
        <v>216111699.99999997</v>
      </c>
      <c r="AC28" s="144">
        <v>340171600.00000006</v>
      </c>
      <c r="AD28" s="144">
        <v>310052800</v>
      </c>
      <c r="AE28" s="144">
        <v>279839300</v>
      </c>
      <c r="AF28" s="144">
        <v>266271200</v>
      </c>
      <c r="AG28" s="144">
        <v>296943300</v>
      </c>
      <c r="AH28" s="144">
        <v>266226699.99999997</v>
      </c>
      <c r="AI28" s="144">
        <v>204414000</v>
      </c>
      <c r="AJ28" s="144">
        <v>263462500</v>
      </c>
      <c r="AK28" s="144">
        <v>240539900.00000003</v>
      </c>
      <c r="AL28" s="144">
        <v>221661200</v>
      </c>
      <c r="AM28" s="144">
        <v>286307100</v>
      </c>
      <c r="AN28" s="144">
        <v>147481600</v>
      </c>
      <c r="AO28" s="144">
        <v>245655600</v>
      </c>
      <c r="AP28" s="144">
        <v>139555500</v>
      </c>
      <c r="AQ28" s="144">
        <v>320685600</v>
      </c>
      <c r="AR28" s="144">
        <v>105746800</v>
      </c>
      <c r="AS28" s="144">
        <v>118731000</v>
      </c>
      <c r="AT28" s="144">
        <v>83744599.999999985</v>
      </c>
      <c r="AU28" s="144">
        <v>126783200</v>
      </c>
      <c r="AV28" s="144">
        <v>119899200</v>
      </c>
      <c r="AW28" s="144">
        <v>98254599.999999985</v>
      </c>
      <c r="AX28" s="144">
        <v>133243600</v>
      </c>
      <c r="AY28" s="144">
        <v>94163100</v>
      </c>
      <c r="AZ28" s="144">
        <v>136673800</v>
      </c>
      <c r="BA28" s="144">
        <v>92378400</v>
      </c>
      <c r="BB28" s="144">
        <v>141819900</v>
      </c>
      <c r="BC28" s="144">
        <v>-10034800</v>
      </c>
      <c r="BD28" s="144">
        <v>51716300</v>
      </c>
      <c r="BE28" s="144">
        <v>84496500</v>
      </c>
      <c r="BF28" s="144">
        <v>117959700</v>
      </c>
      <c r="BG28" s="144">
        <v>344157100</v>
      </c>
      <c r="BH28" s="144">
        <v>-251679700</v>
      </c>
      <c r="BI28" s="144">
        <v>251679700</v>
      </c>
      <c r="BJ28" s="144" t="b">
        <v>0</v>
      </c>
      <c r="BK28" s="144">
        <v>80029700</v>
      </c>
      <c r="BL28" s="144">
        <v>67310000</v>
      </c>
      <c r="BM28" s="144">
        <v>165504300</v>
      </c>
      <c r="BN28" s="144" t="b">
        <v>0</v>
      </c>
      <c r="BO28" s="144" t="b">
        <v>0</v>
      </c>
      <c r="BP28" s="144" t="b">
        <v>0</v>
      </c>
      <c r="BQ28" s="144" t="b">
        <v>0</v>
      </c>
      <c r="BR28" s="144" t="b">
        <v>0</v>
      </c>
      <c r="BS28" s="144" t="b">
        <v>0</v>
      </c>
      <c r="BT28" s="144" t="b">
        <v>0</v>
      </c>
      <c r="BU28" s="144" t="b">
        <v>0</v>
      </c>
      <c r="BV28" s="144" t="b">
        <v>0</v>
      </c>
      <c r="BW28" s="144" t="b">
        <v>0</v>
      </c>
      <c r="BX28" s="144" t="b">
        <v>0</v>
      </c>
      <c r="BY28" s="144" t="b">
        <v>0</v>
      </c>
      <c r="BZ28" s="144" t="b">
        <v>0</v>
      </c>
      <c r="CA28" s="144" t="b">
        <v>0</v>
      </c>
      <c r="CB28" s="144" t="b">
        <v>0</v>
      </c>
      <c r="CC28" s="144" t="b">
        <v>0</v>
      </c>
      <c r="CD28" s="144" t="b">
        <v>0</v>
      </c>
      <c r="CE28" s="144" t="b">
        <v>0</v>
      </c>
      <c r="CF28" s="144" t="b">
        <v>0</v>
      </c>
      <c r="CG28" s="144" t="b">
        <v>0</v>
      </c>
      <c r="CH28" s="144" t="b">
        <v>0</v>
      </c>
      <c r="CI28" s="144" t="b">
        <v>0</v>
      </c>
    </row>
    <row r="29" spans="1:87" ht="16" x14ac:dyDescent="0.2">
      <c r="A29" s="144" t="s">
        <v>566</v>
      </c>
      <c r="B29" s="145">
        <v>2.34</v>
      </c>
      <c r="C29" s="145">
        <v>-0.40920000000000001</v>
      </c>
      <c r="D29" s="145">
        <v>-1.5016</v>
      </c>
      <c r="E29" s="145">
        <v>-5.3E-3</v>
      </c>
      <c r="F29" s="145">
        <v>-0.47849999999999998</v>
      </c>
      <c r="G29" s="145">
        <v>-3.5499999999999997E-2</v>
      </c>
      <c r="H29" s="145">
        <v>7.2698999999999998</v>
      </c>
      <c r="I29" s="145">
        <v>0.30530000000000002</v>
      </c>
      <c r="J29" s="145">
        <v>-0.51060000000000005</v>
      </c>
      <c r="K29" s="145">
        <v>3.5327999999999999</v>
      </c>
      <c r="L29" s="145">
        <v>6.4146000000000001</v>
      </c>
      <c r="M29" s="145">
        <v>0.42509999999999998</v>
      </c>
      <c r="N29" s="145">
        <v>-2.52E-2</v>
      </c>
      <c r="O29" s="145">
        <v>0.34639999999999999</v>
      </c>
      <c r="P29" s="145">
        <v>-1.0524</v>
      </c>
      <c r="Q29" s="145">
        <v>3.0958999999999999</v>
      </c>
      <c r="R29" s="145">
        <v>-0.26169999999999999</v>
      </c>
      <c r="S29" s="145">
        <v>-1.5887</v>
      </c>
      <c r="T29" s="145">
        <v>0.18310000000000001</v>
      </c>
      <c r="U29" s="145">
        <v>-1.4621</v>
      </c>
      <c r="V29" s="145">
        <v>-0.1234</v>
      </c>
      <c r="W29" s="145">
        <v>1.5638000000000001</v>
      </c>
      <c r="X29" s="145">
        <v>-0.64639999999999997</v>
      </c>
      <c r="Y29" s="145">
        <v>-0.57150000000000001</v>
      </c>
      <c r="Z29" s="145">
        <v>-0.20760000000000001</v>
      </c>
      <c r="AA29" s="145">
        <v>-2.0903999999999998</v>
      </c>
      <c r="AB29" s="145">
        <v>-0.18840000000000001</v>
      </c>
      <c r="AC29" s="145">
        <v>0.14560000000000001</v>
      </c>
      <c r="AD29" s="145">
        <v>0.1646</v>
      </c>
      <c r="AE29" s="145">
        <v>0.36899999999999999</v>
      </c>
      <c r="AF29" s="145">
        <v>1.0699999999999999E-2</v>
      </c>
      <c r="AG29" s="145">
        <v>0.23449999999999999</v>
      </c>
      <c r="AH29" s="145">
        <v>0.2011</v>
      </c>
      <c r="AI29" s="145">
        <v>-0.28599999999999998</v>
      </c>
      <c r="AJ29" s="145">
        <v>0.78639999999999999</v>
      </c>
      <c r="AK29" s="145">
        <v>-2.0799999999999999E-2</v>
      </c>
      <c r="AL29" s="145">
        <v>0.58830000000000005</v>
      </c>
      <c r="AM29" s="145">
        <v>-0.1072</v>
      </c>
      <c r="AN29" s="145">
        <v>0.3947</v>
      </c>
      <c r="AO29" s="145">
        <v>1.069</v>
      </c>
      <c r="AP29" s="145">
        <v>0.66639999999999999</v>
      </c>
      <c r="AQ29" s="145">
        <v>1.5294000000000001</v>
      </c>
      <c r="AR29" s="145">
        <v>-0.11799999999999999</v>
      </c>
      <c r="AS29" s="145">
        <v>0.2084</v>
      </c>
      <c r="AT29" s="145">
        <v>-0.3715</v>
      </c>
      <c r="AU29" s="145">
        <v>0.34639999999999999</v>
      </c>
      <c r="AV29" s="145">
        <v>-0.1227</v>
      </c>
      <c r="AW29" s="145">
        <v>6.3600000000000004E-2</v>
      </c>
      <c r="AX29" s="145">
        <v>-6.0499999999999998E-2</v>
      </c>
      <c r="AY29" s="145">
        <v>10.383599999999999</v>
      </c>
      <c r="AZ29" s="145">
        <v>1.6428</v>
      </c>
      <c r="BA29" s="145">
        <v>9.3299999999999994E-2</v>
      </c>
      <c r="BB29" s="145">
        <v>0.20230000000000001</v>
      </c>
      <c r="BC29" s="145">
        <v>-1.0291999999999999</v>
      </c>
      <c r="BD29" s="145">
        <v>1.2055</v>
      </c>
      <c r="BE29" s="145">
        <v>-0.6643</v>
      </c>
      <c r="BF29" s="144" t="b">
        <v>0</v>
      </c>
      <c r="BG29" s="145">
        <v>3.3003999999999998</v>
      </c>
      <c r="BH29" s="145">
        <v>-4.7390999999999996</v>
      </c>
      <c r="BI29" s="145">
        <v>0.52070000000000005</v>
      </c>
      <c r="BJ29" s="144" t="b">
        <v>0</v>
      </c>
      <c r="BK29" s="144" t="b">
        <v>0</v>
      </c>
      <c r="BL29" s="144" t="b">
        <v>0</v>
      </c>
      <c r="BM29" s="144" t="b">
        <v>0</v>
      </c>
      <c r="BN29" s="144" t="b">
        <v>0</v>
      </c>
      <c r="BO29" s="144" t="b">
        <v>0</v>
      </c>
      <c r="BP29" s="144" t="b">
        <v>0</v>
      </c>
      <c r="BQ29" s="144" t="b">
        <v>0</v>
      </c>
      <c r="BR29" s="144" t="b">
        <v>0</v>
      </c>
      <c r="BS29" s="144" t="b">
        <v>0</v>
      </c>
      <c r="BT29" s="144" t="b">
        <v>0</v>
      </c>
      <c r="BU29" s="144" t="b">
        <v>0</v>
      </c>
      <c r="BV29" s="144" t="b">
        <v>0</v>
      </c>
      <c r="BW29" s="144" t="b">
        <v>0</v>
      </c>
      <c r="BX29" s="144" t="b">
        <v>0</v>
      </c>
      <c r="BY29" s="144" t="b">
        <v>0</v>
      </c>
      <c r="BZ29" s="144" t="b">
        <v>0</v>
      </c>
      <c r="CA29" s="144" t="b">
        <v>0</v>
      </c>
      <c r="CB29" s="144" t="b">
        <v>0</v>
      </c>
      <c r="CC29" s="144" t="b">
        <v>0</v>
      </c>
      <c r="CD29" s="144" t="b">
        <v>0</v>
      </c>
      <c r="CE29" s="144" t="b">
        <v>0</v>
      </c>
      <c r="CF29" s="144" t="b">
        <v>0</v>
      </c>
      <c r="CG29" s="144" t="b">
        <v>0</v>
      </c>
      <c r="CH29" s="144" t="b">
        <v>0</v>
      </c>
      <c r="CI29" s="144" t="b">
        <v>0</v>
      </c>
    </row>
    <row r="30" spans="1:87" ht="16" x14ac:dyDescent="0.2">
      <c r="A30" s="144" t="s">
        <v>567</v>
      </c>
      <c r="B30" s="144">
        <v>2857831646.7399998</v>
      </c>
      <c r="C30" s="144">
        <v>2805863586.1100001</v>
      </c>
      <c r="D30" s="144">
        <v>3043759749.6700001</v>
      </c>
      <c r="E30" s="144">
        <v>3082347101.6599998</v>
      </c>
      <c r="F30" s="144">
        <v>3085560813.6900001</v>
      </c>
      <c r="G30" s="144">
        <v>3781680411.7600002</v>
      </c>
      <c r="H30" s="144">
        <v>3230265433.8600001</v>
      </c>
      <c r="I30" s="144">
        <v>3663184437.23</v>
      </c>
      <c r="J30" s="144">
        <v>3451755671.9699998</v>
      </c>
      <c r="K30" s="144">
        <v>3317260063.9099998</v>
      </c>
      <c r="L30" s="144">
        <v>3397769025.02</v>
      </c>
      <c r="M30" s="144">
        <v>4268505437.54</v>
      </c>
      <c r="N30" s="144">
        <v>4872673252.2700005</v>
      </c>
      <c r="O30" s="144">
        <v>3499011144.9099998</v>
      </c>
      <c r="P30" s="144">
        <v>3981594167.1399999</v>
      </c>
      <c r="Q30" s="144">
        <v>3936951010.8600001</v>
      </c>
      <c r="R30" s="144">
        <v>5091356202.8400002</v>
      </c>
      <c r="S30" s="144">
        <v>4371908169.9499998</v>
      </c>
      <c r="T30" s="144">
        <v>4619193990.21</v>
      </c>
      <c r="U30" s="144">
        <v>4319595501.0200005</v>
      </c>
      <c r="V30" s="144">
        <v>4781236840.9799995</v>
      </c>
      <c r="W30" s="144">
        <v>4183406010.7800002</v>
      </c>
      <c r="X30" s="144">
        <v>4392912266.04</v>
      </c>
      <c r="Y30" s="144">
        <v>4518890454.96</v>
      </c>
      <c r="Z30" s="144">
        <v>4567738131.9200001</v>
      </c>
      <c r="AA30" s="144">
        <v>3664758447.0799999</v>
      </c>
      <c r="AB30" s="144">
        <v>4141333420.3400002</v>
      </c>
      <c r="AC30" s="144">
        <v>4665155766.4799995</v>
      </c>
      <c r="AD30" s="144">
        <v>4989581139.5100002</v>
      </c>
      <c r="AE30" s="144">
        <v>2767211151.3400002</v>
      </c>
      <c r="AF30" s="144">
        <v>3211617232.8699999</v>
      </c>
      <c r="AG30" s="144">
        <v>3090565980.5900002</v>
      </c>
      <c r="AH30" s="144">
        <v>3466045447.9099998</v>
      </c>
      <c r="AI30" s="144">
        <v>2644817339.6700001</v>
      </c>
      <c r="AJ30" s="144">
        <v>2630035206.9299998</v>
      </c>
      <c r="AK30" s="144">
        <v>2537074716.5900002</v>
      </c>
      <c r="AL30" s="144">
        <v>2865373317.4699998</v>
      </c>
      <c r="AM30" s="144">
        <v>2144920463.8599999</v>
      </c>
      <c r="AN30" s="144">
        <v>2346582397.8400002</v>
      </c>
      <c r="AO30" s="144">
        <v>2444696140.5799999</v>
      </c>
      <c r="AP30" s="144">
        <v>2758869090.1999998</v>
      </c>
      <c r="AQ30" s="144">
        <v>1686227208.6500001</v>
      </c>
      <c r="AR30" s="144">
        <v>2206066761.8099999</v>
      </c>
      <c r="AS30" s="144">
        <v>2348217243.9099998</v>
      </c>
      <c r="AT30" s="144">
        <v>2049758686.6600001</v>
      </c>
      <c r="AU30" s="144">
        <v>2199067997.8600001</v>
      </c>
      <c r="AV30" s="144">
        <v>2230378162.3000002</v>
      </c>
      <c r="AW30" s="144">
        <v>2247456725.8699999</v>
      </c>
      <c r="AX30" s="144">
        <v>2590897972.5100002</v>
      </c>
      <c r="AY30" s="144">
        <v>1992678755.8599999</v>
      </c>
      <c r="AZ30" s="144">
        <v>2204549781.1999998</v>
      </c>
      <c r="BA30" s="144">
        <v>1886562975</v>
      </c>
      <c r="BB30" s="144">
        <v>2409597120.5300002</v>
      </c>
      <c r="BC30" s="144">
        <v>1720347341.04</v>
      </c>
      <c r="BD30" s="144">
        <v>1882634572.9100001</v>
      </c>
      <c r="BE30" s="144">
        <v>1683899172.1800001</v>
      </c>
      <c r="BF30" s="144">
        <v>1888019404.8</v>
      </c>
      <c r="BG30" s="144">
        <v>1411938853.8900001</v>
      </c>
      <c r="BH30" s="144">
        <v>1813429301.04</v>
      </c>
      <c r="BI30" s="144">
        <v>1850524002.99</v>
      </c>
      <c r="BJ30" s="144">
        <v>1852852009.21</v>
      </c>
      <c r="BK30" s="144">
        <v>1699612777.47</v>
      </c>
      <c r="BL30" s="144">
        <v>1616980022.9000001</v>
      </c>
      <c r="BM30" s="144">
        <v>1489995588.1099999</v>
      </c>
      <c r="BN30" s="144">
        <v>1708351955.4400001</v>
      </c>
      <c r="BO30" s="144" t="b">
        <v>0</v>
      </c>
      <c r="BP30" s="144" t="b">
        <v>0</v>
      </c>
      <c r="BQ30" s="144" t="b">
        <v>0</v>
      </c>
      <c r="BR30" s="144" t="b">
        <v>0</v>
      </c>
      <c r="BS30" s="144" t="b">
        <v>0</v>
      </c>
      <c r="BT30" s="144" t="b">
        <v>0</v>
      </c>
      <c r="BU30" s="144" t="b">
        <v>0</v>
      </c>
      <c r="BV30" s="144" t="b">
        <v>0</v>
      </c>
      <c r="BW30" s="144" t="b">
        <v>0</v>
      </c>
      <c r="BX30" s="144" t="b">
        <v>0</v>
      </c>
      <c r="BY30" s="144" t="b">
        <v>0</v>
      </c>
      <c r="BZ30" s="144" t="b">
        <v>0</v>
      </c>
      <c r="CA30" s="144" t="b">
        <v>0</v>
      </c>
      <c r="CB30" s="144" t="b">
        <v>0</v>
      </c>
      <c r="CC30" s="144" t="b">
        <v>0</v>
      </c>
      <c r="CD30" s="144" t="b">
        <v>0</v>
      </c>
      <c r="CE30" s="144" t="b">
        <v>0</v>
      </c>
      <c r="CF30" s="144" t="b">
        <v>0</v>
      </c>
      <c r="CG30" s="144" t="b">
        <v>0</v>
      </c>
      <c r="CH30" s="144" t="b">
        <v>0</v>
      </c>
      <c r="CI30" s="144" t="b">
        <v>0</v>
      </c>
    </row>
    <row r="31" spans="1:87" ht="16" x14ac:dyDescent="0.2">
      <c r="A31" s="144" t="s">
        <v>568</v>
      </c>
      <c r="B31" s="145">
        <v>-7.3800000000000004E-2</v>
      </c>
      <c r="C31" s="145">
        <v>-0.25800000000000001</v>
      </c>
      <c r="D31" s="145">
        <v>-5.7700000000000001E-2</v>
      </c>
      <c r="E31" s="145">
        <v>-0.15859999999999999</v>
      </c>
      <c r="F31" s="145">
        <v>-0.1061</v>
      </c>
      <c r="G31" s="145">
        <v>0.14000000000000001</v>
      </c>
      <c r="H31" s="145">
        <v>-4.9299999999999997E-2</v>
      </c>
      <c r="I31" s="145">
        <v>-0.14180000000000001</v>
      </c>
      <c r="J31" s="145">
        <v>-0.29160000000000003</v>
      </c>
      <c r="K31" s="145">
        <v>-5.1900000000000002E-2</v>
      </c>
      <c r="L31" s="145">
        <v>-0.14660000000000001</v>
      </c>
      <c r="M31" s="145">
        <v>8.4199999999999997E-2</v>
      </c>
      <c r="N31" s="145">
        <v>-4.2999999999999997E-2</v>
      </c>
      <c r="O31" s="145">
        <v>-0.19969999999999999</v>
      </c>
      <c r="P31" s="145">
        <v>-0.13800000000000001</v>
      </c>
      <c r="Q31" s="145">
        <v>-8.8599999999999998E-2</v>
      </c>
      <c r="R31" s="145">
        <v>6.4899999999999999E-2</v>
      </c>
      <c r="S31" s="145">
        <v>4.5100000000000001E-2</v>
      </c>
      <c r="T31" s="145">
        <v>5.1499999999999997E-2</v>
      </c>
      <c r="U31" s="145">
        <v>-4.41E-2</v>
      </c>
      <c r="V31" s="145">
        <v>4.6699999999999998E-2</v>
      </c>
      <c r="W31" s="145">
        <v>0.14149999999999999</v>
      </c>
      <c r="X31" s="145">
        <v>6.0699999999999997E-2</v>
      </c>
      <c r="Y31" s="145">
        <v>-3.1399999999999997E-2</v>
      </c>
      <c r="Z31" s="145">
        <v>-8.4500000000000006E-2</v>
      </c>
      <c r="AA31" s="145">
        <v>0.32440000000000002</v>
      </c>
      <c r="AB31" s="145">
        <v>0.28949999999999998</v>
      </c>
      <c r="AC31" s="145">
        <v>0.50949999999999995</v>
      </c>
      <c r="AD31" s="145">
        <v>0.15859999999999999</v>
      </c>
      <c r="AE31" s="145">
        <v>4.6300000000000001E-2</v>
      </c>
      <c r="AF31" s="145">
        <v>0.22109999999999999</v>
      </c>
      <c r="AG31" s="145">
        <v>0.21820000000000001</v>
      </c>
      <c r="AH31" s="145">
        <v>0.20960000000000001</v>
      </c>
      <c r="AI31" s="145">
        <v>0.2331</v>
      </c>
      <c r="AJ31" s="145">
        <v>0.1208</v>
      </c>
      <c r="AK31" s="145">
        <v>3.78E-2</v>
      </c>
      <c r="AL31" s="145">
        <v>3.8600000000000002E-2</v>
      </c>
      <c r="AM31" s="145">
        <v>0.27200000000000002</v>
      </c>
      <c r="AN31" s="145">
        <v>6.3700000000000007E-2</v>
      </c>
      <c r="AO31" s="145">
        <v>4.1099999999999998E-2</v>
      </c>
      <c r="AP31" s="145">
        <v>0.34589999999999999</v>
      </c>
      <c r="AQ31" s="145">
        <v>-0.23319999999999999</v>
      </c>
      <c r="AR31" s="145">
        <v>-1.09E-2</v>
      </c>
      <c r="AS31" s="145">
        <v>4.48E-2</v>
      </c>
      <c r="AT31" s="145">
        <v>-0.2089</v>
      </c>
      <c r="AU31" s="145">
        <v>0.1036</v>
      </c>
      <c r="AV31" s="145">
        <v>1.17E-2</v>
      </c>
      <c r="AW31" s="145">
        <v>0.1913</v>
      </c>
      <c r="AX31" s="145">
        <v>7.5200000000000003E-2</v>
      </c>
      <c r="AY31" s="145">
        <v>0.1583</v>
      </c>
      <c r="AZ31" s="145">
        <v>0.17100000000000001</v>
      </c>
      <c r="BA31" s="145">
        <v>0.12039999999999999</v>
      </c>
      <c r="BB31" s="145">
        <v>0.27629999999999999</v>
      </c>
      <c r="BC31" s="145">
        <v>0.21840000000000001</v>
      </c>
      <c r="BD31" s="145">
        <v>3.8199999999999998E-2</v>
      </c>
      <c r="BE31" s="145">
        <v>-0.09</v>
      </c>
      <c r="BF31" s="145">
        <v>1.9E-2</v>
      </c>
      <c r="BG31" s="145">
        <v>-0.16930000000000001</v>
      </c>
      <c r="BH31" s="145">
        <v>0.1215</v>
      </c>
      <c r="BI31" s="145">
        <v>0.24199999999999999</v>
      </c>
      <c r="BJ31" s="145">
        <v>8.4599999999999995E-2</v>
      </c>
      <c r="BK31" s="144" t="b">
        <v>0</v>
      </c>
      <c r="BL31" s="144" t="b">
        <v>0</v>
      </c>
      <c r="BM31" s="144" t="b">
        <v>0</v>
      </c>
      <c r="BN31" s="144" t="b">
        <v>0</v>
      </c>
      <c r="BO31" s="144" t="b">
        <v>0</v>
      </c>
      <c r="BP31" s="144" t="b">
        <v>0</v>
      </c>
      <c r="BQ31" s="144" t="b">
        <v>0</v>
      </c>
      <c r="BR31" s="144" t="b">
        <v>0</v>
      </c>
      <c r="BS31" s="144" t="b">
        <v>0</v>
      </c>
      <c r="BT31" s="144" t="b">
        <v>0</v>
      </c>
      <c r="BU31" s="144" t="b">
        <v>0</v>
      </c>
      <c r="BV31" s="144" t="b">
        <v>0</v>
      </c>
      <c r="BW31" s="144" t="b">
        <v>0</v>
      </c>
      <c r="BX31" s="144" t="b">
        <v>0</v>
      </c>
      <c r="BY31" s="144" t="b">
        <v>0</v>
      </c>
      <c r="BZ31" s="144" t="b">
        <v>0</v>
      </c>
      <c r="CA31" s="144" t="b">
        <v>0</v>
      </c>
      <c r="CB31" s="144" t="b">
        <v>0</v>
      </c>
      <c r="CC31" s="144" t="b">
        <v>0</v>
      </c>
      <c r="CD31" s="144" t="b">
        <v>0</v>
      </c>
      <c r="CE31" s="144" t="b">
        <v>0</v>
      </c>
      <c r="CF31" s="144" t="b">
        <v>0</v>
      </c>
      <c r="CG31" s="144" t="b">
        <v>0</v>
      </c>
      <c r="CH31" s="144" t="b">
        <v>0</v>
      </c>
      <c r="CI31" s="144" t="b">
        <v>0</v>
      </c>
    </row>
    <row r="32" spans="1:87" ht="16" x14ac:dyDescent="0.2">
      <c r="A32" s="144" t="s">
        <v>569</v>
      </c>
      <c r="B32" s="144">
        <v>2.83</v>
      </c>
      <c r="C32" s="144">
        <v>2.76</v>
      </c>
      <c r="D32" s="144">
        <v>2.68</v>
      </c>
      <c r="E32" s="144">
        <v>2.73</v>
      </c>
      <c r="F32" s="144">
        <v>2.61</v>
      </c>
      <c r="G32" s="144">
        <v>3.09</v>
      </c>
      <c r="H32" s="144">
        <v>3.07</v>
      </c>
      <c r="I32" s="144">
        <v>2.98</v>
      </c>
      <c r="J32" s="144">
        <v>2.87</v>
      </c>
      <c r="K32" s="144">
        <v>3.68</v>
      </c>
      <c r="L32" s="144">
        <v>3.51</v>
      </c>
      <c r="M32" s="144">
        <v>4.49</v>
      </c>
      <c r="N32" s="144">
        <v>4.38</v>
      </c>
      <c r="O32" s="144">
        <v>4.3</v>
      </c>
      <c r="P32" s="144">
        <v>4.3499999999999996</v>
      </c>
      <c r="Q32" s="144">
        <v>4.3499999999999996</v>
      </c>
      <c r="R32" s="144">
        <v>4.34</v>
      </c>
      <c r="S32" s="144">
        <v>4.25</v>
      </c>
      <c r="T32" s="144">
        <v>4.29</v>
      </c>
      <c r="U32" s="144">
        <v>4.24</v>
      </c>
      <c r="V32" s="144">
        <v>4.2699999999999996</v>
      </c>
      <c r="W32" s="144">
        <v>4.1500000000000004</v>
      </c>
      <c r="X32" s="144">
        <v>4.0199999999999996</v>
      </c>
      <c r="Y32" s="144">
        <v>3.94</v>
      </c>
      <c r="Z32" s="144">
        <v>3.86</v>
      </c>
      <c r="AA32" s="144">
        <v>3.95</v>
      </c>
      <c r="AB32" s="144">
        <v>4.12</v>
      </c>
      <c r="AC32" s="144">
        <v>3.99</v>
      </c>
      <c r="AD32" s="144">
        <v>5.49</v>
      </c>
      <c r="AE32" s="144">
        <v>5.24</v>
      </c>
      <c r="AF32" s="144">
        <v>5</v>
      </c>
      <c r="AG32" s="144">
        <v>4.79</v>
      </c>
      <c r="AH32" s="144">
        <v>5.03</v>
      </c>
      <c r="AI32" s="144">
        <v>4.82</v>
      </c>
      <c r="AJ32" s="144">
        <v>4.6500000000000004</v>
      </c>
      <c r="AK32" s="144">
        <v>4.4400000000000004</v>
      </c>
      <c r="AL32" s="144">
        <v>4.84</v>
      </c>
      <c r="AM32" s="144">
        <v>4.66</v>
      </c>
      <c r="AN32" s="144">
        <v>4.46</v>
      </c>
      <c r="AO32" s="144">
        <v>4.2699999999999996</v>
      </c>
      <c r="AP32" s="144">
        <v>4.18</v>
      </c>
      <c r="AQ32" s="144">
        <v>4.0599999999999996</v>
      </c>
      <c r="AR32" s="144">
        <v>3.83</v>
      </c>
      <c r="AS32" s="144">
        <v>3.75</v>
      </c>
      <c r="AT32" s="144">
        <v>3.66</v>
      </c>
      <c r="AU32" s="144">
        <v>3.49</v>
      </c>
      <c r="AV32" s="144">
        <v>3.41</v>
      </c>
      <c r="AW32" s="144">
        <v>3.3</v>
      </c>
      <c r="AX32" s="144">
        <v>3.21</v>
      </c>
      <c r="AY32" s="144">
        <v>3.1</v>
      </c>
      <c r="AZ32" s="144">
        <v>3.02</v>
      </c>
      <c r="BA32" s="144">
        <v>2.92</v>
      </c>
      <c r="BB32" s="144">
        <v>2.83</v>
      </c>
      <c r="BC32" s="144">
        <v>2.72</v>
      </c>
      <c r="BD32" s="144">
        <v>2.7</v>
      </c>
      <c r="BE32" s="144">
        <v>3.47</v>
      </c>
      <c r="BF32" s="144">
        <v>3.12</v>
      </c>
      <c r="BG32" s="144">
        <v>3.18</v>
      </c>
      <c r="BH32" s="144">
        <v>3.28</v>
      </c>
      <c r="BI32" s="144">
        <v>4.8099999999999996</v>
      </c>
      <c r="BJ32" s="144">
        <v>4.5999999999999996</v>
      </c>
      <c r="BK32" s="144">
        <v>4.42</v>
      </c>
      <c r="BL32" s="144">
        <v>4.53</v>
      </c>
      <c r="BM32" s="144">
        <v>5.31</v>
      </c>
      <c r="BN32" s="144">
        <v>5.07</v>
      </c>
      <c r="BO32" s="144">
        <v>4.9800000000000004</v>
      </c>
      <c r="BP32" s="144">
        <v>3.52</v>
      </c>
      <c r="BQ32" s="144">
        <v>3.58</v>
      </c>
      <c r="BR32" s="144">
        <v>3.53</v>
      </c>
      <c r="BS32" s="144">
        <v>3.26</v>
      </c>
      <c r="BT32" s="144">
        <v>3.79</v>
      </c>
      <c r="BU32" s="144">
        <v>3.31</v>
      </c>
      <c r="BV32" s="144">
        <v>3.11</v>
      </c>
      <c r="BW32" s="144">
        <v>2.91</v>
      </c>
      <c r="BX32" s="144">
        <v>2.57</v>
      </c>
      <c r="BY32" s="144">
        <v>3.11</v>
      </c>
      <c r="BZ32" s="144">
        <v>2.87</v>
      </c>
      <c r="CA32" s="144">
        <v>2.64</v>
      </c>
      <c r="CB32" s="144">
        <v>2.73</v>
      </c>
      <c r="CC32" s="144">
        <v>2.5099999999999998</v>
      </c>
      <c r="CD32" s="144">
        <v>2.58</v>
      </c>
      <c r="CE32" s="144">
        <v>2.34</v>
      </c>
      <c r="CF32" s="144">
        <v>2.04</v>
      </c>
      <c r="CG32" s="144">
        <v>5.6</v>
      </c>
      <c r="CH32" s="144" t="b">
        <v>0</v>
      </c>
      <c r="CI32" s="144" t="b">
        <v>0</v>
      </c>
    </row>
    <row r="33" spans="1:87" ht="16" x14ac:dyDescent="0.2">
      <c r="A33" s="144" t="s">
        <v>570</v>
      </c>
      <c r="B33" s="145">
        <v>1.9699999999999999E-2</v>
      </c>
      <c r="C33" s="145">
        <v>2.01E-2</v>
      </c>
      <c r="D33" s="145">
        <v>-1.11E-2</v>
      </c>
      <c r="E33" s="145">
        <v>4.0599999999999997E-2</v>
      </c>
      <c r="F33" s="145">
        <v>6.4000000000000003E-3</v>
      </c>
      <c r="G33" s="145">
        <v>2.2800000000000001E-2</v>
      </c>
      <c r="H33" s="145">
        <v>3.0700000000000002E-2</v>
      </c>
      <c r="I33" s="145">
        <v>3.8699999999999998E-2</v>
      </c>
      <c r="J33" s="145">
        <v>1.3599999999999999E-2</v>
      </c>
      <c r="K33" s="145">
        <v>1.83E-2</v>
      </c>
      <c r="L33" s="145">
        <v>9.2999999999999992E-3</v>
      </c>
      <c r="M33" s="145">
        <v>2.52E-2</v>
      </c>
      <c r="N33" s="145">
        <v>1.9300000000000001E-2</v>
      </c>
      <c r="O33" s="145">
        <v>-9.4999999999999998E-3</v>
      </c>
      <c r="P33" s="145">
        <v>6.9999999999999999E-4</v>
      </c>
      <c r="Q33" s="145">
        <v>1.8200000000000001E-2</v>
      </c>
      <c r="R33" s="145">
        <v>2.06E-2</v>
      </c>
      <c r="S33" s="145">
        <v>-1.1599999999999999E-2</v>
      </c>
      <c r="T33" s="145">
        <v>9.9000000000000008E-3</v>
      </c>
      <c r="U33" s="145">
        <v>-5.7999999999999996E-3</v>
      </c>
      <c r="V33" s="145">
        <v>2.8500000000000001E-2</v>
      </c>
      <c r="W33" s="145">
        <v>2.7799999999999998E-2</v>
      </c>
      <c r="X33" s="145">
        <v>2.01E-2</v>
      </c>
      <c r="Y33" s="145">
        <v>2.0899999999999998E-2</v>
      </c>
      <c r="Z33" s="145">
        <v>-3.7000000000000002E-3</v>
      </c>
      <c r="AA33" s="145">
        <v>-4.4299999999999999E-2</v>
      </c>
      <c r="AB33" s="145">
        <v>3.4599999999999999E-2</v>
      </c>
      <c r="AC33" s="145">
        <v>4.9700000000000001E-2</v>
      </c>
      <c r="AD33" s="145">
        <v>4.5400000000000003E-2</v>
      </c>
      <c r="AE33" s="145">
        <v>4.7E-2</v>
      </c>
      <c r="AF33" s="145">
        <v>3.9100000000000003E-2</v>
      </c>
      <c r="AG33" s="145">
        <v>5.21E-2</v>
      </c>
      <c r="AH33" s="145">
        <v>4.2900000000000001E-2</v>
      </c>
      <c r="AI33" s="145">
        <v>0.15690000000000001</v>
      </c>
      <c r="AJ33" s="145">
        <v>-8.2299999999999998E-2</v>
      </c>
      <c r="AK33" s="145">
        <v>8.2299999999999998E-2</v>
      </c>
      <c r="AL33" s="145">
        <v>0</v>
      </c>
      <c r="AM33" s="145">
        <v>0.16109999999999999</v>
      </c>
      <c r="AN33" s="145">
        <v>-7.1999999999999995E-2</v>
      </c>
      <c r="AO33" s="144" t="b">
        <v>0</v>
      </c>
      <c r="AP33" s="144" t="b">
        <v>0</v>
      </c>
      <c r="AQ33" s="144" t="b">
        <v>0</v>
      </c>
      <c r="AR33" s="144" t="b">
        <v>0</v>
      </c>
      <c r="AS33" s="144" t="b">
        <v>0</v>
      </c>
      <c r="AT33" s="144" t="b">
        <v>0</v>
      </c>
      <c r="AU33" s="144" t="b">
        <v>0</v>
      </c>
      <c r="AV33" s="144" t="b">
        <v>0</v>
      </c>
      <c r="AW33" s="144" t="b">
        <v>0</v>
      </c>
      <c r="AX33" s="144" t="b">
        <v>0</v>
      </c>
      <c r="AY33" s="144" t="b">
        <v>0</v>
      </c>
      <c r="AZ33" s="144" t="b">
        <v>0</v>
      </c>
      <c r="BA33" s="144" t="b">
        <v>0</v>
      </c>
      <c r="BB33" s="144" t="b">
        <v>0</v>
      </c>
      <c r="BC33" s="144" t="b">
        <v>0</v>
      </c>
      <c r="BD33" s="144" t="b">
        <v>0</v>
      </c>
      <c r="BE33" s="144" t="b">
        <v>0</v>
      </c>
      <c r="BF33" s="144" t="b">
        <v>0</v>
      </c>
      <c r="BG33" s="144" t="b">
        <v>0</v>
      </c>
      <c r="BH33" s="144" t="b">
        <v>0</v>
      </c>
      <c r="BI33" s="144" t="b">
        <v>0</v>
      </c>
      <c r="BJ33" s="144" t="b">
        <v>0</v>
      </c>
      <c r="BK33" s="145">
        <v>2.7799999999999998E-2</v>
      </c>
      <c r="BL33" s="145">
        <v>2.3E-2</v>
      </c>
      <c r="BM33" s="144" t="b">
        <v>0</v>
      </c>
      <c r="BN33" s="144" t="b">
        <v>0</v>
      </c>
      <c r="BO33" s="144" t="b">
        <v>0</v>
      </c>
      <c r="BP33" s="144" t="b">
        <v>0</v>
      </c>
      <c r="BQ33" s="144" t="b">
        <v>0</v>
      </c>
      <c r="BR33" s="144" t="b">
        <v>0</v>
      </c>
      <c r="BS33" s="144" t="b">
        <v>0</v>
      </c>
      <c r="BT33" s="144" t="b">
        <v>0</v>
      </c>
      <c r="BU33" s="144" t="b">
        <v>0</v>
      </c>
      <c r="BV33" s="144" t="b">
        <v>0</v>
      </c>
      <c r="BW33" s="144" t="b">
        <v>0</v>
      </c>
      <c r="BX33" s="144" t="b">
        <v>0</v>
      </c>
      <c r="BY33" s="144" t="b">
        <v>0</v>
      </c>
      <c r="BZ33" s="144" t="b">
        <v>0</v>
      </c>
      <c r="CA33" s="144" t="b">
        <v>0</v>
      </c>
      <c r="CB33" s="144" t="b">
        <v>0</v>
      </c>
      <c r="CC33" s="144" t="b">
        <v>0</v>
      </c>
      <c r="CD33" s="144" t="b">
        <v>0</v>
      </c>
      <c r="CE33" s="144" t="b">
        <v>0</v>
      </c>
      <c r="CF33" s="144" t="b">
        <v>0</v>
      </c>
      <c r="CG33" s="144" t="b">
        <v>0</v>
      </c>
      <c r="CH33" s="144" t="b">
        <v>0</v>
      </c>
      <c r="CI33" s="144" t="b">
        <v>0</v>
      </c>
    </row>
    <row r="34" spans="1:87" ht="16" x14ac:dyDescent="0.2">
      <c r="A34" s="144" t="s">
        <v>571</v>
      </c>
      <c r="B34" s="145">
        <v>1.95E-2</v>
      </c>
      <c r="C34" s="145">
        <v>1.9199999999999998E-2</v>
      </c>
      <c r="D34" s="145">
        <v>-1.1599999999999999E-2</v>
      </c>
      <c r="E34" s="145">
        <v>4.3099999999999999E-2</v>
      </c>
      <c r="F34" s="145">
        <v>7.0000000000000001E-3</v>
      </c>
      <c r="G34" s="145">
        <v>2.06E-2</v>
      </c>
      <c r="H34" s="145">
        <v>2.8799999999999999E-2</v>
      </c>
      <c r="I34" s="145">
        <v>3.73E-2</v>
      </c>
      <c r="J34" s="145">
        <v>1.3599999999999999E-2</v>
      </c>
      <c r="K34" s="145">
        <v>2.24E-2</v>
      </c>
      <c r="L34" s="145">
        <v>1.6299999999999999E-2</v>
      </c>
      <c r="M34" s="145">
        <v>2.4299999999999999E-2</v>
      </c>
      <c r="N34" s="145">
        <v>1.9300000000000001E-2</v>
      </c>
      <c r="O34" s="145">
        <v>-8.9999999999999993E-3</v>
      </c>
      <c r="P34" s="145">
        <v>5.9999999999999995E-4</v>
      </c>
      <c r="Q34" s="145">
        <v>1.78E-2</v>
      </c>
      <c r="R34" s="145">
        <v>2.06E-2</v>
      </c>
      <c r="S34" s="145">
        <v>-1.14E-2</v>
      </c>
      <c r="T34" s="145">
        <v>9.7000000000000003E-3</v>
      </c>
      <c r="U34" s="145">
        <v>-6.0000000000000001E-3</v>
      </c>
      <c r="V34" s="145">
        <v>2.8500000000000001E-2</v>
      </c>
      <c r="W34" s="145">
        <v>2.5499999999999998E-2</v>
      </c>
      <c r="X34" s="145">
        <v>2.01E-2</v>
      </c>
      <c r="Y34" s="145">
        <v>2.0899999999999998E-2</v>
      </c>
      <c r="Z34" s="145">
        <v>-3.7000000000000002E-3</v>
      </c>
      <c r="AA34" s="145">
        <v>-3.8899999999999997E-2</v>
      </c>
      <c r="AB34" s="145">
        <v>2.8799999999999999E-2</v>
      </c>
      <c r="AC34" s="145">
        <v>5.5500000000000001E-2</v>
      </c>
      <c r="AD34" s="145">
        <v>4.5400000000000003E-2</v>
      </c>
      <c r="AE34" s="145">
        <v>3.95E-2</v>
      </c>
      <c r="AF34" s="145">
        <v>3.9100000000000003E-2</v>
      </c>
      <c r="AG34" s="145">
        <v>5.1999999999999998E-2</v>
      </c>
      <c r="AH34" s="145">
        <v>4.2900000000000001E-2</v>
      </c>
      <c r="AI34" s="145">
        <v>3.0200000000000001E-2</v>
      </c>
      <c r="AJ34" s="145">
        <v>4.1500000000000002E-2</v>
      </c>
      <c r="AK34" s="145">
        <v>4.7E-2</v>
      </c>
      <c r="AL34" s="145">
        <v>3.73E-2</v>
      </c>
      <c r="AM34" s="145">
        <v>3.7400000000000003E-2</v>
      </c>
      <c r="AN34" s="145">
        <v>4.0500000000000001E-2</v>
      </c>
      <c r="AO34" s="145">
        <v>4.3999999999999997E-2</v>
      </c>
      <c r="AP34" s="145">
        <v>2.7099999999999999E-2</v>
      </c>
      <c r="AQ34" s="145">
        <v>5.3100000000000001E-2</v>
      </c>
      <c r="AR34" s="145">
        <v>2.07E-2</v>
      </c>
      <c r="AS34" s="145">
        <v>2.47E-2</v>
      </c>
      <c r="AT34" s="145">
        <v>1.8800000000000001E-2</v>
      </c>
      <c r="AU34" s="145">
        <v>2.2200000000000001E-2</v>
      </c>
      <c r="AV34" s="145">
        <v>2.8400000000000002E-2</v>
      </c>
      <c r="AW34" s="145">
        <v>2.2700000000000001E-2</v>
      </c>
      <c r="AX34" s="145">
        <v>3.3099999999999997E-2</v>
      </c>
      <c r="AY34" s="145">
        <v>2.4500000000000001E-2</v>
      </c>
      <c r="AZ34" s="145">
        <v>3.3099999999999997E-2</v>
      </c>
      <c r="BA34" s="145">
        <v>2.3300000000000001E-2</v>
      </c>
      <c r="BB34" s="145">
        <v>3.7499999999999999E-2</v>
      </c>
      <c r="BC34" s="145">
        <v>5.0000000000000001E-3</v>
      </c>
      <c r="BD34" s="145">
        <v>1.17E-2</v>
      </c>
      <c r="BE34" s="145">
        <v>2.07E-2</v>
      </c>
      <c r="BF34" s="145">
        <v>4.0300000000000002E-2</v>
      </c>
      <c r="BG34" s="145">
        <v>1.1900000000000001E-2</v>
      </c>
      <c r="BH34" s="145">
        <v>1.66E-2</v>
      </c>
      <c r="BI34" s="145">
        <v>4.19E-2</v>
      </c>
      <c r="BJ34" s="145">
        <v>3.8699999999999998E-2</v>
      </c>
      <c r="BK34" s="145">
        <v>2.7799999999999998E-2</v>
      </c>
      <c r="BL34" s="145">
        <v>2.1299999999999999E-2</v>
      </c>
      <c r="BM34" s="145">
        <v>3.2000000000000001E-2</v>
      </c>
      <c r="BN34" s="145">
        <v>2.6200000000000001E-2</v>
      </c>
      <c r="BO34" s="144" t="b">
        <v>0</v>
      </c>
      <c r="BP34" s="144" t="b">
        <v>0</v>
      </c>
      <c r="BQ34" s="144" t="b">
        <v>0</v>
      </c>
      <c r="BR34" s="144" t="b">
        <v>0</v>
      </c>
      <c r="BS34" s="144" t="b">
        <v>0</v>
      </c>
      <c r="BT34" s="144" t="b">
        <v>0</v>
      </c>
      <c r="BU34" s="144" t="b">
        <v>0</v>
      </c>
      <c r="BV34" s="144" t="b">
        <v>0</v>
      </c>
      <c r="BW34" s="144" t="b">
        <v>0</v>
      </c>
      <c r="BX34" s="144" t="b">
        <v>0</v>
      </c>
      <c r="BY34" s="144" t="b">
        <v>0</v>
      </c>
      <c r="BZ34" s="144" t="b">
        <v>0</v>
      </c>
      <c r="CA34" s="144" t="b">
        <v>0</v>
      </c>
      <c r="CB34" s="144" t="b">
        <v>0</v>
      </c>
      <c r="CC34" s="144" t="b">
        <v>0</v>
      </c>
      <c r="CD34" s="144" t="b">
        <v>0</v>
      </c>
      <c r="CE34" s="144" t="b">
        <v>0</v>
      </c>
      <c r="CF34" s="144" t="b">
        <v>0</v>
      </c>
      <c r="CG34" s="144" t="b">
        <v>0</v>
      </c>
      <c r="CH34" s="144" t="b">
        <v>0</v>
      </c>
      <c r="CI34" s="144" t="b">
        <v>0</v>
      </c>
    </row>
    <row r="35" spans="1:87" ht="16" x14ac:dyDescent="0.2">
      <c r="A35" s="144" t="s">
        <v>572</v>
      </c>
      <c r="B35" s="145">
        <v>0.44319999999999998</v>
      </c>
      <c r="C35" s="145">
        <v>-0.68910000000000005</v>
      </c>
      <c r="D35" s="145">
        <v>1.526</v>
      </c>
      <c r="E35" s="145">
        <v>1.2594000000000001</v>
      </c>
      <c r="F35" s="145">
        <v>0.52170000000000005</v>
      </c>
      <c r="G35" s="145">
        <v>0.76259999999999994</v>
      </c>
      <c r="H35" s="145">
        <v>3.3003</v>
      </c>
      <c r="I35" s="145">
        <v>0.58050000000000002</v>
      </c>
      <c r="J35" s="145">
        <v>0.44440000000000002</v>
      </c>
      <c r="K35" s="145">
        <v>1.1042000000000001</v>
      </c>
      <c r="L35" s="145">
        <v>-21.539300000000001</v>
      </c>
      <c r="M35" s="145">
        <v>1.5215000000000001</v>
      </c>
      <c r="N35" s="145">
        <v>0.44629999999999997</v>
      </c>
      <c r="O35" s="145">
        <v>1.4866999999999999</v>
      </c>
      <c r="P35" s="145">
        <v>0.99160000000000004</v>
      </c>
      <c r="Q35" s="145">
        <v>0.96340000000000003</v>
      </c>
      <c r="R35" s="145">
        <v>0.45900000000000002</v>
      </c>
      <c r="S35" s="145">
        <v>1.2217</v>
      </c>
      <c r="T35" s="145">
        <v>-0.79890000000000005</v>
      </c>
      <c r="U35" s="145">
        <v>0.60980000000000001</v>
      </c>
      <c r="V35" s="145">
        <v>0.44</v>
      </c>
      <c r="W35" s="145">
        <v>2.0500000000000001E-2</v>
      </c>
      <c r="X35" s="145">
        <v>-1.2102999999999999</v>
      </c>
      <c r="Y35" s="145">
        <v>1.3948</v>
      </c>
      <c r="Z35" s="145">
        <v>0.4909</v>
      </c>
      <c r="AA35" s="145">
        <v>0.64900000000000002</v>
      </c>
      <c r="AB35" s="145">
        <v>1.2549999999999999</v>
      </c>
      <c r="AC35" s="145">
        <v>2.0183</v>
      </c>
      <c r="AD35" s="145">
        <v>0.4365</v>
      </c>
      <c r="AE35" s="145">
        <v>-2.7298</v>
      </c>
      <c r="AF35" s="145">
        <v>0.67520000000000002</v>
      </c>
      <c r="AG35" s="145">
        <v>2.6617999999999999</v>
      </c>
      <c r="AH35" s="145">
        <v>0.41149999999999998</v>
      </c>
      <c r="AI35" s="145">
        <v>1.349</v>
      </c>
      <c r="AJ35" s="145">
        <v>-0.34599999999999997</v>
      </c>
      <c r="AK35" s="145">
        <v>5.1487999999999996</v>
      </c>
      <c r="AL35" s="145">
        <v>0.41420000000000001</v>
      </c>
      <c r="AM35" s="145">
        <v>0.50929999999999997</v>
      </c>
      <c r="AN35" s="145">
        <v>0.37019999999999997</v>
      </c>
      <c r="AO35" s="145">
        <v>134.4727</v>
      </c>
      <c r="AP35" s="145">
        <v>0.40960000000000002</v>
      </c>
      <c r="AQ35" s="145">
        <v>-7.7335000000000003</v>
      </c>
      <c r="AR35" s="145">
        <v>0.79310000000000003</v>
      </c>
      <c r="AS35" s="145">
        <v>0.66439999999999999</v>
      </c>
      <c r="AT35" s="145">
        <v>0.4698</v>
      </c>
      <c r="AU35" s="145">
        <v>2.6240000000000001</v>
      </c>
      <c r="AV35" s="145">
        <v>0.66349999999999998</v>
      </c>
      <c r="AW35" s="145">
        <v>1.3221000000000001</v>
      </c>
      <c r="AX35" s="145">
        <v>0.50890000000000002</v>
      </c>
      <c r="AY35" s="145">
        <v>0.67710000000000004</v>
      </c>
      <c r="AZ35" s="145">
        <v>0.79610000000000003</v>
      </c>
      <c r="BA35" s="145">
        <v>1.3864000000000001</v>
      </c>
      <c r="BB35" s="145">
        <v>0.496</v>
      </c>
      <c r="BC35" s="145">
        <v>1.2139</v>
      </c>
      <c r="BD35" s="145">
        <v>0.45629999999999998</v>
      </c>
      <c r="BE35" s="145">
        <v>-1.0738000000000001</v>
      </c>
      <c r="BF35" s="145">
        <v>0.53949999999999998</v>
      </c>
      <c r="BG35" s="145">
        <v>1.1438999999999999</v>
      </c>
      <c r="BH35" s="145">
        <v>0.84370000000000001</v>
      </c>
      <c r="BI35" s="145">
        <v>2.7275999999999998</v>
      </c>
      <c r="BJ35" s="145">
        <v>0.53439999999999999</v>
      </c>
      <c r="BK35" s="145">
        <v>0.4511</v>
      </c>
      <c r="BL35" s="145">
        <v>0.67390000000000005</v>
      </c>
      <c r="BM35" s="145">
        <v>0.29770000000000002</v>
      </c>
      <c r="BN35" s="145">
        <v>0.52410000000000001</v>
      </c>
      <c r="BO35" s="144" t="b">
        <v>0</v>
      </c>
      <c r="BP35" s="144" t="b">
        <v>0</v>
      </c>
      <c r="BQ35" s="144" t="b">
        <v>0</v>
      </c>
      <c r="BR35" s="144" t="b">
        <v>0</v>
      </c>
      <c r="BS35" s="144" t="b">
        <v>0</v>
      </c>
      <c r="BT35" s="144" t="b">
        <v>0</v>
      </c>
      <c r="BU35" s="144" t="b">
        <v>0</v>
      </c>
      <c r="BV35" s="144" t="b">
        <v>0</v>
      </c>
      <c r="BW35" s="144" t="b">
        <v>0</v>
      </c>
      <c r="BX35" s="144" t="b">
        <v>0</v>
      </c>
      <c r="BY35" s="144" t="b">
        <v>0</v>
      </c>
      <c r="BZ35" s="144" t="b">
        <v>0</v>
      </c>
      <c r="CA35" s="144" t="b">
        <v>0</v>
      </c>
      <c r="CB35" s="144" t="b">
        <v>0</v>
      </c>
      <c r="CC35" s="144" t="b">
        <v>0</v>
      </c>
      <c r="CD35" s="144" t="b">
        <v>0</v>
      </c>
      <c r="CE35" s="144" t="b">
        <v>0</v>
      </c>
      <c r="CF35" s="144" t="b">
        <v>0</v>
      </c>
      <c r="CG35" s="144" t="b">
        <v>0</v>
      </c>
      <c r="CH35" s="144" t="b">
        <v>0</v>
      </c>
      <c r="CI35" s="144" t="b">
        <v>0</v>
      </c>
    </row>
    <row r="36" spans="1:87" ht="16" x14ac:dyDescent="0.2">
      <c r="A36" s="144" t="s">
        <v>573</v>
      </c>
      <c r="B36" s="144">
        <v>0.3</v>
      </c>
      <c r="C36" s="144">
        <v>0.31</v>
      </c>
      <c r="D36" s="144">
        <v>0.28999999999999998</v>
      </c>
      <c r="E36" s="144">
        <v>0.28000000000000003</v>
      </c>
      <c r="F36" s="144">
        <v>0.28000000000000003</v>
      </c>
      <c r="G36" s="144">
        <v>0.28000000000000003</v>
      </c>
      <c r="H36" s="144">
        <v>0.21</v>
      </c>
      <c r="I36" s="144">
        <v>0.21</v>
      </c>
      <c r="J36" s="144">
        <v>0.21</v>
      </c>
      <c r="K36" s="144">
        <v>0.57999999999999996</v>
      </c>
      <c r="L36" s="144">
        <v>0.52</v>
      </c>
      <c r="M36" s="144">
        <v>0.52</v>
      </c>
      <c r="N36" s="144">
        <v>0.52</v>
      </c>
      <c r="O36" s="144">
        <v>0.52</v>
      </c>
      <c r="P36" s="144">
        <v>0.52</v>
      </c>
      <c r="Q36" s="144">
        <v>0.52</v>
      </c>
      <c r="R36" s="144">
        <v>0.52</v>
      </c>
      <c r="S36" s="144">
        <v>0.52</v>
      </c>
      <c r="T36" s="144">
        <v>0.5</v>
      </c>
      <c r="U36" s="144">
        <v>0.5</v>
      </c>
      <c r="V36" s="144">
        <v>0.5</v>
      </c>
      <c r="W36" s="144">
        <v>0.5</v>
      </c>
      <c r="X36" s="144">
        <v>0.49</v>
      </c>
      <c r="Y36" s="144">
        <v>0.49</v>
      </c>
      <c r="Z36" s="144">
        <v>0.49</v>
      </c>
      <c r="AA36" s="144">
        <v>0.57999999999999996</v>
      </c>
      <c r="AB36" s="144">
        <v>0.57999999999999996</v>
      </c>
      <c r="AC36" s="144">
        <v>0.57999999999999996</v>
      </c>
      <c r="AD36" s="144">
        <v>0.75</v>
      </c>
      <c r="AE36" s="144">
        <v>0.75</v>
      </c>
      <c r="AF36" s="144">
        <v>0.75</v>
      </c>
      <c r="AG36" s="144">
        <v>0.75</v>
      </c>
      <c r="AH36" s="144">
        <v>0.74</v>
      </c>
      <c r="AI36" s="144">
        <v>0.74</v>
      </c>
      <c r="AJ36" s="144">
        <v>0.75</v>
      </c>
      <c r="AK36" s="144">
        <v>0.75</v>
      </c>
      <c r="AL36" s="144">
        <v>0.75</v>
      </c>
      <c r="AM36" s="144">
        <v>0.75</v>
      </c>
      <c r="AN36" s="144">
        <v>0.75</v>
      </c>
      <c r="AO36" s="144">
        <v>0.75</v>
      </c>
      <c r="AP36" s="144">
        <v>0.75</v>
      </c>
      <c r="AQ36" s="144">
        <v>0.75</v>
      </c>
      <c r="AR36" s="144">
        <v>0.75</v>
      </c>
      <c r="AS36" s="144">
        <v>0.75</v>
      </c>
      <c r="AT36" s="144">
        <v>0.75</v>
      </c>
      <c r="AU36" s="144">
        <v>0.75</v>
      </c>
      <c r="AV36" s="144">
        <v>0.75</v>
      </c>
      <c r="AW36" s="144">
        <v>0.74</v>
      </c>
      <c r="AX36" s="144">
        <v>0.73</v>
      </c>
      <c r="AY36" s="144">
        <v>0.73</v>
      </c>
      <c r="AZ36" s="144">
        <v>0.73</v>
      </c>
      <c r="BA36" s="144">
        <v>0.74</v>
      </c>
      <c r="BB36" s="144">
        <v>0.72</v>
      </c>
      <c r="BC36" s="144">
        <v>0.72</v>
      </c>
      <c r="BD36" s="144">
        <v>0.71</v>
      </c>
      <c r="BE36" s="144">
        <v>1.23</v>
      </c>
      <c r="BF36" s="144">
        <v>1.22</v>
      </c>
      <c r="BG36" s="144">
        <v>1.2</v>
      </c>
      <c r="BH36" s="144">
        <v>1.18</v>
      </c>
      <c r="BI36" s="144">
        <v>2.25</v>
      </c>
      <c r="BJ36" s="144">
        <v>2.2400000000000002</v>
      </c>
      <c r="BK36" s="144">
        <v>2.2400000000000002</v>
      </c>
      <c r="BL36" s="144">
        <v>2.21</v>
      </c>
      <c r="BM36" s="144">
        <v>2.85</v>
      </c>
      <c r="BN36" s="144">
        <v>2.5499999999999998</v>
      </c>
      <c r="BO36" s="144">
        <v>2.83</v>
      </c>
      <c r="BP36" s="144">
        <v>1.35</v>
      </c>
      <c r="BQ36" s="144">
        <v>1.33</v>
      </c>
      <c r="BR36" s="144">
        <v>1.3</v>
      </c>
      <c r="BS36" s="144">
        <v>1.3</v>
      </c>
      <c r="BT36" s="144">
        <v>1.33</v>
      </c>
      <c r="BU36" s="144">
        <v>0.88</v>
      </c>
      <c r="BV36" s="144">
        <v>0.83</v>
      </c>
      <c r="BW36" s="144">
        <v>0.83</v>
      </c>
      <c r="BX36" s="144">
        <v>0.36</v>
      </c>
      <c r="BY36" s="144">
        <v>0.45</v>
      </c>
      <c r="BZ36" s="144">
        <v>0.44</v>
      </c>
      <c r="CA36" s="144">
        <v>0.44</v>
      </c>
      <c r="CB36" s="144">
        <v>0.44</v>
      </c>
      <c r="CC36" s="144">
        <v>0.44</v>
      </c>
      <c r="CD36" s="144">
        <v>0.44</v>
      </c>
      <c r="CE36" s="144">
        <v>0.44</v>
      </c>
      <c r="CF36" s="144">
        <v>0.42</v>
      </c>
      <c r="CG36" s="144">
        <v>1.32</v>
      </c>
      <c r="CH36" s="144" t="b">
        <v>0</v>
      </c>
      <c r="CI36" s="144" t="b">
        <v>0</v>
      </c>
    </row>
    <row r="37" spans="1:87" ht="16" x14ac:dyDescent="0.2">
      <c r="A37" s="144" t="s">
        <v>574</v>
      </c>
      <c r="B37" s="144">
        <v>1.1000000000000001</v>
      </c>
      <c r="C37" s="144">
        <v>1.04</v>
      </c>
      <c r="D37" s="144">
        <v>0.99</v>
      </c>
      <c r="E37" s="144">
        <v>1.02</v>
      </c>
      <c r="F37" s="144">
        <v>0.91</v>
      </c>
      <c r="G37" s="144">
        <v>1.39</v>
      </c>
      <c r="H37" s="144">
        <v>1.34</v>
      </c>
      <c r="I37" s="144">
        <v>1.25</v>
      </c>
      <c r="J37" s="144">
        <v>1.1399999999999999</v>
      </c>
      <c r="K37" s="144">
        <v>1.43</v>
      </c>
      <c r="L37" s="144">
        <v>1.32</v>
      </c>
      <c r="M37" s="144">
        <v>2.31</v>
      </c>
      <c r="N37" s="144">
        <v>2.19</v>
      </c>
      <c r="O37" s="144">
        <v>2.11</v>
      </c>
      <c r="P37" s="144">
        <v>2.1800000000000002</v>
      </c>
      <c r="Q37" s="144">
        <v>2.1800000000000002</v>
      </c>
      <c r="R37" s="144">
        <v>2.17</v>
      </c>
      <c r="S37" s="144">
        <v>2.08</v>
      </c>
      <c r="T37" s="144">
        <v>2.13</v>
      </c>
      <c r="U37" s="144">
        <v>2.09</v>
      </c>
      <c r="V37" s="144">
        <v>2.12</v>
      </c>
      <c r="W37" s="144">
        <v>2</v>
      </c>
      <c r="X37" s="144">
        <v>1.88</v>
      </c>
      <c r="Y37" s="144">
        <v>1.8</v>
      </c>
      <c r="Z37" s="144">
        <v>1.72</v>
      </c>
      <c r="AA37" s="144">
        <v>1.6</v>
      </c>
      <c r="AB37" s="144">
        <v>1.8</v>
      </c>
      <c r="AC37" s="144">
        <v>1.67</v>
      </c>
      <c r="AD37" s="144">
        <v>2.48</v>
      </c>
      <c r="AE37" s="144">
        <v>2.23</v>
      </c>
      <c r="AF37" s="144">
        <v>2.0699999999999998</v>
      </c>
      <c r="AG37" s="144">
        <v>1.86</v>
      </c>
      <c r="AH37" s="144">
        <v>2.11</v>
      </c>
      <c r="AI37" s="144">
        <v>1.89</v>
      </c>
      <c r="AJ37" s="144">
        <v>1.8</v>
      </c>
      <c r="AK37" s="144">
        <v>1.59</v>
      </c>
      <c r="AL37" s="144">
        <v>1.98</v>
      </c>
      <c r="AM37" s="144">
        <v>1.8</v>
      </c>
      <c r="AN37" s="144">
        <v>1.67</v>
      </c>
      <c r="AO37" s="144">
        <v>1.48</v>
      </c>
      <c r="AP37" s="144">
        <v>1.39</v>
      </c>
      <c r="AQ37" s="144">
        <v>1.27</v>
      </c>
      <c r="AR37" s="144">
        <v>1.29</v>
      </c>
      <c r="AS37" s="144">
        <v>1.21</v>
      </c>
      <c r="AT37" s="144">
        <v>1.1200000000000001</v>
      </c>
      <c r="AU37" s="144">
        <v>1.03</v>
      </c>
      <c r="AV37" s="144">
        <v>0.99</v>
      </c>
      <c r="AW37" s="144">
        <v>0.89</v>
      </c>
      <c r="AX37" s="144">
        <v>0.81</v>
      </c>
      <c r="AY37" s="144">
        <v>0.71</v>
      </c>
      <c r="AZ37" s="144">
        <v>0.69</v>
      </c>
      <c r="BA37" s="144">
        <v>0.59</v>
      </c>
      <c r="BB37" s="144">
        <v>0.51</v>
      </c>
      <c r="BC37" s="144">
        <v>0.41</v>
      </c>
      <c r="BD37" s="144">
        <v>0.42</v>
      </c>
      <c r="BE37" s="144">
        <v>0.5</v>
      </c>
      <c r="BF37" s="144">
        <v>0.23</v>
      </c>
      <c r="BG37" s="144">
        <v>0.25</v>
      </c>
      <c r="BH37" s="144">
        <v>0.46</v>
      </c>
      <c r="BI37" s="144">
        <v>0.61</v>
      </c>
      <c r="BJ37" s="144">
        <v>0.4</v>
      </c>
      <c r="BK37" s="144">
        <v>0.22</v>
      </c>
      <c r="BL37" s="144">
        <v>0.42</v>
      </c>
      <c r="BM37" s="144">
        <v>0.38</v>
      </c>
      <c r="BN37" s="144">
        <v>0.19</v>
      </c>
      <c r="BO37" s="144">
        <v>7.0000000000000007E-2</v>
      </c>
      <c r="BP37" s="144">
        <v>0.3</v>
      </c>
      <c r="BQ37" s="144">
        <v>0.28999999999999998</v>
      </c>
      <c r="BR37" s="144">
        <v>0.33</v>
      </c>
      <c r="BS37" s="144">
        <v>0.06</v>
      </c>
      <c r="BT37" s="144">
        <v>0.5</v>
      </c>
      <c r="BU37" s="144">
        <v>0.28999999999999998</v>
      </c>
      <c r="BV37" s="144">
        <v>0.39</v>
      </c>
      <c r="BW37" s="144">
        <v>0.19</v>
      </c>
      <c r="BX37" s="144">
        <v>0.27</v>
      </c>
      <c r="BY37" s="144">
        <v>0.57999999999999996</v>
      </c>
      <c r="BZ37" s="144">
        <v>0.66</v>
      </c>
      <c r="CA37" s="144">
        <v>0.47</v>
      </c>
      <c r="CB37" s="144">
        <v>0.67</v>
      </c>
      <c r="CC37" s="144">
        <v>0.49</v>
      </c>
      <c r="CD37" s="144">
        <v>0.64</v>
      </c>
      <c r="CE37" s="144">
        <v>0.41</v>
      </c>
      <c r="CF37" s="144">
        <v>0.22</v>
      </c>
      <c r="CG37" s="144">
        <v>1E-3</v>
      </c>
      <c r="CH37" s="144" t="b">
        <v>0</v>
      </c>
      <c r="CI37" s="144" t="b">
        <v>0</v>
      </c>
    </row>
    <row r="38" spans="1:87" ht="16" x14ac:dyDescent="0.2">
      <c r="A38" s="144" t="s">
        <v>575</v>
      </c>
      <c r="B38" s="144">
        <v>0.06</v>
      </c>
      <c r="C38" s="144">
        <v>0.02</v>
      </c>
      <c r="D38" s="144">
        <v>-7.0000000000000007E-2</v>
      </c>
      <c r="E38" s="144">
        <v>7.0000000000000007E-2</v>
      </c>
      <c r="F38" s="144">
        <v>0.04</v>
      </c>
      <c r="G38" s="144">
        <v>0.18</v>
      </c>
      <c r="H38" s="144">
        <v>0.14000000000000001</v>
      </c>
      <c r="I38" s="144">
        <v>0.37</v>
      </c>
      <c r="J38" s="144">
        <v>0.42</v>
      </c>
      <c r="K38" s="144">
        <v>0.47</v>
      </c>
      <c r="L38" s="144">
        <v>0.37</v>
      </c>
      <c r="M38" s="144">
        <v>0.15</v>
      </c>
      <c r="N38" s="144">
        <v>-0.12</v>
      </c>
      <c r="O38" s="144">
        <v>7.0000000000000007E-2</v>
      </c>
      <c r="P38" s="144">
        <v>0.16</v>
      </c>
      <c r="Q38" s="144">
        <v>0.38</v>
      </c>
      <c r="R38" s="144">
        <v>-0.02</v>
      </c>
      <c r="S38" s="144">
        <v>-0.15</v>
      </c>
      <c r="T38" s="144">
        <v>-0.14000000000000001</v>
      </c>
      <c r="U38" s="144">
        <v>0.3</v>
      </c>
      <c r="V38" s="144">
        <v>0.06</v>
      </c>
      <c r="W38" s="144">
        <v>-0.04</v>
      </c>
      <c r="X38" s="144">
        <v>-0.06</v>
      </c>
      <c r="Y38" s="144">
        <v>0.09</v>
      </c>
      <c r="Z38" s="144">
        <v>0.3</v>
      </c>
      <c r="AA38" s="144" t="b">
        <v>0</v>
      </c>
      <c r="AB38" s="144">
        <v>-0.09</v>
      </c>
      <c r="AC38" s="144">
        <v>0.1</v>
      </c>
      <c r="AD38" s="144">
        <v>-0.03</v>
      </c>
      <c r="AE38" s="144">
        <v>-0.06</v>
      </c>
      <c r="AF38" s="144">
        <v>0.18</v>
      </c>
      <c r="AG38" s="144">
        <v>0.45</v>
      </c>
      <c r="AH38" s="144">
        <v>0.36</v>
      </c>
      <c r="AI38" s="144">
        <v>0.17</v>
      </c>
      <c r="AJ38" s="144">
        <v>0.43</v>
      </c>
      <c r="AK38" s="144">
        <v>0.44</v>
      </c>
      <c r="AL38" s="144">
        <v>0.45</v>
      </c>
      <c r="AM38" s="144">
        <v>0.23</v>
      </c>
      <c r="AN38" s="144">
        <v>0.16</v>
      </c>
      <c r="AO38" s="144">
        <v>0.14000000000000001</v>
      </c>
      <c r="AP38" s="144">
        <v>-0.06</v>
      </c>
      <c r="AQ38" s="144">
        <v>-0.01</v>
      </c>
      <c r="AR38" s="144">
        <v>0.23</v>
      </c>
      <c r="AS38" s="144">
        <v>0.34</v>
      </c>
      <c r="AT38" s="144">
        <v>-0.04</v>
      </c>
      <c r="AU38" s="144">
        <v>0.16</v>
      </c>
      <c r="AV38" s="144">
        <v>0.13</v>
      </c>
      <c r="AW38" s="144">
        <v>0.13</v>
      </c>
      <c r="AX38" s="144">
        <v>0.16</v>
      </c>
      <c r="AY38" s="144">
        <v>0.36</v>
      </c>
      <c r="AZ38" s="144">
        <v>0.19</v>
      </c>
      <c r="BA38" s="144">
        <v>-0.05</v>
      </c>
      <c r="BB38" s="144">
        <v>0.11</v>
      </c>
      <c r="BC38" s="144">
        <v>0.03</v>
      </c>
      <c r="BD38" s="144">
        <v>0.05</v>
      </c>
      <c r="BE38" s="144">
        <v>0.03</v>
      </c>
      <c r="BF38" s="144">
        <v>0.01</v>
      </c>
      <c r="BG38" s="144">
        <v>-0.27</v>
      </c>
      <c r="BH38" s="144">
        <v>0.06</v>
      </c>
      <c r="BI38" s="144">
        <v>0.27</v>
      </c>
      <c r="BJ38" s="144">
        <v>0.26</v>
      </c>
      <c r="BK38" s="144" t="b">
        <v>0</v>
      </c>
      <c r="BL38" s="144" t="b">
        <v>0</v>
      </c>
      <c r="BM38" s="144" t="b">
        <v>0</v>
      </c>
      <c r="BN38" s="144" t="b">
        <v>0</v>
      </c>
      <c r="BO38" s="144" t="b">
        <v>0</v>
      </c>
      <c r="BP38" s="144" t="b">
        <v>0</v>
      </c>
      <c r="BQ38" s="144" t="b">
        <v>0</v>
      </c>
      <c r="BR38" s="144" t="b">
        <v>0</v>
      </c>
      <c r="BS38" s="144" t="b">
        <v>0</v>
      </c>
      <c r="BT38" s="144" t="b">
        <v>0</v>
      </c>
      <c r="BU38" s="144" t="b">
        <v>0</v>
      </c>
      <c r="BV38" s="144" t="b">
        <v>0</v>
      </c>
      <c r="BW38" s="144" t="b">
        <v>0</v>
      </c>
      <c r="BX38" s="144" t="b">
        <v>0</v>
      </c>
      <c r="BY38" s="144" t="b">
        <v>0</v>
      </c>
      <c r="BZ38" s="144" t="b">
        <v>0</v>
      </c>
      <c r="CA38" s="144" t="b">
        <v>0</v>
      </c>
      <c r="CB38" s="144" t="b">
        <v>0</v>
      </c>
      <c r="CC38" s="144" t="b">
        <v>0</v>
      </c>
      <c r="CD38" s="144" t="b">
        <v>0</v>
      </c>
      <c r="CE38" s="144" t="b">
        <v>0</v>
      </c>
      <c r="CF38" s="144" t="b">
        <v>0</v>
      </c>
      <c r="CG38" s="144" t="b">
        <v>0</v>
      </c>
      <c r="CH38" s="144" t="b">
        <v>0</v>
      </c>
      <c r="CI38" s="144" t="b">
        <v>0</v>
      </c>
    </row>
    <row r="39" spans="1:87" ht="16" x14ac:dyDescent="0.2">
      <c r="A39" s="144" t="s">
        <v>576</v>
      </c>
      <c r="B39" s="145">
        <v>0.28649999999999998</v>
      </c>
      <c r="C39" s="145">
        <v>0.2868</v>
      </c>
      <c r="D39" s="145">
        <v>0.2233</v>
      </c>
      <c r="E39" s="145">
        <v>0.29480000000000001</v>
      </c>
      <c r="F39" s="145">
        <v>0.23250000000000001</v>
      </c>
      <c r="G39" s="145">
        <v>0.28870000000000001</v>
      </c>
      <c r="H39" s="145">
        <v>0.26729999999999998</v>
      </c>
      <c r="I39" s="145">
        <v>0.27060000000000001</v>
      </c>
      <c r="J39" s="145">
        <v>0.22850000000000001</v>
      </c>
      <c r="K39" s="145">
        <v>0.25290000000000001</v>
      </c>
      <c r="L39" s="145">
        <v>0.24790000000000001</v>
      </c>
      <c r="M39" s="145">
        <v>0.24959999999999999</v>
      </c>
      <c r="N39" s="145">
        <v>0.24740000000000001</v>
      </c>
      <c r="O39" s="145">
        <v>0.24909999999999999</v>
      </c>
      <c r="P39" s="145">
        <v>0.2487</v>
      </c>
      <c r="Q39" s="145">
        <v>0.29830000000000001</v>
      </c>
      <c r="R39" s="145">
        <v>0.29609999999999997</v>
      </c>
      <c r="S39" s="145">
        <v>0.32729999999999998</v>
      </c>
      <c r="T39" s="145">
        <v>0.29249999999999998</v>
      </c>
      <c r="U39" s="145">
        <v>0.25619999999999998</v>
      </c>
      <c r="V39" s="145">
        <v>0.30480000000000002</v>
      </c>
      <c r="W39" s="145">
        <v>0.38190000000000002</v>
      </c>
      <c r="X39" s="145">
        <v>0.28179999999999999</v>
      </c>
      <c r="Y39" s="145">
        <v>0.29799999999999999</v>
      </c>
      <c r="Z39" s="145">
        <v>0.317</v>
      </c>
      <c r="AA39" s="145">
        <v>0.1575</v>
      </c>
      <c r="AB39" s="145">
        <v>0.20780000000000001</v>
      </c>
      <c r="AC39" s="145">
        <v>0.25380000000000003</v>
      </c>
      <c r="AD39" s="145">
        <v>0.28849999999999998</v>
      </c>
      <c r="AE39" s="145">
        <v>0.29239999999999999</v>
      </c>
      <c r="AF39" s="145">
        <v>0.26119999999999999</v>
      </c>
      <c r="AG39" s="145">
        <v>0.32779999999999998</v>
      </c>
      <c r="AH39" s="145">
        <v>0.311</v>
      </c>
      <c r="AI39" s="145">
        <v>0.309</v>
      </c>
      <c r="AJ39" s="145">
        <v>0.35260000000000002</v>
      </c>
      <c r="AK39" s="145">
        <v>0.32069999999999999</v>
      </c>
      <c r="AL39" s="145">
        <v>0.29920000000000002</v>
      </c>
      <c r="AM39" s="145">
        <v>0.32429999999999998</v>
      </c>
      <c r="AN39" s="145">
        <v>0.32400000000000001</v>
      </c>
      <c r="AO39" s="145">
        <v>0.34320000000000001</v>
      </c>
      <c r="AP39" s="145">
        <v>0.2928</v>
      </c>
      <c r="AQ39" s="145">
        <v>0.38290000000000002</v>
      </c>
      <c r="AR39" s="145">
        <v>0.33839999999999998</v>
      </c>
      <c r="AS39" s="145">
        <v>0.3085</v>
      </c>
      <c r="AT39" s="145">
        <v>0.29310000000000003</v>
      </c>
      <c r="AU39" s="145">
        <v>0.37840000000000001</v>
      </c>
      <c r="AV39" s="145">
        <v>0.33310000000000001</v>
      </c>
      <c r="AW39" s="145">
        <v>0.32969999999999999</v>
      </c>
      <c r="AX39" s="145">
        <v>0.34260000000000002</v>
      </c>
      <c r="AY39" s="145">
        <v>0.34970000000000001</v>
      </c>
      <c r="AZ39" s="145">
        <v>0.35499999999999998</v>
      </c>
      <c r="BA39" s="145">
        <v>0.37280000000000002</v>
      </c>
      <c r="BB39" s="145">
        <v>0.38390000000000002</v>
      </c>
      <c r="BC39" s="145">
        <v>0.36309999999999998</v>
      </c>
      <c r="BD39" s="145">
        <v>0.38700000000000001</v>
      </c>
      <c r="BE39" s="145">
        <v>0.37969999999999998</v>
      </c>
      <c r="BF39" s="145">
        <v>0.36849999999999999</v>
      </c>
      <c r="BG39" s="145">
        <v>0.43240000000000001</v>
      </c>
      <c r="BH39" s="145">
        <v>0.41599999999999998</v>
      </c>
      <c r="BI39" s="145">
        <v>0.41889999999999999</v>
      </c>
      <c r="BJ39" s="145">
        <v>0.36580000000000001</v>
      </c>
      <c r="BK39" s="145">
        <v>0.42220000000000002</v>
      </c>
      <c r="BL39" s="145">
        <v>0.34649999999999997</v>
      </c>
      <c r="BM39" s="145">
        <v>0.34370000000000001</v>
      </c>
      <c r="BN39" s="145">
        <v>0.37190000000000001</v>
      </c>
      <c r="BO39" s="144" t="b">
        <v>0</v>
      </c>
      <c r="BP39" s="144" t="b">
        <v>0</v>
      </c>
      <c r="BQ39" s="144" t="b">
        <v>0</v>
      </c>
      <c r="BR39" s="144" t="b">
        <v>0</v>
      </c>
      <c r="BS39" s="144" t="b">
        <v>0</v>
      </c>
      <c r="BT39" s="144" t="b">
        <v>0</v>
      </c>
      <c r="BU39" s="144" t="b">
        <v>0</v>
      </c>
      <c r="BV39" s="144" t="b">
        <v>0</v>
      </c>
      <c r="BW39" s="144" t="b">
        <v>0</v>
      </c>
      <c r="BX39" s="144" t="b">
        <v>0</v>
      </c>
      <c r="BY39" s="144" t="b">
        <v>0</v>
      </c>
      <c r="BZ39" s="144" t="b">
        <v>0</v>
      </c>
      <c r="CA39" s="144" t="b">
        <v>0</v>
      </c>
      <c r="CB39" s="144" t="b">
        <v>0</v>
      </c>
      <c r="CC39" s="144" t="b">
        <v>0</v>
      </c>
      <c r="CD39" s="144" t="b">
        <v>0</v>
      </c>
      <c r="CE39" s="144" t="b">
        <v>0</v>
      </c>
      <c r="CF39" s="144" t="b">
        <v>0</v>
      </c>
      <c r="CG39" s="144" t="b">
        <v>0</v>
      </c>
      <c r="CH39" s="144" t="b">
        <v>0</v>
      </c>
      <c r="CI39" s="144" t="b">
        <v>0</v>
      </c>
    </row>
    <row r="40" spans="1:87" ht="16" x14ac:dyDescent="0.2">
      <c r="A40" s="144" t="s">
        <v>577</v>
      </c>
      <c r="B40" s="144">
        <v>1.25</v>
      </c>
      <c r="C40" s="144">
        <v>0.71</v>
      </c>
      <c r="D40" s="144">
        <v>1.5</v>
      </c>
      <c r="E40" s="144">
        <v>1.47</v>
      </c>
      <c r="F40" s="144">
        <v>1.43</v>
      </c>
      <c r="G40" s="144">
        <v>1.36</v>
      </c>
      <c r="H40" s="144">
        <v>1.2</v>
      </c>
      <c r="I40" s="144">
        <v>1.35</v>
      </c>
      <c r="J40" s="144">
        <v>1.32</v>
      </c>
      <c r="K40" s="144">
        <v>1.03</v>
      </c>
      <c r="L40" s="144">
        <v>0.97</v>
      </c>
      <c r="M40" s="144">
        <v>1.1100000000000001</v>
      </c>
      <c r="N40" s="144">
        <v>1.17</v>
      </c>
      <c r="O40" s="144">
        <v>0.57999999999999996</v>
      </c>
      <c r="P40" s="144">
        <v>0.99</v>
      </c>
      <c r="Q40" s="144">
        <v>0.91</v>
      </c>
      <c r="R40" s="144">
        <v>1.1100000000000001</v>
      </c>
      <c r="S40" s="144">
        <v>0.62</v>
      </c>
      <c r="T40" s="144">
        <v>1.19</v>
      </c>
      <c r="U40" s="144">
        <v>1</v>
      </c>
      <c r="V40" s="144">
        <v>1.08</v>
      </c>
      <c r="W40" s="144">
        <v>0.55000000000000004</v>
      </c>
      <c r="X40" s="144">
        <v>1.19</v>
      </c>
      <c r="Y40" s="144">
        <v>1.28</v>
      </c>
      <c r="Z40" s="144">
        <v>1.27</v>
      </c>
      <c r="AA40" s="144">
        <v>0.7</v>
      </c>
      <c r="AB40" s="144">
        <v>1.1100000000000001</v>
      </c>
      <c r="AC40" s="144">
        <v>1.24</v>
      </c>
      <c r="AD40" s="144">
        <v>1.28</v>
      </c>
      <c r="AE40" s="144">
        <v>0.62</v>
      </c>
      <c r="AF40" s="144">
        <v>1.1599999999999999</v>
      </c>
      <c r="AG40" s="144">
        <v>1.06</v>
      </c>
      <c r="AH40" s="144">
        <v>1.37</v>
      </c>
      <c r="AI40" s="144">
        <v>0.68</v>
      </c>
      <c r="AJ40" s="144">
        <v>1.1399999999999999</v>
      </c>
      <c r="AK40" s="144">
        <v>1.02</v>
      </c>
      <c r="AL40" s="144">
        <v>1.18</v>
      </c>
      <c r="AM40" s="144">
        <v>0.76</v>
      </c>
      <c r="AN40" s="144">
        <v>0.81</v>
      </c>
      <c r="AO40" s="144">
        <v>0.97</v>
      </c>
      <c r="AP40" s="144">
        <v>1.2</v>
      </c>
      <c r="AQ40" s="144">
        <v>0.45</v>
      </c>
      <c r="AR40" s="144">
        <v>0.84</v>
      </c>
      <c r="AS40" s="144">
        <v>1.07</v>
      </c>
      <c r="AT40" s="144">
        <v>0.93</v>
      </c>
      <c r="AU40" s="144">
        <v>0.57999999999999996</v>
      </c>
      <c r="AV40" s="144">
        <v>1.01</v>
      </c>
      <c r="AW40" s="144">
        <v>0.97</v>
      </c>
      <c r="AX40" s="144">
        <v>0.98</v>
      </c>
      <c r="AY40" s="144">
        <v>0.55000000000000004</v>
      </c>
      <c r="AZ40" s="144">
        <v>1.07</v>
      </c>
      <c r="BA40" s="144">
        <v>0.79</v>
      </c>
      <c r="BB40" s="144">
        <v>1.1399999999999999</v>
      </c>
      <c r="BC40" s="144">
        <v>0.64</v>
      </c>
      <c r="BD40" s="144">
        <v>1</v>
      </c>
      <c r="BE40" s="144">
        <v>0.85</v>
      </c>
      <c r="BF40" s="144">
        <v>0.96</v>
      </c>
      <c r="BG40" s="144">
        <v>0.42</v>
      </c>
      <c r="BH40" s="144">
        <v>1.04</v>
      </c>
      <c r="BI40" s="144">
        <v>0.8</v>
      </c>
      <c r="BJ40" s="144">
        <v>1.05</v>
      </c>
      <c r="BK40" s="144">
        <v>0.83</v>
      </c>
      <c r="BL40" s="144">
        <v>0.9</v>
      </c>
      <c r="BM40" s="144">
        <v>0.72</v>
      </c>
      <c r="BN40" s="144">
        <v>0.86</v>
      </c>
      <c r="BO40" s="144"/>
      <c r="BP40" s="144"/>
      <c r="BQ40" s="144"/>
      <c r="BR40" s="144"/>
      <c r="BS40" s="144"/>
      <c r="BT40" s="144"/>
      <c r="BU40" s="144"/>
      <c r="BV40" s="144"/>
      <c r="BW40" s="144"/>
      <c r="BX40" s="144"/>
      <c r="BY40" s="144"/>
      <c r="BZ40" s="144"/>
      <c r="CA40" s="144"/>
      <c r="CB40" s="144"/>
      <c r="CC40" s="144"/>
      <c r="CD40" s="144"/>
      <c r="CE40" s="144"/>
      <c r="CF40" s="144"/>
      <c r="CG40" s="144"/>
      <c r="CH40" s="144"/>
      <c r="CI40" s="144"/>
    </row>
    <row r="41" spans="1:87" ht="16" x14ac:dyDescent="0.2">
      <c r="A41" s="144" t="s">
        <v>578</v>
      </c>
      <c r="B41" s="145">
        <v>5.5399999999999998E-2</v>
      </c>
      <c r="C41" s="145">
        <v>3.8600000000000002E-2</v>
      </c>
      <c r="D41" s="145">
        <v>3.4000000000000002E-2</v>
      </c>
      <c r="E41" s="145">
        <v>6.1800000000000001E-2</v>
      </c>
      <c r="F41" s="145">
        <v>2.0299999999999999E-2</v>
      </c>
      <c r="G41" s="145">
        <v>5.9700000000000003E-2</v>
      </c>
      <c r="H41" s="145">
        <v>6.3700000000000007E-2</v>
      </c>
      <c r="I41" s="145">
        <v>5.7599999999999998E-2</v>
      </c>
      <c r="J41" s="145">
        <v>3.1600000000000003E-2</v>
      </c>
      <c r="K41" s="145">
        <v>3.8800000000000001E-2</v>
      </c>
      <c r="L41" s="145">
        <v>3.5000000000000003E-2</v>
      </c>
      <c r="M41" s="145">
        <v>4.3900000000000002E-2</v>
      </c>
      <c r="N41" s="145">
        <v>3.5900000000000001E-2</v>
      </c>
      <c r="O41" s="145">
        <v>1.2E-2</v>
      </c>
      <c r="P41" s="145">
        <v>2.3699999999999999E-2</v>
      </c>
      <c r="Q41" s="145">
        <v>3.4500000000000003E-2</v>
      </c>
      <c r="R41" s="145">
        <v>3.27E-2</v>
      </c>
      <c r="S41" s="145">
        <v>7.4999999999999997E-3</v>
      </c>
      <c r="T41" s="145">
        <v>1.89E-2</v>
      </c>
      <c r="U41" s="145">
        <v>1.95E-2</v>
      </c>
      <c r="V41" s="145">
        <v>4.9399999999999999E-2</v>
      </c>
      <c r="W41" s="145">
        <v>3.3399999999999999E-2</v>
      </c>
      <c r="X41" s="145">
        <v>2.5899999999999999E-2</v>
      </c>
      <c r="Y41" s="145">
        <v>2.12E-2</v>
      </c>
      <c r="Z41" s="145">
        <v>1E-3</v>
      </c>
      <c r="AA41" s="145">
        <v>4.3099999999999999E-2</v>
      </c>
      <c r="AB41" s="145">
        <v>7.9799999999999996E-2</v>
      </c>
      <c r="AC41" s="145">
        <v>8.4900000000000003E-2</v>
      </c>
      <c r="AD41" s="145">
        <v>7.7399999999999997E-2</v>
      </c>
      <c r="AE41" s="145">
        <v>9.0399999999999994E-2</v>
      </c>
      <c r="AF41" s="145">
        <v>8.5300000000000001E-2</v>
      </c>
      <c r="AG41" s="145">
        <v>8.5999999999999993E-2</v>
      </c>
      <c r="AH41" s="145">
        <v>7.6999999999999999E-2</v>
      </c>
      <c r="AI41" s="145">
        <v>8.7400000000000005E-2</v>
      </c>
      <c r="AJ41" s="145">
        <v>9.0700000000000003E-2</v>
      </c>
      <c r="AK41" s="145">
        <v>8.6199999999999999E-2</v>
      </c>
      <c r="AL41" s="145">
        <v>7.8399999999999997E-2</v>
      </c>
      <c r="AM41" s="145">
        <v>8.9099999999999999E-2</v>
      </c>
      <c r="AN41" s="145">
        <v>8.1900000000000001E-2</v>
      </c>
      <c r="AO41" s="145">
        <v>7.2400000000000006E-2</v>
      </c>
      <c r="AP41" s="145">
        <v>5.11E-2</v>
      </c>
      <c r="AQ41" s="145">
        <v>7.1400000000000005E-2</v>
      </c>
      <c r="AR41" s="145">
        <v>4.6300000000000001E-2</v>
      </c>
      <c r="AS41" s="145">
        <v>4.6199999999999998E-2</v>
      </c>
      <c r="AT41" s="145">
        <v>4.1700000000000001E-2</v>
      </c>
      <c r="AU41" s="145">
        <v>6.2799999999999995E-2</v>
      </c>
      <c r="AV41" s="145">
        <v>6.3200000000000006E-2</v>
      </c>
      <c r="AW41" s="145">
        <v>5.7500000000000002E-2</v>
      </c>
      <c r="AX41" s="145">
        <v>6.7100000000000007E-2</v>
      </c>
      <c r="AY41" s="145">
        <v>6.3399999999999998E-2</v>
      </c>
      <c r="AZ41" s="145">
        <v>6.2300000000000001E-2</v>
      </c>
      <c r="BA41" s="145">
        <v>5.6099999999999997E-2</v>
      </c>
      <c r="BB41" s="145">
        <v>6.0299999999999999E-2</v>
      </c>
      <c r="BC41" s="145">
        <v>3.7999999999999999E-2</v>
      </c>
      <c r="BD41" s="145">
        <v>4.5600000000000002E-2</v>
      </c>
      <c r="BE41" s="145">
        <v>5.74E-2</v>
      </c>
      <c r="BF41" s="145">
        <v>6.4199999999999993E-2</v>
      </c>
      <c r="BG41" s="145">
        <v>5.0599999999999999E-2</v>
      </c>
      <c r="BH41" s="145">
        <v>5.91E-2</v>
      </c>
      <c r="BI41" s="145">
        <v>6.9000000000000006E-2</v>
      </c>
      <c r="BJ41" s="145">
        <v>6.3700000000000007E-2</v>
      </c>
      <c r="BK41" s="145">
        <v>4.7699999999999999E-2</v>
      </c>
      <c r="BL41" s="145">
        <v>4.9200000000000001E-2</v>
      </c>
      <c r="BM41" s="145">
        <v>5.3100000000000001E-2</v>
      </c>
      <c r="BN41" s="145">
        <v>4.5999999999999999E-2</v>
      </c>
      <c r="BO41" s="144" t="s">
        <v>650</v>
      </c>
      <c r="BP41" s="144" t="s">
        <v>652</v>
      </c>
      <c r="BQ41" s="144" t="s">
        <v>654</v>
      </c>
      <c r="BR41" s="144" t="s">
        <v>656</v>
      </c>
      <c r="BS41" s="144" t="s">
        <v>654</v>
      </c>
      <c r="BT41" s="144" t="s">
        <v>659</v>
      </c>
      <c r="BU41" s="144" t="s">
        <v>637</v>
      </c>
      <c r="BV41" s="144" t="s">
        <v>662</v>
      </c>
      <c r="BW41" s="144" t="s">
        <v>664</v>
      </c>
      <c r="BX41" s="144" t="s">
        <v>666</v>
      </c>
      <c r="BY41" s="144" t="s">
        <v>599</v>
      </c>
      <c r="BZ41" s="144" t="s">
        <v>669</v>
      </c>
      <c r="CA41" s="144" t="s">
        <v>671</v>
      </c>
      <c r="CB41" s="144" t="s">
        <v>673</v>
      </c>
      <c r="CC41" s="144" t="s">
        <v>587</v>
      </c>
      <c r="CD41" s="144" t="s">
        <v>676</v>
      </c>
      <c r="CE41" s="144" t="s">
        <v>678</v>
      </c>
      <c r="CF41" s="144" t="s">
        <v>680</v>
      </c>
      <c r="CG41" s="144" t="s">
        <v>682</v>
      </c>
      <c r="CH41" s="144" t="s">
        <v>648</v>
      </c>
      <c r="CI41" s="144" t="s">
        <v>612</v>
      </c>
    </row>
  </sheetData>
  <sheetProtection formatCells="0" formatColumns="0" formatRows="0" insertColumns="0" insertRows="0" insertHyperlinks="0" deleteColumns="0" deleteRows="0" sort="0" autoFilter="0" pivotTables="0"/>
  <mergeCells count="1">
    <mergeCell ref="A1:CI1"/>
  </mergeCells>
  <phoneticPr fontId="2" type="noConversion"/>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1"/>
  <sheetViews>
    <sheetView topLeftCell="AX1" workbookViewId="0">
      <selection activeCell="BM2" sqref="BM2"/>
    </sheetView>
  </sheetViews>
  <sheetFormatPr baseColWidth="10" defaultRowHeight="15" x14ac:dyDescent="0.2"/>
  <cols>
    <col min="1" max="42" width="10.83203125" style="148"/>
    <col min="43" max="43" width="12.1640625" style="148" customWidth="1"/>
    <col min="44" max="16384" width="10.83203125" style="148"/>
  </cols>
  <sheetData>
    <row r="1" spans="1:65" ht="17" x14ac:dyDescent="0.25">
      <c r="A1" s="148">
        <v>2007</v>
      </c>
      <c r="B1" s="148">
        <v>0.13198754842276642</v>
      </c>
      <c r="C1" s="148">
        <v>2566998483</v>
      </c>
      <c r="D1" s="148">
        <v>9449811900</v>
      </c>
      <c r="E1" s="149">
        <f>C1/D1</f>
        <v>0.2716454581492781</v>
      </c>
      <c r="J1" s="148">
        <v>2007</v>
      </c>
      <c r="K1" s="167">
        <v>0.24360000000000001</v>
      </c>
      <c r="L1" s="167">
        <v>4.3700000000000003E-2</v>
      </c>
      <c r="M1" s="148">
        <v>528908872.63</v>
      </c>
      <c r="N1" s="148">
        <v>62888900</v>
      </c>
      <c r="O1" s="148">
        <f>N1/M1</f>
        <v>0.118903091353497</v>
      </c>
      <c r="P1" s="148">
        <v>212392382.44999999</v>
      </c>
      <c r="R1" s="148">
        <v>1010229500</v>
      </c>
      <c r="S1" s="148">
        <f>P1/R1</f>
        <v>0.21024171482816528</v>
      </c>
      <c r="U1" s="148">
        <v>8914700</v>
      </c>
      <c r="X1" s="149">
        <f>U1/M1</f>
        <v>1.6854888358502372E-2</v>
      </c>
      <c r="AA1" s="148">
        <v>2008</v>
      </c>
      <c r="AB1" s="167">
        <v>0.29499999999999998</v>
      </c>
      <c r="AC1" s="167">
        <v>2.53E-2</v>
      </c>
      <c r="AD1" s="148">
        <v>178290078.38999999</v>
      </c>
      <c r="AE1" s="148">
        <v>16447900</v>
      </c>
      <c r="AF1" s="148">
        <f>AE1/AD1</f>
        <v>9.2253591161820581E-2</v>
      </c>
      <c r="AG1" s="148">
        <v>17657650.309999999</v>
      </c>
      <c r="AI1" s="148">
        <v>110818700.00000001</v>
      </c>
      <c r="AJ1" s="148">
        <f>AG1/AI1</f>
        <v>0.15933818308642853</v>
      </c>
      <c r="AN1" s="148">
        <v>2007</v>
      </c>
      <c r="AO1" s="167">
        <v>0.83140000000000003</v>
      </c>
      <c r="AP1" s="167">
        <v>0.21360000000000001</v>
      </c>
      <c r="AQ1" s="148">
        <v>1980615070.5999999</v>
      </c>
      <c r="AR1" s="148">
        <v>819312000</v>
      </c>
      <c r="AS1" s="148">
        <f>AR1/AQ1</f>
        <v>0.4136654376520526</v>
      </c>
      <c r="AT1" s="148">
        <v>468587700.08999997</v>
      </c>
      <c r="AU1" s="148">
        <v>2057857300</v>
      </c>
      <c r="AV1" s="148">
        <f>AT1/AU1</f>
        <v>0.22770660535596904</v>
      </c>
      <c r="BA1" s="148">
        <v>2007</v>
      </c>
      <c r="BB1" s="167">
        <v>0.4667</v>
      </c>
      <c r="BC1" s="167">
        <v>0.18679999999999999</v>
      </c>
      <c r="BD1" s="148">
        <v>706981032.90999997</v>
      </c>
      <c r="BE1" s="148">
        <v>17456900</v>
      </c>
      <c r="BF1" s="148">
        <f>BE1/BD1</f>
        <v>2.4692175868065044E-2</v>
      </c>
      <c r="BG1" s="148">
        <v>328507389.29000002</v>
      </c>
      <c r="BI1" s="148">
        <v>1263298800</v>
      </c>
      <c r="BJ1" s="148">
        <f>BG1/BI1</f>
        <v>0.2600393424659313</v>
      </c>
      <c r="BL1" s="177">
        <v>28069987.02</v>
      </c>
      <c r="BM1" s="148">
        <f>BL1/BD1</f>
        <v>3.9704017099951479E-2</v>
      </c>
    </row>
    <row r="2" spans="1:65" x14ac:dyDescent="0.2">
      <c r="A2" s="148">
        <v>2008</v>
      </c>
      <c r="B2" s="148">
        <v>0.10321471602413754</v>
      </c>
      <c r="C2" s="148">
        <v>2419399578.0799999</v>
      </c>
      <c r="D2" s="148">
        <v>9683096800</v>
      </c>
      <c r="E2" s="149">
        <f t="shared" ref="E2:E11" si="0">C2/D2</f>
        <v>0.24985803901908735</v>
      </c>
      <c r="J2" s="148">
        <v>2008</v>
      </c>
      <c r="K2" s="167">
        <v>0.2505</v>
      </c>
      <c r="L2" s="167">
        <v>4.6399999999999997E-2</v>
      </c>
      <c r="M2" s="148">
        <v>654964324.34000003</v>
      </c>
      <c r="N2" s="148">
        <v>85656600</v>
      </c>
      <c r="O2" s="148">
        <f>N2/M2</f>
        <v>0.13078055829424781</v>
      </c>
      <c r="P2" s="148">
        <v>219871599.03999999</v>
      </c>
      <c r="R2" s="148">
        <v>1012131200</v>
      </c>
      <c r="S2" s="148">
        <f>P2/R2</f>
        <v>0.21723626249245157</v>
      </c>
      <c r="U2" s="148">
        <v>7757200</v>
      </c>
      <c r="X2" s="149">
        <f>U2/M2</f>
        <v>1.1843698521773442E-2</v>
      </c>
      <c r="AA2" s="148">
        <v>2009</v>
      </c>
      <c r="AB2" s="167">
        <v>0.35360000000000003</v>
      </c>
      <c r="AC2" s="167">
        <v>5.7799999999999997E-2</v>
      </c>
      <c r="AD2" s="148">
        <v>263253242.12</v>
      </c>
      <c r="AE2" s="148">
        <v>24102000</v>
      </c>
      <c r="AF2" s="148">
        <f>AE2/AD2</f>
        <v>9.1554427994521972E-2</v>
      </c>
      <c r="AG2" s="148">
        <v>20869179.41</v>
      </c>
      <c r="AI2" s="148">
        <v>178690000</v>
      </c>
      <c r="AJ2" s="148">
        <f>AG2/AI2</f>
        <v>0.11678985623146231</v>
      </c>
      <c r="AN2" s="148">
        <v>2008</v>
      </c>
      <c r="AO2" s="167">
        <v>0.83250000000000002</v>
      </c>
      <c r="AP2" s="167">
        <v>0.18210000000000001</v>
      </c>
      <c r="AQ2" s="148">
        <v>2392561159.48</v>
      </c>
      <c r="AR2" s="148">
        <v>965436000</v>
      </c>
      <c r="AS2" s="148">
        <f>AR2/AQ2</f>
        <v>0.40351570373642115</v>
      </c>
      <c r="AT2" s="148">
        <v>461984917.76999998</v>
      </c>
      <c r="AU2" s="148">
        <v>2254364000</v>
      </c>
      <c r="AV2" s="148">
        <f>AT2/AU2</f>
        <v>0.20492915863188021</v>
      </c>
      <c r="BA2" s="148">
        <v>2008</v>
      </c>
      <c r="BB2" s="167">
        <v>0.46339999999999998</v>
      </c>
      <c r="BC2" s="167">
        <v>0.187</v>
      </c>
      <c r="BD2" s="148">
        <v>801432207.24000001</v>
      </c>
      <c r="BE2" s="148">
        <v>23446900</v>
      </c>
      <c r="BF2" s="148">
        <f>BE2/BD2</f>
        <v>2.9256248735931446E-2</v>
      </c>
      <c r="BG2" s="148">
        <v>370699545.56</v>
      </c>
      <c r="BI2" s="148">
        <v>1517558100</v>
      </c>
      <c r="BJ2" s="148">
        <f>BG2/BI2</f>
        <v>0.24427370890116168</v>
      </c>
      <c r="BL2" s="176">
        <v>30525545.859999999</v>
      </c>
      <c r="BM2" s="148">
        <f>BL2/BD2</f>
        <v>3.8088743607054339E-2</v>
      </c>
    </row>
    <row r="3" spans="1:65" x14ac:dyDescent="0.2">
      <c r="A3" s="148">
        <v>2009</v>
      </c>
      <c r="B3" s="148">
        <v>0.10151916130968351</v>
      </c>
      <c r="C3" s="148">
        <v>2419276013.4699998</v>
      </c>
      <c r="D3" s="148">
        <v>10007163900</v>
      </c>
      <c r="E3" s="149">
        <f t="shared" si="0"/>
        <v>0.24175441090457206</v>
      </c>
      <c r="J3" s="148">
        <v>2009</v>
      </c>
      <c r="K3" s="167">
        <v>0.26279999999999998</v>
      </c>
      <c r="L3" s="167">
        <v>4.9700000000000001E-2</v>
      </c>
      <c r="M3" s="148">
        <v>885836616.07000005</v>
      </c>
      <c r="N3" s="148">
        <v>114238000</v>
      </c>
      <c r="O3" s="148">
        <f>N3/M3</f>
        <v>0.12896057571746702</v>
      </c>
      <c r="P3" s="148">
        <v>222190466.50999999</v>
      </c>
      <c r="R3" s="148">
        <v>1035979700</v>
      </c>
      <c r="S3" s="148">
        <f>P3/R3</f>
        <v>0.21447376479481209</v>
      </c>
      <c r="U3" s="148">
        <v>19020000</v>
      </c>
      <c r="X3" s="149">
        <f>U3/M3</f>
        <v>2.1471228051490945E-2</v>
      </c>
      <c r="AA3" s="148">
        <v>2010</v>
      </c>
      <c r="AB3" s="167">
        <v>0.35820000000000002</v>
      </c>
      <c r="AC3" s="167">
        <v>8.7099999999999997E-2</v>
      </c>
      <c r="AD3" s="148">
        <v>343273048.83999997</v>
      </c>
      <c r="AE3" s="148">
        <v>33427900</v>
      </c>
      <c r="AF3" s="148">
        <f>AE3/AD3</f>
        <v>9.7379914074118848E-2</v>
      </c>
      <c r="AG3" s="148">
        <v>25854120.789999999</v>
      </c>
      <c r="AI3" s="148">
        <v>234251800</v>
      </c>
      <c r="AJ3" s="148">
        <f>AG3/AI3</f>
        <v>0.11036893116723115</v>
      </c>
      <c r="AN3" s="148">
        <v>2009</v>
      </c>
      <c r="AO3" s="167">
        <v>0.82709999999999995</v>
      </c>
      <c r="AP3" s="167">
        <v>0.22889999999999999</v>
      </c>
      <c r="AQ3" s="148">
        <v>3028960881.3299999</v>
      </c>
      <c r="AR3" s="148">
        <v>1345504800</v>
      </c>
      <c r="AS3" s="148">
        <f>AR3/AQ3</f>
        <v>0.44421333015340769</v>
      </c>
      <c r="AT3" s="148">
        <v>480723760.32999998</v>
      </c>
      <c r="AU3" s="148">
        <v>2998870200</v>
      </c>
      <c r="AV3" s="148">
        <f>AT3/AU3</f>
        <v>0.16030162303456816</v>
      </c>
      <c r="BA3" s="148">
        <v>2009</v>
      </c>
      <c r="BB3" s="167">
        <v>0.41699999999999998</v>
      </c>
      <c r="BC3" s="167">
        <v>0.17710000000000001</v>
      </c>
      <c r="BD3" s="148">
        <v>927967013.35000002</v>
      </c>
      <c r="BE3" s="148">
        <v>27161300</v>
      </c>
      <c r="BF3" s="148">
        <f>BE3/BD3</f>
        <v>2.9269682660320609E-2</v>
      </c>
      <c r="BG3" s="148">
        <v>436671882.63</v>
      </c>
      <c r="BI3" s="148">
        <v>1735249000</v>
      </c>
      <c r="BJ3" s="148">
        <f>BG3/BI3</f>
        <v>0.25164796673560968</v>
      </c>
      <c r="BL3" s="175">
        <v>38942554.210000001</v>
      </c>
      <c r="BM3" s="148">
        <f>BL3/BD3</f>
        <v>4.1965450980219372E-2</v>
      </c>
    </row>
    <row r="4" spans="1:65" x14ac:dyDescent="0.2">
      <c r="A4" s="148">
        <v>2010</v>
      </c>
      <c r="B4" s="148">
        <v>9.9236621816707435E-2</v>
      </c>
      <c r="C4" s="148">
        <v>2414341072.2800002</v>
      </c>
      <c r="D4" s="148">
        <v>11762625800</v>
      </c>
      <c r="E4" s="149">
        <f t="shared" si="0"/>
        <v>0.20525528171439408</v>
      </c>
      <c r="J4" s="148">
        <v>2010</v>
      </c>
      <c r="K4" s="167">
        <v>0.2419</v>
      </c>
      <c r="L4" s="167">
        <v>4.8099999999999997E-2</v>
      </c>
      <c r="M4" s="148">
        <v>1342233408.71</v>
      </c>
      <c r="N4" s="148">
        <v>147412100</v>
      </c>
      <c r="O4" s="148">
        <f>N4/M4</f>
        <v>0.10982598037227781</v>
      </c>
      <c r="P4" s="148">
        <v>205179216.5</v>
      </c>
      <c r="Q4" s="148">
        <v>4651100</v>
      </c>
      <c r="R4" s="148">
        <v>1491010200</v>
      </c>
      <c r="S4" s="148">
        <f>P4/R4</f>
        <v>0.13761087382232529</v>
      </c>
      <c r="T4" s="148">
        <f>Q4/R4</f>
        <v>3.1194286933784892E-3</v>
      </c>
      <c r="U4" s="148">
        <v>25020000</v>
      </c>
      <c r="X4" s="149">
        <f>U4/M4</f>
        <v>1.8640573120621649E-2</v>
      </c>
      <c r="AA4" s="148">
        <v>2011</v>
      </c>
      <c r="AB4" s="167">
        <v>0.3488</v>
      </c>
      <c r="AC4" s="167">
        <v>8.6199999999999999E-2</v>
      </c>
      <c r="AD4" s="148">
        <v>482474271.51999998</v>
      </c>
      <c r="AE4" s="148">
        <v>50168100.000000007</v>
      </c>
      <c r="AF4" s="148">
        <f>AE4/AD4</f>
        <v>0.10398088138865741</v>
      </c>
      <c r="AG4" s="148">
        <v>34140807.520000003</v>
      </c>
      <c r="AI4" s="148">
        <v>600693400</v>
      </c>
      <c r="AJ4" s="148">
        <f>AG4/AI4</f>
        <v>5.6835662785707321E-2</v>
      </c>
      <c r="AN4" s="148">
        <v>2010</v>
      </c>
      <c r="AO4" s="167">
        <v>0.83830000000000005</v>
      </c>
      <c r="AP4" s="167">
        <v>0.20180000000000001</v>
      </c>
      <c r="AQ4" s="148">
        <v>3744106269.5</v>
      </c>
      <c r="AR4" s="148">
        <v>1604678900.0000002</v>
      </c>
      <c r="AS4" s="148">
        <f>AR4/AQ4</f>
        <v>0.42858796852854664</v>
      </c>
      <c r="AT4" s="148">
        <v>721821343.88999999</v>
      </c>
      <c r="AU4" s="148">
        <v>3895635300.0000005</v>
      </c>
      <c r="AV4" s="148">
        <f>AT4/AU4</f>
        <v>0.18528976362083993</v>
      </c>
      <c r="BA4" s="148">
        <v>2010</v>
      </c>
      <c r="BB4" s="167">
        <v>0.41970000000000002</v>
      </c>
      <c r="BC4" s="167">
        <v>9.1399999999999995E-2</v>
      </c>
      <c r="BD4" s="148">
        <v>1022844651.52</v>
      </c>
      <c r="BE4" s="148">
        <v>42539700</v>
      </c>
      <c r="BF4" s="148">
        <f>BE4/BD4</f>
        <v>4.1589600079331511E-2</v>
      </c>
      <c r="BG4" s="148">
        <v>493398587.24000001</v>
      </c>
      <c r="BI4" s="148">
        <v>2054267000</v>
      </c>
      <c r="BJ4" s="148">
        <f>BG4/BI4</f>
        <v>0.24018230699320001</v>
      </c>
      <c r="BL4" s="175">
        <v>70042043.920000002</v>
      </c>
      <c r="BM4" s="148">
        <f>BL4/BD4</f>
        <v>6.847769484438708E-2</v>
      </c>
    </row>
    <row r="5" spans="1:65" x14ac:dyDescent="0.2">
      <c r="A5" s="148">
        <v>2011</v>
      </c>
      <c r="B5" s="148">
        <v>0.12596372878642367</v>
      </c>
      <c r="C5" s="148">
        <v>3491669048.8699999</v>
      </c>
      <c r="D5" s="148">
        <v>15467888400</v>
      </c>
      <c r="E5" s="149">
        <f t="shared" si="0"/>
        <v>0.22573663311858391</v>
      </c>
      <c r="F5" s="148">
        <v>8329900</v>
      </c>
      <c r="G5" s="149">
        <f>F5/D5</f>
        <v>5.3852858157419855E-4</v>
      </c>
      <c r="J5" s="148">
        <v>2011</v>
      </c>
      <c r="K5" s="167">
        <v>0.22770000000000001</v>
      </c>
      <c r="L5" s="167">
        <v>5.5899999999999998E-2</v>
      </c>
      <c r="M5" s="148">
        <v>2106132062.29</v>
      </c>
      <c r="N5" s="148">
        <v>201379600</v>
      </c>
      <c r="O5" s="148">
        <f>N5/M5</f>
        <v>9.5615846511087108E-2</v>
      </c>
      <c r="P5" s="148">
        <v>244723204.36000001</v>
      </c>
      <c r="Q5" s="148">
        <v>8130300</v>
      </c>
      <c r="R5" s="148">
        <v>1952263700</v>
      </c>
      <c r="S5" s="148">
        <f>P5/R5</f>
        <v>0.12535355974707721</v>
      </c>
      <c r="T5" s="148">
        <f>Q5/R5</f>
        <v>4.1645501066275015E-3</v>
      </c>
      <c r="U5" s="148">
        <v>24600000</v>
      </c>
      <c r="X5" s="149">
        <f>U5/M5</f>
        <v>1.1680179244435597E-2</v>
      </c>
      <c r="AA5" s="148">
        <v>2012</v>
      </c>
      <c r="AB5" s="167">
        <v>0.35709999999999997</v>
      </c>
      <c r="AC5" s="167">
        <v>8.4099999999999994E-2</v>
      </c>
      <c r="AD5" s="148">
        <v>706418723.50999999</v>
      </c>
      <c r="AE5" s="148">
        <v>79114200</v>
      </c>
      <c r="AF5" s="148">
        <f>AE5/AD5</f>
        <v>0.11199335092210373</v>
      </c>
      <c r="AG5" s="148">
        <v>58946482.030000001</v>
      </c>
      <c r="AH5" s="148">
        <v>26662700</v>
      </c>
      <c r="AI5" s="148">
        <v>706145500</v>
      </c>
      <c r="AJ5" s="148">
        <f>AG5/AI5</f>
        <v>8.3476396904037478E-2</v>
      </c>
      <c r="AK5" s="148">
        <f>AH5/AI5</f>
        <v>3.7758082434852305E-2</v>
      </c>
      <c r="AN5" s="148">
        <v>2011</v>
      </c>
      <c r="AO5" s="167">
        <v>0.82769999999999999</v>
      </c>
      <c r="AP5" s="167">
        <v>0.20669999999999999</v>
      </c>
      <c r="AQ5" s="148">
        <v>4550391768.9899998</v>
      </c>
      <c r="AR5" s="148">
        <v>1911967000</v>
      </c>
      <c r="AS5" s="148">
        <f>AR5/AQ5</f>
        <v>0.420176348996952</v>
      </c>
      <c r="AT5" s="148">
        <v>847709662.24000001</v>
      </c>
      <c r="AU5" s="148">
        <v>4818023200</v>
      </c>
      <c r="AV5" s="148">
        <f>AT5/AU5</f>
        <v>0.17594553347937386</v>
      </c>
      <c r="AW5" s="148">
        <v>400000000</v>
      </c>
      <c r="AX5" s="148">
        <f>AW5/AQ5</f>
        <v>8.7904519062714376E-2</v>
      </c>
      <c r="BA5" s="148">
        <v>2011</v>
      </c>
      <c r="BB5" s="167">
        <v>0.39629999999999999</v>
      </c>
      <c r="BC5" s="167">
        <v>0.1171</v>
      </c>
      <c r="BD5" s="148">
        <v>1827614015.3</v>
      </c>
      <c r="BE5" s="148">
        <v>49275400</v>
      </c>
      <c r="BF5" s="148">
        <f>BE5/BD5</f>
        <v>2.6961601075220207E-2</v>
      </c>
      <c r="BG5" s="148">
        <v>570512334.47000003</v>
      </c>
      <c r="BH5" s="148">
        <v>6456300</v>
      </c>
      <c r="BI5" s="148">
        <v>2577027800</v>
      </c>
      <c r="BJ5" s="148">
        <f>BG5/BI5</f>
        <v>0.22138384943693662</v>
      </c>
      <c r="BK5" s="148">
        <f>BH5/BI5</f>
        <v>2.505328037206273E-3</v>
      </c>
      <c r="BL5" s="175">
        <v>84635458.370000005</v>
      </c>
      <c r="BM5" s="148">
        <f>BL5/BD5</f>
        <v>4.6309263149367577E-2</v>
      </c>
    </row>
    <row r="6" spans="1:65" x14ac:dyDescent="0.2">
      <c r="A6" s="148">
        <v>2012</v>
      </c>
      <c r="B6" s="148">
        <v>0.16116612488091273</v>
      </c>
      <c r="C6" s="148">
        <v>3484774980.23</v>
      </c>
      <c r="D6" s="148">
        <v>15667179100</v>
      </c>
      <c r="E6" s="149">
        <f t="shared" si="0"/>
        <v>0.2224251703505451</v>
      </c>
      <c r="F6" s="148">
        <v>8259200</v>
      </c>
      <c r="G6" s="149">
        <f>F6/D6</f>
        <v>5.2716573591732286E-4</v>
      </c>
      <c r="J6" s="148">
        <v>2012</v>
      </c>
      <c r="K6" s="167">
        <v>0.22789999999999999</v>
      </c>
      <c r="L6" s="167">
        <v>5.96E-2</v>
      </c>
      <c r="M6" s="148">
        <v>3035561225.52</v>
      </c>
      <c r="N6" s="148">
        <v>257286300</v>
      </c>
      <c r="O6" s="148">
        <f>N6/M6</f>
        <v>8.4757407571618371E-2</v>
      </c>
      <c r="P6" s="148">
        <v>378079817.27999997</v>
      </c>
      <c r="Q6" s="148">
        <v>262991300</v>
      </c>
      <c r="R6" s="148">
        <v>3378381100</v>
      </c>
      <c r="S6" s="148">
        <f>P6/R6</f>
        <v>0.11191153575894679</v>
      </c>
      <c r="T6" s="148">
        <f>Q6/R6</f>
        <v>7.7845362087776301E-2</v>
      </c>
      <c r="U6" s="170">
        <v>45098982.590000004</v>
      </c>
      <c r="V6" s="170">
        <v>102480163.97</v>
      </c>
      <c r="W6" s="149">
        <f>U6/V6</f>
        <v>0.44007523839640089</v>
      </c>
      <c r="AA6" s="148">
        <v>2013</v>
      </c>
      <c r="AB6" s="167">
        <v>0.37109999999999999</v>
      </c>
      <c r="AC6" s="167">
        <v>8.8700000000000001E-2</v>
      </c>
      <c r="AD6" s="148">
        <v>1015474436.73</v>
      </c>
      <c r="AE6" s="148">
        <v>115841700</v>
      </c>
      <c r="AF6" s="148">
        <f>AE6/AD6</f>
        <v>0.1140764314786987</v>
      </c>
      <c r="AG6" s="148">
        <v>74915588.930000007</v>
      </c>
      <c r="AH6" s="148">
        <v>26662700</v>
      </c>
      <c r="AI6" s="148">
        <v>811493200.00000012</v>
      </c>
      <c r="AJ6" s="148">
        <f>AG6/AI6</f>
        <v>9.2318196788340301E-2</v>
      </c>
      <c r="AK6" s="148">
        <f>AH6/AI6</f>
        <v>3.2856344329194619E-2</v>
      </c>
      <c r="AN6" s="148">
        <v>2012</v>
      </c>
      <c r="AO6" s="167">
        <v>0.83989999999999998</v>
      </c>
      <c r="AP6" s="167">
        <v>0.21179999999999999</v>
      </c>
      <c r="AQ6" s="148">
        <v>5435067561.1999998</v>
      </c>
      <c r="AR6" s="148">
        <v>2339635300</v>
      </c>
      <c r="AS6" s="148">
        <f>AR6/AQ6</f>
        <v>0.43047032509811811</v>
      </c>
      <c r="AT6" s="148">
        <v>1179492917.27</v>
      </c>
      <c r="AU6" s="148">
        <v>5892509200</v>
      </c>
      <c r="AV6" s="148">
        <f>AT6/AU6</f>
        <v>0.20016819274036943</v>
      </c>
      <c r="BA6" s="148">
        <v>2012</v>
      </c>
      <c r="BB6" s="167">
        <v>0.4027</v>
      </c>
      <c r="BC6" s="167">
        <v>0.16800000000000001</v>
      </c>
      <c r="BD6" s="148">
        <v>2014390967.5999999</v>
      </c>
      <c r="BE6" s="148">
        <v>83216900</v>
      </c>
      <c r="BF6" s="148">
        <f>BE6/BD6</f>
        <v>4.1311195958720404E-2</v>
      </c>
      <c r="BG6" s="148">
        <v>871577384.79999995</v>
      </c>
      <c r="BH6" s="148">
        <v>32834800</v>
      </c>
      <c r="BI6" s="148">
        <v>3216612100</v>
      </c>
      <c r="BJ6" s="148">
        <f>BG6/BI6</f>
        <v>0.2709612964522517</v>
      </c>
      <c r="BK6" s="148">
        <f>BH6/BI6</f>
        <v>1.0207883008336629E-2</v>
      </c>
    </row>
    <row r="7" spans="1:65" x14ac:dyDescent="0.2">
      <c r="A7" s="148">
        <v>2013</v>
      </c>
      <c r="B7" s="148">
        <v>0.17341457872431632</v>
      </c>
      <c r="C7" s="148">
        <v>3898759050.6100001</v>
      </c>
      <c r="D7" s="148">
        <v>16459825200</v>
      </c>
      <c r="E7" s="149">
        <f t="shared" si="0"/>
        <v>0.23686515520286328</v>
      </c>
      <c r="F7" s="148">
        <v>7798700</v>
      </c>
      <c r="G7" s="149">
        <f>F7/D7</f>
        <v>4.7380211546839515E-4</v>
      </c>
      <c r="J7" s="148">
        <v>2013</v>
      </c>
      <c r="K7" s="167">
        <v>0.2291</v>
      </c>
      <c r="L7" s="167">
        <v>6.3500000000000001E-2</v>
      </c>
      <c r="M7" s="148">
        <v>4193764317.1100001</v>
      </c>
      <c r="N7" s="148">
        <v>334277500</v>
      </c>
      <c r="O7" s="148">
        <f>N7/M7</f>
        <v>7.9708222666732206E-2</v>
      </c>
      <c r="P7" s="148">
        <v>519087404.80000001</v>
      </c>
      <c r="Q7" s="148">
        <v>497554100.00000006</v>
      </c>
      <c r="R7" s="148">
        <v>5426099399.999999</v>
      </c>
      <c r="S7" s="148">
        <f>P7/R7</f>
        <v>9.5664927332514416E-2</v>
      </c>
      <c r="T7" s="148">
        <f>Q7/R7</f>
        <v>9.1696458785845342E-2</v>
      </c>
      <c r="U7" s="170">
        <v>36048958.899999999</v>
      </c>
      <c r="V7" s="170">
        <v>126871760.09</v>
      </c>
      <c r="W7" s="149">
        <f>U7/V7</f>
        <v>0.28413698110933172</v>
      </c>
      <c r="AA7" s="148">
        <v>2014</v>
      </c>
      <c r="AB7" s="167">
        <v>0.36499999999999999</v>
      </c>
      <c r="AC7" s="167">
        <v>9.5799999999999996E-2</v>
      </c>
      <c r="AD7" s="148">
        <v>1335100144.1500001</v>
      </c>
      <c r="AE7" s="148">
        <v>134381100</v>
      </c>
      <c r="AF7" s="148">
        <f>AE7/AD7</f>
        <v>0.10065244962246227</v>
      </c>
      <c r="AG7" s="148">
        <v>113635008.3</v>
      </c>
      <c r="AH7" s="148">
        <v>31854800</v>
      </c>
      <c r="AI7" s="148">
        <v>1108706200</v>
      </c>
      <c r="AJ7" s="148">
        <f>AG7/AI7</f>
        <v>0.10249334611820517</v>
      </c>
      <c r="AK7" s="148">
        <f>AH7/AI7</f>
        <v>2.8731507048485885E-2</v>
      </c>
      <c r="AN7" s="148">
        <v>2013</v>
      </c>
      <c r="AO7" s="167">
        <v>0.81330000000000002</v>
      </c>
      <c r="AP7" s="167">
        <v>0.20830000000000001</v>
      </c>
      <c r="AQ7" s="148">
        <v>6203074355.4300003</v>
      </c>
      <c r="AR7" s="148">
        <v>2354789600</v>
      </c>
      <c r="AS7" s="148">
        <f>AR7/AQ7</f>
        <v>0.37961653610337304</v>
      </c>
      <c r="AT7" s="148">
        <v>1301692141.78</v>
      </c>
      <c r="AU7" s="148">
        <v>7220266300</v>
      </c>
      <c r="AV7" s="148">
        <f>AT7/AU7</f>
        <v>0.18028312082893674</v>
      </c>
      <c r="BA7" s="148">
        <v>2013</v>
      </c>
      <c r="BB7" s="167">
        <v>0.43859999999999999</v>
      </c>
      <c r="BC7" s="167">
        <v>0.1583</v>
      </c>
      <c r="BD7" s="148">
        <v>2296407712.4099998</v>
      </c>
      <c r="BE7" s="148">
        <v>150994200</v>
      </c>
      <c r="BF7" s="148">
        <f>BE7/BD7</f>
        <v>6.5752348410960892E-2</v>
      </c>
      <c r="BG7" s="148">
        <v>1053418795</v>
      </c>
      <c r="BH7" s="148">
        <v>32834800</v>
      </c>
      <c r="BI7" s="148">
        <v>4466104100</v>
      </c>
      <c r="BJ7" s="148">
        <f>BG7/BI7</f>
        <v>0.23586973599652547</v>
      </c>
      <c r="BK7" s="148">
        <f>BH7/BI7</f>
        <v>7.3520005948808937E-3</v>
      </c>
    </row>
    <row r="8" spans="1:65" x14ac:dyDescent="0.2">
      <c r="A8" s="148">
        <v>2014</v>
      </c>
      <c r="B8" s="148">
        <v>0.13953031711853184</v>
      </c>
      <c r="C8" s="148">
        <v>4463814326.1899996</v>
      </c>
      <c r="D8" s="148">
        <v>16243077500</v>
      </c>
      <c r="E8" s="149">
        <f t="shared" si="0"/>
        <v>0.27481333670851471</v>
      </c>
      <c r="F8" s="148">
        <v>7401000</v>
      </c>
      <c r="G8" s="149">
        <f>F8/D8</f>
        <v>4.5564025659546351E-4</v>
      </c>
      <c r="J8" s="148">
        <v>2014</v>
      </c>
      <c r="K8" s="167">
        <v>0.2291</v>
      </c>
      <c r="L8" s="167">
        <v>6.2300000000000001E-2</v>
      </c>
      <c r="M8" s="148">
        <v>6283466669.25</v>
      </c>
      <c r="N8" s="148">
        <v>466783500</v>
      </c>
      <c r="O8" s="148">
        <f>N8/M8</f>
        <v>7.4287574768931761E-2</v>
      </c>
      <c r="P8" s="148">
        <v>843015553.14999998</v>
      </c>
      <c r="Q8" s="148">
        <v>953921900</v>
      </c>
      <c r="R8" s="148">
        <v>8070509500</v>
      </c>
      <c r="S8" s="148">
        <f>P8/R8</f>
        <v>0.10445629896724612</v>
      </c>
      <c r="T8" s="148">
        <f>Q8/R8</f>
        <v>0.11819847309516208</v>
      </c>
      <c r="AA8" s="148">
        <v>2015</v>
      </c>
      <c r="AB8" s="167">
        <v>0.3362</v>
      </c>
      <c r="AC8" s="167">
        <v>9.6199999999999994E-2</v>
      </c>
      <c r="AD8" s="148">
        <v>1858180889.98</v>
      </c>
      <c r="AE8" s="148">
        <v>164114900.00000003</v>
      </c>
      <c r="AF8" s="148">
        <f>AE8/AD8</f>
        <v>8.8320195781244115E-2</v>
      </c>
      <c r="AG8" s="148">
        <v>168352942.93000001</v>
      </c>
      <c r="AH8" s="148">
        <v>266287100</v>
      </c>
      <c r="AI8" s="148">
        <v>2292182900</v>
      </c>
      <c r="AJ8" s="148">
        <f>AG8/AI8</f>
        <v>7.3446557397317647E-2</v>
      </c>
      <c r="AK8" s="148">
        <f>AH8/AI8</f>
        <v>0.11617183777088644</v>
      </c>
      <c r="AN8" s="148">
        <v>2014</v>
      </c>
      <c r="AO8" s="167">
        <v>0.82379999999999998</v>
      </c>
      <c r="AP8" s="167">
        <v>0.21110000000000001</v>
      </c>
      <c r="AQ8" s="148">
        <v>7452253087.8400002</v>
      </c>
      <c r="AR8" s="148">
        <v>2844243000</v>
      </c>
      <c r="AS8" s="148">
        <f>AR8/AQ8</f>
        <v>0.38166215860824854</v>
      </c>
      <c r="AT8" s="148">
        <v>1365716379.8900001</v>
      </c>
      <c r="AU8" s="148">
        <v>9086860900</v>
      </c>
      <c r="AV8" s="148">
        <f>AT8/AU8</f>
        <v>0.15029572862615295</v>
      </c>
      <c r="BA8" s="148">
        <v>2014</v>
      </c>
      <c r="BB8" s="167">
        <v>0.44679999999999997</v>
      </c>
      <c r="BC8" s="167">
        <v>9.9299999999999999E-2</v>
      </c>
      <c r="BD8" s="148">
        <v>2584987566.73</v>
      </c>
      <c r="BE8" s="148">
        <v>274469400</v>
      </c>
      <c r="BF8" s="148">
        <f>BE8/BD8</f>
        <v>0.10617822829500213</v>
      </c>
      <c r="BG8" s="148">
        <v>1204011048.2</v>
      </c>
      <c r="BH8" s="148">
        <v>32834800</v>
      </c>
      <c r="BI8" s="148">
        <v>4510016200</v>
      </c>
      <c r="BJ8" s="148">
        <f>BG8/BI8</f>
        <v>0.26696379675975446</v>
      </c>
      <c r="BK8" s="148">
        <f>BH8/BI8</f>
        <v>7.2804173075919328E-3</v>
      </c>
    </row>
    <row r="9" spans="1:65" x14ac:dyDescent="0.2">
      <c r="A9" s="148">
        <v>2015</v>
      </c>
      <c r="B9" s="148">
        <v>7.1360335068081079E-2</v>
      </c>
      <c r="C9" s="148">
        <v>4461365794.6599998</v>
      </c>
      <c r="D9" s="148">
        <v>13766008700.000002</v>
      </c>
      <c r="E9" s="149">
        <f t="shared" si="0"/>
        <v>0.32408564398626299</v>
      </c>
      <c r="F9" s="148">
        <v>1284400</v>
      </c>
      <c r="G9" s="149">
        <f>F9/D9</f>
        <v>9.3302280130042327E-5</v>
      </c>
      <c r="J9" s="148">
        <v>2015</v>
      </c>
      <c r="K9" s="167">
        <v>0.22270000000000001</v>
      </c>
      <c r="L9" s="167">
        <v>4.8000000000000001E-2</v>
      </c>
      <c r="M9" s="148">
        <v>7554444251.0600004</v>
      </c>
      <c r="N9" s="148">
        <v>562247700</v>
      </c>
      <c r="O9" s="148">
        <f>N9/M9</f>
        <v>7.4426083681947655E-2</v>
      </c>
      <c r="P9" s="148">
        <v>1440470439.9300001</v>
      </c>
      <c r="Q9" s="148">
        <v>989522500</v>
      </c>
      <c r="R9" s="148">
        <v>9823073100</v>
      </c>
      <c r="S9" s="148">
        <f>P9/R9</f>
        <v>0.14664152707262251</v>
      </c>
      <c r="T9" s="148">
        <f>Q9/R9</f>
        <v>0.10073451453802171</v>
      </c>
      <c r="AA9" s="148">
        <v>2016</v>
      </c>
      <c r="AB9" s="167">
        <v>0.31490000000000001</v>
      </c>
      <c r="AC9" s="167">
        <v>8.8400000000000006E-2</v>
      </c>
      <c r="AD9" s="148">
        <v>3823980623.3699999</v>
      </c>
      <c r="AE9" s="148">
        <v>326826800</v>
      </c>
      <c r="AF9" s="148">
        <f>AE9/AD9</f>
        <v>8.5467692488455621E-2</v>
      </c>
      <c r="AG9" s="148">
        <v>507357432.19</v>
      </c>
      <c r="AH9" s="148">
        <v>1502829300</v>
      </c>
      <c r="AI9" s="148">
        <v>5717513500</v>
      </c>
      <c r="AJ9" s="148">
        <f>AG9/AI9</f>
        <v>8.8737426188849403E-2</v>
      </c>
      <c r="AK9" s="148">
        <f>AH9/AI9</f>
        <v>0.26284665528118123</v>
      </c>
      <c r="AN9" s="148">
        <v>2015</v>
      </c>
      <c r="AO9" s="167">
        <v>0.8528</v>
      </c>
      <c r="AP9" s="167">
        <v>0.2387</v>
      </c>
      <c r="AQ9" s="148">
        <v>9315960168.3999996</v>
      </c>
      <c r="AR9" s="148">
        <v>3524978700</v>
      </c>
      <c r="AS9" s="148">
        <f>AR9/AQ9</f>
        <v>0.37838061093872294</v>
      </c>
      <c r="AT9" s="148">
        <v>1424017872.4000001</v>
      </c>
      <c r="AU9" s="148">
        <v>11496700400</v>
      </c>
      <c r="AV9" s="148">
        <f>AT9/AU9</f>
        <v>0.12386318011731437</v>
      </c>
      <c r="BA9" s="148">
        <v>2015</v>
      </c>
      <c r="BB9" s="167">
        <v>0.49220000000000003</v>
      </c>
      <c r="BC9" s="167">
        <v>0.12479999999999999</v>
      </c>
      <c r="BD9" s="148">
        <v>3500362097.9699998</v>
      </c>
      <c r="BE9" s="148">
        <v>448118200</v>
      </c>
      <c r="BF9" s="148">
        <f>BE9/BD9</f>
        <v>0.12802052686488682</v>
      </c>
      <c r="BG9" s="148">
        <v>1600228979.55</v>
      </c>
      <c r="BH9" s="148">
        <v>70902200</v>
      </c>
      <c r="BI9" s="148">
        <v>5515495699.999999</v>
      </c>
      <c r="BJ9" s="148">
        <f>BG9/BI9</f>
        <v>0.2901333019895202</v>
      </c>
      <c r="BK9" s="148">
        <f>BH9/BI9</f>
        <v>1.2855091157083127E-2</v>
      </c>
    </row>
    <row r="10" spans="1:65" x14ac:dyDescent="0.2">
      <c r="A10" s="148">
        <v>2016</v>
      </c>
      <c r="B10" s="148">
        <v>5.3947763324299493E-2</v>
      </c>
      <c r="C10" s="148">
        <v>4101318985.8299999</v>
      </c>
      <c r="D10" s="148">
        <v>15052744900</v>
      </c>
      <c r="E10" s="149">
        <f t="shared" si="0"/>
        <v>0.27246319611979869</v>
      </c>
      <c r="F10" s="148">
        <v>1284400</v>
      </c>
      <c r="G10" s="149">
        <f>F10/D10</f>
        <v>8.5326630360951645E-5</v>
      </c>
      <c r="J10" s="148">
        <v>2016</v>
      </c>
      <c r="K10" s="167">
        <v>0.2079</v>
      </c>
      <c r="L10" s="167">
        <v>1.44E-2</v>
      </c>
      <c r="M10" s="148">
        <v>8364495530.8699999</v>
      </c>
      <c r="N10" s="148">
        <v>688413400</v>
      </c>
      <c r="O10" s="148">
        <f>N10/M10</f>
        <v>8.2301843244382417E-2</v>
      </c>
      <c r="P10" s="148">
        <v>1836981895.77</v>
      </c>
      <c r="Q10" s="148">
        <v>846298500</v>
      </c>
      <c r="R10" s="148">
        <v>11368256200.000002</v>
      </c>
      <c r="S10" s="148">
        <f>P10/R10</f>
        <v>0.16158871364721702</v>
      </c>
      <c r="T10" s="148">
        <f>Q10/R10</f>
        <v>7.4444003118085939E-2</v>
      </c>
      <c r="AA10" s="148">
        <v>2017</v>
      </c>
      <c r="AB10" s="167">
        <v>0.33410000000000001</v>
      </c>
      <c r="AC10" s="167">
        <v>9.2700000000000005E-2</v>
      </c>
      <c r="AD10" s="148">
        <v>5004124178.1099997</v>
      </c>
      <c r="AE10" s="148">
        <v>464184600</v>
      </c>
      <c r="AF10" s="148">
        <f>AE10/AD10</f>
        <v>9.2760407911243556E-2</v>
      </c>
      <c r="AG10" s="148">
        <v>673668429.29999995</v>
      </c>
      <c r="AH10" s="148">
        <v>1579846700.0000002</v>
      </c>
      <c r="AI10" s="148">
        <v>7389643100.000001</v>
      </c>
      <c r="AJ10" s="148">
        <f>AG10/AI10</f>
        <v>9.1163865451093284E-2</v>
      </c>
      <c r="AK10" s="148">
        <f>AH10/AI10</f>
        <v>0.21379201655895941</v>
      </c>
      <c r="AN10" s="148">
        <v>2016</v>
      </c>
      <c r="AO10" s="167">
        <v>0.87070000000000003</v>
      </c>
      <c r="AP10" s="167">
        <v>0.2374</v>
      </c>
      <c r="AQ10" s="148">
        <v>11093724121.18</v>
      </c>
      <c r="AR10" s="148">
        <v>4351620700</v>
      </c>
      <c r="AS10" s="148">
        <f>AR10/AQ10</f>
        <v>0.39225968236328679</v>
      </c>
      <c r="AT10" s="148">
        <v>1676890696.05</v>
      </c>
      <c r="AU10" s="148">
        <v>14330058700.000002</v>
      </c>
      <c r="AV10" s="148">
        <f>AT10/AU10</f>
        <v>0.11701910865515154</v>
      </c>
      <c r="BA10" s="148">
        <v>2016</v>
      </c>
      <c r="BB10" s="167">
        <v>0.4985</v>
      </c>
      <c r="BC10" s="167">
        <v>0.1116</v>
      </c>
      <c r="BD10" s="148">
        <v>4092852961.4400001</v>
      </c>
      <c r="BE10" s="148">
        <v>614717800</v>
      </c>
      <c r="BF10" s="148">
        <f>BE10/BD10</f>
        <v>0.15019298415834662</v>
      </c>
      <c r="BG10" s="148">
        <v>1865227960.05</v>
      </c>
      <c r="BH10" s="148">
        <v>70902200</v>
      </c>
      <c r="BI10" s="148">
        <v>6726384000</v>
      </c>
      <c r="BJ10" s="148">
        <f>BG10/BI10</f>
        <v>0.27730024929442032</v>
      </c>
      <c r="BK10" s="148">
        <f>BH10/BI10</f>
        <v>1.0540908755729677E-2</v>
      </c>
    </row>
    <row r="11" spans="1:65" x14ac:dyDescent="0.2">
      <c r="A11" s="148">
        <v>2017</v>
      </c>
      <c r="B11" s="148">
        <v>6.332601797298773E-2</v>
      </c>
      <c r="C11" s="148">
        <v>3655543770.3499999</v>
      </c>
      <c r="D11" s="148">
        <v>13699333300</v>
      </c>
      <c r="E11" s="149">
        <f t="shared" si="0"/>
        <v>0.26684099804696332</v>
      </c>
      <c r="F11" s="148">
        <v>1284400</v>
      </c>
      <c r="G11" s="149">
        <f>F11/D11</f>
        <v>9.3756387400253995E-5</v>
      </c>
      <c r="J11" s="148">
        <v>2017</v>
      </c>
      <c r="K11" s="167">
        <v>0.19850000000000001</v>
      </c>
      <c r="L11" s="167">
        <v>1.49E-2</v>
      </c>
      <c r="M11" s="148">
        <v>9983246172.2099991</v>
      </c>
      <c r="N11" s="148">
        <v>774371799.99999988</v>
      </c>
      <c r="O11" s="148">
        <f>N11/M11</f>
        <v>7.7567134641594898E-2</v>
      </c>
      <c r="P11" s="148">
        <v>2268147734.8000002</v>
      </c>
      <c r="Q11" s="148">
        <v>628476400</v>
      </c>
      <c r="R11" s="148">
        <v>12424797600</v>
      </c>
      <c r="S11" s="148">
        <f>P11/R11</f>
        <v>0.18255007508532775</v>
      </c>
      <c r="T11" s="148">
        <f>Q11/R11</f>
        <v>5.0582425584139896E-2</v>
      </c>
      <c r="AN11" s="148">
        <v>2017</v>
      </c>
      <c r="AO11" s="167">
        <v>0.86629999999999996</v>
      </c>
      <c r="AP11" s="167">
        <v>0.23799999999999999</v>
      </c>
      <c r="AQ11" s="148">
        <v>13835629369.98</v>
      </c>
      <c r="AR11" s="148">
        <v>5188923400</v>
      </c>
      <c r="AS11" s="148">
        <f>AR11/AQ11</f>
        <v>0.37504064768160966</v>
      </c>
      <c r="AT11" s="148">
        <v>1997924560.4300001</v>
      </c>
      <c r="AU11" s="148">
        <v>18039384800</v>
      </c>
      <c r="AV11" s="148">
        <f>AT11/AU11</f>
        <v>0.11075347538625598</v>
      </c>
      <c r="BA11" s="148">
        <v>2017</v>
      </c>
      <c r="BB11" s="167">
        <v>0.55959999999999999</v>
      </c>
      <c r="BC11" s="167">
        <v>0.12470000000000001</v>
      </c>
      <c r="BD11" s="148">
        <v>5002002717.4799995</v>
      </c>
      <c r="BE11" s="148">
        <v>904649700</v>
      </c>
      <c r="BF11" s="148">
        <f>BE11/BD11</f>
        <v>0.18085749870519083</v>
      </c>
      <c r="BG11" s="148">
        <v>2233370901.29</v>
      </c>
      <c r="BH11" s="148">
        <v>70902200</v>
      </c>
      <c r="BI11" s="148">
        <v>8266827300</v>
      </c>
      <c r="BJ11" s="148">
        <f>BG11/BI11</f>
        <v>0.27016058522112829</v>
      </c>
      <c r="BK11" s="148">
        <f>BH11/BI11</f>
        <v>8.5767123742865655E-3</v>
      </c>
    </row>
  </sheetData>
  <sortState ref="BA1:BK11">
    <sortCondition ref="BA1"/>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Sheet1</vt:lpstr>
      <vt:lpstr>工作表10</vt:lpstr>
      <vt:lpstr>哈药股份</vt:lpstr>
      <vt:lpstr>工作表1</vt:lpstr>
      <vt:lpstr>工作表2</vt:lpstr>
      <vt:lpstr>工作表2 (2)</vt:lpstr>
      <vt:lpstr>Worksheet</vt:lpstr>
      <vt:lpstr>工作表1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2018-05-16T06:22:34Z</dcterms:created>
  <dcterms:modified xsi:type="dcterms:W3CDTF">2018-05-22T07:41:57Z</dcterms:modified>
</cp:coreProperties>
</file>