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0" windowWidth="22260" windowHeight="12645"/>
  </bookViews>
  <sheets>
    <sheet name="Sheet1" sheetId="1" r:id="rId1"/>
    <sheet name="Sheet2" sheetId="2" r:id="rId2"/>
  </sheets>
  <calcPr calcId="114210"/>
</workbook>
</file>

<file path=xl/calcChain.xml><?xml version="1.0" encoding="utf-8"?>
<calcChain xmlns="http://schemas.openxmlformats.org/spreadsheetml/2006/main">
  <c r="F117" i="1"/>
  <c r="F116"/>
  <c r="F115"/>
  <c r="F114"/>
  <c r="F113"/>
  <c r="F112"/>
  <c r="F111"/>
  <c r="F110"/>
  <c r="F109"/>
  <c r="I27" i="2"/>
  <c r="H27"/>
  <c r="G27"/>
  <c r="H25"/>
  <c r="G25"/>
  <c r="I25"/>
  <c r="C23"/>
  <c r="C24"/>
  <c r="C25"/>
  <c r="G21"/>
  <c r="G19"/>
  <c r="G18"/>
  <c r="G20"/>
  <c r="F21"/>
  <c r="F19"/>
  <c r="F20"/>
  <c r="F18"/>
  <c r="C15"/>
  <c r="C26"/>
  <c r="H15"/>
  <c r="B15"/>
</calcChain>
</file>

<file path=xl/sharedStrings.xml><?xml version="1.0" encoding="utf-8"?>
<sst xmlns="http://schemas.openxmlformats.org/spreadsheetml/2006/main" count="183" uniqueCount="165">
  <si>
    <r>
      <rPr>
        <b/>
        <sz val="10"/>
        <color indexed="8"/>
        <rFont val="等线"/>
        <charset val="134"/>
      </rPr>
      <t>【通关题】</t>
    </r>
    <phoneticPr fontId="1" type="noConversion"/>
  </si>
  <si>
    <t>【附加题】:</t>
    <phoneticPr fontId="1" type="noConversion"/>
  </si>
  <si>
    <t>总市值</t>
    <phoneticPr fontId="1" type="noConversion"/>
  </si>
  <si>
    <t>H股</t>
    <phoneticPr fontId="1" type="noConversion"/>
  </si>
  <si>
    <t>每股净资产</t>
    <phoneticPr fontId="1" type="noConversion"/>
  </si>
  <si>
    <t>总利润</t>
    <phoneticPr fontId="1" type="noConversion"/>
  </si>
  <si>
    <t>2016年中</t>
    <phoneticPr fontId="1" type="noConversion"/>
  </si>
  <si>
    <t>最低市盈率</t>
    <phoneticPr fontId="1" type="noConversion"/>
  </si>
  <si>
    <t>总股本</t>
    <phoneticPr fontId="1" type="noConversion"/>
  </si>
  <si>
    <t>日期</t>
    <phoneticPr fontId="1" type="noConversion"/>
  </si>
  <si>
    <t>总市值</t>
    <phoneticPr fontId="1" type="noConversion"/>
  </si>
  <si>
    <t>股价</t>
    <phoneticPr fontId="1" type="noConversion"/>
  </si>
  <si>
    <t>总利润</t>
    <phoneticPr fontId="1" type="noConversion"/>
  </si>
  <si>
    <t>日期</t>
    <phoneticPr fontId="1" type="noConversion"/>
  </si>
  <si>
    <t>2014.03.20</t>
    <phoneticPr fontId="1" type="noConversion"/>
  </si>
  <si>
    <r>
      <rPr>
        <b/>
        <sz val="12"/>
        <color indexed="8"/>
        <rFont val="等线"/>
        <charset val="134"/>
      </rPr>
      <t>【</t>
    </r>
    <r>
      <rPr>
        <b/>
        <sz val="12"/>
        <color indexed="8"/>
        <rFont val="Times New Roman"/>
        <family val="1"/>
      </rPr>
      <t>18</t>
    </r>
    <r>
      <rPr>
        <b/>
        <sz val="12"/>
        <color indexed="8"/>
        <rFont val="等线"/>
        <charset val="134"/>
      </rPr>
      <t>春训营</t>
    </r>
    <r>
      <rPr>
        <b/>
        <sz val="12"/>
        <color indexed="8"/>
        <rFont val="Times New Roman"/>
        <family val="1"/>
      </rPr>
      <t xml:space="preserve"> -</t>
    </r>
    <r>
      <rPr>
        <b/>
        <sz val="12"/>
        <color indexed="8"/>
        <rFont val="等线"/>
        <charset val="134"/>
      </rPr>
      <t>价值投资新时代】任务四</t>
    </r>
    <r>
      <rPr>
        <b/>
        <sz val="12"/>
        <color indexed="8"/>
        <rFont val="Times New Roman"/>
        <family val="1"/>
      </rPr>
      <t xml:space="preserve"> </t>
    </r>
    <r>
      <rPr>
        <b/>
        <sz val="12"/>
        <color indexed="8"/>
        <rFont val="等线"/>
        <charset val="134"/>
      </rPr>
      <t>游戏-沧海桑田，不熟不买</t>
    </r>
    <r>
      <rPr>
        <b/>
        <sz val="12"/>
        <color indexed="8"/>
        <rFont val="Times New Roman"/>
        <family val="1"/>
      </rPr>
      <t xml:space="preserve"> </t>
    </r>
    <phoneticPr fontId="1" type="noConversion"/>
  </si>
  <si>
    <r>
      <t xml:space="preserve">1. </t>
    </r>
    <r>
      <rPr>
        <b/>
        <sz val="10"/>
        <color indexed="8"/>
        <rFont val="等线"/>
        <charset val="134"/>
      </rPr>
      <t>游戏行业从</t>
    </r>
    <r>
      <rPr>
        <b/>
        <sz val="10"/>
        <color indexed="8"/>
        <rFont val="Times New Roman"/>
        <family val="1"/>
      </rPr>
      <t>80</t>
    </r>
    <r>
      <rPr>
        <b/>
        <sz val="10"/>
        <color indexed="8"/>
        <rFont val="等线"/>
        <charset val="134"/>
      </rPr>
      <t>年代至今经历了哪些终端</t>
    </r>
    <r>
      <rPr>
        <b/>
        <sz val="10"/>
        <color indexed="8"/>
        <rFont val="Times New Roman"/>
        <family val="1"/>
      </rPr>
      <t>/</t>
    </r>
    <r>
      <rPr>
        <b/>
        <sz val="10"/>
        <color indexed="8"/>
        <rFont val="等线"/>
        <charset val="134"/>
      </rPr>
      <t>载体变化？</t>
    </r>
    <phoneticPr fontId="1" type="noConversion"/>
  </si>
  <si>
    <r>
      <t>3.</t>
    </r>
    <r>
      <rPr>
        <b/>
        <sz val="10"/>
        <color indexed="8"/>
        <rFont val="宋体"/>
        <charset val="134"/>
      </rPr>
      <t>你认为盛大衰落</t>
    </r>
    <r>
      <rPr>
        <b/>
        <sz val="10"/>
        <color indexed="8"/>
        <rFont val="Times New Roman"/>
        <family val="1"/>
      </rPr>
      <t xml:space="preserve">VS </t>
    </r>
    <r>
      <rPr>
        <b/>
        <sz val="10"/>
        <color indexed="8"/>
        <rFont val="宋体"/>
        <charset val="134"/>
      </rPr>
      <t>腾讯网易崛起主要是什么原因？</t>
    </r>
    <phoneticPr fontId="1" type="noConversion"/>
  </si>
  <si>
    <t>4.盛大为什么没有做成平台，而腾讯做成了？</t>
    <phoneticPr fontId="1" type="noConversion"/>
  </si>
  <si>
    <t>阅读卧龙地产的两次并购</t>
    <phoneticPr fontId="1" type="noConversion"/>
  </si>
  <si>
    <t>https://www.joudou.com/merger/68035.html</t>
    <phoneticPr fontId="1" type="noConversion"/>
  </si>
  <si>
    <t>https://www.joudou.com/merger/68140.html</t>
    <phoneticPr fontId="1" type="noConversion"/>
  </si>
  <si>
    <r>
      <t>6.</t>
    </r>
    <r>
      <rPr>
        <b/>
        <sz val="10"/>
        <color indexed="8"/>
        <rFont val="宋体"/>
        <charset val="134"/>
      </rPr>
      <t>你认为卧龙地产前一次失败的原因是什么？</t>
    </r>
    <phoneticPr fontId="1" type="noConversion"/>
  </si>
  <si>
    <r>
      <t>8.</t>
    </r>
    <r>
      <rPr>
        <b/>
        <sz val="10"/>
        <color indexed="8"/>
        <rFont val="宋体"/>
        <charset val="134"/>
      </rPr>
      <t>计算完美、巨人和盛大的退市价格所对应的的估值（提示：可以从</t>
    </r>
    <r>
      <rPr>
        <b/>
        <sz val="10"/>
        <color indexed="8"/>
        <rFont val="Times New Roman"/>
        <family val="1"/>
      </rPr>
      <t>SEC</t>
    </r>
    <r>
      <rPr>
        <b/>
        <sz val="10"/>
        <color indexed="8"/>
        <rFont val="宋体"/>
        <charset val="134"/>
      </rPr>
      <t>公告或</t>
    </r>
    <r>
      <rPr>
        <b/>
        <sz val="10"/>
        <color indexed="8"/>
        <rFont val="Times New Roman"/>
        <family val="1"/>
      </rPr>
      <t>A</t>
    </r>
    <r>
      <rPr>
        <b/>
        <sz val="10"/>
        <color indexed="8"/>
        <rFont val="宋体"/>
        <charset val="134"/>
      </rPr>
      <t>股巨潮的借壳上市公告中获得相关信息）</t>
    </r>
    <phoneticPr fontId="1" type="noConversion"/>
  </si>
  <si>
    <r>
      <t>9.</t>
    </r>
    <r>
      <rPr>
        <b/>
        <sz val="10"/>
        <color indexed="8"/>
        <rFont val="宋体"/>
        <charset val="134"/>
      </rPr>
      <t>为什么美国上市的中概股游戏公司估值比</t>
    </r>
    <r>
      <rPr>
        <b/>
        <sz val="10"/>
        <color indexed="8"/>
        <rFont val="Times New Roman"/>
        <family val="1"/>
      </rPr>
      <t>A</t>
    </r>
    <r>
      <rPr>
        <b/>
        <sz val="10"/>
        <color indexed="8"/>
        <rFont val="宋体"/>
        <charset val="134"/>
      </rPr>
      <t>股低很多，而部分互联网公司确能享受估值溢价（使用</t>
    </r>
    <r>
      <rPr>
        <b/>
        <sz val="10"/>
        <color indexed="8"/>
        <rFont val="Times New Roman"/>
        <family val="1"/>
      </rPr>
      <t>DCF</t>
    </r>
    <r>
      <rPr>
        <b/>
        <sz val="10"/>
        <color indexed="8"/>
        <rFont val="宋体"/>
        <charset val="134"/>
      </rPr>
      <t>估值模型来解读）？</t>
    </r>
    <phoneticPr fontId="1" type="noConversion"/>
  </si>
  <si>
    <r>
      <rPr>
        <b/>
        <sz val="10"/>
        <color indexed="8"/>
        <rFont val="宋体"/>
        <charset val="134"/>
      </rPr>
      <t>巨人网络（</t>
    </r>
    <r>
      <rPr>
        <b/>
        <sz val="10"/>
        <color indexed="8"/>
        <rFont val="Times New Roman"/>
        <family val="1"/>
      </rPr>
      <t>002558</t>
    </r>
    <r>
      <rPr>
        <b/>
        <sz val="10"/>
        <color indexed="8"/>
        <rFont val="宋体"/>
        <charset val="134"/>
      </rPr>
      <t>）</t>
    </r>
    <phoneticPr fontId="1" type="noConversion"/>
  </si>
  <si>
    <r>
      <rPr>
        <b/>
        <sz val="10"/>
        <color indexed="8"/>
        <rFont val="宋体"/>
        <charset val="134"/>
      </rPr>
      <t>世纪华通（</t>
    </r>
    <r>
      <rPr>
        <b/>
        <sz val="10"/>
        <color indexed="8"/>
        <rFont val="Times New Roman"/>
        <family val="1"/>
      </rPr>
      <t>002602</t>
    </r>
    <r>
      <rPr>
        <b/>
        <sz val="10"/>
        <color indexed="8"/>
        <rFont val="宋体"/>
        <charset val="134"/>
      </rPr>
      <t>）</t>
    </r>
    <phoneticPr fontId="1" type="noConversion"/>
  </si>
  <si>
    <r>
      <rPr>
        <b/>
        <sz val="10"/>
        <color indexed="8"/>
        <rFont val="宋体"/>
        <charset val="134"/>
      </rPr>
      <t>完美世界（</t>
    </r>
    <r>
      <rPr>
        <b/>
        <sz val="10"/>
        <color indexed="8"/>
        <rFont val="Times New Roman"/>
        <family val="1"/>
      </rPr>
      <t>002624</t>
    </r>
    <r>
      <rPr>
        <b/>
        <sz val="10"/>
        <color indexed="8"/>
        <rFont val="宋体"/>
        <charset val="134"/>
      </rPr>
      <t>）</t>
    </r>
    <phoneticPr fontId="1" type="noConversion"/>
  </si>
  <si>
    <r>
      <rPr>
        <b/>
        <sz val="10"/>
        <color indexed="8"/>
        <rFont val="宋体"/>
        <charset val="134"/>
      </rPr>
      <t>三七互娱（</t>
    </r>
    <r>
      <rPr>
        <b/>
        <sz val="10"/>
        <color indexed="8"/>
        <rFont val="Times New Roman"/>
        <family val="1"/>
      </rPr>
      <t>002555</t>
    </r>
    <r>
      <rPr>
        <b/>
        <sz val="10"/>
        <color indexed="8"/>
        <rFont val="宋体"/>
        <charset val="134"/>
      </rPr>
      <t>）</t>
    </r>
    <phoneticPr fontId="1" type="noConversion"/>
  </si>
  <si>
    <r>
      <rPr>
        <b/>
        <sz val="10"/>
        <color indexed="8"/>
        <rFont val="宋体"/>
        <charset val="134"/>
      </rPr>
      <t>昆仑万维（</t>
    </r>
    <r>
      <rPr>
        <b/>
        <sz val="10"/>
        <color indexed="8"/>
        <rFont val="Times New Roman"/>
        <family val="1"/>
      </rPr>
      <t>300418</t>
    </r>
    <r>
      <rPr>
        <b/>
        <sz val="10"/>
        <color indexed="8"/>
        <rFont val="宋体"/>
        <charset val="134"/>
      </rPr>
      <t>）</t>
    </r>
    <phoneticPr fontId="1" type="noConversion"/>
  </si>
  <si>
    <r>
      <rPr>
        <b/>
        <sz val="10"/>
        <color indexed="8"/>
        <rFont val="宋体"/>
        <charset val="134"/>
      </rPr>
      <t>恺英网络（</t>
    </r>
    <r>
      <rPr>
        <b/>
        <sz val="10"/>
        <color indexed="8"/>
        <rFont val="Times New Roman"/>
        <family val="1"/>
      </rPr>
      <t>002517</t>
    </r>
    <r>
      <rPr>
        <b/>
        <sz val="10"/>
        <color indexed="8"/>
        <rFont val="宋体"/>
        <charset val="134"/>
      </rPr>
      <t>）</t>
    </r>
    <phoneticPr fontId="1" type="noConversion"/>
  </si>
  <si>
    <r>
      <rPr>
        <b/>
        <sz val="10"/>
        <color indexed="8"/>
        <rFont val="宋体"/>
        <charset val="134"/>
      </rPr>
      <t>游族网络（</t>
    </r>
    <r>
      <rPr>
        <b/>
        <sz val="10"/>
        <color indexed="8"/>
        <rFont val="Times New Roman"/>
        <family val="1"/>
      </rPr>
      <t>002174</t>
    </r>
    <phoneticPr fontId="1" type="noConversion"/>
  </si>
  <si>
    <r>
      <rPr>
        <b/>
        <sz val="10"/>
        <color indexed="8"/>
        <rFont val="宋体"/>
        <charset val="134"/>
      </rPr>
      <t>中青旅（</t>
    </r>
    <r>
      <rPr>
        <b/>
        <sz val="10"/>
        <color indexed="8"/>
        <rFont val="Times New Roman"/>
        <family val="1"/>
      </rPr>
      <t>600138</t>
    </r>
    <r>
      <rPr>
        <b/>
        <sz val="10"/>
        <color indexed="8"/>
        <rFont val="宋体"/>
        <charset val="134"/>
      </rPr>
      <t>）</t>
    </r>
    <phoneticPr fontId="1" type="noConversion"/>
  </si>
  <si>
    <r>
      <rPr>
        <b/>
        <sz val="10"/>
        <color indexed="8"/>
        <rFont val="宋体"/>
        <charset val="134"/>
      </rPr>
      <t>掌趣科技（</t>
    </r>
    <r>
      <rPr>
        <b/>
        <sz val="10"/>
        <color indexed="8"/>
        <rFont val="Times New Roman"/>
        <family val="1"/>
      </rPr>
      <t>300315</t>
    </r>
    <r>
      <rPr>
        <b/>
        <sz val="10"/>
        <color indexed="8"/>
        <rFont val="宋体"/>
        <charset val="134"/>
      </rPr>
      <t>）</t>
    </r>
    <phoneticPr fontId="1" type="noConversion"/>
  </si>
  <si>
    <t>收购（包括大股东收购游戏资产）的公告时点</t>
    <phoneticPr fontId="1" type="noConversion"/>
  </si>
  <si>
    <r>
      <t>5.</t>
    </r>
    <r>
      <rPr>
        <sz val="10"/>
        <color indexed="8"/>
        <rFont val="宋体"/>
        <charset val="134"/>
      </rPr>
      <t>简述游戏行业的产业链，比较</t>
    </r>
    <r>
      <rPr>
        <sz val="10"/>
        <color indexed="8"/>
        <rFont val="Times New Roman"/>
        <family val="1"/>
      </rPr>
      <t>EA</t>
    </r>
    <r>
      <rPr>
        <sz val="10"/>
        <color indexed="8"/>
        <rFont val="宋体"/>
        <charset val="134"/>
      </rPr>
      <t>、暴雪、盛大、腾讯、网易、</t>
    </r>
    <r>
      <rPr>
        <sz val="10"/>
        <color indexed="8"/>
        <rFont val="Times New Roman"/>
        <family val="1"/>
      </rPr>
      <t>SONY</t>
    </r>
    <r>
      <rPr>
        <sz val="10"/>
        <color indexed="8"/>
        <rFont val="宋体"/>
        <charset val="134"/>
      </rPr>
      <t>、任天堂和微软在游戏行业的商业模式。</t>
    </r>
    <phoneticPr fontId="1" type="noConversion"/>
  </si>
  <si>
    <r>
      <t>7.</t>
    </r>
    <r>
      <rPr>
        <b/>
        <sz val="10"/>
        <color indexed="8"/>
        <rFont val="宋体"/>
        <charset val="134"/>
      </rPr>
      <t>评估游戏行业上市公司的核心指标是什么？列出卧龙的两次并购公告中被收购游戏公司的核心运营数据。</t>
    </r>
    <phoneticPr fontId="1" type="noConversion"/>
  </si>
  <si>
    <r>
      <t>10.</t>
    </r>
    <r>
      <rPr>
        <b/>
        <sz val="10"/>
        <color indexed="8"/>
        <rFont val="宋体"/>
        <charset val="134"/>
      </rPr>
      <t>你认为游戏行业的核心竞争力是什么？</t>
    </r>
    <phoneticPr fontId="1" type="noConversion"/>
  </si>
  <si>
    <r>
      <t>1.</t>
    </r>
    <r>
      <rPr>
        <b/>
        <sz val="10"/>
        <color indexed="8"/>
        <rFont val="宋体"/>
        <charset val="134"/>
      </rPr>
      <t>列举一下游戏公司自</t>
    </r>
    <r>
      <rPr>
        <b/>
        <sz val="10"/>
        <color indexed="8"/>
        <rFont val="Times New Roman"/>
        <family val="1"/>
      </rPr>
      <t>2015</t>
    </r>
    <r>
      <rPr>
        <b/>
        <sz val="10"/>
        <color indexed="8"/>
        <rFont val="宋体"/>
        <charset val="134"/>
      </rPr>
      <t>年后最高收盘价至</t>
    </r>
    <r>
      <rPr>
        <b/>
        <sz val="10"/>
        <color indexed="8"/>
        <rFont val="Times New Roman"/>
        <family val="1"/>
      </rPr>
      <t>2018</t>
    </r>
    <r>
      <rPr>
        <b/>
        <sz val="10"/>
        <color indexed="8"/>
        <rFont val="宋体"/>
        <charset val="134"/>
      </rPr>
      <t>年</t>
    </r>
    <r>
      <rPr>
        <b/>
        <sz val="10"/>
        <color indexed="8"/>
        <rFont val="Times New Roman"/>
        <family val="1"/>
      </rPr>
      <t>4</t>
    </r>
    <r>
      <rPr>
        <b/>
        <sz val="10"/>
        <color indexed="8"/>
        <rFont val="宋体"/>
        <charset val="134"/>
      </rPr>
      <t>月</t>
    </r>
    <r>
      <rPr>
        <b/>
        <sz val="10"/>
        <color indexed="8"/>
        <rFont val="Times New Roman"/>
        <family val="1"/>
      </rPr>
      <t>20</t>
    </r>
    <r>
      <rPr>
        <b/>
        <sz val="10"/>
        <color indexed="8"/>
        <rFont val="宋体"/>
        <charset val="134"/>
      </rPr>
      <t>日收盘的涨跌幅</t>
    </r>
    <phoneticPr fontId="1" type="noConversion"/>
  </si>
  <si>
    <r>
      <t>2.</t>
    </r>
    <r>
      <rPr>
        <b/>
        <sz val="10"/>
        <color indexed="8"/>
        <rFont val="宋体"/>
        <charset val="134"/>
      </rPr>
      <t>世纪华通跟他们有何不同？还原世纪华通进入游戏行业的路径，写出从第一次收购游戏资产发布预案，到历次方案调整，直接交个的时点。写出后续重大</t>
    </r>
    <phoneticPr fontId="1" type="noConversion"/>
  </si>
  <si>
    <r>
      <t>3.</t>
    </r>
    <r>
      <rPr>
        <b/>
        <sz val="10"/>
        <color indexed="8"/>
        <rFont val="宋体"/>
        <charset val="134"/>
      </rPr>
      <t>列举第一题的</t>
    </r>
    <r>
      <rPr>
        <b/>
        <sz val="10"/>
        <color indexed="8"/>
        <rFont val="Times New Roman"/>
        <family val="1"/>
      </rPr>
      <t>9</t>
    </r>
    <r>
      <rPr>
        <b/>
        <sz val="10"/>
        <color indexed="8"/>
        <rFont val="宋体"/>
        <charset val="134"/>
      </rPr>
      <t>家公司，</t>
    </r>
    <r>
      <rPr>
        <b/>
        <sz val="10"/>
        <color indexed="8"/>
        <rFont val="Times New Roman"/>
        <family val="1"/>
      </rPr>
      <t>2017Q1-2018Q1</t>
    </r>
    <r>
      <rPr>
        <b/>
        <sz val="10"/>
        <color indexed="8"/>
        <rFont val="宋体"/>
        <charset val="134"/>
      </rPr>
      <t>五个季度的营收和净利的同比增速（使用九斗服务号查询），当前的估值（市盈率），并写下你的分析</t>
    </r>
    <phoneticPr fontId="1" type="noConversion"/>
  </si>
  <si>
    <r>
      <t>4.</t>
    </r>
    <r>
      <rPr>
        <b/>
        <sz val="10"/>
        <color indexed="8"/>
        <rFont val="宋体"/>
        <charset val="134"/>
      </rPr>
      <t>掌趣科技去年公告获得腾讯投资，翻看掌趣上市后的估值变化（</t>
    </r>
    <r>
      <rPr>
        <b/>
        <sz val="10"/>
        <color indexed="8"/>
        <rFont val="Times New Roman"/>
        <family val="1"/>
      </rPr>
      <t>PE band</t>
    </r>
    <r>
      <rPr>
        <b/>
        <sz val="10"/>
        <color indexed="8"/>
        <rFont val="宋体"/>
        <charset val="134"/>
      </rPr>
      <t>），业绩增速变动，增长和衰落的模式，对比当下的世纪华通，你看到了什么？</t>
    </r>
    <phoneticPr fontId="1" type="noConversion"/>
  </si>
  <si>
    <r>
      <t>5.</t>
    </r>
    <r>
      <rPr>
        <b/>
        <sz val="10"/>
        <color indexed="8"/>
        <rFont val="宋体"/>
        <charset val="134"/>
      </rPr>
      <t>手游</t>
    </r>
    <r>
      <rPr>
        <b/>
        <sz val="10"/>
        <color indexed="8"/>
        <rFont val="Times New Roman"/>
        <family val="1"/>
      </rPr>
      <t>2018</t>
    </r>
    <r>
      <rPr>
        <b/>
        <sz val="10"/>
        <color indexed="8"/>
        <rFont val="宋体"/>
        <charset val="134"/>
      </rPr>
      <t>和手游</t>
    </r>
    <r>
      <rPr>
        <b/>
        <sz val="10"/>
        <color indexed="8"/>
        <rFont val="Times New Roman"/>
        <family val="1"/>
      </rPr>
      <t>2013</t>
    </r>
    <r>
      <rPr>
        <b/>
        <sz val="10"/>
        <color indexed="8"/>
        <rFont val="宋体"/>
        <charset val="134"/>
      </rPr>
      <t>，发生了什么变化？</t>
    </r>
    <phoneticPr fontId="1" type="noConversion"/>
  </si>
  <si>
    <t>盛大衰落原因：1、未专注于游戏业本身，投资分散，行业相关性不强。2、科技研发等能力不足，未抓住手游发展的大好事机。3、公司内部管理效率、创新能力不足。</t>
    <phoneticPr fontId="1" type="noConversion"/>
  </si>
  <si>
    <t>腾讯网易崛起：1、专注游戏业本本本身，投资相对单一，行业相关性强。2、自主研发能力强，产品线丰富，并抓住了手游快速发展的事机。3、公司管理成熟，对市场反映快速。</t>
    <phoneticPr fontId="1" type="noConversion"/>
  </si>
  <si>
    <t>腾讯与盛大相比，具有以下优势：1、作为国内最大网络社交平台，在做平台与社区有得天独厚的优势。2、业务相对聚焦，近年来腾讯不断加大对游戏业投入，在世界前列的游戏业公司均有合作或投入，近年来技术优势也不断得到显现。3、通过不断投入游戏业，腾讯也成了名副其实的游戏公司，游戏业每年给该公司带来了占7成以上的利润，也促进了该公司进一步投入该行业。</t>
    <phoneticPr fontId="1" type="noConversion"/>
  </si>
  <si>
    <t>1、80年代末是大型机游戏时代，主要经营游戏厅，以大型游戏机为终端机。</t>
    <phoneticPr fontId="1" type="noConversion"/>
  </si>
  <si>
    <t>2、90年初家用游戏和掌机游戏发展较快，主要产品面向家用；</t>
    <phoneticPr fontId="1" type="noConversion"/>
  </si>
  <si>
    <t>，以电视机、掌机为终端。</t>
    <phoneticPr fontId="1" type="noConversion"/>
  </si>
  <si>
    <t>3、90年代中期，个人计算机普及很快，故PC机游戏比较流行。随着网络技术的发展，从2000年开始盛行网络游戏；</t>
    <phoneticPr fontId="1" type="noConversion"/>
  </si>
  <si>
    <t>4、最近几年，随着4G等发展，手机网络游戏进入快速发展期。5、随着未来5G、仿真技术等新技术进一步发展，游戏载体将进入新的变化。</t>
    <phoneticPr fontId="1" type="noConversion"/>
  </si>
  <si>
    <t>暴雪：战网模式，点卡模式，道具收费模式</t>
    <phoneticPr fontId="1" type="noConversion"/>
  </si>
  <si>
    <t>盛大：物联网式的商业模式</t>
    <phoneticPr fontId="1" type="noConversion"/>
  </si>
  <si>
    <t>腾讯：区块链的商业模式</t>
    <phoneticPr fontId="1" type="noConversion"/>
  </si>
  <si>
    <t>网易：在线收费模式</t>
    <phoneticPr fontId="1" type="noConversion"/>
  </si>
  <si>
    <t>SONY：电视游戏的商业模式</t>
    <phoneticPr fontId="1" type="noConversion"/>
  </si>
  <si>
    <t>任天堂：电子游戏机</t>
    <phoneticPr fontId="1" type="noConversion"/>
  </si>
  <si>
    <t>微软：零边际成本的商业模式</t>
    <phoneticPr fontId="1" type="noConversion"/>
  </si>
  <si>
    <t>EA：双重定价模式</t>
    <phoneticPr fontId="1" type="noConversion"/>
  </si>
  <si>
    <t>1、技术水平：主要是自身的核心技术优势。2、商业模式：主要为自己的盈利模式的可持续性。3、未来趋势的把控能力：只有时时在市场的前沿并引领未来才能在激烈的市场竞争中立于不败之地。</t>
    <phoneticPr fontId="1" type="noConversion"/>
  </si>
  <si>
    <t>手游2013：主要以代理国外的爆款，以休闲游戏为主。</t>
    <phoneticPr fontId="1" type="noConversion"/>
  </si>
  <si>
    <t>手游2018：随着区块链技术等应用，吃鸡游戏等竞技类游戏得到火爆增长，预计随着5G、仿真设备等技术完善，虚拟现实等技术不断应用，游戏业将得到进一步巨变。</t>
    <phoneticPr fontId="1" type="noConversion"/>
  </si>
  <si>
    <r>
      <t>1</t>
    </r>
    <r>
      <rPr>
        <sz val="10"/>
        <color indexed="8"/>
        <rFont val="宋体"/>
        <charset val="134"/>
      </rPr>
      <t>、评估游戏行业上市公司的核心指标一方面是主要游戏的总玩家数量、付费玩家数量、活跃用户数、付费玩家报告期内每月人均消费值、充值消费比、玩家的年龄和地域分布、开发人员等。但二次收购中墨麟股份、天津卡乐均未进行有效披露。</t>
    </r>
    <phoneticPr fontId="1" type="noConversion"/>
  </si>
  <si>
    <r>
      <t>2</t>
    </r>
    <r>
      <rPr>
        <sz val="10"/>
        <color indexed="8"/>
        <rFont val="宋体"/>
        <charset val="134"/>
      </rPr>
      <t>、其他财务数据：</t>
    </r>
    <phoneticPr fontId="1" type="noConversion"/>
  </si>
  <si>
    <r>
      <t xml:space="preserve"> </t>
    </r>
    <r>
      <rPr>
        <b/>
        <sz val="10"/>
        <color indexed="8"/>
        <rFont val="宋体"/>
        <charset val="134"/>
      </rPr>
      <t>墨麟股份</t>
    </r>
    <phoneticPr fontId="1" type="noConversion"/>
  </si>
  <si>
    <t>营业收入</t>
    <phoneticPr fontId="1" type="noConversion"/>
  </si>
  <si>
    <t>2014年</t>
    <phoneticPr fontId="1" type="noConversion"/>
  </si>
  <si>
    <r>
      <t>2015</t>
    </r>
    <r>
      <rPr>
        <b/>
        <sz val="10"/>
        <color indexed="8"/>
        <rFont val="宋体"/>
        <charset val="134"/>
      </rPr>
      <t>年</t>
    </r>
    <phoneticPr fontId="1" type="noConversion"/>
  </si>
  <si>
    <r>
      <t>2016</t>
    </r>
    <r>
      <rPr>
        <b/>
        <sz val="10"/>
        <color indexed="8"/>
        <rFont val="宋体"/>
        <charset val="134"/>
      </rPr>
      <t>年</t>
    </r>
    <r>
      <rPr>
        <b/>
        <sz val="10"/>
        <color indexed="8"/>
        <rFont val="Times New Roman"/>
        <family val="1"/>
      </rPr>
      <t>1</t>
    </r>
    <r>
      <rPr>
        <b/>
        <sz val="10"/>
        <color indexed="8"/>
        <rFont val="宋体"/>
        <charset val="134"/>
      </rPr>
      <t>季</t>
    </r>
    <phoneticPr fontId="1" type="noConversion"/>
  </si>
  <si>
    <t>营业成本</t>
    <phoneticPr fontId="1" type="noConversion"/>
  </si>
  <si>
    <t>营业利润</t>
    <phoneticPr fontId="1" type="noConversion"/>
  </si>
  <si>
    <t>净利润</t>
    <phoneticPr fontId="1" type="noConversion"/>
  </si>
  <si>
    <t>归属母公司所者净利润</t>
    <phoneticPr fontId="1" type="noConversion"/>
  </si>
  <si>
    <t>归属母公司股东的扣除非经营性损益后的净利润</t>
    <phoneticPr fontId="1" type="noConversion"/>
  </si>
  <si>
    <t>万元</t>
    <phoneticPr fontId="1" type="noConversion"/>
  </si>
  <si>
    <t>天津卡乐</t>
    <phoneticPr fontId="1" type="noConversion"/>
  </si>
  <si>
    <t>2015年</t>
    <phoneticPr fontId="1" type="noConversion"/>
  </si>
  <si>
    <r>
      <t>2016</t>
    </r>
    <r>
      <rPr>
        <b/>
        <sz val="10"/>
        <color indexed="8"/>
        <rFont val="宋体"/>
        <charset val="134"/>
      </rPr>
      <t>年</t>
    </r>
    <phoneticPr fontId="1" type="noConversion"/>
  </si>
  <si>
    <t>卧龙地产前一次失败的主要原因有：1、跨界并购，卧龙地产对游戏业缺少从业经验，所以理应并购相对主营业务利润稳定的企业。2、墨麟股份财务数据显示，其净利润和扣非净利润相差十分悬殊。2014年墨麟股份营业收入约4.64亿元，归属母公司净利润0.55亿元，扣非后净利润5293.78万元。介近年来核心游戏盈利能力下滑，2015年营业收入大幅下滑至2.93亿元，扣非后净利润为-0.76亿元，但实现归属母公司净利润1.75亿元；2016年第一季度，营业收入5927万元，扣非后净利润-528.15万元，但归母公司净利润2.5亿元，非经常损益项目主要来自非流动资产处置损益获得，其游戏主业背后实际为亏损。3、从公告来看墨麟股份并未批露作为网络游戏游戏业主要核心数据，包括游戏总玩家数量、付费玩家数量、活跃用户数、付费玩家报告期内每月人均消费值、充值消费比、玩家的年龄和地域分布、开发人员等一系列数据，对公布的业绩数据可信度大打折扣，核心业务不突出，未来业绩存疑，对44亿收购来说估值明显偏高。</t>
    <phoneticPr fontId="1" type="noConversion"/>
  </si>
  <si>
    <r>
      <t xml:space="preserve">2. </t>
    </r>
    <r>
      <rPr>
        <b/>
        <sz val="10"/>
        <color indexed="8"/>
        <rFont val="宋体"/>
        <charset val="134"/>
      </rPr>
      <t>你认为游戏行业规模越来越大主要有哪些原因？</t>
    </r>
    <phoneticPr fontId="1" type="noConversion"/>
  </si>
  <si>
    <t>1.游戏行业总体进入门槛不高，利润率高，所以吸引了无数淘金者。</t>
    <phoneticPr fontId="1" type="noConversion"/>
  </si>
  <si>
    <t>2.网络不断普及以及随着5G时代的来临，虚拟现实等新技术的不断应用和实现，玩家更是如身临其境，带动了更多人参与其中。3、随着人民生活物质水平的不断提高，游戏也日益成为人们生活的必须品。</t>
    <phoneticPr fontId="1" type="noConversion"/>
  </si>
  <si>
    <t>美股与A股投资逻辑的差异主要体现在理念的差异、认知的差异、发展的差异、监管的差异、信息获取的不同五方面。例如美国人追捧的科技是那种可以改变世界的科技，中国人看重科技更多是相对于传统行业而言的，所以造成美国上市的中概股游戏公司比A股低的多，而部分互联网公司能享受估值溢价从DCF估值模型来看，游戏公司业绩需要长期依靠大量资金、技术来支撑，现金流持续性差，但互联网公司盈利模式相对稳定，后续投入成本少，现金流持续性强，所以也造成估值的不同。</t>
    <phoneticPr fontId="1" type="noConversion"/>
  </si>
  <si>
    <t>2015年最高收盘价</t>
    <phoneticPr fontId="1" type="noConversion"/>
  </si>
  <si>
    <t>2018年4月20日收盘价</t>
    <phoneticPr fontId="1" type="noConversion"/>
  </si>
  <si>
    <t>涨跌幅</t>
    <phoneticPr fontId="1" type="noConversion"/>
  </si>
  <si>
    <t>退市价格</t>
    <phoneticPr fontId="1" type="noConversion"/>
  </si>
  <si>
    <t>对应的估值</t>
    <phoneticPr fontId="1" type="noConversion"/>
  </si>
  <si>
    <t>完美</t>
    <phoneticPr fontId="1" type="noConversion"/>
  </si>
  <si>
    <r>
      <t>10.03</t>
    </r>
    <r>
      <rPr>
        <b/>
        <sz val="10"/>
        <color indexed="8"/>
        <rFont val="宋体"/>
        <charset val="134"/>
      </rPr>
      <t>亿</t>
    </r>
    <phoneticPr fontId="1" type="noConversion"/>
  </si>
  <si>
    <t>巨人</t>
    <phoneticPr fontId="1" type="noConversion"/>
  </si>
  <si>
    <r>
      <t>28.56</t>
    </r>
    <r>
      <rPr>
        <b/>
        <sz val="10"/>
        <color indexed="8"/>
        <rFont val="宋体"/>
        <charset val="134"/>
      </rPr>
      <t>亿</t>
    </r>
    <phoneticPr fontId="1" type="noConversion"/>
  </si>
  <si>
    <r>
      <t>18.77</t>
    </r>
    <r>
      <rPr>
        <b/>
        <sz val="10"/>
        <color indexed="8"/>
        <rFont val="宋体"/>
        <charset val="134"/>
      </rPr>
      <t>亿</t>
    </r>
    <phoneticPr fontId="1" type="noConversion"/>
  </si>
  <si>
    <t>盛大</t>
    <phoneticPr fontId="1" type="noConversion"/>
  </si>
  <si>
    <t>2017Q1</t>
    <phoneticPr fontId="1" type="noConversion"/>
  </si>
  <si>
    <t>2017Q2</t>
    <phoneticPr fontId="1" type="noConversion"/>
  </si>
  <si>
    <t>2017Q3</t>
    <phoneticPr fontId="1" type="noConversion"/>
  </si>
  <si>
    <t>2017Q4</t>
    <phoneticPr fontId="1" type="noConversion"/>
  </si>
  <si>
    <t>2018Q1</t>
    <phoneticPr fontId="1" type="noConversion"/>
  </si>
  <si>
    <r>
      <t>营收</t>
    </r>
    <r>
      <rPr>
        <b/>
        <sz val="10"/>
        <color indexed="8"/>
        <rFont val="Times New Roman"/>
        <family val="1"/>
      </rPr>
      <t xml:space="preserve">          </t>
    </r>
    <r>
      <rPr>
        <b/>
        <sz val="10"/>
        <color indexed="8"/>
        <rFont val="宋体"/>
        <charset val="134"/>
      </rPr>
      <t>净利</t>
    </r>
  </si>
  <si>
    <r>
      <t>营收</t>
    </r>
    <r>
      <rPr>
        <b/>
        <sz val="10"/>
        <color indexed="8"/>
        <rFont val="Times New Roman"/>
        <family val="1"/>
      </rPr>
      <t xml:space="preserve">          </t>
    </r>
    <r>
      <rPr>
        <b/>
        <sz val="10"/>
        <color indexed="8"/>
        <rFont val="宋体"/>
        <charset val="134"/>
      </rPr>
      <t>净利</t>
    </r>
    <phoneticPr fontId="1" type="noConversion"/>
  </si>
  <si>
    <t>市盈率</t>
    <phoneticPr fontId="1" type="noConversion"/>
  </si>
  <si>
    <t>7.9    2</t>
    <phoneticPr fontId="1" type="noConversion"/>
  </si>
  <si>
    <t>4.4    16.5</t>
    <phoneticPr fontId="1" type="noConversion"/>
  </si>
  <si>
    <t>31    -9.3</t>
    <phoneticPr fontId="1" type="noConversion"/>
  </si>
  <si>
    <t>68.8  128.5</t>
    <phoneticPr fontId="1" type="noConversion"/>
  </si>
  <si>
    <t>2.8    3</t>
    <phoneticPr fontId="1" type="noConversion"/>
  </si>
  <si>
    <t>-10.3 221.7</t>
    <phoneticPr fontId="1" type="noConversion"/>
  </si>
  <si>
    <t>-1.8  -18.2</t>
    <phoneticPr fontId="1" type="noConversion"/>
  </si>
  <si>
    <t>13.8   -20.8</t>
    <phoneticPr fontId="1" type="noConversion"/>
  </si>
  <si>
    <t xml:space="preserve">       2.5</t>
    <phoneticPr fontId="1" type="noConversion"/>
  </si>
  <si>
    <t xml:space="preserve">       123.8</t>
    <phoneticPr fontId="1" type="noConversion"/>
  </si>
  <si>
    <r>
      <t>5</t>
    </r>
    <r>
      <rPr>
        <sz val="11"/>
        <color theme="1"/>
        <rFont val="等线"/>
        <charset val="134"/>
      </rPr>
      <t>2.6</t>
    </r>
    <phoneticPr fontId="1" type="noConversion"/>
  </si>
  <si>
    <t>95.2  63.3</t>
    <phoneticPr fontId="1" type="noConversion"/>
  </si>
  <si>
    <t>47.7  89.1</t>
    <phoneticPr fontId="1" type="noConversion"/>
  </si>
  <si>
    <t>35.6   21.4</t>
    <phoneticPr fontId="1" type="noConversion"/>
  </si>
  <si>
    <t>-8.1   -5.0</t>
    <phoneticPr fontId="1" type="noConversion"/>
  </si>
  <si>
    <t>-5.6   10.7</t>
    <phoneticPr fontId="1" type="noConversion"/>
  </si>
  <si>
    <r>
      <t>2</t>
    </r>
    <r>
      <rPr>
        <sz val="11"/>
        <color theme="1"/>
        <rFont val="等线"/>
        <charset val="134"/>
      </rPr>
      <t>8.7</t>
    </r>
    <phoneticPr fontId="1" type="noConversion"/>
  </si>
  <si>
    <t>36.3   105</t>
    <phoneticPr fontId="1" type="noConversion"/>
  </si>
  <si>
    <t>17.7   52</t>
    <phoneticPr fontId="1" type="noConversion"/>
  </si>
  <si>
    <t>11.8   35.5</t>
    <phoneticPr fontId="1" type="noConversion"/>
  </si>
  <si>
    <t>9.3   39.4</t>
    <phoneticPr fontId="1" type="noConversion"/>
  </si>
  <si>
    <r>
      <t>1</t>
    </r>
    <r>
      <rPr>
        <sz val="11"/>
        <color theme="1"/>
        <rFont val="等线"/>
        <charset val="134"/>
      </rPr>
      <t>9.3</t>
    </r>
    <phoneticPr fontId="1" type="noConversion"/>
  </si>
  <si>
    <t>62.2  98.2</t>
    <phoneticPr fontId="1" type="noConversion"/>
  </si>
  <si>
    <t>26.4   30.8</t>
    <phoneticPr fontId="1" type="noConversion"/>
  </si>
  <si>
    <t>51.1   -22.9</t>
    <phoneticPr fontId="1" type="noConversion"/>
  </si>
  <si>
    <t>31.7   994.4</t>
    <phoneticPr fontId="1" type="noConversion"/>
  </si>
  <si>
    <t xml:space="preserve">        10</t>
    <phoneticPr fontId="1" type="noConversion"/>
  </si>
  <si>
    <r>
      <t>2</t>
    </r>
    <r>
      <rPr>
        <sz val="11"/>
        <color theme="1"/>
        <rFont val="等线"/>
        <charset val="134"/>
      </rPr>
      <t>4.4</t>
    </r>
    <phoneticPr fontId="1" type="noConversion"/>
  </si>
  <si>
    <t>5.7   101.5</t>
    <phoneticPr fontId="1" type="noConversion"/>
  </si>
  <si>
    <t>-3.9   45.2</t>
    <phoneticPr fontId="1" type="noConversion"/>
  </si>
  <si>
    <t>15.8   244.8</t>
    <phoneticPr fontId="1" type="noConversion"/>
  </si>
  <si>
    <t>39.8   122.6</t>
    <phoneticPr fontId="1" type="noConversion"/>
  </si>
  <si>
    <r>
      <t>1</t>
    </r>
    <r>
      <rPr>
        <sz val="11"/>
        <color theme="1"/>
        <rFont val="等线"/>
        <charset val="134"/>
      </rPr>
      <t>3.3</t>
    </r>
    <phoneticPr fontId="1" type="noConversion"/>
  </si>
  <si>
    <t>101   86.7</t>
    <phoneticPr fontId="1" type="noConversion"/>
  </si>
  <si>
    <t>37.9   7.6</t>
    <phoneticPr fontId="1" type="noConversion"/>
  </si>
  <si>
    <t>2.7   -5.2</t>
    <phoneticPr fontId="1" type="noConversion"/>
  </si>
  <si>
    <t xml:space="preserve">2.8   -13.4 </t>
    <phoneticPr fontId="1" type="noConversion"/>
  </si>
  <si>
    <r>
      <t>2</t>
    </r>
    <r>
      <rPr>
        <sz val="11"/>
        <color theme="1"/>
        <rFont val="等线"/>
        <charset val="134"/>
      </rPr>
      <t>7.6</t>
    </r>
    <phoneticPr fontId="1" type="noConversion"/>
  </si>
  <si>
    <t>-10.2   -26.9</t>
    <phoneticPr fontId="1" type="noConversion"/>
  </si>
  <si>
    <t>-16.9  -46.6</t>
    <phoneticPr fontId="1" type="noConversion"/>
  </si>
  <si>
    <t>12.6  -9.9</t>
    <phoneticPr fontId="1" type="noConversion"/>
  </si>
  <si>
    <t>-2.1  -138.2</t>
    <phoneticPr fontId="1" type="noConversion"/>
  </si>
  <si>
    <t xml:space="preserve">      -24.3</t>
    <phoneticPr fontId="1" type="noConversion"/>
  </si>
  <si>
    <r>
      <t>6</t>
    </r>
    <r>
      <rPr>
        <sz val="11"/>
        <color theme="1"/>
        <rFont val="等线"/>
        <charset val="134"/>
      </rPr>
      <t>8.2</t>
    </r>
    <phoneticPr fontId="1" type="noConversion"/>
  </si>
  <si>
    <t>11.6   -4.3</t>
    <phoneticPr fontId="1" type="noConversion"/>
  </si>
  <si>
    <t>26.2   100.4</t>
    <phoneticPr fontId="1" type="noConversion"/>
  </si>
  <si>
    <t>-28.4   2.6</t>
    <phoneticPr fontId="1" type="noConversion"/>
  </si>
  <si>
    <t>-44.5  161.8</t>
    <phoneticPr fontId="1" type="noConversion"/>
  </si>
  <si>
    <t xml:space="preserve">     355</t>
    <phoneticPr fontId="1" type="noConversion"/>
  </si>
  <si>
    <r>
      <t>5</t>
    </r>
    <r>
      <rPr>
        <sz val="11"/>
        <color theme="1"/>
        <rFont val="等线"/>
        <charset val="134"/>
      </rPr>
      <t>6.8</t>
    </r>
    <phoneticPr fontId="1" type="noConversion"/>
  </si>
  <si>
    <t>从以上游戏公司业绩来看，总体业绩波动大，缺乏稳定性，也基本与该行业格局、特征、周期等基本相符。</t>
    <phoneticPr fontId="1" type="noConversion"/>
  </si>
  <si>
    <t>从掌趣科技上市后的估值来看，通过一系列并购得到迅速发展，但因2015年后业绩达不到预期，使股价一直下跌，企业发展陷入困境，对比当下的世纪华通，同样通过并购发展的模式，从世纪华通来看同样存在着业绩不确定性，高市盈率或许难以维持。</t>
    <phoneticPr fontId="1" type="noConversion"/>
  </si>
  <si>
    <t>收购的公司</t>
    <phoneticPr fontId="1" type="noConversion"/>
  </si>
  <si>
    <t>发布预案的时间</t>
    <phoneticPr fontId="1" type="noConversion"/>
  </si>
  <si>
    <t>备注</t>
    <phoneticPr fontId="1" type="noConversion"/>
  </si>
  <si>
    <t>上海天游与无锡七酷100%股权</t>
    <phoneticPr fontId="1" type="noConversion"/>
  </si>
  <si>
    <r>
      <rPr>
        <b/>
        <sz val="10"/>
        <color indexed="8"/>
        <rFont val="宋体"/>
        <charset val="134"/>
      </rPr>
      <t>两家游戏公司的收购价，分别为</t>
    </r>
    <r>
      <rPr>
        <b/>
        <sz val="10"/>
        <color indexed="8"/>
        <rFont val="Times New Roman"/>
        <family val="1"/>
      </rPr>
      <t>9.5</t>
    </r>
    <r>
      <rPr>
        <b/>
        <sz val="10"/>
        <color indexed="8"/>
        <rFont val="宋体"/>
        <charset val="134"/>
      </rPr>
      <t>亿元和</t>
    </r>
    <r>
      <rPr>
        <b/>
        <sz val="10"/>
        <color indexed="8"/>
        <rFont val="Times New Roman"/>
        <family val="1"/>
      </rPr>
      <t>8.5</t>
    </r>
    <r>
      <rPr>
        <b/>
        <sz val="10"/>
        <color indexed="8"/>
        <rFont val="宋体"/>
        <charset val="134"/>
      </rPr>
      <t>亿元，合计高达</t>
    </r>
    <r>
      <rPr>
        <b/>
        <sz val="10"/>
        <color indexed="8"/>
        <rFont val="Times New Roman"/>
        <family val="1"/>
      </rPr>
      <t>18</t>
    </r>
    <r>
      <rPr>
        <b/>
        <sz val="10"/>
        <color indexed="8"/>
        <rFont val="宋体"/>
        <charset val="134"/>
      </rPr>
      <t>亿元</t>
    </r>
    <phoneticPr fontId="1" type="noConversion"/>
  </si>
  <si>
    <t>100%股权：中手游移动科技，菁尧国际，华聪国际，华毓国际，点点北京；40%股权：点点开曼</t>
    <phoneticPr fontId="1" type="noConversion"/>
  </si>
  <si>
    <r>
      <rPr>
        <b/>
        <sz val="10"/>
        <color indexed="8"/>
        <rFont val="宋体"/>
        <charset val="134"/>
      </rPr>
      <t>其中，菁尧国际、华聪国际、华毓国际合计持有点点开曼</t>
    </r>
    <r>
      <rPr>
        <b/>
        <sz val="10"/>
        <color indexed="8"/>
        <rFont val="Times New Roman"/>
        <family val="1"/>
      </rPr>
      <t xml:space="preserve"> 60%</t>
    </r>
    <r>
      <rPr>
        <b/>
        <sz val="10"/>
        <color indexed="8"/>
        <rFont val="宋体"/>
        <charset val="134"/>
      </rPr>
      <t>股权</t>
    </r>
    <phoneticPr fontId="1" type="noConversion"/>
  </si>
  <si>
    <r>
      <rPr>
        <b/>
        <sz val="10"/>
        <color indexed="8"/>
        <rFont val="宋体"/>
        <charset val="134"/>
      </rPr>
      <t>盛大游戏</t>
    </r>
    <r>
      <rPr>
        <b/>
        <sz val="10"/>
        <color indexed="8"/>
        <rFont val="Times New Roman"/>
        <family val="1"/>
      </rPr>
      <t>47.92%</t>
    </r>
    <r>
      <rPr>
        <b/>
        <sz val="10"/>
        <color indexed="8"/>
        <rFont val="宋体"/>
        <charset val="134"/>
      </rPr>
      <t>股权</t>
    </r>
    <phoneticPr fontId="1" type="noConversion"/>
  </si>
  <si>
    <t>控股股东浙江华通控股集团有限公司（以下简称“控股股东”、 “华通控股”）和第二大股东邵恒、第三大股东王佶（以下简称“大股东”）拟间接 收购盛大游戏 47.92%的股权</t>
  </si>
  <si>
    <r>
      <rPr>
        <b/>
        <sz val="10"/>
        <color indexed="8"/>
        <rFont val="宋体"/>
        <charset val="134"/>
      </rPr>
      <t>北京文脉互动科技有限公司</t>
    </r>
    <r>
      <rPr>
        <b/>
        <sz val="10"/>
        <color indexed="8"/>
        <rFont val="Times New Roman"/>
        <family val="1"/>
      </rPr>
      <t>51%</t>
    </r>
    <r>
      <rPr>
        <b/>
        <sz val="10"/>
        <color indexed="8"/>
        <rFont val="宋体"/>
        <charset val="134"/>
      </rPr>
      <t>股权的公告</t>
    </r>
    <phoneticPr fontId="1" type="noConversion"/>
  </si>
  <si>
    <r>
      <rPr>
        <b/>
        <sz val="10"/>
        <color indexed="8"/>
        <rFont val="宋体"/>
        <charset val="134"/>
      </rPr>
      <t>韩国标的公司总股份的</t>
    </r>
    <r>
      <rPr>
        <b/>
        <sz val="10"/>
        <color indexed="8"/>
        <rFont val="Times New Roman"/>
        <family val="1"/>
      </rPr>
      <t xml:space="preserve"> 1.19%</t>
    </r>
    <phoneticPr fontId="1" type="noConversion"/>
  </si>
</sst>
</file>

<file path=xl/styles.xml><?xml version="1.0" encoding="utf-8"?>
<styleSheet xmlns="http://schemas.openxmlformats.org/spreadsheetml/2006/main">
  <numFmts count="2">
    <numFmt numFmtId="26" formatCode="\$#,##0.00_);[Red]\(\$#,##0.00\)"/>
    <numFmt numFmtId="176" formatCode="0.00_ "/>
  </numFmts>
  <fonts count="25">
    <font>
      <sz val="11"/>
      <color theme="1"/>
      <name val="等线"/>
      <charset val="134"/>
    </font>
    <font>
      <sz val="9"/>
      <name val="等线"/>
      <charset val="134"/>
    </font>
    <font>
      <b/>
      <sz val="10"/>
      <color indexed="8"/>
      <name val="等线"/>
      <charset val="134"/>
    </font>
    <font>
      <b/>
      <sz val="10"/>
      <color indexed="8"/>
      <name val="宋体"/>
      <charset val="134"/>
    </font>
    <font>
      <b/>
      <sz val="12"/>
      <color indexed="8"/>
      <name val="Times New Roman"/>
      <family val="1"/>
    </font>
    <font>
      <b/>
      <sz val="12"/>
      <color indexed="8"/>
      <name val="等线"/>
      <charset val="134"/>
    </font>
    <font>
      <sz val="11"/>
      <color indexed="8"/>
      <name val="Times New Roman"/>
      <family val="1"/>
    </font>
    <font>
      <sz val="12"/>
      <color indexed="8"/>
      <name val="Times New Roman"/>
      <family val="1"/>
    </font>
    <font>
      <b/>
      <sz val="10"/>
      <color indexed="8"/>
      <name val="Times New Roman"/>
      <family val="1"/>
    </font>
    <font>
      <sz val="7"/>
      <color indexed="8"/>
      <name val="宋体"/>
      <charset val="134"/>
    </font>
    <font>
      <sz val="11"/>
      <color indexed="10"/>
      <name val="等线"/>
      <charset val="134"/>
    </font>
    <font>
      <sz val="11"/>
      <color indexed="10"/>
      <name val="等线"/>
      <charset val="134"/>
    </font>
    <font>
      <sz val="10"/>
      <color indexed="8"/>
      <name val="Times New Roman"/>
      <family val="1"/>
    </font>
    <font>
      <sz val="10"/>
      <color indexed="8"/>
      <name val="宋体"/>
      <charset val="134"/>
    </font>
    <font>
      <b/>
      <sz val="11"/>
      <color indexed="8"/>
      <name val="等线"/>
      <charset val="134"/>
    </font>
    <font>
      <sz val="11"/>
      <color indexed="8"/>
      <name val="仿宋"/>
      <family val="3"/>
      <charset val="134"/>
    </font>
    <font>
      <b/>
      <sz val="10"/>
      <color indexed="10"/>
      <name val="Times New Roman"/>
      <family val="1"/>
    </font>
    <font>
      <sz val="10"/>
      <name val="宋体"/>
      <charset val="134"/>
    </font>
    <font>
      <sz val="10"/>
      <color indexed="10"/>
      <name val="Times New Roman"/>
      <family val="1"/>
    </font>
    <font>
      <sz val="11"/>
      <color indexed="8"/>
      <name val="等线"/>
      <charset val="134"/>
    </font>
    <font>
      <sz val="11"/>
      <color indexed="8"/>
      <name val="等线"/>
      <charset val="134"/>
    </font>
    <font>
      <sz val="11"/>
      <color indexed="8"/>
      <name val="宋体"/>
      <charset val="134"/>
    </font>
    <font>
      <sz val="11"/>
      <color indexed="8"/>
      <name val="等线"/>
      <charset val="134"/>
    </font>
    <font>
      <sz val="10"/>
      <color indexed="8"/>
      <name val="等线"/>
      <charset val="134"/>
    </font>
    <font>
      <u/>
      <sz val="11"/>
      <color theme="10"/>
      <name val="等线"/>
      <charset val="134"/>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0" fillId="0" borderId="0" applyFont="0" applyFill="0" applyBorder="0" applyAlignment="0" applyProtection="0">
      <alignment vertical="center"/>
    </xf>
    <xf numFmtId="0" fontId="24" fillId="0" borderId="0" applyNumberFormat="0" applyFill="0" applyBorder="0" applyAlignment="0" applyProtection="0"/>
  </cellStyleXfs>
  <cellXfs count="51">
    <xf numFmtId="0" fontId="0" fillId="0" borderId="0" xfId="0"/>
    <xf numFmtId="0" fontId="0" fillId="0" borderId="0" xfId="0" applyAlignment="1"/>
    <xf numFmtId="0" fontId="0" fillId="2" borderId="0" xfId="0" applyFill="1" applyAlignment="1"/>
    <xf numFmtId="0" fontId="2" fillId="2" borderId="0" xfId="0" applyFont="1" applyFill="1" applyAlignment="1"/>
    <xf numFmtId="0" fontId="6" fillId="0" borderId="0" xfId="0" applyFont="1" applyAlignment="1"/>
    <xf numFmtId="0" fontId="7" fillId="2" borderId="0" xfId="0" applyFont="1" applyFill="1" applyAlignment="1"/>
    <xf numFmtId="0" fontId="8" fillId="2" borderId="0" xfId="0" applyFont="1" applyFill="1" applyAlignment="1"/>
    <xf numFmtId="0" fontId="9" fillId="0" borderId="0" xfId="0" applyFont="1"/>
    <xf numFmtId="0" fontId="9" fillId="0" borderId="0" xfId="0" applyFont="1" applyAlignment="1"/>
    <xf numFmtId="0" fontId="3" fillId="2" borderId="0" xfId="0" applyFont="1" applyFill="1" applyAlignment="1"/>
    <xf numFmtId="0" fontId="10" fillId="0" borderId="0" xfId="0" applyFont="1" applyAlignment="1"/>
    <xf numFmtId="0" fontId="11" fillId="0" borderId="0" xfId="0" applyFont="1" applyAlignment="1"/>
    <xf numFmtId="176" fontId="11" fillId="0" borderId="0" xfId="0" applyNumberFormat="1" applyFont="1" applyAlignment="1"/>
    <xf numFmtId="0" fontId="4" fillId="2" borderId="0" xfId="0" applyFont="1" applyFill="1" applyAlignment="1"/>
    <xf numFmtId="0" fontId="24" fillId="2" borderId="0" xfId="2" applyFill="1" applyAlignment="1"/>
    <xf numFmtId="0" fontId="0" fillId="0" borderId="0" xfId="0" applyFill="1" applyAlignment="1"/>
    <xf numFmtId="0" fontId="24" fillId="0" borderId="0" xfId="2" applyFill="1" applyAlignment="1"/>
    <xf numFmtId="0" fontId="8" fillId="0" borderId="0" xfId="0" applyFont="1" applyFill="1" applyAlignment="1"/>
    <xf numFmtId="0" fontId="12" fillId="2" borderId="0" xfId="0" applyFont="1" applyFill="1" applyAlignment="1"/>
    <xf numFmtId="0" fontId="0" fillId="0" borderId="0" xfId="0" applyFont="1" applyAlignment="1"/>
    <xf numFmtId="0" fontId="14" fillId="0" borderId="0" xfId="0" applyFont="1" applyAlignment="1"/>
    <xf numFmtId="0" fontId="0" fillId="0" borderId="0" xfId="0" applyFont="1"/>
    <xf numFmtId="0" fontId="14" fillId="0" borderId="0" xfId="0" applyFont="1"/>
    <xf numFmtId="0" fontId="15" fillId="0" borderId="0" xfId="0" applyFont="1" applyFill="1" applyAlignment="1">
      <alignment vertical="center"/>
    </xf>
    <xf numFmtId="0" fontId="12" fillId="0" borderId="0" xfId="0" applyFont="1" applyFill="1" applyAlignment="1"/>
    <xf numFmtId="0" fontId="16" fillId="0" borderId="0" xfId="0" applyFont="1" applyFill="1" applyAlignment="1"/>
    <xf numFmtId="0" fontId="17" fillId="0" borderId="0" xfId="0" applyFont="1" applyFill="1" applyAlignment="1"/>
    <xf numFmtId="0" fontId="18" fillId="0" borderId="0" xfId="0" applyFont="1" applyFill="1" applyAlignment="1"/>
    <xf numFmtId="0" fontId="19" fillId="0" borderId="0" xfId="0" applyFont="1" applyAlignment="1"/>
    <xf numFmtId="0" fontId="19" fillId="0" borderId="0" xfId="0" applyFont="1"/>
    <xf numFmtId="0" fontId="3" fillId="0" borderId="0" xfId="0" applyFont="1" applyFill="1" applyAlignment="1"/>
    <xf numFmtId="57" fontId="8" fillId="0" borderId="0" xfId="0" applyNumberFormat="1" applyFont="1" applyFill="1" applyAlignment="1"/>
    <xf numFmtId="0" fontId="8" fillId="2" borderId="0" xfId="0" applyFont="1" applyFill="1" applyAlignment="1"/>
    <xf numFmtId="0" fontId="15" fillId="0" borderId="0" xfId="0" applyFont="1" applyFill="1" applyAlignment="1">
      <alignment vertical="center"/>
    </xf>
    <xf numFmtId="10" fontId="0" fillId="0" borderId="0" xfId="1" applyNumberFormat="1" applyFont="1" applyAlignment="1"/>
    <xf numFmtId="0" fontId="8" fillId="0" borderId="0" xfId="0" applyFont="1" applyFill="1" applyAlignment="1"/>
    <xf numFmtId="0" fontId="3" fillId="0" borderId="0" xfId="0" applyFont="1" applyFill="1" applyAlignment="1"/>
    <xf numFmtId="0" fontId="3" fillId="0" borderId="1" xfId="0" applyFont="1" applyFill="1" applyBorder="1" applyAlignment="1"/>
    <xf numFmtId="26" fontId="8" fillId="0" borderId="1" xfId="0" applyNumberFormat="1" applyFont="1" applyFill="1" applyBorder="1" applyAlignment="1">
      <alignment horizontal="left"/>
    </xf>
    <xf numFmtId="0" fontId="8" fillId="0" borderId="1" xfId="0" applyFont="1" applyFill="1" applyBorder="1" applyAlignment="1"/>
    <xf numFmtId="49" fontId="21" fillId="0" borderId="0" xfId="0" applyNumberFormat="1" applyFont="1" applyAlignment="1"/>
    <xf numFmtId="49" fontId="0" fillId="0" borderId="0" xfId="0" applyNumberFormat="1"/>
    <xf numFmtId="49" fontId="22" fillId="0" borderId="0" xfId="0" applyNumberFormat="1" applyFont="1"/>
    <xf numFmtId="0" fontId="2" fillId="0" borderId="0" xfId="0" applyFont="1" applyFill="1" applyAlignment="1"/>
    <xf numFmtId="0" fontId="23" fillId="0" borderId="0" xfId="0" applyFont="1" applyFill="1" applyAlignment="1"/>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14"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0" xfId="0" applyAlignment="1">
      <alignment horizontal="left" vertical="center" wrapText="1"/>
    </xf>
  </cellXfs>
  <cellStyles count="3">
    <cellStyle name="百分比" xfId="1" builtinId="5"/>
    <cellStyle name="常规" xfId="0" builtinId="0"/>
    <cellStyle name="超链接" xfId="2" builtinId="8"/>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31</xdr:row>
      <xdr:rowOff>76200</xdr:rowOff>
    </xdr:from>
    <xdr:to>
      <xdr:col>5</xdr:col>
      <xdr:colOff>323850</xdr:colOff>
      <xdr:row>59</xdr:row>
      <xdr:rowOff>95250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90575" y="5715000"/>
          <a:ext cx="4972050" cy="50863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0</xdr:row>
      <xdr:rowOff>171450</xdr:rowOff>
    </xdr:from>
    <xdr:to>
      <xdr:col>9</xdr:col>
      <xdr:colOff>581025</xdr:colOff>
      <xdr:row>5</xdr:row>
      <xdr:rowOff>171450</xdr:rowOff>
    </xdr:to>
    <xdr:pic>
      <xdr:nvPicPr>
        <xdr:cNvPr id="2049" name="图片 1"/>
        <xdr:cNvPicPr>
          <a:picLocks noChangeAspect="1"/>
        </xdr:cNvPicPr>
      </xdr:nvPicPr>
      <xdr:blipFill>
        <a:blip xmlns:r="http://schemas.openxmlformats.org/officeDocument/2006/relationships" r:embed="rId1"/>
        <a:srcRect/>
        <a:stretch>
          <a:fillRect/>
        </a:stretch>
      </xdr:blipFill>
      <xdr:spPr bwMode="auto">
        <a:xfrm>
          <a:off x="3762375" y="171450"/>
          <a:ext cx="4953000" cy="857250"/>
        </a:xfrm>
        <a:prstGeom prst="rect">
          <a:avLst/>
        </a:prstGeom>
        <a:noFill/>
        <a:ln w="9525">
          <a:noFill/>
          <a:miter lim="800000"/>
          <a:headEnd/>
          <a:tailEnd/>
        </a:ln>
      </xdr:spPr>
    </xdr:pic>
    <xdr:clientData/>
  </xdr:twoCellAnchor>
  <xdr:twoCellAnchor editAs="oneCell">
    <xdr:from>
      <xdr:col>0</xdr:col>
      <xdr:colOff>0</xdr:colOff>
      <xdr:row>28</xdr:row>
      <xdr:rowOff>85725</xdr:rowOff>
    </xdr:from>
    <xdr:to>
      <xdr:col>4</xdr:col>
      <xdr:colOff>619125</xdr:colOff>
      <xdr:row>31</xdr:row>
      <xdr:rowOff>123825</xdr:rowOff>
    </xdr:to>
    <xdr:pic>
      <xdr:nvPicPr>
        <xdr:cNvPr id="2050" name="图片 2"/>
        <xdr:cNvPicPr>
          <a:picLocks noChangeAspect="1"/>
        </xdr:cNvPicPr>
      </xdr:nvPicPr>
      <xdr:blipFill>
        <a:blip xmlns:r="http://schemas.openxmlformats.org/officeDocument/2006/relationships" r:embed="rId2"/>
        <a:srcRect/>
        <a:stretch>
          <a:fillRect/>
        </a:stretch>
      </xdr:blipFill>
      <xdr:spPr bwMode="auto">
        <a:xfrm>
          <a:off x="0" y="4886325"/>
          <a:ext cx="4791075" cy="5524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joudou.com/merger/68035.html" TargetMode="External"/><Relationship Id="rId1" Type="http://schemas.openxmlformats.org/officeDocument/2006/relationships/hyperlink" Target="https://www.joudou.com/merger/68140.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T158"/>
  <sheetViews>
    <sheetView showGridLines="0" tabSelected="1" topLeftCell="A68" workbookViewId="0">
      <selection activeCell="F125" sqref="F125"/>
    </sheetView>
  </sheetViews>
  <sheetFormatPr defaultRowHeight="13.5"/>
  <cols>
    <col min="1" max="1" width="15.375" style="1" customWidth="1"/>
    <col min="2" max="2" width="15.875" style="1" customWidth="1"/>
    <col min="3" max="3" width="13.375" style="1" customWidth="1"/>
    <col min="4" max="4" width="13.25" style="1" customWidth="1"/>
    <col min="5" max="5" width="13.5" style="1" customWidth="1"/>
    <col min="6" max="6" width="12.375" style="1" customWidth="1"/>
    <col min="7" max="7" width="8.625" style="1" customWidth="1"/>
    <col min="8" max="8" width="12.125" style="1" customWidth="1"/>
    <col min="15" max="15" width="9.375" bestFit="1" customWidth="1"/>
  </cols>
  <sheetData>
    <row r="1" spans="2:8" ht="15">
      <c r="D1" s="4"/>
    </row>
    <row r="3" spans="2:8" ht="15.75">
      <c r="B3" s="13" t="s">
        <v>15</v>
      </c>
      <c r="C3" s="5"/>
      <c r="D3" s="5"/>
      <c r="E3" s="5"/>
      <c r="F3" s="5"/>
      <c r="G3" s="5"/>
      <c r="H3" s="2"/>
    </row>
    <row r="5" spans="2:8" ht="14.25">
      <c r="B5" s="6" t="s">
        <v>0</v>
      </c>
      <c r="C5" s="3"/>
      <c r="D5" s="3"/>
      <c r="E5" s="2"/>
      <c r="F5" s="2"/>
      <c r="G5" s="2"/>
      <c r="H5" s="2"/>
    </row>
    <row r="7" spans="2:8" ht="18.600000000000001" customHeight="1">
      <c r="B7" s="6" t="s">
        <v>16</v>
      </c>
      <c r="C7" s="6"/>
      <c r="D7" s="6"/>
      <c r="E7" s="6"/>
      <c r="F7" s="6"/>
      <c r="G7" s="6"/>
      <c r="H7" s="6"/>
    </row>
    <row r="8" spans="2:8" ht="18.600000000000001" customHeight="1">
      <c r="B8" s="6"/>
      <c r="C8" s="6"/>
      <c r="D8" s="6"/>
      <c r="E8" s="6"/>
      <c r="F8" s="6"/>
      <c r="G8" s="6"/>
      <c r="H8" s="6"/>
    </row>
    <row r="9" spans="2:8" ht="18.600000000000001" customHeight="1">
      <c r="B9" s="23" t="s">
        <v>46</v>
      </c>
    </row>
    <row r="10" spans="2:8" ht="18.600000000000001" customHeight="1">
      <c r="B10" s="23" t="s">
        <v>47</v>
      </c>
      <c r="F10" s="1" t="s">
        <v>48</v>
      </c>
    </row>
    <row r="11" spans="2:8">
      <c r="B11" s="23" t="s">
        <v>49</v>
      </c>
    </row>
    <row r="12" spans="2:8">
      <c r="B12" s="23" t="s">
        <v>50</v>
      </c>
    </row>
    <row r="13" spans="2:8">
      <c r="B13" s="23"/>
    </row>
    <row r="14" spans="2:8">
      <c r="B14" s="23"/>
    </row>
    <row r="15" spans="2:8" ht="14.25">
      <c r="B15" s="32" t="s">
        <v>79</v>
      </c>
      <c r="C15" s="32"/>
      <c r="D15" s="32"/>
      <c r="E15" s="32"/>
      <c r="F15" s="32"/>
      <c r="G15" s="32"/>
      <c r="H15" s="32"/>
    </row>
    <row r="16" spans="2:8">
      <c r="B16" s="33" t="s">
        <v>80</v>
      </c>
    </row>
    <row r="17" spans="2:9">
      <c r="B17" s="33" t="s">
        <v>81</v>
      </c>
    </row>
    <row r="19" spans="2:9">
      <c r="B19" s="23"/>
    </row>
    <row r="20" spans="2:9">
      <c r="B20" s="23"/>
    </row>
    <row r="23" spans="2:9" ht="14.25">
      <c r="B23" s="6" t="s">
        <v>17</v>
      </c>
      <c r="C23" s="6"/>
      <c r="D23" s="6"/>
      <c r="E23" s="6"/>
      <c r="F23" s="6"/>
      <c r="G23" s="6"/>
      <c r="H23" s="6"/>
    </row>
    <row r="24" spans="2:9">
      <c r="B24" s="1" t="s">
        <v>43</v>
      </c>
      <c r="I24" s="1"/>
    </row>
    <row r="25" spans="2:9">
      <c r="B25" s="1" t="s">
        <v>44</v>
      </c>
      <c r="I25" s="1"/>
    </row>
    <row r="26" spans="2:9">
      <c r="I26" s="1"/>
    </row>
    <row r="27" spans="2:9" ht="14.25">
      <c r="B27" s="6" t="s">
        <v>18</v>
      </c>
      <c r="C27" s="6"/>
      <c r="D27" s="6"/>
      <c r="E27" s="6"/>
    </row>
    <row r="28" spans="2:9">
      <c r="B28" s="1" t="s">
        <v>45</v>
      </c>
    </row>
    <row r="31" spans="2:9" ht="14.25">
      <c r="B31" s="18" t="s">
        <v>35</v>
      </c>
      <c r="C31" s="18"/>
      <c r="D31" s="18"/>
      <c r="E31" s="18"/>
      <c r="F31" s="19"/>
      <c r="G31" s="19"/>
      <c r="H31" s="19"/>
    </row>
    <row r="32" spans="2:9" ht="14.25">
      <c r="B32" s="24"/>
      <c r="C32" s="24"/>
      <c r="D32" s="24"/>
      <c r="E32" s="24"/>
      <c r="F32" s="19"/>
      <c r="G32" s="19"/>
      <c r="H32" s="19"/>
    </row>
    <row r="33" spans="2:8" ht="14.25">
      <c r="B33" s="24"/>
      <c r="C33" s="24"/>
      <c r="D33" s="24"/>
      <c r="E33" s="24"/>
      <c r="F33" s="19"/>
      <c r="G33" s="19"/>
      <c r="H33" s="19"/>
    </row>
    <row r="34" spans="2:8" ht="14.25">
      <c r="B34" s="24"/>
      <c r="C34" s="24"/>
      <c r="D34" s="24"/>
      <c r="E34" s="24"/>
      <c r="F34" s="19"/>
      <c r="G34" s="19"/>
      <c r="H34" s="19"/>
    </row>
    <row r="35" spans="2:8" ht="14.25">
      <c r="B35" s="24"/>
      <c r="C35" s="24"/>
      <c r="D35" s="24"/>
      <c r="E35" s="24"/>
      <c r="F35" s="19"/>
      <c r="G35" s="19"/>
      <c r="H35" s="19"/>
    </row>
    <row r="36" spans="2:8" ht="14.25">
      <c r="B36" s="24"/>
      <c r="C36" s="24"/>
      <c r="D36" s="24"/>
      <c r="E36" s="24"/>
      <c r="F36" s="19"/>
      <c r="G36" s="19"/>
      <c r="H36" s="19"/>
    </row>
    <row r="37" spans="2:8" ht="14.25">
      <c r="B37" s="24"/>
      <c r="C37" s="24"/>
      <c r="D37" s="24"/>
      <c r="E37" s="24"/>
      <c r="F37" s="19"/>
      <c r="G37" s="19"/>
      <c r="H37" s="19"/>
    </row>
    <row r="38" spans="2:8" ht="14.25">
      <c r="B38" s="24"/>
      <c r="C38" s="24"/>
      <c r="D38" s="24"/>
      <c r="E38" s="24"/>
      <c r="F38" s="19"/>
      <c r="G38" s="19"/>
      <c r="H38" s="19"/>
    </row>
    <row r="39" spans="2:8" ht="14.25">
      <c r="B39" s="24"/>
      <c r="C39" s="24"/>
      <c r="D39" s="24"/>
      <c r="E39" s="24"/>
      <c r="F39" s="19"/>
      <c r="G39" s="19"/>
      <c r="H39" s="19"/>
    </row>
    <row r="40" spans="2:8" ht="14.25">
      <c r="B40" s="24"/>
      <c r="C40" s="24"/>
      <c r="D40" s="24"/>
      <c r="E40" s="24"/>
      <c r="F40" s="19"/>
      <c r="G40" s="19"/>
      <c r="H40" s="19"/>
    </row>
    <row r="41" spans="2:8" ht="14.25">
      <c r="B41" s="24"/>
      <c r="C41" s="24"/>
      <c r="D41" s="24"/>
      <c r="E41" s="24"/>
      <c r="F41" s="19"/>
      <c r="G41" s="19"/>
      <c r="H41" s="19"/>
    </row>
    <row r="42" spans="2:8" ht="14.25">
      <c r="B42" s="24"/>
      <c r="C42" s="24"/>
      <c r="D42" s="24"/>
      <c r="E42" s="24"/>
      <c r="F42" s="19"/>
      <c r="G42" s="19"/>
      <c r="H42" s="19"/>
    </row>
    <row r="43" spans="2:8" ht="14.25">
      <c r="B43" s="24"/>
      <c r="C43" s="24"/>
      <c r="D43" s="24"/>
      <c r="E43" s="24"/>
      <c r="F43" s="19"/>
      <c r="G43" s="19"/>
      <c r="H43" s="19"/>
    </row>
    <row r="44" spans="2:8" ht="14.25">
      <c r="B44" s="24"/>
      <c r="C44" s="24"/>
      <c r="D44" s="24"/>
      <c r="E44" s="24"/>
      <c r="F44" s="19"/>
      <c r="G44" s="19"/>
      <c r="H44" s="19"/>
    </row>
    <row r="45" spans="2:8" ht="14.25">
      <c r="B45" s="24"/>
      <c r="C45" s="24"/>
      <c r="D45" s="24"/>
      <c r="E45" s="24"/>
      <c r="F45" s="19"/>
      <c r="G45" s="19"/>
      <c r="H45" s="19"/>
    </row>
    <row r="46" spans="2:8" ht="14.25">
      <c r="B46" s="24"/>
      <c r="C46" s="24"/>
      <c r="D46" s="24"/>
      <c r="E46" s="24"/>
      <c r="F46" s="19"/>
      <c r="G46" s="19"/>
      <c r="H46" s="19"/>
    </row>
    <row r="47" spans="2:8" ht="14.25">
      <c r="B47" s="24"/>
      <c r="C47" s="24"/>
      <c r="D47" s="24"/>
      <c r="E47" s="24"/>
      <c r="F47" s="19"/>
      <c r="G47" s="19"/>
      <c r="H47" s="19"/>
    </row>
    <row r="48" spans="2:8" ht="14.25">
      <c r="B48" s="24"/>
      <c r="C48" s="24"/>
      <c r="D48" s="24"/>
      <c r="E48" s="24"/>
      <c r="F48" s="19"/>
      <c r="G48" s="19"/>
      <c r="H48" s="19"/>
    </row>
    <row r="49" spans="2:8" ht="14.25">
      <c r="B49" s="24"/>
      <c r="C49" s="24"/>
      <c r="D49" s="24"/>
      <c r="E49" s="24"/>
      <c r="F49" s="19"/>
      <c r="G49" s="19"/>
      <c r="H49" s="19"/>
    </row>
    <row r="50" spans="2:8" ht="14.25">
      <c r="B50" s="24"/>
      <c r="C50" s="24"/>
      <c r="D50" s="24"/>
      <c r="E50" s="24"/>
      <c r="F50" s="19"/>
      <c r="G50" s="19"/>
      <c r="H50" s="19"/>
    </row>
    <row r="51" spans="2:8" ht="14.25">
      <c r="B51" s="24"/>
      <c r="C51" s="24"/>
      <c r="D51" s="24"/>
      <c r="E51" s="24"/>
      <c r="F51" s="19"/>
      <c r="G51" s="19"/>
      <c r="H51" s="19"/>
    </row>
    <row r="52" spans="2:8" ht="14.25">
      <c r="B52" s="24"/>
      <c r="C52" s="24"/>
      <c r="D52" s="24"/>
      <c r="E52" s="24"/>
      <c r="F52" s="19"/>
      <c r="G52" s="19"/>
      <c r="H52" s="19"/>
    </row>
    <row r="53" spans="2:8" ht="14.25">
      <c r="B53" s="24"/>
      <c r="C53" s="24"/>
      <c r="D53" s="24"/>
      <c r="E53" s="24"/>
      <c r="F53" s="19"/>
      <c r="G53" s="19"/>
      <c r="H53" s="19"/>
    </row>
    <row r="54" spans="2:8" ht="14.25">
      <c r="B54" s="24"/>
      <c r="C54" s="24"/>
      <c r="D54" s="24"/>
      <c r="E54" s="24"/>
      <c r="F54" s="19"/>
      <c r="G54" s="19"/>
      <c r="H54" s="19"/>
    </row>
    <row r="55" spans="2:8" ht="14.25">
      <c r="B55" s="24"/>
      <c r="C55" s="24"/>
      <c r="D55" s="24"/>
      <c r="E55" s="24"/>
      <c r="F55" s="19"/>
      <c r="G55" s="19"/>
      <c r="H55" s="19"/>
    </row>
    <row r="56" spans="2:8" ht="14.25">
      <c r="B56" s="24"/>
      <c r="C56" s="24"/>
      <c r="D56" s="24"/>
      <c r="E56" s="24"/>
      <c r="F56" s="19"/>
      <c r="G56" s="19"/>
      <c r="H56" s="19"/>
    </row>
    <row r="57" spans="2:8" ht="14.25">
      <c r="B57" s="24"/>
      <c r="C57" s="24"/>
      <c r="D57" s="24"/>
      <c r="E57" s="24"/>
      <c r="F57" s="19"/>
      <c r="G57" s="19"/>
      <c r="H57" s="19"/>
    </row>
    <row r="58" spans="2:8" ht="14.25">
      <c r="B58" s="24"/>
      <c r="C58" s="24"/>
      <c r="D58" s="24"/>
      <c r="E58" s="24"/>
      <c r="F58" s="19"/>
      <c r="G58" s="19"/>
      <c r="H58" s="19"/>
    </row>
    <row r="59" spans="2:8" ht="14.25">
      <c r="B59" s="24"/>
      <c r="C59" s="24"/>
      <c r="D59" s="24"/>
      <c r="E59" s="24"/>
      <c r="F59" s="19"/>
      <c r="G59" s="19"/>
      <c r="H59" s="19"/>
    </row>
    <row r="60" spans="2:8" ht="14.25">
      <c r="B60" s="24"/>
      <c r="C60" s="24"/>
      <c r="D60" s="24"/>
      <c r="E60" s="24"/>
      <c r="F60" s="19"/>
      <c r="G60" s="19"/>
      <c r="H60" s="19"/>
    </row>
    <row r="61" spans="2:8" ht="14.25">
      <c r="B61" s="24"/>
      <c r="C61" s="24"/>
      <c r="D61" s="24"/>
      <c r="E61" s="24"/>
      <c r="F61" s="19"/>
      <c r="G61" s="19"/>
      <c r="H61" s="19"/>
    </row>
    <row r="62" spans="2:8" ht="14.25">
      <c r="B62" s="1" t="s">
        <v>58</v>
      </c>
      <c r="C62" s="24"/>
      <c r="D62" s="24"/>
      <c r="E62" s="24"/>
      <c r="F62" s="19"/>
      <c r="G62" s="19"/>
      <c r="H62" s="19"/>
    </row>
    <row r="63" spans="2:8" ht="14.25">
      <c r="B63" s="1" t="s">
        <v>51</v>
      </c>
      <c r="C63" s="24"/>
      <c r="D63" s="24"/>
      <c r="E63" s="24"/>
      <c r="F63" s="19"/>
      <c r="G63" s="19"/>
      <c r="H63" s="19"/>
    </row>
    <row r="64" spans="2:8" ht="14.25">
      <c r="B64" s="1" t="s">
        <v>52</v>
      </c>
      <c r="C64" s="24"/>
      <c r="D64" s="24"/>
      <c r="E64" s="24"/>
      <c r="F64" s="19"/>
      <c r="G64" s="19"/>
      <c r="H64" s="19"/>
    </row>
    <row r="65" spans="1:72" ht="14.25">
      <c r="B65" s="1" t="s">
        <v>53</v>
      </c>
      <c r="C65" s="24"/>
      <c r="D65" s="24"/>
      <c r="E65" s="24"/>
      <c r="F65" s="19"/>
      <c r="G65" s="19"/>
      <c r="H65" s="19"/>
    </row>
    <row r="66" spans="1:72" ht="14.25">
      <c r="B66" s="1" t="s">
        <v>54</v>
      </c>
      <c r="C66" s="24"/>
      <c r="D66" s="24"/>
      <c r="E66" s="24"/>
      <c r="F66" s="19"/>
      <c r="G66" s="19"/>
      <c r="H66" s="19"/>
    </row>
    <row r="67" spans="1:72" ht="14.25">
      <c r="B67" s="1" t="s">
        <v>55</v>
      </c>
      <c r="C67" s="24"/>
      <c r="D67" s="24"/>
      <c r="E67" s="24"/>
      <c r="F67" s="19"/>
      <c r="G67" s="19"/>
      <c r="H67" s="19"/>
    </row>
    <row r="68" spans="1:72" ht="14.25">
      <c r="B68" s="1" t="s">
        <v>56</v>
      </c>
      <c r="C68" s="24"/>
      <c r="D68" s="24"/>
      <c r="E68" s="24"/>
      <c r="F68" s="19"/>
      <c r="G68" s="19"/>
      <c r="H68" s="19"/>
    </row>
    <row r="69" spans="1:72" ht="14.25">
      <c r="B69" s="1" t="s">
        <v>57</v>
      </c>
      <c r="C69" s="24"/>
      <c r="D69" s="24"/>
      <c r="E69" s="24"/>
      <c r="F69" s="19"/>
      <c r="G69" s="19"/>
      <c r="H69" s="19"/>
    </row>
    <row r="70" spans="1:72" ht="15" customHeight="1"/>
    <row r="71" spans="1:72" ht="15" customHeight="1"/>
    <row r="72" spans="1:72" ht="14.25">
      <c r="B72" s="9" t="s">
        <v>19</v>
      </c>
      <c r="C72" s="6"/>
      <c r="D72" s="6"/>
      <c r="E72" s="6"/>
    </row>
    <row r="73" spans="1:72" ht="14.25">
      <c r="B73" s="14" t="s">
        <v>20</v>
      </c>
      <c r="C73" s="6"/>
      <c r="D73" s="6"/>
      <c r="E73" s="6"/>
    </row>
    <row r="74" spans="1:72" ht="14.25">
      <c r="B74" s="14" t="s">
        <v>21</v>
      </c>
      <c r="C74" s="6"/>
      <c r="D74" s="6"/>
      <c r="E74" s="6"/>
    </row>
    <row r="75" spans="1:72" ht="14.25">
      <c r="A75" s="15"/>
      <c r="B75" s="16"/>
      <c r="C75" s="17"/>
      <c r="D75" s="17"/>
      <c r="E75" s="17"/>
      <c r="F75" s="15"/>
    </row>
    <row r="76" spans="1:72" ht="14.25">
      <c r="B76" s="6" t="s">
        <v>22</v>
      </c>
      <c r="C76" s="6"/>
      <c r="D76" s="6"/>
      <c r="E76" s="6"/>
    </row>
    <row r="77" spans="1:72" ht="14.25">
      <c r="B77" s="26" t="s">
        <v>78</v>
      </c>
      <c r="C77" s="27"/>
      <c r="D77" s="27"/>
      <c r="E77" s="27"/>
      <c r="F77" s="28"/>
      <c r="G77" s="28"/>
      <c r="H77" s="28"/>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row>
    <row r="78" spans="1:72" ht="14.25">
      <c r="B78" s="25"/>
      <c r="C78" s="25"/>
      <c r="D78" s="25"/>
      <c r="E78" s="25"/>
    </row>
    <row r="79" spans="1:72" ht="14.25">
      <c r="B79" s="25"/>
      <c r="C79" s="25"/>
      <c r="D79" s="25"/>
      <c r="E79" s="25"/>
    </row>
    <row r="82" spans="2:24" ht="14.25">
      <c r="B82" s="6" t="s">
        <v>36</v>
      </c>
      <c r="C82" s="6"/>
      <c r="D82" s="6"/>
      <c r="E82" s="6"/>
      <c r="F82" s="20"/>
      <c r="G82" s="20"/>
      <c r="H82" s="20"/>
      <c r="I82" s="22"/>
    </row>
    <row r="83" spans="2:24" ht="14.25">
      <c r="B83" s="24" t="s">
        <v>62</v>
      </c>
      <c r="C83" s="17"/>
      <c r="D83" s="17"/>
      <c r="E83" s="17"/>
      <c r="F83" s="20"/>
      <c r="G83" s="20"/>
      <c r="H83" s="20"/>
      <c r="I83" s="22"/>
    </row>
    <row r="84" spans="2:24" ht="14.25">
      <c r="B84" s="24" t="s">
        <v>63</v>
      </c>
      <c r="C84" s="30" t="s">
        <v>74</v>
      </c>
      <c r="D84" s="17"/>
      <c r="E84" s="17"/>
      <c r="F84" s="20"/>
      <c r="G84" s="20"/>
      <c r="H84" s="20"/>
      <c r="I84" s="22"/>
    </row>
    <row r="85" spans="2:24" ht="14.25">
      <c r="B85" s="17" t="s">
        <v>64</v>
      </c>
      <c r="C85" s="30" t="s">
        <v>65</v>
      </c>
      <c r="D85" s="30" t="s">
        <v>69</v>
      </c>
      <c r="E85" s="30" t="s">
        <v>70</v>
      </c>
      <c r="F85" s="20" t="s">
        <v>71</v>
      </c>
      <c r="G85" s="20" t="s">
        <v>72</v>
      </c>
      <c r="H85" s="20"/>
      <c r="I85" s="22" t="s">
        <v>73</v>
      </c>
      <c r="O85" s="30" t="s">
        <v>75</v>
      </c>
      <c r="P85" s="30" t="s">
        <v>65</v>
      </c>
      <c r="Q85" s="30" t="s">
        <v>69</v>
      </c>
      <c r="R85" s="30" t="s">
        <v>70</v>
      </c>
      <c r="S85" s="20" t="s">
        <v>71</v>
      </c>
      <c r="T85" s="20" t="s">
        <v>72</v>
      </c>
      <c r="U85" s="20"/>
      <c r="V85" s="22" t="s">
        <v>73</v>
      </c>
    </row>
    <row r="86" spans="2:24" ht="14.25">
      <c r="B86" s="30" t="s">
        <v>66</v>
      </c>
      <c r="C86" s="17">
        <v>46433.88</v>
      </c>
      <c r="D86" s="17">
        <v>6422.31</v>
      </c>
      <c r="E86" s="17">
        <v>5861.62</v>
      </c>
      <c r="F86" s="20">
        <v>8021.89</v>
      </c>
      <c r="G86" s="20"/>
      <c r="H86" s="20">
        <v>5506.64</v>
      </c>
      <c r="I86" s="22"/>
      <c r="K86" s="22">
        <v>5293.78</v>
      </c>
      <c r="O86" s="30" t="s">
        <v>76</v>
      </c>
      <c r="P86" s="17">
        <v>472.38</v>
      </c>
      <c r="Q86" s="17">
        <v>0</v>
      </c>
      <c r="R86" s="17">
        <v>226.46</v>
      </c>
      <c r="S86" s="20">
        <v>193.18</v>
      </c>
      <c r="T86" s="20"/>
      <c r="U86" s="20">
        <v>193.18</v>
      </c>
      <c r="V86" s="22"/>
      <c r="X86" s="22">
        <v>189.76</v>
      </c>
    </row>
    <row r="87" spans="2:24" ht="14.25">
      <c r="B87" s="17" t="s">
        <v>67</v>
      </c>
      <c r="C87" s="17">
        <v>29310.53</v>
      </c>
      <c r="D87" s="17">
        <v>4623.45</v>
      </c>
      <c r="E87" s="17">
        <v>17287.66</v>
      </c>
      <c r="F87" s="20">
        <v>14767.93</v>
      </c>
      <c r="G87" s="20"/>
      <c r="H87" s="20">
        <v>17502.990000000002</v>
      </c>
      <c r="I87" s="22"/>
      <c r="K87" s="22">
        <v>-7573.53</v>
      </c>
      <c r="O87" s="17" t="s">
        <v>77</v>
      </c>
      <c r="P87" s="17">
        <v>76629.679999999993</v>
      </c>
      <c r="Q87" s="17">
        <v>8470.34</v>
      </c>
      <c r="R87" s="17">
        <v>30785.78</v>
      </c>
      <c r="S87" s="20">
        <v>31231.98</v>
      </c>
      <c r="T87" s="20"/>
      <c r="U87" s="20">
        <v>30954.06</v>
      </c>
      <c r="V87" s="22"/>
      <c r="X87" s="22">
        <v>24449.59</v>
      </c>
    </row>
    <row r="88" spans="2:24" ht="14.25">
      <c r="B88" s="17" t="s">
        <v>68</v>
      </c>
      <c r="C88" s="17">
        <v>5927.29</v>
      </c>
      <c r="D88" s="17">
        <v>738.27</v>
      </c>
      <c r="E88" s="17">
        <v>33427.69</v>
      </c>
      <c r="F88" s="20">
        <v>25348.86</v>
      </c>
      <c r="G88" s="20"/>
      <c r="H88" s="20">
        <v>24990.7</v>
      </c>
      <c r="I88" s="22"/>
      <c r="K88" s="22">
        <v>-528.15</v>
      </c>
      <c r="O88" s="31">
        <v>42736</v>
      </c>
      <c r="P88" s="17">
        <v>8826.85</v>
      </c>
      <c r="Q88" s="17">
        <v>441.46</v>
      </c>
      <c r="R88" s="17">
        <v>5772.17</v>
      </c>
      <c r="S88" s="20">
        <v>5392.66</v>
      </c>
      <c r="T88" s="20"/>
      <c r="U88" s="20">
        <v>5310.02</v>
      </c>
      <c r="V88" s="22"/>
      <c r="X88" s="22">
        <v>4035.36</v>
      </c>
    </row>
    <row r="89" spans="2:24">
      <c r="K89" s="22"/>
    </row>
    <row r="91" spans="2:24" ht="14.25">
      <c r="B91" s="6" t="s">
        <v>23</v>
      </c>
      <c r="C91" s="6"/>
      <c r="D91" s="6"/>
      <c r="E91" s="6"/>
    </row>
    <row r="92" spans="2:24" ht="14.25">
      <c r="B92" s="17"/>
      <c r="C92" s="17"/>
      <c r="D92" s="17"/>
      <c r="E92" s="17"/>
    </row>
    <row r="93" spans="2:24" ht="14.25">
      <c r="B93" s="35"/>
      <c r="C93" s="36" t="s">
        <v>86</v>
      </c>
      <c r="D93" s="36" t="s">
        <v>87</v>
      </c>
      <c r="E93" s="17"/>
    </row>
    <row r="94" spans="2:24" ht="14.25">
      <c r="B94" s="37" t="s">
        <v>88</v>
      </c>
      <c r="C94" s="38">
        <v>20.7</v>
      </c>
      <c r="D94" s="39" t="s">
        <v>89</v>
      </c>
      <c r="E94" s="17"/>
    </row>
    <row r="95" spans="2:24" ht="14.25">
      <c r="B95" s="37" t="s">
        <v>90</v>
      </c>
      <c r="C95" s="38">
        <v>11.92</v>
      </c>
      <c r="D95" s="39" t="s">
        <v>91</v>
      </c>
      <c r="E95" s="17"/>
    </row>
    <row r="96" spans="2:24" ht="14.25">
      <c r="B96" s="37" t="s">
        <v>93</v>
      </c>
      <c r="C96" s="38">
        <v>6.98</v>
      </c>
      <c r="D96" s="39" t="s">
        <v>92</v>
      </c>
    </row>
    <row r="97" spans="1:9" ht="14.25">
      <c r="B97" s="35"/>
      <c r="C97" s="35"/>
      <c r="D97" s="35"/>
    </row>
    <row r="98" spans="1:9" ht="14.25">
      <c r="B98" s="6" t="s">
        <v>24</v>
      </c>
      <c r="C98" s="18"/>
      <c r="D98" s="18"/>
      <c r="E98" s="18"/>
      <c r="F98" s="19"/>
      <c r="G98" s="19"/>
      <c r="H98" s="19"/>
      <c r="I98" s="21"/>
    </row>
    <row r="99" spans="1:9">
      <c r="B99" s="1" t="s">
        <v>82</v>
      </c>
    </row>
    <row r="101" spans="1:9" ht="14.25">
      <c r="B101" s="6" t="s">
        <v>37</v>
      </c>
      <c r="C101" s="6"/>
      <c r="D101" s="6"/>
      <c r="E101" s="6"/>
    </row>
    <row r="102" spans="1:9">
      <c r="B102" s="1" t="s">
        <v>59</v>
      </c>
      <c r="I102" s="1"/>
    </row>
    <row r="104" spans="1:9" ht="14.25">
      <c r="B104" s="6" t="s">
        <v>1</v>
      </c>
      <c r="C104" s="6"/>
      <c r="D104" s="6"/>
      <c r="E104" s="6"/>
      <c r="F104" s="6"/>
      <c r="G104" s="6"/>
      <c r="H104" s="6"/>
    </row>
    <row r="106" spans="1:9" ht="14.25">
      <c r="B106" s="6" t="s">
        <v>38</v>
      </c>
      <c r="C106" s="6"/>
      <c r="D106" s="6"/>
      <c r="E106" s="6"/>
      <c r="F106" s="6"/>
      <c r="G106" s="6"/>
      <c r="H106" s="6"/>
    </row>
    <row r="107" spans="1:9">
      <c r="A107"/>
      <c r="B107"/>
      <c r="C107"/>
      <c r="D107"/>
      <c r="E107"/>
      <c r="F107"/>
      <c r="G107"/>
      <c r="H107"/>
    </row>
    <row r="108" spans="1:9">
      <c r="A108"/>
      <c r="B108"/>
      <c r="C108" t="s">
        <v>83</v>
      </c>
      <c r="D108" t="s">
        <v>84</v>
      </c>
      <c r="E108"/>
      <c r="F108" t="s">
        <v>85</v>
      </c>
      <c r="G108"/>
      <c r="H108"/>
    </row>
    <row r="109" spans="1:9" ht="14.25">
      <c r="A109" s="1">
        <v>1</v>
      </c>
      <c r="B109" s="6" t="s">
        <v>25</v>
      </c>
      <c r="C109">
        <v>231.1</v>
      </c>
      <c r="D109">
        <v>26.99</v>
      </c>
      <c r="E109"/>
      <c r="F109" s="34">
        <f>(D109-C109)/C109</f>
        <v>-0.88321073128515792</v>
      </c>
      <c r="G109"/>
      <c r="H109"/>
    </row>
    <row r="110" spans="1:9" ht="14.25">
      <c r="A110" s="1">
        <v>2</v>
      </c>
      <c r="B110" s="6" t="s">
        <v>26</v>
      </c>
      <c r="C110">
        <v>50</v>
      </c>
      <c r="D110">
        <v>34.479999999999997</v>
      </c>
      <c r="E110"/>
      <c r="F110" s="34">
        <f t="shared" ref="F110:F117" si="0">(D110-C110)/C110</f>
        <v>-0.31040000000000006</v>
      </c>
      <c r="G110"/>
      <c r="H110"/>
    </row>
    <row r="111" spans="1:9" ht="14.25">
      <c r="A111" s="1">
        <v>3</v>
      </c>
      <c r="B111" s="6" t="s">
        <v>27</v>
      </c>
      <c r="C111">
        <v>47</v>
      </c>
      <c r="D111">
        <v>33.9</v>
      </c>
      <c r="E111"/>
      <c r="F111" s="34">
        <f t="shared" si="0"/>
        <v>-0.27872340425531916</v>
      </c>
      <c r="G111"/>
      <c r="H111"/>
    </row>
    <row r="112" spans="1:9" ht="14.25">
      <c r="A112" s="1">
        <v>4</v>
      </c>
      <c r="B112" s="6" t="s">
        <v>28</v>
      </c>
      <c r="C112">
        <v>126.47</v>
      </c>
      <c r="D112">
        <v>14.83</v>
      </c>
      <c r="E112"/>
      <c r="F112" s="34">
        <f t="shared" si="0"/>
        <v>-0.88273898948367202</v>
      </c>
      <c r="G112"/>
      <c r="H112"/>
    </row>
    <row r="113" spans="1:8" ht="14.25">
      <c r="A113" s="1">
        <v>5</v>
      </c>
      <c r="B113" s="6" t="s">
        <v>29</v>
      </c>
      <c r="C113">
        <v>160</v>
      </c>
      <c r="D113">
        <v>21.95</v>
      </c>
      <c r="E113"/>
      <c r="F113" s="34">
        <f t="shared" si="0"/>
        <v>-0.86281250000000009</v>
      </c>
      <c r="G113"/>
      <c r="H113"/>
    </row>
    <row r="114" spans="1:8" ht="14.25">
      <c r="A114" s="1">
        <v>6</v>
      </c>
      <c r="B114" s="6" t="s">
        <v>30</v>
      </c>
      <c r="C114">
        <v>70.010000000000005</v>
      </c>
      <c r="D114">
        <v>14.92</v>
      </c>
      <c r="E114"/>
      <c r="F114" s="34">
        <f t="shared" si="0"/>
        <v>-0.78688758748750176</v>
      </c>
      <c r="G114"/>
      <c r="H114"/>
    </row>
    <row r="115" spans="1:8" ht="14.25">
      <c r="A115" s="1">
        <v>7</v>
      </c>
      <c r="B115" s="6" t="s">
        <v>31</v>
      </c>
      <c r="C115">
        <v>160.1</v>
      </c>
      <c r="D115">
        <v>20.350000000000001</v>
      </c>
      <c r="E115"/>
      <c r="F115" s="34">
        <f t="shared" si="0"/>
        <v>-0.87289194253591507</v>
      </c>
      <c r="G115"/>
      <c r="H115"/>
    </row>
    <row r="116" spans="1:8" ht="14.25">
      <c r="A116" s="1">
        <v>8</v>
      </c>
      <c r="B116" s="6" t="s">
        <v>33</v>
      </c>
      <c r="C116">
        <v>41.81</v>
      </c>
      <c r="D116">
        <v>5.77</v>
      </c>
      <c r="E116"/>
      <c r="F116" s="34">
        <f t="shared" si="0"/>
        <v>-0.86199473810093286</v>
      </c>
      <c r="G116"/>
      <c r="H116"/>
    </row>
    <row r="117" spans="1:8" ht="14.25">
      <c r="A117" s="1">
        <v>9</v>
      </c>
      <c r="B117" s="6" t="s">
        <v>32</v>
      </c>
      <c r="C117">
        <v>30.8</v>
      </c>
      <c r="D117">
        <v>21.19</v>
      </c>
      <c r="E117"/>
      <c r="F117" s="34">
        <f t="shared" si="0"/>
        <v>-0.31201298701298696</v>
      </c>
      <c r="G117"/>
      <c r="H117"/>
    </row>
    <row r="118" spans="1:8">
      <c r="B118" s="7"/>
      <c r="C118" s="7"/>
      <c r="D118" s="7"/>
      <c r="E118" s="7"/>
      <c r="F118" s="7"/>
      <c r="G118" s="7"/>
      <c r="H118" s="7"/>
    </row>
    <row r="119" spans="1:8">
      <c r="B119" s="8"/>
    </row>
    <row r="120" spans="1:8" ht="14.25">
      <c r="B120" s="6" t="s">
        <v>39</v>
      </c>
      <c r="C120" s="6"/>
      <c r="D120" s="6"/>
      <c r="E120" s="6"/>
      <c r="F120" s="6"/>
      <c r="G120" s="6"/>
      <c r="H120" s="6"/>
    </row>
    <row r="121" spans="1:8" ht="14.25">
      <c r="B121" s="9" t="s">
        <v>34</v>
      </c>
      <c r="C121" s="6"/>
      <c r="D121" s="6"/>
      <c r="E121" s="6"/>
      <c r="F121" s="6"/>
      <c r="G121" s="6"/>
      <c r="H121" s="6"/>
    </row>
    <row r="122" spans="1:8" ht="75" customHeight="1">
      <c r="B122" s="45" t="s">
        <v>154</v>
      </c>
      <c r="C122" s="45" t="s">
        <v>155</v>
      </c>
      <c r="D122" s="45" t="s">
        <v>156</v>
      </c>
      <c r="E122" s="17"/>
      <c r="F122" s="17"/>
      <c r="G122" s="17"/>
      <c r="H122" s="17"/>
    </row>
    <row r="123" spans="1:8" ht="75" customHeight="1">
      <c r="B123" s="46" t="s">
        <v>157</v>
      </c>
      <c r="C123" s="47">
        <v>41661</v>
      </c>
      <c r="D123" s="48" t="s">
        <v>158</v>
      </c>
      <c r="E123" s="17"/>
      <c r="F123" s="17"/>
      <c r="G123" s="17"/>
      <c r="H123" s="17"/>
    </row>
    <row r="124" spans="1:8" ht="75" customHeight="1">
      <c r="B124" s="46" t="s">
        <v>159</v>
      </c>
      <c r="C124" s="47">
        <v>42339</v>
      </c>
      <c r="D124" s="48" t="s">
        <v>160</v>
      </c>
      <c r="E124" s="17"/>
      <c r="F124" s="17"/>
      <c r="G124" s="17"/>
      <c r="H124" s="17"/>
    </row>
    <row r="125" spans="1:8" ht="75" customHeight="1">
      <c r="B125" s="49" t="s">
        <v>161</v>
      </c>
      <c r="C125" s="47">
        <v>42742</v>
      </c>
      <c r="D125" s="50" t="s">
        <v>162</v>
      </c>
      <c r="E125" s="17"/>
      <c r="F125" s="17"/>
      <c r="G125" s="17"/>
      <c r="H125" s="17"/>
    </row>
    <row r="126" spans="1:8" ht="75" customHeight="1">
      <c r="B126" s="48" t="s">
        <v>163</v>
      </c>
      <c r="C126" s="47">
        <v>43054</v>
      </c>
      <c r="D126" s="49"/>
      <c r="E126" s="17"/>
      <c r="F126" s="17"/>
      <c r="G126" s="17"/>
      <c r="H126" s="17"/>
    </row>
    <row r="127" spans="1:8" ht="75" customHeight="1">
      <c r="B127" s="48" t="s">
        <v>164</v>
      </c>
      <c r="C127" s="47">
        <v>43189</v>
      </c>
      <c r="D127" s="49"/>
      <c r="E127" s="17"/>
      <c r="F127" s="17"/>
      <c r="G127" s="17"/>
      <c r="H127" s="17"/>
    </row>
    <row r="128" spans="1:8" ht="15.75" customHeight="1">
      <c r="B128" s="30"/>
      <c r="C128" s="17"/>
      <c r="D128" s="17"/>
      <c r="E128" s="17"/>
      <c r="F128" s="17"/>
      <c r="G128" s="17"/>
      <c r="H128" s="17"/>
    </row>
    <row r="129" spans="1:9" ht="15.75" customHeight="1">
      <c r="B129" s="30"/>
      <c r="C129" s="17"/>
      <c r="D129" s="17"/>
      <c r="E129" s="17"/>
      <c r="F129" s="17"/>
      <c r="G129" s="17"/>
      <c r="H129" s="17"/>
    </row>
    <row r="130" spans="1:9" ht="15.75" customHeight="1">
      <c r="B130" s="30"/>
      <c r="C130" s="17"/>
      <c r="D130" s="17"/>
      <c r="E130" s="17"/>
      <c r="F130" s="17"/>
      <c r="G130" s="17"/>
      <c r="H130" s="17"/>
    </row>
    <row r="131" spans="1:9" ht="15.75" customHeight="1">
      <c r="B131" s="30"/>
      <c r="C131" s="17"/>
      <c r="D131" s="17"/>
      <c r="E131" s="17"/>
      <c r="F131" s="17"/>
      <c r="G131" s="17"/>
      <c r="H131" s="17"/>
    </row>
    <row r="132" spans="1:9" ht="15.75" customHeight="1">
      <c r="B132" s="30"/>
      <c r="C132" s="17"/>
      <c r="D132" s="17"/>
      <c r="E132" s="17"/>
      <c r="F132" s="17"/>
      <c r="G132" s="17"/>
      <c r="H132" s="17"/>
    </row>
    <row r="133" spans="1:9" ht="15.75" customHeight="1">
      <c r="B133" s="30"/>
      <c r="C133" s="17"/>
      <c r="D133" s="17"/>
      <c r="E133" s="17"/>
      <c r="F133" s="17"/>
      <c r="G133" s="17"/>
      <c r="H133" s="17"/>
    </row>
    <row r="134" spans="1:9" ht="14.25">
      <c r="B134" s="30"/>
      <c r="C134" s="17"/>
      <c r="D134" s="17"/>
      <c r="E134" s="17"/>
      <c r="F134" s="17"/>
      <c r="G134" s="17"/>
      <c r="H134" s="17"/>
    </row>
    <row r="135" spans="1:9" ht="14.25">
      <c r="B135" s="30"/>
      <c r="C135" s="17"/>
      <c r="D135" s="17"/>
      <c r="E135" s="17"/>
      <c r="F135" s="17"/>
      <c r="G135" s="17"/>
      <c r="H135" s="17"/>
    </row>
    <row r="136" spans="1:9" ht="14.25">
      <c r="B136" s="30"/>
      <c r="C136" s="17"/>
      <c r="D136" s="17"/>
      <c r="E136" s="17"/>
      <c r="F136" s="17"/>
      <c r="G136" s="17"/>
      <c r="H136" s="17"/>
    </row>
    <row r="137" spans="1:9">
      <c r="B137" s="15"/>
      <c r="C137" s="15"/>
      <c r="D137" s="15"/>
      <c r="E137" s="15"/>
      <c r="F137" s="15"/>
      <c r="G137" s="15"/>
      <c r="H137" s="15"/>
    </row>
    <row r="139" spans="1:9" ht="14.25">
      <c r="B139" s="17" t="s">
        <v>40</v>
      </c>
      <c r="C139" s="17"/>
      <c r="D139" s="17"/>
      <c r="E139" s="17"/>
      <c r="F139" s="17"/>
      <c r="G139" s="17"/>
      <c r="H139" s="17"/>
    </row>
    <row r="140" spans="1:9" ht="14.25">
      <c r="B140" s="17"/>
      <c r="C140" s="17" t="s">
        <v>94</v>
      </c>
      <c r="D140" s="17" t="s">
        <v>95</v>
      </c>
      <c r="E140" s="17" t="s">
        <v>96</v>
      </c>
      <c r="F140" s="17" t="s">
        <v>97</v>
      </c>
      <c r="G140" s="17" t="s">
        <v>98</v>
      </c>
      <c r="H140" s="17"/>
    </row>
    <row r="141" spans="1:9" ht="14.25">
      <c r="B141" s="17"/>
      <c r="C141" s="30" t="s">
        <v>100</v>
      </c>
      <c r="D141" s="30" t="s">
        <v>99</v>
      </c>
      <c r="E141" s="30" t="s">
        <v>99</v>
      </c>
      <c r="F141" s="30" t="s">
        <v>99</v>
      </c>
      <c r="G141" s="30" t="s">
        <v>99</v>
      </c>
      <c r="H141" s="17"/>
      <c r="I141" s="36" t="s">
        <v>101</v>
      </c>
    </row>
    <row r="142" spans="1:9" ht="14.25">
      <c r="A142" s="1">
        <v>1</v>
      </c>
      <c r="B142" s="17" t="s">
        <v>25</v>
      </c>
      <c r="C142" s="40" t="s">
        <v>105</v>
      </c>
      <c r="D142" s="40" t="s">
        <v>102</v>
      </c>
      <c r="E142" s="40" t="s">
        <v>103</v>
      </c>
      <c r="F142" s="40" t="s">
        <v>104</v>
      </c>
      <c r="G142" s="40" t="s">
        <v>110</v>
      </c>
      <c r="H142" s="40"/>
      <c r="I142" s="41">
        <v>42.1</v>
      </c>
    </row>
    <row r="143" spans="1:9" ht="14.25">
      <c r="A143" s="1">
        <v>2</v>
      </c>
      <c r="B143" s="17" t="s">
        <v>26</v>
      </c>
      <c r="C143" s="40" t="s">
        <v>106</v>
      </c>
      <c r="D143" s="40" t="s">
        <v>107</v>
      </c>
      <c r="E143" s="40" t="s">
        <v>108</v>
      </c>
      <c r="F143" s="40" t="s">
        <v>109</v>
      </c>
      <c r="G143" s="40" t="s">
        <v>111</v>
      </c>
      <c r="H143" s="40"/>
      <c r="I143" s="42" t="s">
        <v>112</v>
      </c>
    </row>
    <row r="144" spans="1:9" ht="14.25">
      <c r="A144" s="1">
        <v>3</v>
      </c>
      <c r="B144" s="17" t="s">
        <v>27</v>
      </c>
      <c r="C144" s="40" t="s">
        <v>113</v>
      </c>
      <c r="D144" s="40" t="s">
        <v>114</v>
      </c>
      <c r="E144" s="40" t="s">
        <v>115</v>
      </c>
      <c r="F144" s="40" t="s">
        <v>116</v>
      </c>
      <c r="G144" s="40" t="s">
        <v>117</v>
      </c>
      <c r="H144" s="40"/>
      <c r="I144" s="42" t="s">
        <v>118</v>
      </c>
    </row>
    <row r="145" spans="1:10" ht="14.25">
      <c r="A145" s="1">
        <v>4</v>
      </c>
      <c r="B145" s="17" t="s">
        <v>28</v>
      </c>
      <c r="C145" s="40" t="s">
        <v>119</v>
      </c>
      <c r="D145" s="40" t="s">
        <v>120</v>
      </c>
      <c r="E145" s="40" t="s">
        <v>121</v>
      </c>
      <c r="F145" s="40" t="s">
        <v>122</v>
      </c>
      <c r="G145" s="40"/>
      <c r="H145" s="40"/>
      <c r="I145" s="42" t="s">
        <v>123</v>
      </c>
    </row>
    <row r="146" spans="1:10" ht="14.25">
      <c r="A146" s="1">
        <v>5</v>
      </c>
      <c r="B146" s="17" t="s">
        <v>29</v>
      </c>
      <c r="C146" s="40" t="s">
        <v>124</v>
      </c>
      <c r="D146" s="40" t="s">
        <v>125</v>
      </c>
      <c r="E146" s="40" t="s">
        <v>126</v>
      </c>
      <c r="F146" s="40" t="s">
        <v>127</v>
      </c>
      <c r="G146" s="40" t="s">
        <v>128</v>
      </c>
      <c r="H146" s="40"/>
      <c r="I146" s="42" t="s">
        <v>129</v>
      </c>
    </row>
    <row r="147" spans="1:10" ht="14.25">
      <c r="A147" s="1">
        <v>6</v>
      </c>
      <c r="B147" s="17" t="s">
        <v>30</v>
      </c>
      <c r="C147" s="40" t="s">
        <v>130</v>
      </c>
      <c r="D147" s="40" t="s">
        <v>131</v>
      </c>
      <c r="E147" s="40" t="s">
        <v>132</v>
      </c>
      <c r="F147" s="40" t="s">
        <v>133</v>
      </c>
      <c r="G147" s="40"/>
      <c r="H147" s="40"/>
      <c r="I147" s="42" t="s">
        <v>134</v>
      </c>
    </row>
    <row r="148" spans="1:10" ht="14.25">
      <c r="A148" s="1">
        <v>7</v>
      </c>
      <c r="B148" s="17" t="s">
        <v>31</v>
      </c>
      <c r="C148" s="40" t="s">
        <v>135</v>
      </c>
      <c r="D148" s="40" t="s">
        <v>136</v>
      </c>
      <c r="E148" s="40" t="s">
        <v>137</v>
      </c>
      <c r="F148" s="40" t="s">
        <v>138</v>
      </c>
      <c r="G148" s="40"/>
      <c r="H148" s="40"/>
      <c r="I148" s="42" t="s">
        <v>139</v>
      </c>
    </row>
    <row r="149" spans="1:10" ht="14.25">
      <c r="A149" s="1">
        <v>8</v>
      </c>
      <c r="B149" s="17" t="s">
        <v>33</v>
      </c>
      <c r="C149" s="40" t="s">
        <v>140</v>
      </c>
      <c r="D149" s="40" t="s">
        <v>141</v>
      </c>
      <c r="E149" s="40" t="s">
        <v>142</v>
      </c>
      <c r="F149" s="40" t="s">
        <v>143</v>
      </c>
      <c r="G149" s="40" t="s">
        <v>144</v>
      </c>
      <c r="H149" s="40"/>
      <c r="I149" s="42" t="s">
        <v>145</v>
      </c>
    </row>
    <row r="150" spans="1:10" ht="14.25">
      <c r="A150" s="1">
        <v>9</v>
      </c>
      <c r="B150" s="17" t="s">
        <v>32</v>
      </c>
      <c r="C150" s="40" t="s">
        <v>146</v>
      </c>
      <c r="D150" s="40" t="s">
        <v>147</v>
      </c>
      <c r="E150" s="40" t="s">
        <v>148</v>
      </c>
      <c r="F150" s="40" t="s">
        <v>149</v>
      </c>
      <c r="G150" s="40" t="s">
        <v>150</v>
      </c>
      <c r="H150" s="40"/>
      <c r="I150" s="42" t="s">
        <v>151</v>
      </c>
    </row>
    <row r="151" spans="1:10">
      <c r="B151" s="43" t="s">
        <v>152</v>
      </c>
    </row>
    <row r="152" spans="1:10" ht="14.25">
      <c r="B152" s="6" t="s">
        <v>41</v>
      </c>
      <c r="C152" s="6"/>
      <c r="D152" s="6"/>
      <c r="E152" s="6"/>
      <c r="F152" s="6"/>
      <c r="G152" s="6"/>
      <c r="H152" s="6"/>
    </row>
    <row r="153" spans="1:10">
      <c r="B153" s="44" t="s">
        <v>153</v>
      </c>
    </row>
    <row r="154" spans="1:10">
      <c r="I154" s="1"/>
    </row>
    <row r="156" spans="1:10" ht="14.25">
      <c r="B156" s="6" t="s">
        <v>42</v>
      </c>
      <c r="C156" s="6"/>
      <c r="D156" s="6"/>
      <c r="E156" s="6"/>
      <c r="F156" s="6"/>
      <c r="G156" s="6"/>
      <c r="H156" s="6"/>
    </row>
    <row r="157" spans="1:10">
      <c r="B157" s="1" t="s">
        <v>60</v>
      </c>
      <c r="I157" s="1"/>
      <c r="J157" s="1"/>
    </row>
    <row r="158" spans="1:10">
      <c r="B158" s="1" t="s">
        <v>61</v>
      </c>
    </row>
  </sheetData>
  <phoneticPr fontId="1" type="noConversion"/>
  <hyperlinks>
    <hyperlink ref="B74" r:id="rId1"/>
    <hyperlink ref="B73"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dimension ref="A11:M27"/>
  <sheetViews>
    <sheetView topLeftCell="A13" workbookViewId="0">
      <selection activeCell="G27" sqref="G27:I27"/>
    </sheetView>
  </sheetViews>
  <sheetFormatPr defaultRowHeight="13.5"/>
  <cols>
    <col min="2" max="2" width="11" customWidth="1"/>
    <col min="3" max="3" width="25.75" customWidth="1"/>
    <col min="6" max="6" width="12.5" bestFit="1" customWidth="1"/>
    <col min="7" max="7" width="12.5" customWidth="1"/>
  </cols>
  <sheetData>
    <row r="11" spans="2:13">
      <c r="B11" t="s">
        <v>9</v>
      </c>
      <c r="F11">
        <v>3.2</v>
      </c>
    </row>
    <row r="12" spans="2:13">
      <c r="B12" t="s">
        <v>4</v>
      </c>
      <c r="C12" t="s">
        <v>6</v>
      </c>
      <c r="D12">
        <v>2015</v>
      </c>
      <c r="F12">
        <v>2014</v>
      </c>
      <c r="H12">
        <v>9.2200000000000006</v>
      </c>
      <c r="I12">
        <v>2013</v>
      </c>
      <c r="K12">
        <v>2012</v>
      </c>
      <c r="M12">
        <v>2011</v>
      </c>
    </row>
    <row r="13" spans="2:13">
      <c r="C13">
        <v>4.99</v>
      </c>
      <c r="D13">
        <v>4.8</v>
      </c>
      <c r="F13">
        <v>4.33</v>
      </c>
      <c r="H13">
        <v>3.86</v>
      </c>
      <c r="I13">
        <v>3.63</v>
      </c>
      <c r="K13">
        <v>3.22</v>
      </c>
      <c r="M13">
        <v>2.74</v>
      </c>
    </row>
    <row r="14" spans="2:13">
      <c r="B14">
        <v>4.43</v>
      </c>
      <c r="C14">
        <v>3.72</v>
      </c>
    </row>
    <row r="15" spans="2:13">
      <c r="B15">
        <f>B14/C13</f>
        <v>0.8877755511022043</v>
      </c>
      <c r="C15">
        <f>C14/D13</f>
        <v>0.77500000000000002</v>
      </c>
      <c r="H15">
        <f>3.33/3.63</f>
        <v>0.9173553719008265</v>
      </c>
    </row>
    <row r="17" spans="1:10">
      <c r="A17" t="s">
        <v>11</v>
      </c>
      <c r="F17">
        <v>4.33</v>
      </c>
      <c r="G17">
        <v>4.5599999999999996</v>
      </c>
    </row>
    <row r="18" spans="1:10">
      <c r="A18" t="s">
        <v>8</v>
      </c>
      <c r="F18">
        <f>351389.71*10^6</f>
        <v>351389710000</v>
      </c>
      <c r="G18">
        <f>351389.71*10^6</f>
        <v>351389710000</v>
      </c>
    </row>
    <row r="19" spans="1:10" ht="13.5" customHeight="1">
      <c r="A19" t="s">
        <v>10</v>
      </c>
      <c r="F19">
        <f>F18*F17</f>
        <v>1521517444300</v>
      </c>
      <c r="G19">
        <f>G18*G17</f>
        <v>1602337077599.9998</v>
      </c>
    </row>
    <row r="20" spans="1:10">
      <c r="A20" t="s">
        <v>12</v>
      </c>
      <c r="F20">
        <f>(178841+308687-160212)*10^6</f>
        <v>327316000000</v>
      </c>
      <c r="G20">
        <f>338537*10^6</f>
        <v>338537000000</v>
      </c>
    </row>
    <row r="21" spans="1:10">
      <c r="F21">
        <f>F19/F20</f>
        <v>4.6484664492417114</v>
      </c>
      <c r="G21">
        <f>G19/G20</f>
        <v>4.7331224581064983</v>
      </c>
    </row>
    <row r="22" spans="1:10">
      <c r="C22">
        <v>3.72</v>
      </c>
    </row>
    <row r="23" spans="1:10">
      <c r="C23">
        <f>356406.26*10^6</f>
        <v>356406260000</v>
      </c>
      <c r="F23" s="1"/>
      <c r="G23" s="1" t="s">
        <v>2</v>
      </c>
      <c r="H23" s="1" t="s">
        <v>5</v>
      </c>
      <c r="I23" s="1" t="s">
        <v>7</v>
      </c>
      <c r="J23" s="1" t="s">
        <v>13</v>
      </c>
    </row>
    <row r="24" spans="1:10">
      <c r="C24">
        <f>C23*C22</f>
        <v>1325831287200</v>
      </c>
      <c r="F24" s="1"/>
      <c r="G24" s="1"/>
      <c r="H24" s="1"/>
      <c r="I24" s="1"/>
      <c r="J24" s="1"/>
    </row>
    <row r="25" spans="1:10">
      <c r="C25">
        <f>(178841+361612-193090)*10^6</f>
        <v>347363000000</v>
      </c>
      <c r="F25" s="10" t="s">
        <v>3</v>
      </c>
      <c r="G25" s="11">
        <f>4.33*351389.71*10^6</f>
        <v>1521517444300</v>
      </c>
      <c r="H25" s="11">
        <f>(178841+308687-160212)*10^6</f>
        <v>327316000000</v>
      </c>
      <c r="I25" s="12">
        <f>G25/H25</f>
        <v>4.6484664492417114</v>
      </c>
      <c r="J25" s="11" t="s">
        <v>14</v>
      </c>
    </row>
    <row r="26" spans="1:10">
      <c r="C26">
        <f>C24/C25</f>
        <v>3.8168466048485303</v>
      </c>
    </row>
    <row r="27" spans="1:10">
      <c r="G27">
        <f>356406.26*10^6*3.72</f>
        <v>1325831287200</v>
      </c>
      <c r="H27">
        <f>(178841+361612-193090)*10^6</f>
        <v>347363000000</v>
      </c>
      <c r="I27">
        <f>G27/H27</f>
        <v>3.8168466048485303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2018-04-22T14:22:57Z</dcterms:modified>
</cp:coreProperties>
</file>