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defaultThemeVersion="164011"/>
  <mc:AlternateContent xmlns:mc="http://schemas.openxmlformats.org/markup-compatibility/2006">
    <mc:Choice Requires="x15">
      <x15ac:absPath xmlns:x15ac="http://schemas.microsoft.com/office/spreadsheetml/2010/11/ac" url="C:\Users\Administrator\Downloads\"/>
    </mc:Choice>
  </mc:AlternateContent>
  <bookViews>
    <workbookView xWindow="0" yWindow="0" windowWidth="23325" windowHeight="235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42" i="1" l="1"/>
  <c r="E341" i="1"/>
  <c r="D341" i="1"/>
  <c r="D340" i="1"/>
  <c r="H290" i="1" l="1"/>
  <c r="G290" i="1"/>
  <c r="F290" i="1"/>
  <c r="E290" i="1"/>
  <c r="D290" i="1"/>
  <c r="H289" i="1"/>
  <c r="G289" i="1"/>
  <c r="F289" i="1"/>
  <c r="E289" i="1"/>
  <c r="D289" i="1"/>
  <c r="H288" i="1"/>
  <c r="G288" i="1"/>
  <c r="F288" i="1"/>
  <c r="E288" i="1"/>
  <c r="D288" i="1"/>
  <c r="H287" i="1"/>
  <c r="G287" i="1"/>
  <c r="F287" i="1"/>
  <c r="E287" i="1"/>
  <c r="D287" i="1"/>
  <c r="I286" i="1"/>
  <c r="I287" i="1" l="1"/>
  <c r="I290" i="1"/>
  <c r="I288" i="1"/>
  <c r="I289" i="1"/>
  <c r="E268" i="1"/>
  <c r="F261" i="1"/>
  <c r="E261" i="1"/>
  <c r="H142" i="1" l="1"/>
  <c r="G187" i="1" l="1"/>
  <c r="G185" i="1"/>
  <c r="G183" i="1"/>
  <c r="G188" i="1"/>
  <c r="G182" i="1"/>
  <c r="G184" i="1"/>
  <c r="G181" i="1"/>
  <c r="G189" i="1"/>
  <c r="G186" i="1"/>
  <c r="G141" i="1"/>
  <c r="H141" i="1" s="1"/>
  <c r="G140" i="1"/>
  <c r="H140" i="1" s="1"/>
  <c r="G190" i="1" l="1"/>
</calcChain>
</file>

<file path=xl/sharedStrings.xml><?xml version="1.0" encoding="utf-8"?>
<sst xmlns="http://schemas.openxmlformats.org/spreadsheetml/2006/main" count="371" uniqueCount="282">
  <si>
    <t xml:space="preserve"> </t>
    <phoneticPr fontId="2" type="noConversion"/>
  </si>
  <si>
    <t>(USD)</t>
    <phoneticPr fontId="7" type="noConversion"/>
  </si>
  <si>
    <t>公告原因：目前墨麟股份游戏业务精品路线转型有所延期，卧龙地产与墨麟股份就后续的战略发展规划无法达成一致，因此终止本次重大资产重组事项。（2016/11/19）</t>
  </si>
  <si>
    <t>PE(LTM)</t>
    <phoneticPr fontId="7" type="noConversion"/>
  </si>
  <si>
    <t>002558</t>
  </si>
  <si>
    <t>002602</t>
  </si>
  <si>
    <t>002624</t>
  </si>
  <si>
    <t>002555</t>
  </si>
  <si>
    <t>300418</t>
  </si>
  <si>
    <t>002517</t>
  </si>
  <si>
    <t>002174</t>
  </si>
  <si>
    <t>300315</t>
  </si>
  <si>
    <t>300052</t>
  </si>
  <si>
    <t>2017-03-30</t>
  </si>
  <si>
    <t>2016-12-13</t>
  </si>
  <si>
    <t>2016-02-18</t>
  </si>
  <si>
    <t>2015-05-21</t>
  </si>
  <si>
    <t>2015-11-26</t>
  </si>
  <si>
    <t>2015-06-12</t>
  </si>
  <si>
    <t>2015-06-11</t>
  </si>
  <si>
    <t>2017Q1</t>
    <phoneticPr fontId="7" type="noConversion"/>
  </si>
  <si>
    <t>2017Q3</t>
    <phoneticPr fontId="7" type="noConversion"/>
  </si>
  <si>
    <t/>
  </si>
  <si>
    <t>2017Q2</t>
    <phoneticPr fontId="7" type="noConversion"/>
  </si>
  <si>
    <t>2017Q4</t>
    <phoneticPr fontId="7" type="noConversion"/>
  </si>
  <si>
    <t>2018Q1</t>
    <phoneticPr fontId="7" type="noConversion"/>
  </si>
  <si>
    <t>2017Q1</t>
    <phoneticPr fontId="7" type="noConversion"/>
  </si>
  <si>
    <t>2017Q3</t>
    <phoneticPr fontId="7" type="noConversion"/>
  </si>
  <si>
    <t>2017Q4</t>
    <phoneticPr fontId="7" type="noConversion"/>
  </si>
  <si>
    <t>2018Q2</t>
    <phoneticPr fontId="7" type="noConversion"/>
  </si>
  <si>
    <t>PE</t>
    <phoneticPr fontId="7" type="noConversion"/>
  </si>
  <si>
    <t>巨人网络</t>
  </si>
  <si>
    <t>世纪华通</t>
  </si>
  <si>
    <t>完美世界</t>
  </si>
  <si>
    <t>三七互娱</t>
  </si>
  <si>
    <t>昆仑万维</t>
  </si>
  <si>
    <t>恺英网络</t>
  </si>
  <si>
    <t>游族网络</t>
  </si>
  <si>
    <t>掌趣科技</t>
  </si>
  <si>
    <t>中青宝</t>
  </si>
  <si>
    <r>
      <t xml:space="preserve">2. </t>
    </r>
    <r>
      <rPr>
        <sz val="10"/>
        <color theme="1"/>
        <rFont val="宋体"/>
        <family val="3"/>
        <charset val="134"/>
      </rPr>
      <t>中概股的那些游戏公司一般都是依靠一款很成功的游戏然后就上市的；</t>
    </r>
    <phoneticPr fontId="7" type="noConversion"/>
  </si>
  <si>
    <r>
      <rPr>
        <sz val="10"/>
        <color theme="1"/>
        <rFont val="宋体"/>
        <family val="3"/>
        <charset val="134"/>
      </rPr>
      <t>实质上，这个行业是很难去分析和判断到底哪个游戏公司具备很强的核心竞争力的，不确定性比较强。</t>
    </r>
    <phoneticPr fontId="7" type="noConversion"/>
  </si>
  <si>
    <r>
      <rPr>
        <b/>
        <sz val="10"/>
        <color theme="1"/>
        <rFont val="宋体"/>
        <family val="3"/>
        <charset val="134"/>
      </rPr>
      <t>区间</t>
    </r>
    <phoneticPr fontId="7" type="noConversion"/>
  </si>
  <si>
    <r>
      <rPr>
        <b/>
        <sz val="10"/>
        <color theme="1"/>
        <rFont val="宋体"/>
        <family val="3"/>
        <charset val="134"/>
      </rPr>
      <t>代码</t>
    </r>
    <phoneticPr fontId="7" type="noConversion"/>
  </si>
  <si>
    <r>
      <rPr>
        <sz val="10"/>
        <color theme="1"/>
        <rFont val="宋体"/>
        <family val="3"/>
        <charset val="134"/>
      </rPr>
      <t>修订稿</t>
    </r>
    <phoneticPr fontId="7" type="noConversion"/>
  </si>
  <si>
    <r>
      <rPr>
        <sz val="10"/>
        <color theme="1"/>
        <rFont val="宋体"/>
        <family val="3"/>
        <charset val="134"/>
      </rPr>
      <t>收购比例</t>
    </r>
    <phoneticPr fontId="7" type="noConversion"/>
  </si>
  <si>
    <r>
      <rPr>
        <sz val="10"/>
        <color theme="1"/>
        <rFont val="宋体"/>
        <family val="3"/>
        <charset val="134"/>
      </rPr>
      <t>拟收购</t>
    </r>
    <phoneticPr fontId="7" type="noConversion"/>
  </si>
  <si>
    <r>
      <rPr>
        <sz val="10"/>
        <color theme="1"/>
        <rFont val="宋体"/>
        <family val="3"/>
        <charset val="134"/>
      </rPr>
      <t>其余一些较小（</t>
    </r>
    <r>
      <rPr>
        <sz val="10"/>
        <color theme="1"/>
        <rFont val="Times New Roman"/>
        <family val="1"/>
      </rPr>
      <t>&lt;5</t>
    </r>
    <r>
      <rPr>
        <sz val="10"/>
        <color theme="1"/>
        <rFont val="宋体"/>
        <family val="3"/>
        <charset val="134"/>
      </rPr>
      <t>亿）的收购忽略。</t>
    </r>
    <phoneticPr fontId="7" type="noConversion"/>
  </si>
  <si>
    <r>
      <rPr>
        <sz val="10"/>
        <color theme="1"/>
        <rFont val="宋体"/>
        <family val="3"/>
        <charset val="134"/>
      </rPr>
      <t>历史位置</t>
    </r>
    <phoneticPr fontId="7" type="noConversion"/>
  </si>
  <si>
    <r>
      <rPr>
        <sz val="10"/>
        <color theme="1"/>
        <rFont val="宋体"/>
        <family val="3"/>
        <charset val="134"/>
      </rPr>
      <t>分业务收入占比</t>
    </r>
    <phoneticPr fontId="7" type="noConversion"/>
  </si>
  <si>
    <r>
      <rPr>
        <sz val="10"/>
        <color theme="1"/>
        <rFont val="宋体"/>
        <family val="3"/>
        <charset val="134"/>
      </rPr>
      <t>消费能力提升，包括</t>
    </r>
    <r>
      <rPr>
        <sz val="10"/>
        <color theme="1"/>
        <rFont val="Times New Roman"/>
        <family val="1"/>
      </rPr>
      <t>ARPU</t>
    </r>
    <r>
      <rPr>
        <sz val="10"/>
        <color theme="1"/>
        <rFont val="宋体"/>
        <family val="3"/>
        <charset val="134"/>
      </rPr>
      <t>值和付费率提升</t>
    </r>
    <phoneticPr fontId="7" type="noConversion"/>
  </si>
  <si>
    <r>
      <rPr>
        <sz val="10"/>
        <color theme="1"/>
        <rFont val="宋体"/>
        <family val="3"/>
        <charset val="134"/>
      </rPr>
      <t>存量市场</t>
    </r>
    <phoneticPr fontId="7" type="noConversion"/>
  </si>
  <si>
    <r>
      <rPr>
        <sz val="10"/>
        <color theme="1"/>
        <rFont val="宋体"/>
        <family val="3"/>
        <charset val="134"/>
      </rPr>
      <t>获得用户的能力</t>
    </r>
    <phoneticPr fontId="7" type="noConversion"/>
  </si>
  <si>
    <r>
      <rPr>
        <sz val="10"/>
        <color theme="1"/>
        <rFont val="宋体"/>
        <family val="3"/>
        <charset val="134"/>
      </rPr>
      <t>行业机会</t>
    </r>
    <phoneticPr fontId="7" type="noConversion"/>
  </si>
  <si>
    <t>CAGR</t>
    <phoneticPr fontId="7" type="noConversion"/>
  </si>
  <si>
    <t>2012年5月11日上市时，手游行业正处于爆发前夜。掌趣科技市值达到40多亿，市盈率高达66倍。</t>
  </si>
  <si>
    <t xml:space="preserve">招股说明书显示，2009 年至 2013 年，手机用户数的年均复合增长率达到 32.82%，国内手机游戏市场收入规模年均复合增长率将达到 42.90%。 </t>
  </si>
  <si>
    <r>
      <t>2017</t>
    </r>
    <r>
      <rPr>
        <sz val="10"/>
        <color theme="1"/>
        <rFont val="宋体"/>
        <family val="3"/>
        <charset val="134"/>
      </rPr>
      <t>上半年，天马时空净利润为</t>
    </r>
    <r>
      <rPr>
        <sz val="10"/>
        <color theme="1"/>
        <rFont val="Times New Roman"/>
        <family val="1"/>
      </rPr>
      <t>6700</t>
    </r>
    <r>
      <rPr>
        <sz val="10"/>
        <color theme="1"/>
        <rFont val="宋体"/>
        <family val="3"/>
        <charset val="134"/>
      </rPr>
      <t>万，距离承诺的全年</t>
    </r>
    <r>
      <rPr>
        <sz val="10"/>
        <color theme="1"/>
        <rFont val="Times New Roman"/>
        <family val="1"/>
      </rPr>
      <t>3.3</t>
    </r>
    <r>
      <rPr>
        <sz val="10"/>
        <color theme="1"/>
        <rFont val="宋体"/>
        <family val="3"/>
        <charset val="134"/>
      </rPr>
      <t>亿仅完成了</t>
    </r>
    <r>
      <rPr>
        <sz val="10"/>
        <color theme="1"/>
        <rFont val="Times New Roman"/>
        <family val="1"/>
      </rPr>
      <t>20%</t>
    </r>
    <r>
      <rPr>
        <sz val="10"/>
        <color theme="1"/>
        <rFont val="宋体"/>
        <family val="3"/>
        <charset val="134"/>
      </rPr>
      <t>。</t>
    </r>
    <phoneticPr fontId="7" type="noConversion"/>
  </si>
  <si>
    <r>
      <rPr>
        <sz val="10"/>
        <color theme="1"/>
        <rFont val="宋体"/>
        <family val="3"/>
        <charset val="134"/>
      </rPr>
      <t>注：看之前的最高最低价一定要把</t>
    </r>
    <r>
      <rPr>
        <sz val="10"/>
        <color theme="1"/>
        <rFont val="Times New Roman"/>
        <family val="1"/>
      </rPr>
      <t>K</t>
    </r>
    <r>
      <rPr>
        <sz val="10"/>
        <color theme="1"/>
        <rFont val="宋体"/>
        <family val="3"/>
        <charset val="134"/>
      </rPr>
      <t>先设置成前复权或者后复权查看。在除权价的状态下对比是不对的。</t>
    </r>
    <phoneticPr fontId="7" type="noConversion"/>
  </si>
  <si>
    <r>
      <t>69.4</t>
    </r>
    <r>
      <rPr>
        <sz val="10"/>
        <color theme="1"/>
        <rFont val="宋体"/>
        <family val="3"/>
        <charset val="134"/>
      </rPr>
      <t>亿</t>
    </r>
    <phoneticPr fontId="7" type="noConversion"/>
  </si>
  <si>
    <r>
      <rPr>
        <sz val="10"/>
        <color theme="1"/>
        <rFont val="宋体"/>
        <family val="3"/>
        <charset val="134"/>
      </rPr>
      <t>另一方面，除一系列并购公司还实施了</t>
    </r>
    <r>
      <rPr>
        <sz val="10"/>
        <color theme="1"/>
        <rFont val="Times New Roman"/>
        <family val="1"/>
      </rPr>
      <t>4</t>
    </r>
    <r>
      <rPr>
        <sz val="10"/>
        <color theme="1"/>
        <rFont val="宋体"/>
        <family val="3"/>
        <charset val="134"/>
      </rPr>
      <t>次转增，随着</t>
    </r>
    <r>
      <rPr>
        <sz val="10"/>
        <color theme="1"/>
        <rFont val="Times New Roman"/>
        <family val="1"/>
      </rPr>
      <t>2015</t>
    </r>
    <r>
      <rPr>
        <sz val="10"/>
        <color theme="1"/>
        <rFont val="宋体"/>
        <family val="3"/>
        <charset val="134"/>
      </rPr>
      <t>年牛市顶峰的到来，市值更是从</t>
    </r>
    <r>
      <rPr>
        <sz val="10"/>
        <color theme="1"/>
        <rFont val="Times New Roman"/>
        <family val="1"/>
      </rPr>
      <t>40</t>
    </r>
    <r>
      <rPr>
        <sz val="10"/>
        <color theme="1"/>
        <rFont val="宋体"/>
        <family val="3"/>
        <charset val="134"/>
      </rPr>
      <t>亿不到推高至</t>
    </r>
    <r>
      <rPr>
        <sz val="10"/>
        <color theme="1"/>
        <rFont val="Times New Roman"/>
        <family val="1"/>
      </rPr>
      <t>500</t>
    </r>
    <r>
      <rPr>
        <sz val="10"/>
        <color theme="1"/>
        <rFont val="宋体"/>
        <family val="3"/>
        <charset val="134"/>
      </rPr>
      <t>多亿。</t>
    </r>
    <phoneticPr fontId="7" type="noConversion"/>
  </si>
  <si>
    <r>
      <rPr>
        <sz val="10"/>
        <color theme="1"/>
        <rFont val="宋体"/>
        <family val="3"/>
        <charset val="134"/>
      </rPr>
      <t>收购标的</t>
    </r>
    <phoneticPr fontId="7" type="noConversion"/>
  </si>
  <si>
    <r>
      <rPr>
        <sz val="10"/>
        <color theme="1"/>
        <rFont val="宋体"/>
        <family val="3"/>
        <charset val="134"/>
      </rPr>
      <t>草案</t>
    </r>
    <phoneticPr fontId="7" type="noConversion"/>
  </si>
  <si>
    <r>
      <t>9.5</t>
    </r>
    <r>
      <rPr>
        <sz val="10"/>
        <color theme="1"/>
        <rFont val="宋体"/>
        <family val="3"/>
        <charset val="134"/>
      </rPr>
      <t>亿</t>
    </r>
    <phoneticPr fontId="7" type="noConversion"/>
  </si>
  <si>
    <r>
      <rPr>
        <sz val="10"/>
        <color theme="1"/>
        <rFont val="宋体"/>
        <family val="2"/>
      </rPr>
      <t>七酷网络</t>
    </r>
    <phoneticPr fontId="7" type="noConversion"/>
  </si>
  <si>
    <r>
      <rPr>
        <sz val="10"/>
        <color theme="1"/>
        <rFont val="宋体"/>
        <family val="2"/>
      </rPr>
      <t>盛大游戏</t>
    </r>
    <phoneticPr fontId="7" type="noConversion"/>
  </si>
  <si>
    <r>
      <rPr>
        <sz val="10"/>
        <color theme="1"/>
        <rFont val="宋体"/>
        <family val="3"/>
        <charset val="134"/>
      </rPr>
      <t>业绩增速如下：</t>
    </r>
    <phoneticPr fontId="7" type="noConversion"/>
  </si>
  <si>
    <r>
      <rPr>
        <sz val="10"/>
        <color theme="1"/>
        <rFont val="宋体"/>
        <family val="3"/>
        <charset val="134"/>
      </rPr>
      <t>市值（亿）</t>
    </r>
    <phoneticPr fontId="7" type="noConversion"/>
  </si>
  <si>
    <r>
      <rPr>
        <sz val="10"/>
        <color rgb="FF0070C0"/>
        <rFont val="宋体"/>
        <family val="3"/>
        <charset val="134"/>
      </rPr>
      <t>端游</t>
    </r>
    <r>
      <rPr>
        <sz val="10"/>
        <color rgb="FF0070C0"/>
        <rFont val="Times New Roman"/>
        <family val="1"/>
      </rPr>
      <t>+</t>
    </r>
    <r>
      <rPr>
        <sz val="10"/>
        <color rgb="FF0070C0"/>
        <rFont val="宋体"/>
        <family val="3"/>
        <charset val="134"/>
      </rPr>
      <t>手游</t>
    </r>
    <phoneticPr fontId="7" type="noConversion"/>
  </si>
  <si>
    <r>
      <rPr>
        <sz val="10"/>
        <color rgb="FF0070C0"/>
        <rFont val="宋体"/>
        <family val="3"/>
        <charset val="134"/>
      </rPr>
      <t>手游</t>
    </r>
    <phoneticPr fontId="7" type="noConversion"/>
  </si>
  <si>
    <r>
      <rPr>
        <sz val="10"/>
        <color theme="1"/>
        <rFont val="宋体"/>
        <family val="3"/>
        <charset val="134"/>
      </rPr>
      <t>主机游戏</t>
    </r>
    <phoneticPr fontId="7" type="noConversion"/>
  </si>
  <si>
    <r>
      <rPr>
        <b/>
        <sz val="10"/>
        <color theme="1"/>
        <rFont val="宋体"/>
        <family val="3"/>
        <charset val="134"/>
      </rPr>
      <t>总体趋势是手游是增长大头，但是增速也在快速下滑。主机游戏和端游维持稳定。页游市场慢慢萎缩。</t>
    </r>
    <phoneticPr fontId="7" type="noConversion"/>
  </si>
  <si>
    <r>
      <t>4</t>
    </r>
    <r>
      <rPr>
        <sz val="10"/>
        <color theme="1"/>
        <rFont val="宋体"/>
        <family val="3"/>
        <charset val="134"/>
      </rPr>
      <t>、掌趣科技去年公告获得腾讯投资，翻看掌趣上市后的估值变化（</t>
    </r>
    <r>
      <rPr>
        <sz val="10"/>
        <color theme="1"/>
        <rFont val="Times New Roman"/>
        <family val="1"/>
      </rPr>
      <t>PE band</t>
    </r>
    <r>
      <rPr>
        <sz val="10"/>
        <color theme="1"/>
        <rFont val="宋体"/>
        <family val="3"/>
        <charset val="134"/>
      </rPr>
      <t>），业绩增速变动，增长和衰落的模式，对比当下的世纪华通，你看到了什么？</t>
    </r>
    <phoneticPr fontId="2" type="noConversion"/>
  </si>
  <si>
    <r>
      <rPr>
        <sz val="10"/>
        <color theme="1"/>
        <rFont val="宋体"/>
        <family val="3"/>
        <charset val="134"/>
      </rPr>
      <t>业绩表现：</t>
    </r>
    <phoneticPr fontId="7" type="noConversion"/>
  </si>
  <si>
    <r>
      <rPr>
        <sz val="10"/>
        <color theme="1"/>
        <rFont val="宋体"/>
        <family val="3"/>
        <charset val="134"/>
      </rPr>
      <t>历史估值：</t>
    </r>
    <phoneticPr fontId="7" type="noConversion"/>
  </si>
  <si>
    <r>
      <rPr>
        <sz val="10"/>
        <color theme="1"/>
        <rFont val="宋体"/>
        <family val="3"/>
        <charset val="134"/>
      </rPr>
      <t>随后，</t>
    </r>
    <r>
      <rPr>
        <sz val="10"/>
        <color theme="1"/>
        <rFont val="Times New Roman"/>
        <family val="1"/>
      </rPr>
      <t>2012-2015</t>
    </r>
    <r>
      <rPr>
        <sz val="10"/>
        <color theme="1"/>
        <rFont val="宋体"/>
        <family val="3"/>
        <charset val="134"/>
      </rPr>
      <t>年掌趣科技开始了一系列的收购，市盈率从</t>
    </r>
    <r>
      <rPr>
        <sz val="10"/>
        <color theme="1"/>
        <rFont val="Times New Roman"/>
        <family val="1"/>
      </rPr>
      <t>2013</t>
    </r>
    <r>
      <rPr>
        <sz val="10"/>
        <color theme="1"/>
        <rFont val="宋体"/>
        <family val="3"/>
        <charset val="134"/>
      </rPr>
      <t>年初的</t>
    </r>
    <r>
      <rPr>
        <sz val="10"/>
        <color theme="1"/>
        <rFont val="Times New Roman"/>
        <family val="1"/>
      </rPr>
      <t>50</t>
    </r>
    <r>
      <rPr>
        <sz val="10"/>
        <color theme="1"/>
        <rFont val="宋体"/>
        <family val="3"/>
        <charset val="134"/>
      </rPr>
      <t>倍最高上涨到</t>
    </r>
    <r>
      <rPr>
        <sz val="10"/>
        <color theme="1"/>
        <rFont val="Times New Roman"/>
        <family val="1"/>
      </rPr>
      <t>250</t>
    </r>
    <r>
      <rPr>
        <sz val="10"/>
        <color theme="1"/>
        <rFont val="宋体"/>
        <family val="3"/>
        <charset val="134"/>
      </rPr>
      <t>倍左右（</t>
    </r>
    <r>
      <rPr>
        <sz val="10"/>
        <color theme="1"/>
        <rFont val="Times New Roman"/>
        <family val="1"/>
      </rPr>
      <t>2013</t>
    </r>
    <r>
      <rPr>
        <sz val="10"/>
        <color theme="1"/>
        <rFont val="宋体"/>
        <family val="3"/>
        <charset val="134"/>
      </rPr>
      <t>年</t>
    </r>
    <r>
      <rPr>
        <sz val="10"/>
        <color theme="1"/>
        <rFont val="Times New Roman"/>
        <family val="1"/>
      </rPr>
      <t>10</t>
    </r>
    <r>
      <rPr>
        <sz val="10"/>
        <color theme="1"/>
        <rFont val="宋体"/>
        <family val="3"/>
        <charset val="134"/>
      </rPr>
      <t>月）。</t>
    </r>
    <phoneticPr fontId="7" type="noConversion"/>
  </si>
  <si>
    <r>
      <rPr>
        <sz val="10"/>
        <color theme="1"/>
        <rFont val="宋体"/>
        <family val="3"/>
        <charset val="134"/>
      </rPr>
      <t>为了股价止跌，掌趣科技今年一月份宣布因重组停牌。历经</t>
    </r>
    <r>
      <rPr>
        <sz val="10"/>
        <color theme="1"/>
        <rFont val="Times New Roman"/>
        <family val="1"/>
      </rPr>
      <t>5</t>
    </r>
    <r>
      <rPr>
        <sz val="10"/>
        <color theme="1"/>
        <rFont val="宋体"/>
        <family val="3"/>
        <charset val="134"/>
      </rPr>
      <t>个月停牌后，掌趣科技在</t>
    </r>
    <r>
      <rPr>
        <sz val="10"/>
        <color theme="1"/>
        <rFont val="Times New Roman"/>
        <family val="1"/>
      </rPr>
      <t>6</t>
    </r>
    <r>
      <rPr>
        <sz val="10"/>
        <color theme="1"/>
        <rFont val="宋体"/>
        <family val="3"/>
        <charset val="134"/>
      </rPr>
      <t>月</t>
    </r>
    <r>
      <rPr>
        <sz val="10"/>
        <color theme="1"/>
        <rFont val="Times New Roman"/>
        <family val="1"/>
      </rPr>
      <t>20</t>
    </r>
    <r>
      <rPr>
        <sz val="10"/>
        <color theme="1"/>
        <rFont val="宋体"/>
        <family val="3"/>
        <charset val="134"/>
      </rPr>
      <t>日发布公告称，重组终止但是腾讯公司入股。</t>
    </r>
    <phoneticPr fontId="7" type="noConversion"/>
  </si>
  <si>
    <r>
      <rPr>
        <sz val="10"/>
        <color theme="1"/>
        <rFont val="宋体"/>
        <family val="3"/>
        <charset val="134"/>
      </rPr>
      <t>智能手机人人都有</t>
    </r>
    <phoneticPr fontId="7" type="noConversion"/>
  </si>
  <si>
    <r>
      <rPr>
        <sz val="10"/>
        <color theme="1"/>
        <rFont val="宋体"/>
        <family val="3"/>
        <charset val="134"/>
      </rPr>
      <t>游戏出海，爆品</t>
    </r>
    <phoneticPr fontId="7" type="noConversion"/>
  </si>
  <si>
    <t>P48</t>
    <phoneticPr fontId="7" type="noConversion"/>
  </si>
  <si>
    <t>P225</t>
    <phoneticPr fontId="7" type="noConversion"/>
  </si>
  <si>
    <t>P18</t>
    <phoneticPr fontId="7" type="noConversion"/>
  </si>
  <si>
    <t>P202</t>
    <phoneticPr fontId="7" type="noConversion"/>
  </si>
  <si>
    <r>
      <rPr>
        <sz val="10"/>
        <color theme="1"/>
        <rFont val="宋体"/>
        <family val="3"/>
        <charset val="134"/>
      </rPr>
      <t>个股估值如下：</t>
    </r>
    <phoneticPr fontId="7" type="noConversion"/>
  </si>
  <si>
    <r>
      <rPr>
        <sz val="10"/>
        <color theme="1"/>
        <rFont val="宋体"/>
        <family val="3"/>
        <charset val="134"/>
      </rPr>
      <t>手游</t>
    </r>
    <phoneticPr fontId="7" type="noConversion"/>
  </si>
  <si>
    <r>
      <rPr>
        <sz val="10"/>
        <color theme="1"/>
        <rFont val="宋体"/>
        <family val="3"/>
        <charset val="134"/>
      </rPr>
      <t>发行</t>
    </r>
    <phoneticPr fontId="7" type="noConversion"/>
  </si>
  <si>
    <r>
      <rPr>
        <sz val="10"/>
        <color theme="1"/>
        <rFont val="宋体"/>
        <family val="3"/>
        <charset val="134"/>
      </rPr>
      <t>接下来补充一点游戏细分行业的信息：</t>
    </r>
    <phoneticPr fontId="7" type="noConversion"/>
  </si>
  <si>
    <r>
      <t>NEWZOO</t>
    </r>
    <r>
      <rPr>
        <u/>
        <sz val="10"/>
        <color theme="10"/>
        <rFont val="宋体"/>
        <family val="3"/>
        <charset val="134"/>
      </rPr>
      <t>《全球游戏市场报告》</t>
    </r>
    <phoneticPr fontId="7" type="noConversion"/>
  </si>
  <si>
    <r>
      <rPr>
        <sz val="10"/>
        <color theme="1"/>
        <rFont val="宋体"/>
        <family val="3"/>
        <charset val="134"/>
      </rPr>
      <t>（亿美元）</t>
    </r>
    <phoneticPr fontId="7" type="noConversion"/>
  </si>
  <si>
    <r>
      <rPr>
        <sz val="10"/>
        <color theme="1"/>
        <rFont val="宋体"/>
        <family val="3"/>
        <charset val="134"/>
      </rPr>
      <t>全球游戏市场收入</t>
    </r>
    <phoneticPr fontId="7" type="noConversion"/>
  </si>
  <si>
    <r>
      <rPr>
        <sz val="10"/>
        <color theme="1"/>
        <rFont val="宋体"/>
        <family val="3"/>
        <charset val="134"/>
      </rPr>
      <t>随着并购完成，收购标的并表，公司在页游</t>
    </r>
    <r>
      <rPr>
        <sz val="10"/>
        <color theme="1"/>
        <rFont val="Times New Roman"/>
        <family val="1"/>
      </rPr>
      <t>+</t>
    </r>
    <r>
      <rPr>
        <sz val="10"/>
        <color theme="1"/>
        <rFont val="宋体"/>
        <family val="3"/>
        <charset val="134"/>
      </rPr>
      <t>手游的主营业务上收入和净利都保持了</t>
    </r>
    <r>
      <rPr>
        <sz val="10"/>
        <color theme="1"/>
        <rFont val="Times New Roman"/>
        <family val="1"/>
      </rPr>
      <t>100%</t>
    </r>
    <r>
      <rPr>
        <sz val="10"/>
        <color theme="1"/>
        <rFont val="宋体"/>
        <family val="3"/>
        <charset val="134"/>
      </rPr>
      <t>左右的增速。</t>
    </r>
    <phoneticPr fontId="7" type="noConversion"/>
  </si>
  <si>
    <r>
      <t>2014</t>
    </r>
    <r>
      <rPr>
        <sz val="10"/>
        <color theme="1"/>
        <rFont val="宋体"/>
        <family val="3"/>
        <charset val="134"/>
      </rPr>
      <t>年</t>
    </r>
    <phoneticPr fontId="7" type="noConversion"/>
  </si>
  <si>
    <r>
      <t xml:space="preserve">2. </t>
    </r>
    <r>
      <rPr>
        <sz val="10"/>
        <color theme="1"/>
        <rFont val="宋体"/>
        <family val="3"/>
        <charset val="134"/>
      </rPr>
      <t>游戏的生存周期（一般一个游戏很难一直火，一般也就两三年的时间）决定了其成长的不确定性。并购过来的企业，在开始的一两年能够保证业绩，但是在后面的几年并没有很好地维持增长。</t>
    </r>
    <phoneticPr fontId="7" type="noConversion"/>
  </si>
  <si>
    <r>
      <rPr>
        <sz val="10"/>
        <color theme="1"/>
        <rFont val="宋体"/>
        <family val="3"/>
        <charset val="134"/>
      </rPr>
      <t>竞争格局</t>
    </r>
    <phoneticPr fontId="7" type="noConversion"/>
  </si>
  <si>
    <t>http://www.cninfo.com.cn/cninfo-new/disclosure/szse_sme/bulletin_detail/true/1202204256?announceTime=2016-04-20</t>
    <phoneticPr fontId="7" type="noConversion"/>
  </si>
  <si>
    <r>
      <rPr>
        <sz val="10"/>
        <color theme="1"/>
        <rFont val="宋体"/>
        <family val="3"/>
        <charset val="134"/>
      </rPr>
      <t>网页游戏</t>
    </r>
    <phoneticPr fontId="7" type="noConversion"/>
  </si>
  <si>
    <r>
      <rPr>
        <b/>
        <sz val="10"/>
        <color theme="1"/>
        <rFont val="宋体"/>
        <family val="3"/>
        <charset val="134"/>
      </rPr>
      <t>类比世纪华通：</t>
    </r>
    <phoneticPr fontId="7" type="noConversion"/>
  </si>
  <si>
    <r>
      <rPr>
        <sz val="10"/>
        <color theme="1"/>
        <rFont val="宋体"/>
        <family val="3"/>
        <charset val="134"/>
      </rPr>
      <t>硬件背景</t>
    </r>
    <phoneticPr fontId="7" type="noConversion"/>
  </si>
  <si>
    <r>
      <rPr>
        <sz val="10"/>
        <color theme="1"/>
        <rFont val="宋体"/>
        <family val="3"/>
        <charset val="134"/>
      </rPr>
      <t>较为分散</t>
    </r>
    <phoneticPr fontId="7" type="noConversion"/>
  </si>
  <si>
    <r>
      <rPr>
        <b/>
        <sz val="14"/>
        <color theme="1"/>
        <rFont val="宋体"/>
        <family val="3"/>
        <charset val="134"/>
      </rPr>
      <t>【</t>
    </r>
    <r>
      <rPr>
        <b/>
        <sz val="14"/>
        <color theme="1"/>
        <rFont val="Times New Roman"/>
        <family val="1"/>
      </rPr>
      <t>18</t>
    </r>
    <r>
      <rPr>
        <b/>
        <sz val="14"/>
        <color theme="1"/>
        <rFont val="宋体"/>
        <family val="3"/>
        <charset val="134"/>
      </rPr>
      <t>春训营</t>
    </r>
    <r>
      <rPr>
        <b/>
        <sz val="14"/>
        <color theme="1"/>
        <rFont val="Times New Roman"/>
        <family val="1"/>
      </rPr>
      <t>-</t>
    </r>
    <r>
      <rPr>
        <b/>
        <sz val="14"/>
        <color theme="1"/>
        <rFont val="宋体"/>
        <family val="3"/>
        <charset val="134"/>
      </rPr>
      <t>价值投资新时代】任务四：游戏</t>
    </r>
    <r>
      <rPr>
        <b/>
        <sz val="14"/>
        <color theme="1"/>
        <rFont val="Times New Roman"/>
        <family val="1"/>
      </rPr>
      <t xml:space="preserve"> - </t>
    </r>
    <r>
      <rPr>
        <b/>
        <sz val="14"/>
        <color theme="1"/>
        <rFont val="宋体"/>
        <family val="3"/>
        <charset val="134"/>
      </rPr>
      <t>沧海桑田，不熟不买</t>
    </r>
    <phoneticPr fontId="2" type="noConversion"/>
  </si>
  <si>
    <r>
      <rPr>
        <sz val="10"/>
        <color theme="1"/>
        <rFont val="宋体"/>
        <family val="3"/>
        <charset val="134"/>
      </rPr>
      <t>【通关题】</t>
    </r>
    <phoneticPr fontId="2" type="noConversion"/>
  </si>
  <si>
    <r>
      <t xml:space="preserve">1. </t>
    </r>
    <r>
      <rPr>
        <sz val="10"/>
        <color theme="1"/>
        <rFont val="宋体"/>
        <family val="3"/>
        <charset val="134"/>
      </rPr>
      <t>游戏行业从</t>
    </r>
    <r>
      <rPr>
        <sz val="10"/>
        <color theme="1"/>
        <rFont val="Times New Roman"/>
        <family val="1"/>
      </rPr>
      <t>80</t>
    </r>
    <r>
      <rPr>
        <sz val="10"/>
        <color theme="1"/>
        <rFont val="宋体"/>
        <family val="3"/>
        <charset val="134"/>
      </rPr>
      <t>年代至今经历了哪些终端</t>
    </r>
    <r>
      <rPr>
        <sz val="10"/>
        <color theme="1"/>
        <rFont val="Times New Roman"/>
        <family val="1"/>
      </rPr>
      <t>/</t>
    </r>
    <r>
      <rPr>
        <sz val="10"/>
        <color theme="1"/>
        <rFont val="宋体"/>
        <family val="3"/>
        <charset val="134"/>
      </rPr>
      <t>载体变化？</t>
    </r>
    <phoneticPr fontId="2" type="noConversion"/>
  </si>
  <si>
    <r>
      <rPr>
        <sz val="10"/>
        <color theme="1"/>
        <rFont val="宋体"/>
        <family val="3"/>
        <charset val="134"/>
      </rPr>
      <t>街头游戏机，小型卡带游戏机，掌机，电脑客户端游戏（先单机后网游），电脑网页游戏，手机游戏</t>
    </r>
    <phoneticPr fontId="7" type="noConversion"/>
  </si>
  <si>
    <r>
      <t xml:space="preserve">2. </t>
    </r>
    <r>
      <rPr>
        <sz val="10"/>
        <color theme="1"/>
        <rFont val="宋体"/>
        <family val="3"/>
        <charset val="134"/>
      </rPr>
      <t>你认为游戏行业规模越来越大主要有哪些原因？</t>
    </r>
    <phoneticPr fontId="2" type="noConversion"/>
  </si>
  <si>
    <r>
      <rPr>
        <sz val="10"/>
        <color theme="1"/>
        <rFont val="宋体"/>
        <family val="3"/>
        <charset val="134"/>
      </rPr>
      <t>最核心的因素还是</t>
    </r>
    <r>
      <rPr>
        <b/>
        <sz val="10"/>
        <color theme="1"/>
        <rFont val="宋体"/>
        <family val="3"/>
        <charset val="134"/>
      </rPr>
      <t>硬件的提升</t>
    </r>
    <r>
      <rPr>
        <sz val="10"/>
        <color theme="1"/>
        <rFont val="宋体"/>
        <family val="3"/>
        <charset val="134"/>
      </rPr>
      <t>，带动渗透率的一步步提高。从游戏载体的变化可以看出，</t>
    </r>
    <r>
      <rPr>
        <b/>
        <sz val="10"/>
        <color theme="1"/>
        <rFont val="宋体"/>
        <family val="3"/>
        <charset val="134"/>
      </rPr>
      <t>硬件（包括电脑，手机，宽带，</t>
    </r>
    <r>
      <rPr>
        <b/>
        <sz val="10"/>
        <color theme="1"/>
        <rFont val="Times New Roman"/>
        <family val="1"/>
      </rPr>
      <t>4g</t>
    </r>
    <r>
      <rPr>
        <b/>
        <sz val="10"/>
        <color theme="1"/>
        <rFont val="宋体"/>
        <family val="3"/>
        <charset val="134"/>
      </rPr>
      <t>等）的升级</t>
    </r>
    <r>
      <rPr>
        <sz val="10"/>
        <color theme="1"/>
        <rFont val="宋体"/>
        <family val="3"/>
        <charset val="134"/>
      </rPr>
      <t>，让更多游戏形式成为可能，也让游戏体验变得更好；此外，游戏载体变为电脑和手机，使得终端的</t>
    </r>
    <r>
      <rPr>
        <b/>
        <sz val="10"/>
        <color theme="1"/>
        <rFont val="宋体"/>
        <family val="3"/>
        <charset val="134"/>
      </rPr>
      <t>渗透率</t>
    </r>
    <r>
      <rPr>
        <sz val="10"/>
        <color theme="1"/>
        <rFont val="宋体"/>
        <family val="3"/>
        <charset val="134"/>
      </rPr>
      <t>可以达到很高，不用再专门买一个游戏机，而是必备的工具就可以顺便用来玩游戏。</t>
    </r>
    <phoneticPr fontId="7" type="noConversion"/>
  </si>
  <si>
    <r>
      <rPr>
        <sz val="10"/>
        <color theme="1"/>
        <rFont val="宋体"/>
        <family val="3"/>
        <charset val="134"/>
      </rPr>
      <t>其他内容，收入提升方面的因素不是主要的。</t>
    </r>
    <phoneticPr fontId="7" type="noConversion"/>
  </si>
  <si>
    <r>
      <t xml:space="preserve">3. </t>
    </r>
    <r>
      <rPr>
        <sz val="10"/>
        <color theme="1"/>
        <rFont val="宋体"/>
        <family val="3"/>
        <charset val="134"/>
      </rPr>
      <t>你认为盛大衰落</t>
    </r>
    <r>
      <rPr>
        <sz val="10"/>
        <color theme="1"/>
        <rFont val="Times New Roman"/>
        <family val="1"/>
      </rPr>
      <t xml:space="preserve"> vs </t>
    </r>
    <r>
      <rPr>
        <sz val="10"/>
        <color theme="1"/>
        <rFont val="宋体"/>
        <family val="3"/>
        <charset val="134"/>
      </rPr>
      <t>腾讯网易崛起主要是什么原因？</t>
    </r>
    <phoneticPr fontId="2" type="noConversion"/>
  </si>
  <si>
    <r>
      <rPr>
        <sz val="10"/>
        <color theme="1"/>
        <rFont val="宋体"/>
        <family val="3"/>
        <charset val="134"/>
      </rPr>
      <t>盛大作为游戏发行商，崛起是因为代理传奇这一款游戏。但是在依靠传奇迅速壮大后没有能够找到其他同等量级的游戏代理，然后赚钱后也没有继续大量投入到新的游戏研发之中，而是去买了一堆公司，除了盛大文学，其他好像都很一般做游戏的长久赚钱的核心还是要有有竞争力的内容，只靠发行是没办法长久的。此外，盛大一开始迅速崛起还有一部分原因是开创了点卡支付的模式，在网吧渠道方面也做的很给力，但在后来都逐步被替代。这些原因造成盛大在传奇热度消去后便开始走下坡路。</t>
    </r>
    <phoneticPr fontId="7" type="noConversion"/>
  </si>
  <si>
    <r>
      <rPr>
        <sz val="10"/>
        <color theme="1"/>
        <rFont val="宋体"/>
        <family val="3"/>
        <charset val="134"/>
      </rPr>
      <t>网易和腾讯早期通过大话西游和</t>
    </r>
    <r>
      <rPr>
        <sz val="10"/>
        <color theme="1"/>
        <rFont val="Times New Roman"/>
        <family val="1"/>
      </rPr>
      <t>CF</t>
    </r>
    <r>
      <rPr>
        <sz val="10"/>
        <color theme="1"/>
        <rFont val="宋体"/>
        <family val="3"/>
        <charset val="134"/>
      </rPr>
      <t>之类的游戏起价之后，都是同时在做游戏的研发和发行持续发力，不断推出具备强竞争力的新游戏，同时本身也都有比较强的流量入口。</t>
    </r>
    <phoneticPr fontId="7" type="noConversion"/>
  </si>
  <si>
    <r>
      <rPr>
        <sz val="10"/>
        <color theme="1"/>
        <rFont val="宋体"/>
        <family val="3"/>
        <charset val="134"/>
      </rPr>
      <t>核心在于有没有具备持续竞争力的产品推出。</t>
    </r>
    <phoneticPr fontId="7" type="noConversion"/>
  </si>
  <si>
    <r>
      <t xml:space="preserve">4. </t>
    </r>
    <r>
      <rPr>
        <sz val="10"/>
        <color theme="1"/>
        <rFont val="宋体"/>
        <family val="3"/>
        <charset val="134"/>
      </rPr>
      <t>盛大为什么没做成平台，而腾讯做成了？</t>
    </r>
    <phoneticPr fontId="2" type="noConversion"/>
  </si>
  <si>
    <r>
      <rPr>
        <sz val="10"/>
        <color theme="1"/>
        <rFont val="宋体"/>
        <family val="3"/>
        <charset val="134"/>
      </rPr>
      <t>盛大做平台，缺乏有亿万用户的拳头产品，同时也没有其他好的流量入口。</t>
    </r>
    <phoneticPr fontId="7" type="noConversion"/>
  </si>
  <si>
    <r>
      <rPr>
        <sz val="10"/>
        <color theme="1"/>
        <rFont val="宋体"/>
        <family val="3"/>
        <charset val="134"/>
      </rPr>
      <t>腾讯，有微信，有</t>
    </r>
    <r>
      <rPr>
        <sz val="10"/>
        <color theme="1"/>
        <rFont val="Times New Roman"/>
        <family val="1"/>
      </rPr>
      <t>QQ</t>
    </r>
    <r>
      <rPr>
        <sz val="10"/>
        <color theme="1"/>
        <rFont val="宋体"/>
        <family val="3"/>
        <charset val="134"/>
      </rPr>
      <t>，够了。</t>
    </r>
    <phoneticPr fontId="7" type="noConversion"/>
  </si>
  <si>
    <r>
      <t xml:space="preserve">5. </t>
    </r>
    <r>
      <rPr>
        <sz val="10"/>
        <color theme="1"/>
        <rFont val="宋体"/>
        <family val="3"/>
        <charset val="134"/>
      </rPr>
      <t>简述游戏行业的产业链，比较</t>
    </r>
    <r>
      <rPr>
        <sz val="10"/>
        <color theme="1"/>
        <rFont val="Times New Roman"/>
        <family val="1"/>
      </rPr>
      <t>EA</t>
    </r>
    <r>
      <rPr>
        <sz val="10"/>
        <color theme="1"/>
        <rFont val="宋体"/>
        <family val="3"/>
        <charset val="134"/>
      </rPr>
      <t>、暴雪、盛大、腾讯、网易、</t>
    </r>
    <r>
      <rPr>
        <sz val="10"/>
        <color theme="1"/>
        <rFont val="Times New Roman"/>
        <family val="1"/>
      </rPr>
      <t>SONY</t>
    </r>
    <r>
      <rPr>
        <sz val="10"/>
        <color theme="1"/>
        <rFont val="宋体"/>
        <family val="3"/>
        <charset val="134"/>
      </rPr>
      <t>、任天堂和微软在游戏行业的商业模式。</t>
    </r>
    <phoneticPr fontId="2" type="noConversion"/>
  </si>
  <si>
    <r>
      <rPr>
        <sz val="10"/>
        <color theme="1"/>
        <rFont val="宋体"/>
        <family val="3"/>
        <charset val="134"/>
      </rPr>
      <t>游戏行业产业链：主体为：硬件商</t>
    </r>
    <r>
      <rPr>
        <sz val="10"/>
        <color theme="1"/>
        <rFont val="Times New Roman"/>
        <family val="1"/>
      </rPr>
      <t>-</t>
    </r>
    <r>
      <rPr>
        <sz val="10"/>
        <color theme="1"/>
        <rFont val="宋体"/>
        <family val="3"/>
        <charset val="134"/>
      </rPr>
      <t>研发商</t>
    </r>
    <r>
      <rPr>
        <sz val="10"/>
        <color theme="1"/>
        <rFont val="Times New Roman"/>
        <family val="1"/>
      </rPr>
      <t>-</t>
    </r>
    <r>
      <rPr>
        <sz val="10"/>
        <color theme="1"/>
        <rFont val="宋体"/>
        <family val="3"/>
        <charset val="134"/>
      </rPr>
      <t>发行商</t>
    </r>
    <r>
      <rPr>
        <sz val="10"/>
        <color theme="1"/>
        <rFont val="Times New Roman"/>
        <family val="1"/>
      </rPr>
      <t>-</t>
    </r>
    <r>
      <rPr>
        <sz val="10"/>
        <color theme="1"/>
        <rFont val="宋体"/>
        <family val="3"/>
        <charset val="134"/>
      </rPr>
      <t>渠道商</t>
    </r>
    <r>
      <rPr>
        <sz val="10"/>
        <color theme="1"/>
        <rFont val="Times New Roman"/>
        <family val="1"/>
      </rPr>
      <t>-</t>
    </r>
    <r>
      <rPr>
        <sz val="10"/>
        <color theme="1"/>
        <rFont val="宋体"/>
        <family val="3"/>
        <charset val="134"/>
      </rPr>
      <t>用户</t>
    </r>
    <phoneticPr fontId="7" type="noConversion"/>
  </si>
  <si>
    <r>
      <rPr>
        <sz val="10"/>
        <color theme="1"/>
        <rFont val="宋体"/>
        <family val="3"/>
        <charset val="134"/>
      </rPr>
      <t>游戏产业链主要包括硬件商，研发商（</t>
    </r>
    <r>
      <rPr>
        <sz val="10"/>
        <color theme="1"/>
        <rFont val="Times New Roman"/>
        <family val="1"/>
      </rPr>
      <t>CP</t>
    </r>
    <r>
      <rPr>
        <sz val="10"/>
        <color theme="1"/>
        <rFont val="宋体"/>
        <family val="3"/>
        <charset val="134"/>
      </rPr>
      <t>）、发行商、渠道平台和用户，此外还包括支付渠道、营销媒体、广告平台等参与者。硬件商负责生产硬件和制定标准，然后同时还有扶植一些游戏研发商；研发商负责游戏内容的设计与相关硬件软件技术的开发；发行商购买游戏代理权，进行发行和市场营销、推广；渠道商直接接触客户，接受来自研发商或者发行商的游戏产品，在自有平台上进行投放，参与流水分成。此外游戏行业还有硬件提供商。</t>
    </r>
    <phoneticPr fontId="7" type="noConversion"/>
  </si>
  <si>
    <r>
      <rPr>
        <b/>
        <sz val="10"/>
        <color theme="1"/>
        <rFont val="宋体"/>
        <family val="3"/>
        <charset val="134"/>
      </rPr>
      <t>详细版的产业链：</t>
    </r>
    <phoneticPr fontId="7" type="noConversion"/>
  </si>
  <si>
    <r>
      <rPr>
        <b/>
        <sz val="10"/>
        <color theme="1"/>
        <rFont val="宋体"/>
        <family val="3"/>
        <charset val="134"/>
      </rPr>
      <t>简略版的产业链：</t>
    </r>
    <phoneticPr fontId="7" type="noConversion"/>
  </si>
  <si>
    <r>
      <rPr>
        <sz val="10"/>
        <color theme="1"/>
        <rFont val="宋体"/>
        <family val="3"/>
        <charset val="134"/>
      </rPr>
      <t>比较</t>
    </r>
    <r>
      <rPr>
        <sz val="10"/>
        <color theme="1"/>
        <rFont val="Times New Roman"/>
        <family val="1"/>
      </rPr>
      <t>EA</t>
    </r>
    <r>
      <rPr>
        <sz val="10"/>
        <color theme="1"/>
        <rFont val="宋体"/>
        <family val="3"/>
        <charset val="134"/>
      </rPr>
      <t>、暴雪、盛大、腾讯、网易、</t>
    </r>
    <r>
      <rPr>
        <sz val="10"/>
        <color theme="1"/>
        <rFont val="Times New Roman"/>
        <family val="1"/>
      </rPr>
      <t>SONY</t>
    </r>
    <r>
      <rPr>
        <sz val="10"/>
        <color theme="1"/>
        <rFont val="宋体"/>
        <family val="3"/>
        <charset val="134"/>
      </rPr>
      <t>、任天堂和微软在游戏行业的商业模式：</t>
    </r>
    <phoneticPr fontId="7" type="noConversion"/>
  </si>
  <si>
    <r>
      <rPr>
        <sz val="10"/>
        <color theme="1"/>
        <rFont val="宋体"/>
        <family val="3"/>
        <charset val="134"/>
      </rPr>
      <t>盛大为单纯的发行商；依靠代理发行研发商的游戏获取分成收入。</t>
    </r>
    <phoneticPr fontId="7" type="noConversion"/>
  </si>
  <si>
    <r>
      <t>EA</t>
    </r>
    <r>
      <rPr>
        <sz val="10"/>
        <color theme="1"/>
        <rFont val="宋体"/>
        <family val="3"/>
        <charset val="134"/>
      </rPr>
      <t>，暴雪和网易既是研发商也是发行商；是研发一体的厂商，直接将游戏授权销售给各种面对用户的渠道商获取收入</t>
    </r>
    <phoneticPr fontId="7" type="noConversion"/>
  </si>
  <si>
    <r>
      <rPr>
        <sz val="10"/>
        <color theme="1"/>
        <rFont val="宋体"/>
        <family val="3"/>
        <charset val="134"/>
      </rPr>
      <t>腾讯则是集研发，发行和渠道为一体；游戏全产业链，研发或者代理的游戏直接面向客户。</t>
    </r>
    <phoneticPr fontId="7" type="noConversion"/>
  </si>
  <si>
    <r>
      <rPr>
        <sz val="10"/>
        <color theme="1"/>
        <rFont val="宋体"/>
        <family val="3"/>
        <charset val="134"/>
      </rPr>
      <t>微软，</t>
    </r>
    <r>
      <rPr>
        <sz val="10"/>
        <color theme="1"/>
        <rFont val="Times New Roman"/>
        <family val="1"/>
      </rPr>
      <t>sony</t>
    </r>
    <r>
      <rPr>
        <sz val="10"/>
        <color theme="1"/>
        <rFont val="宋体"/>
        <family val="3"/>
        <charset val="134"/>
      </rPr>
      <t>和任天堂是游戏主机厂商。依靠销售硬件获取收入，同时从游戏研发商那获取平台使用费</t>
    </r>
    <phoneticPr fontId="7" type="noConversion"/>
  </si>
  <si>
    <r>
      <rPr>
        <b/>
        <sz val="10"/>
        <color theme="1"/>
        <rFont val="宋体"/>
        <family val="3"/>
        <charset val="134"/>
      </rPr>
      <t>第一次，</t>
    </r>
    <r>
      <rPr>
        <b/>
        <sz val="10"/>
        <color theme="1"/>
        <rFont val="Times New Roman"/>
        <family val="1"/>
      </rPr>
      <t>44</t>
    </r>
    <r>
      <rPr>
        <b/>
        <sz val="10"/>
        <color theme="1"/>
        <rFont val="宋体"/>
        <family val="3"/>
        <charset val="134"/>
      </rPr>
      <t>亿收购墨麟股份</t>
    </r>
    <r>
      <rPr>
        <b/>
        <sz val="10"/>
        <color theme="1"/>
        <rFont val="Times New Roman"/>
        <family val="1"/>
      </rPr>
      <t>98%</t>
    </r>
    <r>
      <rPr>
        <b/>
        <sz val="10"/>
        <color theme="1"/>
        <rFont val="宋体"/>
        <family val="3"/>
        <charset val="134"/>
      </rPr>
      <t>的股份</t>
    </r>
    <phoneticPr fontId="7" type="noConversion"/>
  </si>
  <si>
    <r>
      <rPr>
        <sz val="10"/>
        <color theme="1"/>
        <rFont val="宋体"/>
        <family val="3"/>
        <charset val="134"/>
      </rPr>
      <t>主营为网页游戏的研发</t>
    </r>
    <phoneticPr fontId="7" type="noConversion"/>
  </si>
  <si>
    <r>
      <t>14,15,16</t>
    </r>
    <r>
      <rPr>
        <sz val="10"/>
        <color theme="1"/>
        <rFont val="宋体"/>
        <family val="3"/>
        <charset val="134"/>
      </rPr>
      <t>年前三个月的营收分别为：</t>
    </r>
    <r>
      <rPr>
        <sz val="10"/>
        <color theme="1"/>
        <rFont val="Times New Roman"/>
        <family val="1"/>
      </rPr>
      <t>4.4</t>
    </r>
    <r>
      <rPr>
        <sz val="10"/>
        <color theme="1"/>
        <rFont val="宋体"/>
        <family val="3"/>
        <charset val="134"/>
      </rPr>
      <t>亿，</t>
    </r>
    <r>
      <rPr>
        <sz val="10"/>
        <color theme="1"/>
        <rFont val="Times New Roman"/>
        <family val="1"/>
      </rPr>
      <t>2.4</t>
    </r>
    <r>
      <rPr>
        <sz val="10"/>
        <color theme="1"/>
        <rFont val="宋体"/>
        <family val="3"/>
        <charset val="134"/>
      </rPr>
      <t>亿，</t>
    </r>
    <r>
      <rPr>
        <sz val="10"/>
        <color theme="1"/>
        <rFont val="Times New Roman"/>
        <family val="1"/>
      </rPr>
      <t>0.6</t>
    </r>
    <r>
      <rPr>
        <sz val="10"/>
        <color theme="1"/>
        <rFont val="宋体"/>
        <family val="3"/>
        <charset val="134"/>
      </rPr>
      <t>亿，业务在走下坡路</t>
    </r>
    <phoneticPr fontId="7" type="noConversion"/>
  </si>
  <si>
    <r>
      <rPr>
        <sz val="10"/>
        <color theme="1"/>
        <rFont val="宋体"/>
        <family val="3"/>
        <charset val="134"/>
      </rPr>
      <t>数据来源：</t>
    </r>
    <phoneticPr fontId="7" type="noConversion"/>
  </si>
  <si>
    <r>
      <t>16-18</t>
    </r>
    <r>
      <rPr>
        <sz val="10"/>
        <color theme="1"/>
        <rFont val="宋体"/>
        <family val="3"/>
        <charset val="134"/>
      </rPr>
      <t>业绩承诺业绩为：</t>
    </r>
    <r>
      <rPr>
        <sz val="10"/>
        <color theme="1"/>
        <rFont val="Times New Roman"/>
        <family val="1"/>
      </rPr>
      <t>3.6</t>
    </r>
    <r>
      <rPr>
        <sz val="10"/>
        <color theme="1"/>
        <rFont val="宋体"/>
        <family val="3"/>
        <charset val="134"/>
      </rPr>
      <t>亿，</t>
    </r>
    <r>
      <rPr>
        <sz val="10"/>
        <color theme="1"/>
        <rFont val="Times New Roman"/>
        <family val="1"/>
      </rPr>
      <t>4.5</t>
    </r>
    <r>
      <rPr>
        <sz val="10"/>
        <color theme="1"/>
        <rFont val="宋体"/>
        <family val="3"/>
        <charset val="134"/>
      </rPr>
      <t>亿，</t>
    </r>
    <r>
      <rPr>
        <sz val="10"/>
        <color theme="1"/>
        <rFont val="Times New Roman"/>
        <family val="1"/>
      </rPr>
      <t>5.6</t>
    </r>
    <r>
      <rPr>
        <sz val="10"/>
        <color theme="1"/>
        <rFont val="宋体"/>
        <family val="3"/>
        <charset val="134"/>
      </rPr>
      <t>亿，增速为</t>
    </r>
    <r>
      <rPr>
        <sz val="10"/>
        <color theme="1"/>
        <rFont val="Times New Roman"/>
        <family val="1"/>
      </rPr>
      <t>25%</t>
    </r>
    <phoneticPr fontId="7" type="noConversion"/>
  </si>
  <si>
    <r>
      <rPr>
        <sz val="10"/>
        <color theme="1"/>
        <rFont val="宋体"/>
        <family val="3"/>
        <charset val="134"/>
      </rPr>
      <t>最后以失败告终</t>
    </r>
    <phoneticPr fontId="7" type="noConversion"/>
  </si>
  <si>
    <r>
      <rPr>
        <b/>
        <sz val="10"/>
        <color theme="1"/>
        <rFont val="宋体"/>
        <family val="3"/>
        <charset val="134"/>
      </rPr>
      <t>第二次，</t>
    </r>
    <r>
      <rPr>
        <b/>
        <sz val="10"/>
        <color theme="1"/>
        <rFont val="Times New Roman"/>
        <family val="1"/>
      </rPr>
      <t>53</t>
    </r>
    <r>
      <rPr>
        <b/>
        <sz val="10"/>
        <color theme="1"/>
        <rFont val="宋体"/>
        <family val="3"/>
        <charset val="134"/>
      </rPr>
      <t>亿收购天津卡乐</t>
    </r>
    <phoneticPr fontId="7" type="noConversion"/>
  </si>
  <si>
    <r>
      <rPr>
        <sz val="10"/>
        <color theme="1"/>
        <rFont val="宋体"/>
        <family val="3"/>
        <charset val="134"/>
      </rPr>
      <t>主营为手机游戏的研发和发行</t>
    </r>
    <phoneticPr fontId="7" type="noConversion"/>
  </si>
  <si>
    <r>
      <t>15,16,17</t>
    </r>
    <r>
      <rPr>
        <sz val="10"/>
        <color theme="1"/>
        <rFont val="宋体"/>
        <family val="3"/>
        <charset val="134"/>
      </rPr>
      <t>年第一个个月的营收分别为：</t>
    </r>
    <r>
      <rPr>
        <sz val="10"/>
        <color theme="1"/>
        <rFont val="Times New Roman"/>
        <family val="1"/>
      </rPr>
      <t>8.6</t>
    </r>
    <r>
      <rPr>
        <sz val="10"/>
        <color theme="1"/>
        <rFont val="宋体"/>
        <family val="3"/>
        <charset val="134"/>
      </rPr>
      <t>亿，</t>
    </r>
    <r>
      <rPr>
        <sz val="10"/>
        <color theme="1"/>
        <rFont val="Times New Roman"/>
        <family val="1"/>
      </rPr>
      <t>9.2</t>
    </r>
    <r>
      <rPr>
        <sz val="10"/>
        <color theme="1"/>
        <rFont val="宋体"/>
        <family val="3"/>
        <charset val="134"/>
      </rPr>
      <t>亿，</t>
    </r>
    <r>
      <rPr>
        <sz val="10"/>
        <color theme="1"/>
        <rFont val="Times New Roman"/>
        <family val="1"/>
      </rPr>
      <t>0.88</t>
    </r>
    <r>
      <rPr>
        <sz val="10"/>
        <color theme="1"/>
        <rFont val="宋体"/>
        <family val="3"/>
        <charset val="134"/>
      </rPr>
      <t>亿，缓慢增长</t>
    </r>
    <phoneticPr fontId="7" type="noConversion"/>
  </si>
  <si>
    <r>
      <t>17-19</t>
    </r>
    <r>
      <rPr>
        <sz val="10"/>
        <color theme="1"/>
        <rFont val="宋体"/>
        <family val="3"/>
        <charset val="134"/>
      </rPr>
      <t>业绩承诺业绩为：</t>
    </r>
    <r>
      <rPr>
        <sz val="10"/>
        <color theme="1"/>
        <rFont val="Times New Roman"/>
        <family val="1"/>
      </rPr>
      <t>3.95</t>
    </r>
    <r>
      <rPr>
        <sz val="10"/>
        <color theme="1"/>
        <rFont val="宋体"/>
        <family val="3"/>
        <charset val="134"/>
      </rPr>
      <t>亿，</t>
    </r>
    <r>
      <rPr>
        <sz val="10"/>
        <color theme="1"/>
        <rFont val="Times New Roman"/>
        <family val="1"/>
      </rPr>
      <t>4.84</t>
    </r>
    <r>
      <rPr>
        <sz val="10"/>
        <color theme="1"/>
        <rFont val="宋体"/>
        <family val="3"/>
        <charset val="134"/>
      </rPr>
      <t>亿，</t>
    </r>
    <r>
      <rPr>
        <sz val="10"/>
        <color theme="1"/>
        <rFont val="Times New Roman"/>
        <family val="1"/>
      </rPr>
      <t>5.81</t>
    </r>
    <r>
      <rPr>
        <sz val="10"/>
        <color theme="1"/>
        <rFont val="宋体"/>
        <family val="3"/>
        <charset val="134"/>
      </rPr>
      <t>亿，增速为</t>
    </r>
    <r>
      <rPr>
        <sz val="10"/>
        <color theme="1"/>
        <rFont val="Times New Roman"/>
        <family val="1"/>
      </rPr>
      <t>21%</t>
    </r>
    <phoneticPr fontId="7" type="noConversion"/>
  </si>
  <si>
    <r>
      <rPr>
        <sz val="10"/>
        <color theme="1"/>
        <rFont val="宋体"/>
        <family val="3"/>
        <charset val="134"/>
      </rPr>
      <t>数据来源：</t>
    </r>
    <phoneticPr fontId="7" type="noConversion"/>
  </si>
  <si>
    <r>
      <rPr>
        <sz val="10"/>
        <color theme="1"/>
        <rFont val="宋体"/>
        <family val="3"/>
        <charset val="134"/>
      </rPr>
      <t>最后也以失败告终</t>
    </r>
    <phoneticPr fontId="7" type="noConversion"/>
  </si>
  <si>
    <r>
      <rPr>
        <sz val="10"/>
        <color theme="1"/>
        <rFont val="宋体"/>
        <family val="3"/>
        <charset val="134"/>
      </rPr>
      <t>官方原因是：鉴于国内证券市场环境及监管政策等客观情况发生较大变化，本次交易各方认为继续推进本次重大资产重组的条件不够成熟，经各方审慎研究并友好协商，决定终止本次重大资产重组</t>
    </r>
    <phoneticPr fontId="7" type="noConversion"/>
  </si>
  <si>
    <r>
      <rPr>
        <sz val="10"/>
        <color theme="1"/>
        <rFont val="宋体"/>
        <family val="3"/>
        <charset val="134"/>
      </rPr>
      <t>注：两次并购重组的报告书在九斗的网页中就有，在网页右上角看到的</t>
    </r>
    <r>
      <rPr>
        <sz val="10"/>
        <color theme="1"/>
        <rFont val="Times New Roman"/>
        <family val="1"/>
      </rPr>
      <t>PDF</t>
    </r>
    <r>
      <rPr>
        <sz val="10"/>
        <color theme="1"/>
        <rFont val="宋体"/>
        <family val="3"/>
        <charset val="134"/>
      </rPr>
      <t>图标，点击下载即可。</t>
    </r>
    <phoneticPr fontId="7" type="noConversion"/>
  </si>
  <si>
    <r>
      <rPr>
        <sz val="10"/>
        <color theme="1"/>
        <rFont val="宋体"/>
        <family val="3"/>
        <charset val="134"/>
      </rPr>
      <t>实际原因更可能是</t>
    </r>
    <r>
      <rPr>
        <b/>
        <sz val="10"/>
        <color theme="1"/>
        <rFont val="宋体"/>
        <family val="3"/>
        <charset val="134"/>
      </rPr>
      <t>承诺业绩无法完成</t>
    </r>
    <r>
      <rPr>
        <sz val="10"/>
        <color theme="1"/>
        <rFont val="宋体"/>
        <family val="3"/>
        <charset val="134"/>
      </rPr>
      <t>，</t>
    </r>
    <r>
      <rPr>
        <b/>
        <sz val="10"/>
        <color theme="1"/>
        <rFont val="宋体"/>
        <family val="3"/>
        <charset val="134"/>
      </rPr>
      <t>监管趋严</t>
    </r>
    <r>
      <rPr>
        <sz val="10"/>
        <color theme="1"/>
        <rFont val="宋体"/>
        <family val="3"/>
        <charset val="134"/>
      </rPr>
      <t>等。</t>
    </r>
    <phoneticPr fontId="7" type="noConversion"/>
  </si>
  <si>
    <r>
      <rPr>
        <sz val="10"/>
        <color theme="1"/>
        <rFont val="宋体"/>
        <family val="3"/>
        <charset val="134"/>
      </rPr>
      <t>墨麟股份基本都是传统的页游产品，游戏类型是过气类型，承诺业绩不可能完成。</t>
    </r>
    <phoneticPr fontId="7" type="noConversion"/>
  </si>
  <si>
    <r>
      <rPr>
        <sz val="10"/>
        <color theme="1"/>
        <rFont val="宋体"/>
        <family val="3"/>
        <charset val="134"/>
      </rPr>
      <t>事后观察墨麟股份（新三板上市：</t>
    </r>
    <r>
      <rPr>
        <sz val="10"/>
        <color theme="1"/>
        <rFont val="Times New Roman"/>
        <family val="1"/>
      </rPr>
      <t>835067</t>
    </r>
    <r>
      <rPr>
        <sz val="10"/>
        <color theme="1"/>
        <rFont val="宋体"/>
        <family val="3"/>
        <charset val="134"/>
      </rPr>
      <t>）的年报也可以发现，</t>
    </r>
    <r>
      <rPr>
        <sz val="10"/>
        <color theme="1"/>
        <rFont val="Times New Roman"/>
        <family val="1"/>
      </rPr>
      <t>15,16,17</t>
    </r>
    <r>
      <rPr>
        <sz val="10"/>
        <color theme="1"/>
        <rFont val="宋体"/>
        <family val="3"/>
        <charset val="134"/>
      </rPr>
      <t>年的收入分别是</t>
    </r>
    <r>
      <rPr>
        <sz val="10"/>
        <color theme="1"/>
        <rFont val="Times New Roman"/>
        <family val="1"/>
      </rPr>
      <t>2.39</t>
    </r>
    <r>
      <rPr>
        <sz val="10"/>
        <color theme="1"/>
        <rFont val="宋体"/>
        <family val="3"/>
        <charset val="134"/>
      </rPr>
      <t>亿，</t>
    </r>
    <r>
      <rPr>
        <sz val="10"/>
        <color theme="1"/>
        <rFont val="Times New Roman"/>
        <family val="1"/>
      </rPr>
      <t>1.72</t>
    </r>
    <r>
      <rPr>
        <sz val="10"/>
        <color theme="1"/>
        <rFont val="宋体"/>
        <family val="3"/>
        <charset val="134"/>
      </rPr>
      <t>亿，</t>
    </r>
    <r>
      <rPr>
        <sz val="10"/>
        <color theme="1"/>
        <rFont val="Times New Roman"/>
        <family val="1"/>
      </rPr>
      <t>4.7</t>
    </r>
    <r>
      <rPr>
        <sz val="10"/>
        <color theme="1"/>
        <rFont val="宋体"/>
        <family val="3"/>
        <charset val="134"/>
      </rPr>
      <t>亿，一直在下滑。</t>
    </r>
    <phoneticPr fontId="7" type="noConversion"/>
  </si>
  <si>
    <r>
      <rPr>
        <sz val="10"/>
        <color theme="1"/>
        <rFont val="宋体"/>
        <family val="3"/>
        <charset val="134"/>
      </rPr>
      <t>核心指标：</t>
    </r>
    <r>
      <rPr>
        <b/>
        <sz val="10"/>
        <color theme="1"/>
        <rFont val="宋体"/>
        <family val="3"/>
        <charset val="134"/>
      </rPr>
      <t>注册用户，月新增注册用户，</t>
    </r>
    <r>
      <rPr>
        <b/>
        <sz val="10"/>
        <color theme="1"/>
        <rFont val="Times New Roman"/>
        <family val="1"/>
      </rPr>
      <t>ARPU</t>
    </r>
    <r>
      <rPr>
        <b/>
        <sz val="10"/>
        <color theme="1"/>
        <rFont val="宋体"/>
        <family val="3"/>
        <charset val="134"/>
      </rPr>
      <t>值，月活，月付费数，付费比例，月新增用户数，月新增付费用户数</t>
    </r>
    <r>
      <rPr>
        <sz val="10"/>
        <color theme="1"/>
        <rFont val="宋体"/>
        <family val="3"/>
        <charset val="134"/>
      </rPr>
      <t>等</t>
    </r>
    <phoneticPr fontId="7" type="noConversion"/>
  </si>
  <si>
    <r>
      <rPr>
        <sz val="10"/>
        <color theme="1"/>
        <rFont val="宋体"/>
        <family val="3"/>
        <charset val="134"/>
      </rPr>
      <t>卧龙地产的第一次收购，未给出详细的最新数据，只给出了部分历史运营数据，如历史单月最高流水；数据在报告书的</t>
    </r>
    <r>
      <rPr>
        <sz val="10"/>
        <color theme="1"/>
        <rFont val="Times New Roman"/>
        <family val="1"/>
      </rPr>
      <t>P208-P210</t>
    </r>
    <phoneticPr fontId="7" type="noConversion"/>
  </si>
  <si>
    <r>
      <rPr>
        <sz val="10"/>
        <color theme="1"/>
        <rFont val="宋体"/>
        <family val="3"/>
        <charset val="134"/>
      </rPr>
      <t>第二次未给出具体运营数据；</t>
    </r>
    <phoneticPr fontId="7" type="noConversion"/>
  </si>
  <si>
    <r>
      <rPr>
        <sz val="10"/>
        <color theme="1"/>
        <rFont val="宋体"/>
        <family val="3"/>
        <charset val="134"/>
      </rPr>
      <t>如果一个游戏公司连这些数据都没给出，那就要谨慎再谨慎了。就跟一个制造业企业不给出客户和产能利用率差不多。</t>
    </r>
    <phoneticPr fontId="7" type="noConversion"/>
  </si>
  <si>
    <r>
      <rPr>
        <sz val="10"/>
        <color theme="1"/>
        <rFont val="宋体"/>
        <family val="3"/>
        <charset val="134"/>
      </rPr>
      <t>一般的收购游戏公司的并购书中都会披露相关的月度运营数据，让投资者可以直观地看出当前产品的一个运营状况，比如完美世界在借壳的并购书中给出的《诛仙》的运营数据，如下图：</t>
    </r>
    <phoneticPr fontId="7" type="noConversion"/>
  </si>
  <si>
    <r>
      <rPr>
        <sz val="10"/>
        <color theme="1"/>
        <rFont val="宋体"/>
        <family val="3"/>
        <charset val="134"/>
      </rPr>
      <t>数据来源：</t>
    </r>
    <r>
      <rPr>
        <sz val="10"/>
        <color theme="1"/>
        <rFont val="Times New Roman"/>
        <family val="1"/>
      </rPr>
      <t>P242</t>
    </r>
    <phoneticPr fontId="7" type="noConversion"/>
  </si>
  <si>
    <r>
      <rPr>
        <sz val="10"/>
        <color theme="1"/>
        <rFont val="宋体"/>
        <family val="3"/>
        <charset val="134"/>
      </rPr>
      <t>退市</t>
    </r>
    <phoneticPr fontId="7" type="noConversion"/>
  </si>
  <si>
    <r>
      <rPr>
        <sz val="10"/>
        <color theme="1"/>
        <rFont val="宋体"/>
        <family val="3"/>
        <charset val="134"/>
      </rPr>
      <t>退市时间</t>
    </r>
    <phoneticPr fontId="7" type="noConversion"/>
  </si>
  <si>
    <r>
      <rPr>
        <sz val="10"/>
        <color theme="1"/>
        <rFont val="宋体"/>
        <family val="3"/>
        <charset val="134"/>
      </rPr>
      <t>收盘价</t>
    </r>
    <phoneticPr fontId="7" type="noConversion"/>
  </si>
  <si>
    <r>
      <rPr>
        <sz val="10"/>
        <color theme="1"/>
        <rFont val="宋体"/>
        <family val="3"/>
        <charset val="134"/>
      </rPr>
      <t>市值</t>
    </r>
    <r>
      <rPr>
        <sz val="10"/>
        <color theme="1"/>
        <rFont val="Times New Roman"/>
        <family val="1"/>
      </rPr>
      <t>(</t>
    </r>
    <r>
      <rPr>
        <sz val="10"/>
        <color theme="1"/>
        <rFont val="宋体"/>
        <family val="3"/>
        <charset val="134"/>
      </rPr>
      <t>亿</t>
    </r>
    <r>
      <rPr>
        <sz val="10"/>
        <color theme="1"/>
        <rFont val="Times New Roman"/>
        <family val="1"/>
      </rPr>
      <t>)</t>
    </r>
    <phoneticPr fontId="7" type="noConversion"/>
  </si>
  <si>
    <r>
      <rPr>
        <sz val="10"/>
        <color theme="1"/>
        <rFont val="宋体"/>
        <family val="3"/>
        <charset val="134"/>
      </rPr>
      <t>净利</t>
    </r>
    <r>
      <rPr>
        <sz val="10"/>
        <color theme="1"/>
        <rFont val="Times New Roman"/>
        <family val="1"/>
      </rPr>
      <t>(LTM)(</t>
    </r>
    <r>
      <rPr>
        <sz val="10"/>
        <color theme="1"/>
        <rFont val="宋体"/>
        <family val="3"/>
        <charset val="134"/>
      </rPr>
      <t>亿</t>
    </r>
    <r>
      <rPr>
        <sz val="10"/>
        <color theme="1"/>
        <rFont val="Times New Roman"/>
        <family val="1"/>
      </rPr>
      <t>)</t>
    </r>
    <phoneticPr fontId="7" type="noConversion"/>
  </si>
  <si>
    <r>
      <rPr>
        <sz val="10"/>
        <color theme="1"/>
        <rFont val="宋体"/>
        <family val="3"/>
        <charset val="134"/>
      </rPr>
      <t>完美</t>
    </r>
    <phoneticPr fontId="7" type="noConversion"/>
  </si>
  <si>
    <r>
      <rPr>
        <sz val="10"/>
        <color theme="1"/>
        <rFont val="宋体"/>
        <family val="3"/>
        <charset val="134"/>
      </rPr>
      <t>巨人</t>
    </r>
    <phoneticPr fontId="7" type="noConversion"/>
  </si>
  <si>
    <r>
      <rPr>
        <sz val="10"/>
        <color theme="1"/>
        <rFont val="宋体"/>
        <family val="3"/>
        <charset val="134"/>
      </rPr>
      <t>盛大</t>
    </r>
    <phoneticPr fontId="7" type="noConversion"/>
  </si>
  <si>
    <r>
      <rPr>
        <sz val="10"/>
        <color theme="1"/>
        <rFont val="宋体"/>
        <family val="3"/>
        <charset val="134"/>
      </rPr>
      <t>游戏公司虽说整体增速较快，但是无法提供稳定的现金流，成败偶然性比较大；对比之下部分中概股的互联网公司一般业务比较稳定，在同样的增速预期下，估值会高于游戏公司。</t>
    </r>
    <phoneticPr fontId="7" type="noConversion"/>
  </si>
  <si>
    <r>
      <rPr>
        <sz val="10"/>
        <color theme="1"/>
        <rFont val="宋体"/>
        <family val="3"/>
        <charset val="134"/>
      </rPr>
      <t>中概股游戏公司估值较低具体的主要有几个原因：</t>
    </r>
    <phoneticPr fontId="7" type="noConversion"/>
  </si>
  <si>
    <r>
      <t xml:space="preserve">1. </t>
    </r>
    <r>
      <rPr>
        <sz val="10"/>
        <color theme="1"/>
        <rFont val="宋体"/>
        <family val="3"/>
        <charset val="134"/>
      </rPr>
      <t>一款游戏一般都有</t>
    </r>
    <r>
      <rPr>
        <sz val="10"/>
        <color theme="1"/>
        <rFont val="Times New Roman"/>
        <family val="1"/>
      </rPr>
      <t>3-5</t>
    </r>
    <r>
      <rPr>
        <sz val="10"/>
        <color theme="1"/>
        <rFont val="宋体"/>
        <family val="3"/>
        <charset val="134"/>
      </rPr>
      <t>年的生命周期，一款游戏的成功不代表下一款游戏的成功；</t>
    </r>
    <phoneticPr fontId="7" type="noConversion"/>
  </si>
  <si>
    <r>
      <t xml:space="preserve">3. </t>
    </r>
    <r>
      <rPr>
        <sz val="10"/>
        <color theme="1"/>
        <rFont val="宋体"/>
        <family val="3"/>
        <charset val="134"/>
      </rPr>
      <t>美股相对比较不认可外延式增长。</t>
    </r>
    <phoneticPr fontId="7" type="noConversion"/>
  </si>
  <si>
    <r>
      <rPr>
        <sz val="10"/>
        <color theme="1"/>
        <rFont val="宋体"/>
        <family val="3"/>
        <charset val="134"/>
      </rPr>
      <t>对于中概股的互联网公司来说，有很多都是平台级的公司（阿里巴巴，陌陌），业务持续性比较强，好于游戏。</t>
    </r>
    <phoneticPr fontId="7" type="noConversion"/>
  </si>
  <si>
    <r>
      <rPr>
        <sz val="10"/>
        <color theme="1"/>
        <rFont val="宋体"/>
        <family val="3"/>
        <charset val="134"/>
      </rPr>
      <t>用</t>
    </r>
    <r>
      <rPr>
        <sz val="10"/>
        <color theme="1"/>
        <rFont val="Times New Roman"/>
        <family val="1"/>
      </rPr>
      <t>DCF</t>
    </r>
    <r>
      <rPr>
        <sz val="10"/>
        <color theme="1"/>
        <rFont val="宋体"/>
        <family val="3"/>
        <charset val="134"/>
      </rPr>
      <t>的时候会发现，游戏公司没办法用这个来估值，因为根本不存在</t>
    </r>
    <r>
      <rPr>
        <sz val="10"/>
        <color theme="1"/>
        <rFont val="Times New Roman"/>
        <family val="1"/>
      </rPr>
      <t>terminal value</t>
    </r>
    <r>
      <rPr>
        <sz val="10"/>
        <color theme="1"/>
        <rFont val="宋体"/>
        <family val="3"/>
        <charset val="134"/>
      </rPr>
      <t>，也就不存在永续估值了。</t>
    </r>
    <phoneticPr fontId="7" type="noConversion"/>
  </si>
  <si>
    <r>
      <rPr>
        <sz val="10"/>
        <color theme="1"/>
        <rFont val="宋体"/>
        <family val="3"/>
        <charset val="134"/>
      </rPr>
      <t>持续推出</t>
    </r>
    <r>
      <rPr>
        <sz val="10"/>
        <color theme="1"/>
        <rFont val="Times New Roman"/>
        <family val="1"/>
      </rPr>
      <t>/</t>
    </r>
    <r>
      <rPr>
        <sz val="10"/>
        <color theme="1"/>
        <rFont val="宋体"/>
        <family val="3"/>
        <charset val="134"/>
      </rPr>
      <t>可维持的精品内容（研发</t>
    </r>
    <r>
      <rPr>
        <sz val="10"/>
        <color theme="1"/>
        <rFont val="Times New Roman"/>
        <family val="1"/>
      </rPr>
      <t>+</t>
    </r>
    <r>
      <rPr>
        <sz val="10"/>
        <color theme="1"/>
        <rFont val="宋体"/>
        <family val="3"/>
        <charset val="134"/>
      </rPr>
      <t>发行）</t>
    </r>
    <r>
      <rPr>
        <sz val="10"/>
        <color theme="1"/>
        <rFont val="Times New Roman"/>
        <family val="1"/>
      </rPr>
      <t>+</t>
    </r>
    <r>
      <rPr>
        <sz val="10"/>
        <color theme="1"/>
        <rFont val="宋体"/>
        <family val="3"/>
        <charset val="134"/>
      </rPr>
      <t>低成本获取流量（渠道）</t>
    </r>
    <phoneticPr fontId="7" type="noConversion"/>
  </si>
  <si>
    <r>
      <rPr>
        <sz val="10"/>
        <color theme="1"/>
        <rFont val="宋体"/>
        <family val="3"/>
        <charset val="134"/>
      </rPr>
      <t>附加题：</t>
    </r>
    <phoneticPr fontId="7" type="noConversion"/>
  </si>
  <si>
    <r>
      <t>1</t>
    </r>
    <r>
      <rPr>
        <sz val="10"/>
        <color theme="1"/>
        <rFont val="宋体"/>
        <family val="3"/>
        <charset val="134"/>
      </rPr>
      <t>、列举以下游戏公司自</t>
    </r>
    <r>
      <rPr>
        <sz val="10"/>
        <color theme="1"/>
        <rFont val="Times New Roman"/>
        <family val="1"/>
      </rPr>
      <t>2015</t>
    </r>
    <r>
      <rPr>
        <sz val="10"/>
        <color theme="1"/>
        <rFont val="宋体"/>
        <family val="3"/>
        <charset val="134"/>
      </rPr>
      <t>年后最高收盘价至</t>
    </r>
    <r>
      <rPr>
        <sz val="10"/>
        <color theme="1"/>
        <rFont val="Times New Roman"/>
        <family val="1"/>
      </rPr>
      <t>2018</t>
    </r>
    <r>
      <rPr>
        <sz val="10"/>
        <color theme="1"/>
        <rFont val="宋体"/>
        <family val="3"/>
        <charset val="134"/>
      </rPr>
      <t>年</t>
    </r>
    <r>
      <rPr>
        <sz val="10"/>
        <color theme="1"/>
        <rFont val="Times New Roman"/>
        <family val="1"/>
      </rPr>
      <t>4</t>
    </r>
    <r>
      <rPr>
        <sz val="10"/>
        <color theme="1"/>
        <rFont val="宋体"/>
        <family val="3"/>
        <charset val="134"/>
      </rPr>
      <t>月</t>
    </r>
    <r>
      <rPr>
        <sz val="10"/>
        <color theme="1"/>
        <rFont val="Times New Roman"/>
        <family val="1"/>
      </rPr>
      <t>20</t>
    </r>
    <r>
      <rPr>
        <sz val="10"/>
        <color theme="1"/>
        <rFont val="宋体"/>
        <family val="3"/>
        <charset val="134"/>
      </rPr>
      <t>日收盘的涨跌幅</t>
    </r>
    <phoneticPr fontId="2" type="noConversion"/>
  </si>
  <si>
    <r>
      <rPr>
        <sz val="10"/>
        <color theme="1"/>
        <rFont val="宋体"/>
        <family val="3"/>
        <charset val="134"/>
      </rPr>
      <t>这九个公司是</t>
    </r>
    <r>
      <rPr>
        <sz val="10"/>
        <color theme="1"/>
        <rFont val="Times New Roman"/>
        <family val="1"/>
      </rPr>
      <t>A</t>
    </r>
    <r>
      <rPr>
        <sz val="10"/>
        <color theme="1"/>
        <rFont val="宋体"/>
        <family val="3"/>
        <charset val="134"/>
      </rPr>
      <t>股所有游戏公司中市值最大的九个。</t>
    </r>
    <phoneticPr fontId="7" type="noConversion"/>
  </si>
  <si>
    <r>
      <rPr>
        <sz val="10"/>
        <color theme="1"/>
        <rFont val="宋体"/>
        <family val="3"/>
        <charset val="134"/>
      </rPr>
      <t>本题的目的是让大家了解从</t>
    </r>
    <r>
      <rPr>
        <sz val="10"/>
        <color theme="1"/>
        <rFont val="Times New Roman"/>
        <family val="1"/>
      </rPr>
      <t>15</t>
    </r>
    <r>
      <rPr>
        <sz val="10"/>
        <color theme="1"/>
        <rFont val="宋体"/>
        <family val="3"/>
        <charset val="134"/>
      </rPr>
      <t>年以来的高点至今，这些游戏公司的表现如何。</t>
    </r>
    <phoneticPr fontId="7" type="noConversion"/>
  </si>
  <si>
    <r>
      <rPr>
        <b/>
        <sz val="10"/>
        <color theme="1"/>
        <rFont val="宋体"/>
        <family val="3"/>
        <charset val="134"/>
      </rPr>
      <t>区间</t>
    </r>
    <phoneticPr fontId="7" type="noConversion"/>
  </si>
  <si>
    <r>
      <rPr>
        <b/>
        <sz val="10"/>
        <color theme="1"/>
        <rFont val="宋体"/>
        <family val="3"/>
        <charset val="134"/>
      </rPr>
      <t>名称</t>
    </r>
    <phoneticPr fontId="7" type="noConversion"/>
  </si>
  <si>
    <r>
      <rPr>
        <b/>
        <sz val="10"/>
        <color theme="1"/>
        <rFont val="宋体"/>
        <family val="3"/>
        <charset val="134"/>
      </rPr>
      <t>最高收盘日</t>
    </r>
    <phoneticPr fontId="7" type="noConversion"/>
  </si>
  <si>
    <r>
      <rPr>
        <b/>
        <sz val="10"/>
        <color theme="1"/>
        <rFont val="宋体"/>
        <family val="3"/>
        <charset val="134"/>
      </rPr>
      <t>最高收盘价</t>
    </r>
    <phoneticPr fontId="7" type="noConversion"/>
  </si>
  <si>
    <r>
      <rPr>
        <b/>
        <sz val="10"/>
        <color theme="1"/>
        <rFont val="宋体"/>
        <family val="3"/>
        <charset val="134"/>
      </rPr>
      <t>最新收盘价</t>
    </r>
    <phoneticPr fontId="7" type="noConversion"/>
  </si>
  <si>
    <r>
      <rPr>
        <b/>
        <sz val="10"/>
        <color theme="1"/>
        <rFont val="宋体"/>
        <family val="3"/>
        <charset val="134"/>
      </rPr>
      <t>涨跌幅</t>
    </r>
    <phoneticPr fontId="7" type="noConversion"/>
  </si>
  <si>
    <r>
      <rPr>
        <sz val="10"/>
        <color theme="1"/>
        <rFont val="宋体"/>
        <family val="2"/>
      </rPr>
      <t>巨人网络</t>
    </r>
    <phoneticPr fontId="7" type="noConversion"/>
  </si>
  <si>
    <r>
      <rPr>
        <sz val="10"/>
        <color theme="1"/>
        <rFont val="宋体"/>
        <family val="2"/>
      </rPr>
      <t>世纪华通</t>
    </r>
    <phoneticPr fontId="7" type="noConversion"/>
  </si>
  <si>
    <r>
      <rPr>
        <sz val="10"/>
        <color theme="1"/>
        <rFont val="宋体"/>
        <family val="2"/>
      </rPr>
      <t>完美世界</t>
    </r>
    <phoneticPr fontId="7" type="noConversion"/>
  </si>
  <si>
    <r>
      <rPr>
        <sz val="10"/>
        <color theme="1"/>
        <rFont val="宋体"/>
        <family val="2"/>
      </rPr>
      <t>三七互娱</t>
    </r>
    <phoneticPr fontId="7" type="noConversion"/>
  </si>
  <si>
    <r>
      <rPr>
        <sz val="10"/>
        <color theme="1"/>
        <rFont val="宋体"/>
        <family val="2"/>
      </rPr>
      <t>昆仑万维</t>
    </r>
    <phoneticPr fontId="7" type="noConversion"/>
  </si>
  <si>
    <r>
      <rPr>
        <sz val="10"/>
        <color theme="1"/>
        <rFont val="宋体"/>
        <family val="2"/>
      </rPr>
      <t>恺英网络</t>
    </r>
    <phoneticPr fontId="7" type="noConversion"/>
  </si>
  <si>
    <r>
      <rPr>
        <sz val="10"/>
        <color theme="1"/>
        <rFont val="宋体"/>
        <family val="2"/>
      </rPr>
      <t>游族网络</t>
    </r>
    <phoneticPr fontId="7" type="noConversion"/>
  </si>
  <si>
    <r>
      <rPr>
        <sz val="10"/>
        <color theme="1"/>
        <rFont val="宋体"/>
        <family val="2"/>
      </rPr>
      <t>掌趣科技</t>
    </r>
    <phoneticPr fontId="7" type="noConversion"/>
  </si>
  <si>
    <r>
      <rPr>
        <sz val="10"/>
        <color theme="1"/>
        <rFont val="宋体"/>
        <family val="2"/>
      </rPr>
      <t>中青宝</t>
    </r>
    <phoneticPr fontId="7" type="noConversion"/>
  </si>
  <si>
    <r>
      <rPr>
        <sz val="10"/>
        <color theme="1"/>
        <rFont val="宋体"/>
        <family val="3"/>
        <charset val="134"/>
      </rPr>
      <t>平均值</t>
    </r>
    <phoneticPr fontId="7" type="noConversion"/>
  </si>
  <si>
    <r>
      <t>2</t>
    </r>
    <r>
      <rPr>
        <sz val="10"/>
        <color theme="1"/>
        <rFont val="宋体"/>
        <family val="3"/>
        <charset val="134"/>
      </rPr>
      <t>、世纪华通跟它们有何不同？还原世纪华通进入游戏行业的路径，写出从第一次收购游戏资产发布预案，到历次方案调整，直到交割的时点。写出后续重大收购（包括大股东收购游戏资产）的公告时点。</t>
    </r>
    <phoneticPr fontId="2" type="noConversion"/>
  </si>
  <si>
    <r>
      <rPr>
        <b/>
        <sz val="10"/>
        <color theme="1"/>
        <rFont val="宋体"/>
        <family val="3"/>
        <charset val="134"/>
      </rPr>
      <t>不同点：</t>
    </r>
    <phoneticPr fontId="7" type="noConversion"/>
  </si>
  <si>
    <r>
      <rPr>
        <sz val="10"/>
        <color theme="1"/>
        <rFont val="宋体"/>
        <family val="3"/>
        <charset val="134"/>
      </rPr>
      <t>世纪华通是通过多次收购游戏公司从传统汽车业务转型进入游戏行业，上述公司则是游戏公司通过（类）借壳上市或者</t>
    </r>
    <r>
      <rPr>
        <sz val="10"/>
        <color theme="1"/>
        <rFont val="Times New Roman"/>
        <family val="1"/>
      </rPr>
      <t>IPO</t>
    </r>
    <r>
      <rPr>
        <sz val="10"/>
        <color theme="1"/>
        <rFont val="宋体"/>
        <family val="3"/>
        <charset val="134"/>
      </rPr>
      <t>直接上市。</t>
    </r>
    <phoneticPr fontId="7" type="noConversion"/>
  </si>
  <si>
    <r>
      <rPr>
        <sz val="10"/>
        <color theme="1"/>
        <rFont val="宋体"/>
        <family val="3"/>
        <charset val="134"/>
      </rPr>
      <t>提示：在巨潮中搜索关键字</t>
    </r>
    <r>
      <rPr>
        <sz val="10"/>
        <color theme="1"/>
        <rFont val="Times New Roman"/>
        <family val="1"/>
      </rPr>
      <t>“</t>
    </r>
    <r>
      <rPr>
        <sz val="10"/>
        <color theme="1"/>
        <rFont val="宋体"/>
        <family val="3"/>
        <charset val="134"/>
      </rPr>
      <t>购</t>
    </r>
    <r>
      <rPr>
        <sz val="10"/>
        <color theme="1"/>
        <rFont val="Times New Roman"/>
        <family val="1"/>
      </rPr>
      <t>”</t>
    </r>
    <r>
      <rPr>
        <sz val="10"/>
        <color theme="1"/>
        <rFont val="宋体"/>
        <family val="3"/>
        <charset val="134"/>
      </rPr>
      <t>就可以找到历史所有并购相关的公告。</t>
    </r>
    <phoneticPr fontId="7" type="noConversion"/>
  </si>
  <si>
    <r>
      <rPr>
        <b/>
        <sz val="10"/>
        <color theme="1"/>
        <rFont val="宋体"/>
        <family val="2"/>
      </rPr>
      <t>世纪华通收购游戏公司历史如下：</t>
    </r>
    <phoneticPr fontId="7" type="noConversion"/>
  </si>
  <si>
    <r>
      <rPr>
        <sz val="10"/>
        <color theme="1"/>
        <rFont val="宋体"/>
        <family val="3"/>
        <charset val="134"/>
      </rPr>
      <t>收购标的</t>
    </r>
    <phoneticPr fontId="7" type="noConversion"/>
  </si>
  <si>
    <r>
      <rPr>
        <sz val="10"/>
        <color theme="1"/>
        <rFont val="宋体"/>
        <family val="3"/>
        <charset val="134"/>
      </rPr>
      <t>预案</t>
    </r>
    <phoneticPr fontId="7" type="noConversion"/>
  </si>
  <si>
    <r>
      <rPr>
        <sz val="10"/>
        <color theme="1"/>
        <rFont val="宋体"/>
        <family val="3"/>
        <charset val="134"/>
      </rPr>
      <t>草案</t>
    </r>
    <phoneticPr fontId="7" type="noConversion"/>
  </si>
  <si>
    <r>
      <rPr>
        <sz val="10"/>
        <color theme="1"/>
        <rFont val="宋体"/>
        <family val="3"/>
        <charset val="134"/>
      </rPr>
      <t>交割</t>
    </r>
    <phoneticPr fontId="7" type="noConversion"/>
  </si>
  <si>
    <r>
      <rPr>
        <sz val="10"/>
        <color theme="1"/>
        <rFont val="宋体"/>
        <family val="3"/>
        <charset val="134"/>
      </rPr>
      <t>收购比例</t>
    </r>
    <phoneticPr fontId="7" type="noConversion"/>
  </si>
  <si>
    <r>
      <rPr>
        <sz val="10"/>
        <color theme="1"/>
        <rFont val="宋体"/>
        <family val="3"/>
        <charset val="134"/>
      </rPr>
      <t>收购价格</t>
    </r>
    <phoneticPr fontId="7" type="noConversion"/>
  </si>
  <si>
    <r>
      <rPr>
        <sz val="10"/>
        <color theme="1"/>
        <rFont val="宋体"/>
        <family val="2"/>
      </rPr>
      <t>天游软件</t>
    </r>
    <phoneticPr fontId="7" type="noConversion"/>
  </si>
  <si>
    <r>
      <t>8.5</t>
    </r>
    <r>
      <rPr>
        <sz val="10"/>
        <color theme="1"/>
        <rFont val="宋体"/>
        <family val="3"/>
        <charset val="134"/>
      </rPr>
      <t>亿</t>
    </r>
    <phoneticPr fontId="7" type="noConversion"/>
  </si>
  <si>
    <r>
      <rPr>
        <sz val="10"/>
        <color theme="1"/>
        <rFont val="宋体"/>
        <family val="3"/>
        <charset val="134"/>
      </rPr>
      <t>预案</t>
    </r>
    <phoneticPr fontId="7" type="noConversion"/>
  </si>
  <si>
    <r>
      <rPr>
        <sz val="10"/>
        <color theme="1"/>
        <rFont val="宋体"/>
        <family val="3"/>
        <charset val="134"/>
      </rPr>
      <t>修订稿</t>
    </r>
    <phoneticPr fontId="7" type="noConversion"/>
  </si>
  <si>
    <r>
      <rPr>
        <sz val="10"/>
        <color theme="1"/>
        <rFont val="宋体"/>
        <family val="3"/>
        <charset val="134"/>
      </rPr>
      <t>中止</t>
    </r>
    <phoneticPr fontId="7" type="noConversion"/>
  </si>
  <si>
    <r>
      <rPr>
        <sz val="10"/>
        <color theme="1"/>
        <rFont val="宋体"/>
        <family val="3"/>
        <charset val="134"/>
      </rPr>
      <t>公告理由：</t>
    </r>
    <phoneticPr fontId="7" type="noConversion"/>
  </si>
  <si>
    <r>
      <rPr>
        <sz val="10"/>
        <color theme="1"/>
        <rFont val="宋体"/>
        <family val="2"/>
      </rPr>
      <t>中手游</t>
    </r>
    <phoneticPr fontId="7" type="noConversion"/>
  </si>
  <si>
    <r>
      <t>65.2</t>
    </r>
    <r>
      <rPr>
        <sz val="10"/>
        <color theme="1"/>
        <rFont val="宋体"/>
        <family val="3"/>
        <charset val="134"/>
      </rPr>
      <t>亿</t>
    </r>
    <phoneticPr fontId="7" type="noConversion"/>
  </si>
  <si>
    <r>
      <rPr>
        <sz val="10"/>
        <color theme="1"/>
        <rFont val="宋体"/>
        <family val="3"/>
        <charset val="134"/>
      </rPr>
      <t>标的公司财务数据将于</t>
    </r>
    <r>
      <rPr>
        <sz val="10"/>
        <color theme="1"/>
        <rFont val="Times New Roman"/>
        <family val="1"/>
      </rPr>
      <t>2016</t>
    </r>
    <r>
      <rPr>
        <sz val="10"/>
        <color theme="1"/>
        <rFont val="宋体"/>
        <family val="3"/>
        <charset val="134"/>
      </rPr>
      <t>年</t>
    </r>
    <r>
      <rPr>
        <sz val="10"/>
        <color theme="1"/>
        <rFont val="Times New Roman"/>
        <family val="1"/>
      </rPr>
      <t>6</t>
    </r>
    <r>
      <rPr>
        <sz val="10"/>
        <color theme="1"/>
        <rFont val="宋体"/>
        <family val="3"/>
        <charset val="134"/>
      </rPr>
      <t>月</t>
    </r>
    <r>
      <rPr>
        <sz val="10"/>
        <color theme="1"/>
        <rFont val="Times New Roman"/>
        <family val="1"/>
      </rPr>
      <t>30</t>
    </r>
    <r>
      <rPr>
        <sz val="10"/>
        <color theme="1"/>
        <rFont val="宋体"/>
        <family val="3"/>
        <charset val="134"/>
      </rPr>
      <t>日到期，且近期并购重组监管政策发生变化</t>
    </r>
    <phoneticPr fontId="7" type="noConversion"/>
  </si>
  <si>
    <r>
      <rPr>
        <sz val="10"/>
        <color theme="1"/>
        <rFont val="宋体"/>
        <family val="2"/>
      </rPr>
      <t>点点互动</t>
    </r>
    <phoneticPr fontId="7" type="noConversion"/>
  </si>
  <si>
    <r>
      <rPr>
        <sz val="10"/>
        <color theme="1"/>
        <rFont val="宋体"/>
        <family val="3"/>
        <charset val="134"/>
      </rPr>
      <t>修订稿</t>
    </r>
    <r>
      <rPr>
        <sz val="10"/>
        <color theme="1"/>
        <rFont val="Times New Roman"/>
        <family val="1"/>
      </rPr>
      <t>1</t>
    </r>
    <phoneticPr fontId="7" type="noConversion"/>
  </si>
  <si>
    <r>
      <rPr>
        <sz val="10"/>
        <color theme="1"/>
        <rFont val="宋体"/>
        <family val="3"/>
        <charset val="134"/>
      </rPr>
      <t>修订稿</t>
    </r>
    <r>
      <rPr>
        <sz val="10"/>
        <color theme="1"/>
        <rFont val="Times New Roman"/>
        <family val="1"/>
      </rPr>
      <t>2</t>
    </r>
    <phoneticPr fontId="7" type="noConversion"/>
  </si>
  <si>
    <r>
      <t>69.4</t>
    </r>
    <r>
      <rPr>
        <sz val="10"/>
        <color theme="1"/>
        <rFont val="宋体"/>
        <family val="3"/>
        <charset val="134"/>
      </rPr>
      <t>亿</t>
    </r>
    <phoneticPr fontId="7" type="noConversion"/>
  </si>
  <si>
    <r>
      <rPr>
        <b/>
        <sz val="10"/>
        <color theme="1"/>
        <rFont val="宋体"/>
        <family val="3"/>
        <charset val="134"/>
      </rPr>
      <t>控股股东及大股东层面的收购</t>
    </r>
    <phoneticPr fontId="7" type="noConversion"/>
  </si>
  <si>
    <r>
      <rPr>
        <sz val="10"/>
        <color theme="1"/>
        <rFont val="宋体"/>
        <family val="3"/>
        <charset val="134"/>
      </rPr>
      <t>完成收购</t>
    </r>
    <phoneticPr fontId="7" type="noConversion"/>
  </si>
  <si>
    <r>
      <t>64.0</t>
    </r>
    <r>
      <rPr>
        <sz val="10"/>
        <color theme="1"/>
        <rFont val="宋体"/>
        <family val="3"/>
        <charset val="134"/>
      </rPr>
      <t>亿</t>
    </r>
    <phoneticPr fontId="7" type="noConversion"/>
  </si>
  <si>
    <r>
      <t>3</t>
    </r>
    <r>
      <rPr>
        <sz val="10"/>
        <color theme="1"/>
        <rFont val="宋体"/>
        <family val="3"/>
        <charset val="134"/>
      </rPr>
      <t>、列举第一题的</t>
    </r>
    <r>
      <rPr>
        <sz val="10"/>
        <color theme="1"/>
        <rFont val="Times New Roman"/>
        <family val="1"/>
      </rPr>
      <t>9</t>
    </r>
    <r>
      <rPr>
        <sz val="10"/>
        <color theme="1"/>
        <rFont val="宋体"/>
        <family val="3"/>
        <charset val="134"/>
      </rPr>
      <t>家公司，</t>
    </r>
    <r>
      <rPr>
        <sz val="10"/>
        <color theme="1"/>
        <rFont val="Times New Roman"/>
        <family val="1"/>
      </rPr>
      <t>2017Q1-2018Q1</t>
    </r>
    <r>
      <rPr>
        <sz val="10"/>
        <color theme="1"/>
        <rFont val="宋体"/>
        <family val="3"/>
        <charset val="134"/>
      </rPr>
      <t>五个季度的营收和净利的同比增速（使用九斗服务号查询），当前的估值（市盈率），并写下你的分析。</t>
    </r>
    <phoneticPr fontId="2" type="noConversion"/>
  </si>
  <si>
    <r>
      <rPr>
        <sz val="10"/>
        <color theme="1"/>
        <rFont val="宋体"/>
        <family val="3"/>
        <charset val="134"/>
      </rPr>
      <t>营收同比增速</t>
    </r>
    <phoneticPr fontId="7" type="noConversion"/>
  </si>
  <si>
    <r>
      <rPr>
        <sz val="10"/>
        <color theme="1"/>
        <rFont val="宋体"/>
        <family val="3"/>
        <charset val="134"/>
      </rPr>
      <t>净利同比增速</t>
    </r>
    <phoneticPr fontId="7" type="noConversion"/>
  </si>
  <si>
    <r>
      <rPr>
        <sz val="10"/>
        <color theme="1"/>
        <rFont val="宋体"/>
        <family val="3"/>
        <charset val="134"/>
      </rPr>
      <t>中位数</t>
    </r>
    <phoneticPr fontId="7" type="noConversion"/>
  </si>
  <si>
    <r>
      <rPr>
        <sz val="10"/>
        <color theme="1"/>
        <rFont val="宋体"/>
        <family val="3"/>
        <charset val="134"/>
      </rPr>
      <t>端游</t>
    </r>
    <phoneticPr fontId="7" type="noConversion"/>
  </si>
  <si>
    <r>
      <rPr>
        <sz val="10"/>
        <color theme="1"/>
        <rFont val="宋体"/>
        <family val="3"/>
        <charset val="134"/>
      </rPr>
      <t>页游</t>
    </r>
    <phoneticPr fontId="7" type="noConversion"/>
  </si>
  <si>
    <r>
      <rPr>
        <b/>
        <sz val="10"/>
        <color theme="1"/>
        <rFont val="宋体"/>
        <family val="3"/>
        <charset val="134"/>
      </rPr>
      <t>类型</t>
    </r>
    <phoneticPr fontId="7" type="noConversion"/>
  </si>
  <si>
    <r>
      <rPr>
        <sz val="10"/>
        <color rgb="FF0070C0"/>
        <rFont val="宋体"/>
        <family val="3"/>
        <charset val="134"/>
      </rPr>
      <t>发行</t>
    </r>
    <phoneticPr fontId="7" type="noConversion"/>
  </si>
  <si>
    <r>
      <rPr>
        <sz val="10"/>
        <color rgb="FF0070C0"/>
        <rFont val="宋体"/>
        <family val="3"/>
        <charset val="134"/>
      </rPr>
      <t>手游</t>
    </r>
    <r>
      <rPr>
        <sz val="10"/>
        <color rgb="FF0070C0"/>
        <rFont val="Times New Roman"/>
        <family val="1"/>
      </rPr>
      <t>+</t>
    </r>
    <r>
      <rPr>
        <sz val="10"/>
        <color rgb="FF0070C0"/>
        <rFont val="宋体"/>
        <family val="3"/>
        <charset val="134"/>
      </rPr>
      <t>页游</t>
    </r>
    <phoneticPr fontId="7" type="noConversion"/>
  </si>
  <si>
    <r>
      <rPr>
        <sz val="10"/>
        <color rgb="FF0070C0"/>
        <rFont val="宋体"/>
        <family val="3"/>
        <charset val="134"/>
      </rPr>
      <t>手游</t>
    </r>
    <phoneticPr fontId="7" type="noConversion"/>
  </si>
  <si>
    <r>
      <rPr>
        <sz val="10"/>
        <color rgb="FF0070C0"/>
        <rFont val="宋体"/>
        <family val="3"/>
        <charset val="134"/>
      </rPr>
      <t>页游</t>
    </r>
    <r>
      <rPr>
        <sz val="10"/>
        <color rgb="FF0070C0"/>
        <rFont val="Times New Roman"/>
        <family val="1"/>
      </rPr>
      <t>+</t>
    </r>
    <r>
      <rPr>
        <sz val="10"/>
        <color rgb="FF0070C0"/>
        <rFont val="宋体"/>
        <family val="3"/>
        <charset val="134"/>
      </rPr>
      <t>手游</t>
    </r>
    <phoneticPr fontId="7" type="noConversion"/>
  </si>
  <si>
    <r>
      <rPr>
        <sz val="10"/>
        <color rgb="FF0070C0"/>
        <rFont val="宋体"/>
        <family val="3"/>
        <charset val="134"/>
      </rPr>
      <t>手游</t>
    </r>
    <r>
      <rPr>
        <sz val="10"/>
        <color rgb="FF0070C0"/>
        <rFont val="Times New Roman"/>
        <family val="1"/>
      </rPr>
      <t>+</t>
    </r>
    <r>
      <rPr>
        <sz val="10"/>
        <color rgb="FF0070C0"/>
        <rFont val="宋体"/>
        <family val="3"/>
        <charset val="134"/>
      </rPr>
      <t>页游</t>
    </r>
    <phoneticPr fontId="7" type="noConversion"/>
  </si>
  <si>
    <r>
      <rPr>
        <sz val="10"/>
        <color rgb="FF0070C0"/>
        <rFont val="宋体"/>
        <family val="3"/>
        <charset val="134"/>
      </rPr>
      <t>手游</t>
    </r>
    <phoneticPr fontId="7" type="noConversion"/>
  </si>
  <si>
    <r>
      <rPr>
        <sz val="10"/>
        <color rgb="FF0070C0"/>
        <rFont val="宋体"/>
        <family val="3"/>
        <charset val="134"/>
      </rPr>
      <t>页游</t>
    </r>
    <r>
      <rPr>
        <sz val="10"/>
        <color theme="1"/>
        <rFont val="Times New Roman"/>
        <family val="1"/>
      </rPr>
      <t/>
    </r>
    <phoneticPr fontId="7" type="noConversion"/>
  </si>
  <si>
    <r>
      <rPr>
        <sz val="10"/>
        <color theme="1"/>
        <rFont val="宋体"/>
        <family val="3"/>
        <charset val="134"/>
      </rPr>
      <t>分析：</t>
    </r>
    <phoneticPr fontId="7" type="noConversion"/>
  </si>
  <si>
    <r>
      <t>1.</t>
    </r>
    <r>
      <rPr>
        <sz val="10"/>
        <color theme="1"/>
        <rFont val="宋体"/>
        <family val="3"/>
        <charset val="134"/>
      </rPr>
      <t>从</t>
    </r>
    <r>
      <rPr>
        <sz val="10"/>
        <color theme="1"/>
        <rFont val="Times New Roman"/>
        <family val="1"/>
      </rPr>
      <t>2017Q1</t>
    </r>
    <r>
      <rPr>
        <sz val="10"/>
        <color theme="1"/>
        <rFont val="宋体"/>
        <family val="3"/>
        <charset val="134"/>
      </rPr>
      <t>以后，以上大部分游戏公司的业绩增速开始明显下滑，可以看到与行业整体趋势是一致的。</t>
    </r>
    <phoneticPr fontId="7" type="noConversion"/>
  </si>
  <si>
    <r>
      <t>2.17Q1</t>
    </r>
    <r>
      <rPr>
        <sz val="10"/>
        <color theme="1"/>
        <rFont val="宋体"/>
        <family val="3"/>
        <charset val="134"/>
      </rPr>
      <t>增速很多超过</t>
    </r>
    <r>
      <rPr>
        <sz val="10"/>
        <color theme="1"/>
        <rFont val="Times New Roman"/>
        <family val="1"/>
      </rPr>
      <t>50%</t>
    </r>
    <r>
      <rPr>
        <sz val="10"/>
        <color theme="1"/>
        <rFont val="宋体"/>
        <family val="3"/>
        <charset val="134"/>
      </rPr>
      <t>，甚至</t>
    </r>
    <r>
      <rPr>
        <sz val="10"/>
        <color theme="1"/>
        <rFont val="Times New Roman"/>
        <family val="1"/>
      </rPr>
      <t>100%</t>
    </r>
    <r>
      <rPr>
        <sz val="10"/>
        <color theme="1"/>
        <rFont val="宋体"/>
        <family val="3"/>
        <charset val="134"/>
      </rPr>
      <t>的，多是并购之后的影响。由此可见游戏行业本身的内生增速现在已经很一般。</t>
    </r>
    <phoneticPr fontId="7" type="noConversion"/>
  </si>
  <si>
    <r>
      <t xml:space="preserve">3.  </t>
    </r>
    <r>
      <rPr>
        <sz val="10"/>
        <color theme="1"/>
        <rFont val="宋体"/>
        <family val="3"/>
        <charset val="134"/>
      </rPr>
      <t>除了最近有刚刚并表的世纪华通和业绩连续暴跌的掌趣科技，其他游戏公司的估值均处于历史相对低位。都还挺赚钱的，大部分公司有几亿，甚至十几亿的利润。</t>
    </r>
    <phoneticPr fontId="7" type="noConversion"/>
  </si>
  <si>
    <r>
      <rPr>
        <sz val="10"/>
        <color theme="1"/>
        <rFont val="宋体"/>
        <family val="3"/>
        <charset val="134"/>
      </rPr>
      <t>总结：游戏还是个赚钱的行业，但是整体已经从高速增长阶段到了成熟期。</t>
    </r>
    <phoneticPr fontId="7" type="noConversion"/>
  </si>
  <si>
    <r>
      <rPr>
        <sz val="10"/>
        <color theme="1"/>
        <rFont val="宋体"/>
        <family val="3"/>
        <charset val="134"/>
      </rPr>
      <t>以下数据来源：</t>
    </r>
    <phoneticPr fontId="7" type="noConversion"/>
  </si>
  <si>
    <r>
      <rPr>
        <b/>
        <sz val="10"/>
        <color theme="1"/>
        <rFont val="宋体"/>
        <family val="3"/>
        <charset val="134"/>
      </rPr>
      <t>未来全球游戏行业市场增速预测：</t>
    </r>
    <phoneticPr fontId="7" type="noConversion"/>
  </si>
  <si>
    <r>
      <rPr>
        <sz val="10"/>
        <color theme="1"/>
        <rFont val="宋体"/>
        <family val="3"/>
        <charset val="134"/>
      </rPr>
      <t>移动游戏</t>
    </r>
    <phoneticPr fontId="7" type="noConversion"/>
  </si>
  <si>
    <r>
      <rPr>
        <sz val="10"/>
        <color theme="1"/>
        <rFont val="宋体"/>
        <family val="3"/>
        <charset val="134"/>
      </rPr>
      <t>主机游戏</t>
    </r>
    <phoneticPr fontId="7" type="noConversion"/>
  </si>
  <si>
    <r>
      <rPr>
        <sz val="10"/>
        <color theme="1"/>
        <rFont val="宋体"/>
        <family val="3"/>
        <charset val="134"/>
      </rPr>
      <t>客户端游戏</t>
    </r>
    <phoneticPr fontId="7" type="noConversion"/>
  </si>
  <si>
    <r>
      <t>16</t>
    </r>
    <r>
      <rPr>
        <sz val="10"/>
        <color theme="1"/>
        <rFont val="宋体"/>
        <family val="3"/>
        <charset val="134"/>
      </rPr>
      <t>年以前每个季度都保持高于</t>
    </r>
    <r>
      <rPr>
        <sz val="10"/>
        <color theme="1"/>
        <rFont val="Times New Roman"/>
        <family val="1"/>
      </rPr>
      <t>50%</t>
    </r>
    <r>
      <rPr>
        <sz val="10"/>
        <color theme="1"/>
        <rFont val="宋体"/>
        <family val="3"/>
        <charset val="134"/>
      </rPr>
      <t>的增长，</t>
    </r>
    <r>
      <rPr>
        <sz val="10"/>
        <color theme="1"/>
        <rFont val="Times New Roman"/>
        <family val="1"/>
      </rPr>
      <t>16</t>
    </r>
    <r>
      <rPr>
        <sz val="10"/>
        <color theme="1"/>
        <rFont val="宋体"/>
        <family val="3"/>
        <charset val="134"/>
      </rPr>
      <t>年增速开始向下，</t>
    </r>
    <r>
      <rPr>
        <sz val="10"/>
        <color theme="1"/>
        <rFont val="Times New Roman"/>
        <family val="1"/>
      </rPr>
      <t>17</t>
    </r>
    <r>
      <rPr>
        <sz val="10"/>
        <color theme="1"/>
        <rFont val="宋体"/>
        <family val="3"/>
        <charset val="134"/>
      </rPr>
      <t>年开始增速为负。</t>
    </r>
    <phoneticPr fontId="7" type="noConversion"/>
  </si>
  <si>
    <r>
      <rPr>
        <b/>
        <sz val="10"/>
        <color theme="1"/>
        <rFont val="宋体"/>
        <family val="3"/>
        <charset val="134"/>
      </rPr>
      <t>掌趣分析：</t>
    </r>
    <phoneticPr fontId="7" type="noConversion"/>
  </si>
  <si>
    <r>
      <rPr>
        <sz val="10"/>
        <color theme="1"/>
        <rFont val="宋体"/>
        <family val="3"/>
        <charset val="134"/>
      </rPr>
      <t>从</t>
    </r>
    <r>
      <rPr>
        <sz val="10"/>
        <color theme="1"/>
        <rFont val="Times New Roman"/>
        <family val="1"/>
      </rPr>
      <t>2015</t>
    </r>
    <r>
      <rPr>
        <sz val="10"/>
        <color theme="1"/>
        <rFont val="宋体"/>
        <family val="3"/>
        <charset val="134"/>
      </rPr>
      <t>年开始，并购的步伐几乎停滞，之前并购的游戏公司更是大多没有完成业绩承诺。</t>
    </r>
    <r>
      <rPr>
        <sz val="10"/>
        <color theme="1"/>
        <rFont val="Times New Roman"/>
        <family val="1"/>
      </rPr>
      <t/>
    </r>
    <phoneticPr fontId="7" type="noConversion"/>
  </si>
  <si>
    <r>
      <rPr>
        <sz val="10"/>
        <color theme="1"/>
        <rFont val="宋体"/>
        <family val="3"/>
        <charset val="134"/>
      </rPr>
      <t>完成率</t>
    </r>
    <phoneticPr fontId="7" type="noConversion"/>
  </si>
  <si>
    <r>
      <rPr>
        <sz val="10"/>
        <color theme="1"/>
        <rFont val="宋体"/>
        <family val="3"/>
        <charset val="134"/>
      </rPr>
      <t>玩蟹科技</t>
    </r>
    <phoneticPr fontId="7" type="noConversion"/>
  </si>
  <si>
    <r>
      <rPr>
        <sz val="10"/>
        <color theme="1"/>
        <rFont val="宋体"/>
        <family val="3"/>
        <charset val="134"/>
      </rPr>
      <t>上游信息</t>
    </r>
    <phoneticPr fontId="7" type="noConversion"/>
  </si>
  <si>
    <r>
      <rPr>
        <sz val="10"/>
        <color theme="1"/>
        <rFont val="宋体"/>
        <family val="3"/>
        <charset val="134"/>
      </rPr>
      <t>动网先锋</t>
    </r>
    <phoneticPr fontId="7" type="noConversion"/>
  </si>
  <si>
    <r>
      <rPr>
        <sz val="10"/>
        <color theme="1"/>
        <rFont val="宋体"/>
        <family val="3"/>
        <charset val="134"/>
      </rPr>
      <t>从</t>
    </r>
    <r>
      <rPr>
        <sz val="10"/>
        <color theme="1"/>
        <rFont val="Times New Roman"/>
        <family val="1"/>
      </rPr>
      <t>2016Q2</t>
    </r>
    <r>
      <rPr>
        <sz val="10"/>
        <color theme="1"/>
        <rFont val="宋体"/>
        <family val="3"/>
        <charset val="134"/>
      </rPr>
      <t>开始，营收和净利都出现了下滑的拐点。</t>
    </r>
    <r>
      <rPr>
        <sz val="10"/>
        <color theme="1"/>
        <rFont val="Times New Roman"/>
        <family val="1"/>
      </rPr>
      <t/>
    </r>
    <phoneticPr fontId="7" type="noConversion"/>
  </si>
  <si>
    <r>
      <rPr>
        <sz val="10"/>
        <color theme="1"/>
        <rFont val="宋体"/>
        <family val="3"/>
        <charset val="134"/>
      </rPr>
      <t>但是，即便有中国网游第一巨头的持股，掌趣科技也并未能挽回颓势。</t>
    </r>
    <phoneticPr fontId="7" type="noConversion"/>
  </si>
  <si>
    <r>
      <t>2015-2017</t>
    </r>
    <r>
      <rPr>
        <sz val="10"/>
        <color theme="1"/>
        <rFont val="宋体"/>
        <family val="3"/>
        <charset val="134"/>
      </rPr>
      <t>年，三年市值跌去</t>
    </r>
    <r>
      <rPr>
        <sz val="10"/>
        <color theme="1"/>
        <rFont val="Times New Roman"/>
        <family val="1"/>
      </rPr>
      <t>70%</t>
    </r>
    <r>
      <rPr>
        <sz val="10"/>
        <color theme="1"/>
        <rFont val="宋体"/>
        <family val="3"/>
        <charset val="134"/>
      </rPr>
      <t>，管理层也在持续动荡，内部人员人员流失。</t>
    </r>
    <phoneticPr fontId="7" type="noConversion"/>
  </si>
  <si>
    <r>
      <rPr>
        <sz val="10"/>
        <color theme="1"/>
        <rFont val="宋体"/>
        <family val="3"/>
        <charset val="134"/>
      </rPr>
      <t>创始人，多名高管相继离职，战略投资者华谊兄弟退出，被收购公司的原有股东在解禁期满后也纷纷减持套现。</t>
    </r>
    <phoneticPr fontId="7" type="noConversion"/>
  </si>
  <si>
    <r>
      <rPr>
        <b/>
        <sz val="10"/>
        <color theme="1"/>
        <rFont val="宋体"/>
        <family val="3"/>
        <charset val="134"/>
      </rPr>
      <t>总结掌趣：</t>
    </r>
    <phoneticPr fontId="7" type="noConversion"/>
  </si>
  <si>
    <r>
      <t xml:space="preserve">1. </t>
    </r>
    <r>
      <rPr>
        <sz val="10"/>
        <color theme="1"/>
        <rFont val="宋体"/>
        <family val="3"/>
        <charset val="134"/>
      </rPr>
      <t>掌趣高速增长的几年，一靠手游行业整体的快速发展，二靠并购重组；</t>
    </r>
    <phoneticPr fontId="7" type="noConversion"/>
  </si>
  <si>
    <r>
      <t>3.</t>
    </r>
    <r>
      <rPr>
        <sz val="10"/>
        <color theme="1"/>
        <rFont val="宋体"/>
        <family val="3"/>
        <charset val="134"/>
      </rPr>
      <t>一般游戏公司，基本上创作团队比较单一，难以持续性地创造出爆款产品。巨头垄断的背景下，中小企业的生存状态很艰难。腾讯、网易依靠多元的创作团队，不断地输出好的内容，拿走了近</t>
    </r>
    <r>
      <rPr>
        <sz val="10"/>
        <color theme="1"/>
        <rFont val="Times New Roman"/>
        <family val="1"/>
      </rPr>
      <t>70%</t>
    </r>
    <r>
      <rPr>
        <sz val="10"/>
        <color theme="1"/>
        <rFont val="宋体"/>
        <family val="3"/>
        <charset val="134"/>
      </rPr>
      <t>的市场份额。</t>
    </r>
    <phoneticPr fontId="7" type="noConversion"/>
  </si>
  <si>
    <r>
      <t xml:space="preserve">1. </t>
    </r>
    <r>
      <rPr>
        <sz val="10"/>
        <color theme="1"/>
        <rFont val="宋体"/>
        <family val="3"/>
        <charset val="134"/>
      </rPr>
      <t>现在已经不存在一个和掌趣当初同样行业整体正在蓬勃发展的一个市场环境。</t>
    </r>
    <phoneticPr fontId="7" type="noConversion"/>
  </si>
  <si>
    <r>
      <t xml:space="preserve">2. </t>
    </r>
    <r>
      <rPr>
        <sz val="10"/>
        <color theme="1"/>
        <rFont val="宋体"/>
        <family val="3"/>
        <charset val="134"/>
      </rPr>
      <t>前期业绩承诺实现概率较大，应该是业绩高增长的好时机。但是一两年后难以保证。</t>
    </r>
    <phoneticPr fontId="7" type="noConversion"/>
  </si>
  <si>
    <r>
      <t xml:space="preserve">3. </t>
    </r>
    <r>
      <rPr>
        <sz val="10"/>
        <color theme="1"/>
        <rFont val="宋体"/>
        <family val="3"/>
        <charset val="134"/>
      </rPr>
      <t>现在世纪华通的体量已经达到</t>
    </r>
    <r>
      <rPr>
        <sz val="10"/>
        <color theme="1"/>
        <rFont val="Times New Roman"/>
        <family val="1"/>
      </rPr>
      <t>500</t>
    </r>
    <r>
      <rPr>
        <sz val="10"/>
        <color theme="1"/>
        <rFont val="宋体"/>
        <family val="3"/>
        <charset val="134"/>
      </rPr>
      <t>亿级别，是当初掌趣的十倍，想要取得翻几倍的增长要难得多。</t>
    </r>
    <phoneticPr fontId="7" type="noConversion"/>
  </si>
  <si>
    <r>
      <t>5</t>
    </r>
    <r>
      <rPr>
        <sz val="10"/>
        <color theme="1"/>
        <rFont val="宋体"/>
        <family val="3"/>
        <charset val="134"/>
      </rPr>
      <t>、手游</t>
    </r>
    <r>
      <rPr>
        <sz val="10"/>
        <color theme="1"/>
        <rFont val="Times New Roman"/>
        <family val="1"/>
      </rPr>
      <t>2018</t>
    </r>
    <r>
      <rPr>
        <sz val="10"/>
        <color theme="1"/>
        <rFont val="宋体"/>
        <family val="3"/>
        <charset val="134"/>
      </rPr>
      <t>和手游</t>
    </r>
    <r>
      <rPr>
        <sz val="10"/>
        <color theme="1"/>
        <rFont val="Times New Roman"/>
        <family val="1"/>
      </rPr>
      <t>2013</t>
    </r>
    <r>
      <rPr>
        <sz val="10"/>
        <color theme="1"/>
        <rFont val="宋体"/>
        <family val="3"/>
        <charset val="134"/>
      </rPr>
      <t>，发生了什么变化？</t>
    </r>
    <phoneticPr fontId="2" type="noConversion"/>
  </si>
  <si>
    <r>
      <rPr>
        <sz val="10"/>
        <color theme="1"/>
        <rFont val="宋体"/>
        <family val="3"/>
        <charset val="134"/>
      </rPr>
      <t>具体的差别是：</t>
    </r>
    <phoneticPr fontId="7" type="noConversion"/>
  </si>
  <si>
    <r>
      <t>2013</t>
    </r>
    <r>
      <rPr>
        <sz val="10"/>
        <color theme="1"/>
        <rFont val="宋体"/>
        <family val="3"/>
        <charset val="134"/>
      </rPr>
      <t>年</t>
    </r>
    <phoneticPr fontId="7" type="noConversion"/>
  </si>
  <si>
    <r>
      <t>2018</t>
    </r>
    <r>
      <rPr>
        <sz val="10"/>
        <color theme="1"/>
        <rFont val="宋体"/>
        <family val="3"/>
        <charset val="134"/>
      </rPr>
      <t>年</t>
    </r>
    <phoneticPr fontId="7" type="noConversion"/>
  </si>
  <si>
    <r>
      <rPr>
        <sz val="10"/>
        <color theme="1"/>
        <rFont val="宋体"/>
        <family val="3"/>
        <charset val="134"/>
      </rPr>
      <t>发展阶段</t>
    </r>
    <phoneticPr fontId="7" type="noConversion"/>
  </si>
  <si>
    <r>
      <rPr>
        <sz val="10"/>
        <color theme="1"/>
        <rFont val="宋体"/>
        <family val="3"/>
        <charset val="134"/>
      </rPr>
      <t>高速成长期</t>
    </r>
    <phoneticPr fontId="7" type="noConversion"/>
  </si>
  <si>
    <r>
      <rPr>
        <sz val="10"/>
        <color theme="1"/>
        <rFont val="宋体"/>
        <family val="3"/>
        <charset val="134"/>
      </rPr>
      <t>进入成熟期</t>
    </r>
    <phoneticPr fontId="7" type="noConversion"/>
  </si>
  <si>
    <r>
      <rPr>
        <sz val="10"/>
        <color theme="1"/>
        <rFont val="宋体"/>
        <family val="3"/>
        <charset val="134"/>
      </rPr>
      <t>智能手机，</t>
    </r>
    <r>
      <rPr>
        <sz val="10"/>
        <color theme="1"/>
        <rFont val="Times New Roman"/>
        <family val="1"/>
      </rPr>
      <t>4G</t>
    </r>
    <r>
      <rPr>
        <sz val="10"/>
        <color theme="1"/>
        <rFont val="宋体"/>
        <family val="3"/>
        <charset val="134"/>
      </rPr>
      <t>网络在快速普及</t>
    </r>
    <phoneticPr fontId="7" type="noConversion"/>
  </si>
  <si>
    <r>
      <rPr>
        <sz val="10"/>
        <color theme="1"/>
        <rFont val="宋体"/>
        <family val="3"/>
        <charset val="134"/>
      </rPr>
      <t>驱动力</t>
    </r>
    <phoneticPr fontId="7" type="noConversion"/>
  </si>
  <si>
    <r>
      <rPr>
        <sz val="10"/>
        <color theme="1"/>
        <rFont val="宋体"/>
        <family val="3"/>
        <charset val="134"/>
      </rPr>
      <t>硬件设备渗透率提升</t>
    </r>
    <phoneticPr fontId="7" type="noConversion"/>
  </si>
  <si>
    <r>
      <rPr>
        <sz val="10"/>
        <color theme="1"/>
        <rFont val="宋体"/>
        <family val="3"/>
        <charset val="134"/>
      </rPr>
      <t>市场特点</t>
    </r>
    <phoneticPr fontId="7" type="noConversion"/>
  </si>
  <si>
    <r>
      <rPr>
        <sz val="10"/>
        <color theme="1"/>
        <rFont val="宋体"/>
        <family val="3"/>
        <charset val="134"/>
      </rPr>
      <t>增量市场</t>
    </r>
    <phoneticPr fontId="7" type="noConversion"/>
  </si>
  <si>
    <r>
      <rPr>
        <sz val="10"/>
        <color theme="1"/>
        <rFont val="宋体"/>
        <family val="3"/>
        <charset val="134"/>
      </rPr>
      <t>需要的能力</t>
    </r>
    <phoneticPr fontId="7" type="noConversion"/>
  </si>
  <si>
    <r>
      <rPr>
        <sz val="10"/>
        <color theme="1"/>
        <rFont val="宋体"/>
        <family val="3"/>
        <charset val="134"/>
      </rPr>
      <t>优质内容</t>
    </r>
    <r>
      <rPr>
        <sz val="10"/>
        <color theme="1"/>
        <rFont val="Times New Roman"/>
        <family val="1"/>
      </rPr>
      <t>+</t>
    </r>
    <r>
      <rPr>
        <sz val="10"/>
        <color theme="1"/>
        <rFont val="宋体"/>
        <family val="3"/>
        <charset val="134"/>
      </rPr>
      <t>低成本流量入口</t>
    </r>
    <phoneticPr fontId="7" type="noConversion"/>
  </si>
  <si>
    <r>
      <rPr>
        <sz val="10"/>
        <color theme="1"/>
        <rFont val="宋体"/>
        <family val="3"/>
        <charset val="134"/>
      </rPr>
      <t>头部效应，腾讯和网易系的游戏占据近七成的市场份额</t>
    </r>
    <phoneticPr fontId="7" type="noConversion"/>
  </si>
  <si>
    <r>
      <rPr>
        <sz val="10"/>
        <color theme="1"/>
        <rFont val="宋体"/>
        <family val="3"/>
        <charset val="134"/>
      </rPr>
      <t>受益企业</t>
    </r>
    <phoneticPr fontId="7" type="noConversion"/>
  </si>
  <si>
    <r>
      <rPr>
        <sz val="10"/>
        <color theme="1"/>
        <rFont val="宋体"/>
        <family val="3"/>
        <charset val="134"/>
      </rPr>
      <t>整个行业</t>
    </r>
    <phoneticPr fontId="7" type="noConversion"/>
  </si>
  <si>
    <r>
      <rPr>
        <sz val="10"/>
        <color theme="1"/>
        <rFont val="宋体"/>
        <family val="3"/>
        <charset val="134"/>
      </rPr>
      <t>全产业链整合</t>
    </r>
    <r>
      <rPr>
        <sz val="10"/>
        <color theme="1"/>
        <rFont val="Times New Roman"/>
        <family val="1"/>
      </rPr>
      <t>/</t>
    </r>
    <r>
      <rPr>
        <sz val="10"/>
        <color theme="1"/>
        <rFont val="宋体"/>
        <family val="3"/>
        <charset val="134"/>
      </rPr>
      <t>研运一体的巨头企业</t>
    </r>
    <phoneticPr fontId="7" type="noConversion"/>
  </si>
  <si>
    <r>
      <rPr>
        <sz val="10"/>
        <color theme="1"/>
        <rFont val="宋体"/>
        <family val="3"/>
        <charset val="134"/>
      </rPr>
      <t>整体高增长</t>
    </r>
    <phoneticPr fontId="7" type="noConversion"/>
  </si>
  <si>
    <r>
      <rPr>
        <b/>
        <sz val="10"/>
        <color theme="1"/>
        <rFont val="宋体"/>
        <family val="3"/>
        <charset val="134"/>
      </rPr>
      <t>结论：当前的世纪华通，不存在像掌趣当初一样的增长空间。</t>
    </r>
    <phoneticPr fontId="7" type="noConversion"/>
  </si>
  <si>
    <t>注：退市时收盘价直接在行情软件查找即可，注意直接在行情软件上查到的美股价格一般都是ADR的价格。</t>
    <phoneticPr fontId="7" type="noConversion"/>
  </si>
  <si>
    <t>股本数量的话需要去查看退市前最新的一份财报。</t>
    <phoneticPr fontId="7" type="noConversion"/>
  </si>
  <si>
    <t>附：</t>
    <phoneticPr fontId="7" type="noConversion"/>
  </si>
  <si>
    <r>
      <t>ADR</t>
    </r>
    <r>
      <rPr>
        <sz val="10"/>
        <color theme="1"/>
        <rFont val="宋体"/>
        <family val="3"/>
        <charset val="134"/>
      </rPr>
      <t>：</t>
    </r>
    <r>
      <rPr>
        <sz val="10"/>
        <color theme="1"/>
        <rFont val="Times New Roman"/>
        <family val="1"/>
      </rPr>
      <t>American depositary receipt</t>
    </r>
    <r>
      <rPr>
        <sz val="10"/>
        <color theme="1"/>
        <rFont val="宋体"/>
        <family val="3"/>
        <charset val="134"/>
      </rPr>
      <t xml:space="preserve">美国存托凭证，由存托银行发行的针对美国投资者的在美国证券市场交易的可转让股票凭证。
</t>
    </r>
    <r>
      <rPr>
        <sz val="10"/>
        <color theme="1"/>
        <rFont val="Times New Roman"/>
        <family val="1"/>
      </rPr>
      <t>ADS</t>
    </r>
    <r>
      <rPr>
        <sz val="10"/>
        <color theme="1"/>
        <rFont val="宋体"/>
        <family val="3"/>
        <charset val="134"/>
      </rPr>
      <t>，</t>
    </r>
    <r>
      <rPr>
        <sz val="10"/>
        <color theme="1"/>
        <rFont val="Times New Roman"/>
        <family val="1"/>
      </rPr>
      <t xml:space="preserve">American depositary share </t>
    </r>
    <r>
      <rPr>
        <sz val="10"/>
        <color theme="1"/>
        <rFont val="宋体"/>
        <family val="3"/>
        <charset val="134"/>
      </rPr>
      <t>美国存托股份，一般指</t>
    </r>
    <r>
      <rPr>
        <sz val="10"/>
        <color theme="1"/>
        <rFont val="Times New Roman"/>
        <family val="1"/>
      </rPr>
      <t xml:space="preserve"> ADR </t>
    </r>
    <r>
      <rPr>
        <sz val="10"/>
        <color theme="1"/>
        <rFont val="宋体"/>
        <family val="3"/>
        <charset val="134"/>
      </rPr>
      <t>发行中具体代表的股票，如</t>
    </r>
    <r>
      <rPr>
        <sz val="10"/>
        <color theme="1"/>
        <rFont val="Times New Roman"/>
        <family val="1"/>
      </rPr>
      <t>“</t>
    </r>
    <r>
      <rPr>
        <sz val="10"/>
        <color theme="1"/>
        <rFont val="宋体"/>
        <family val="3"/>
        <charset val="134"/>
      </rPr>
      <t>每股</t>
    </r>
    <r>
      <rPr>
        <sz val="10"/>
        <color theme="1"/>
        <rFont val="Times New Roman"/>
        <family val="1"/>
      </rPr>
      <t xml:space="preserve"> ADS </t>
    </r>
    <r>
      <rPr>
        <sz val="10"/>
        <color theme="1"/>
        <rFont val="宋体"/>
        <family val="3"/>
        <charset val="134"/>
      </rPr>
      <t>相等于八股普通股</t>
    </r>
    <r>
      <rPr>
        <sz val="10"/>
        <color theme="1"/>
        <rFont val="Times New Roman"/>
        <family val="1"/>
      </rPr>
      <t>”</t>
    </r>
    <r>
      <rPr>
        <sz val="10"/>
        <color theme="1"/>
        <rFont val="宋体"/>
        <family val="3"/>
        <charset val="134"/>
      </rPr>
      <t>。
我们在</t>
    </r>
    <r>
      <rPr>
        <sz val="10"/>
        <color theme="1"/>
        <rFont val="Times New Roman"/>
        <family val="1"/>
      </rPr>
      <t>yahoo finance</t>
    </r>
    <r>
      <rPr>
        <sz val="10"/>
        <color theme="1"/>
        <rFont val="宋体"/>
        <family val="3"/>
        <charset val="134"/>
      </rPr>
      <t>、同花顺、东财、雪球里面看到的股价，一般都是</t>
    </r>
    <r>
      <rPr>
        <sz val="10"/>
        <color theme="1"/>
        <rFont val="Times New Roman"/>
        <family val="1"/>
      </rPr>
      <t>ADR</t>
    </r>
    <r>
      <rPr>
        <sz val="10"/>
        <color theme="1"/>
        <rFont val="宋体"/>
        <family val="3"/>
        <charset val="134"/>
      </rPr>
      <t>的价格。一份</t>
    </r>
    <r>
      <rPr>
        <sz val="10"/>
        <color theme="1"/>
        <rFont val="Times New Roman"/>
        <family val="1"/>
      </rPr>
      <t>ADR</t>
    </r>
    <r>
      <rPr>
        <sz val="10"/>
        <color theme="1"/>
        <rFont val="宋体"/>
        <family val="3"/>
        <charset val="134"/>
      </rPr>
      <t>代表着若干</t>
    </r>
    <r>
      <rPr>
        <sz val="10"/>
        <color theme="1"/>
        <rFont val="Times New Roman"/>
        <family val="1"/>
      </rPr>
      <t>ADS</t>
    </r>
    <r>
      <rPr>
        <sz val="10"/>
        <color theme="1"/>
        <rFont val="宋体"/>
        <family val="3"/>
        <charset val="134"/>
      </rPr>
      <t>，一份</t>
    </r>
    <r>
      <rPr>
        <sz val="10"/>
        <color theme="1"/>
        <rFont val="Times New Roman"/>
        <family val="1"/>
      </rPr>
      <t>ADS</t>
    </r>
    <r>
      <rPr>
        <sz val="10"/>
        <color theme="1"/>
        <rFont val="宋体"/>
        <family val="3"/>
        <charset val="134"/>
      </rPr>
      <t>代表着若干普通股。其中</t>
    </r>
    <r>
      <rPr>
        <sz val="10"/>
        <color theme="1"/>
        <rFont val="Times New Roman"/>
        <family val="1"/>
      </rPr>
      <t>ADR</t>
    </r>
    <r>
      <rPr>
        <sz val="10"/>
        <color theme="1"/>
        <rFont val="宋体"/>
        <family val="3"/>
        <charset val="134"/>
      </rPr>
      <t>和</t>
    </r>
    <r>
      <rPr>
        <sz val="10"/>
        <color theme="1"/>
        <rFont val="Times New Roman"/>
        <family val="1"/>
      </rPr>
      <t>ADS</t>
    </r>
    <r>
      <rPr>
        <sz val="10"/>
        <color theme="1"/>
        <rFont val="宋体"/>
        <family val="3"/>
        <charset val="134"/>
      </rPr>
      <t>、以及</t>
    </r>
    <r>
      <rPr>
        <sz val="10"/>
        <color theme="1"/>
        <rFont val="Times New Roman"/>
        <family val="1"/>
      </rPr>
      <t>ADS</t>
    </r>
    <r>
      <rPr>
        <sz val="10"/>
        <color theme="1"/>
        <rFont val="宋体"/>
        <family val="3"/>
        <charset val="134"/>
      </rPr>
      <t>和普通股之间的换算比例，各个公司不一样，具体去公司的招股书。</t>
    </r>
    <r>
      <rPr>
        <sz val="10"/>
        <color theme="1"/>
        <rFont val="Times New Roman"/>
        <family val="1"/>
      </rPr>
      <t xml:space="preserve">
</t>
    </r>
    <phoneticPr fontId="7" type="noConversion"/>
  </si>
  <si>
    <r>
      <rPr>
        <sz val="10"/>
        <color theme="1"/>
        <rFont val="宋体"/>
        <family val="3"/>
        <charset val="134"/>
      </rPr>
      <t>阅读卧龙地产的两次并购：</t>
    </r>
    <r>
      <rPr>
        <sz val="10"/>
        <color theme="1"/>
        <rFont val="Times New Roman"/>
        <family val="1"/>
      </rPr>
      <t>https://www.joudou.com/merger/68035.html</t>
    </r>
    <r>
      <rPr>
        <sz val="10"/>
        <color theme="1"/>
        <rFont val="宋体"/>
        <family val="3"/>
        <charset val="134"/>
      </rPr>
      <t>，</t>
    </r>
    <r>
      <rPr>
        <sz val="10"/>
        <color theme="1"/>
        <rFont val="Times New Roman"/>
        <family val="1"/>
      </rPr>
      <t>https://www.joudou.com/merger/68140.html</t>
    </r>
    <r>
      <rPr>
        <sz val="10"/>
        <color theme="1"/>
        <rFont val="宋体"/>
        <family val="3"/>
        <charset val="134"/>
      </rPr>
      <t xml:space="preserve">。
</t>
    </r>
    <phoneticPr fontId="2" type="noConversion"/>
  </si>
  <si>
    <r>
      <t xml:space="preserve">6 </t>
    </r>
    <r>
      <rPr>
        <sz val="10"/>
        <color theme="1"/>
        <rFont val="宋体"/>
        <family val="3"/>
        <charset val="134"/>
      </rPr>
      <t>你认为前一次失败的原因是什么？</t>
    </r>
    <phoneticPr fontId="2" type="noConversion"/>
  </si>
  <si>
    <r>
      <t xml:space="preserve">7. </t>
    </r>
    <r>
      <rPr>
        <sz val="10"/>
        <color theme="1"/>
        <rFont val="宋体"/>
        <family val="3"/>
        <charset val="134"/>
      </rPr>
      <t>评估游戏行业上市公司的核心指标是什么？列出卧龙的两次并购公告中被收购游戏公司的核心运营数据。</t>
    </r>
    <phoneticPr fontId="2" type="noConversion"/>
  </si>
  <si>
    <r>
      <t xml:space="preserve">8. </t>
    </r>
    <r>
      <rPr>
        <sz val="10"/>
        <color theme="1"/>
        <rFont val="宋体"/>
        <family val="3"/>
        <charset val="134"/>
      </rPr>
      <t>计算完美、巨人和盛大的退市价格所对应的估值（提示：可以从</t>
    </r>
    <r>
      <rPr>
        <sz val="10"/>
        <color theme="1"/>
        <rFont val="Times New Roman"/>
        <family val="1"/>
      </rPr>
      <t>SEC</t>
    </r>
    <r>
      <rPr>
        <sz val="10"/>
        <color theme="1"/>
        <rFont val="宋体"/>
        <family val="3"/>
        <charset val="134"/>
      </rPr>
      <t>公告或</t>
    </r>
    <r>
      <rPr>
        <sz val="10"/>
        <color theme="1"/>
        <rFont val="Times New Roman"/>
        <family val="1"/>
      </rPr>
      <t>A</t>
    </r>
    <r>
      <rPr>
        <sz val="10"/>
        <color theme="1"/>
        <rFont val="宋体"/>
        <family val="3"/>
        <charset val="134"/>
      </rPr>
      <t>股巨潮的借壳上市公告中获得相关信息）</t>
    </r>
    <phoneticPr fontId="2" type="noConversion"/>
  </si>
  <si>
    <r>
      <t xml:space="preserve">9. </t>
    </r>
    <r>
      <rPr>
        <sz val="10"/>
        <color theme="1"/>
        <rFont val="宋体"/>
        <family val="3"/>
        <charset val="134"/>
      </rPr>
      <t>为什么美国上市的中概股游戏公司估值比</t>
    </r>
    <r>
      <rPr>
        <sz val="10"/>
        <color theme="1"/>
        <rFont val="Times New Roman"/>
        <family val="1"/>
      </rPr>
      <t>A</t>
    </r>
    <r>
      <rPr>
        <sz val="10"/>
        <color theme="1"/>
        <rFont val="宋体"/>
        <family val="3"/>
        <charset val="134"/>
      </rPr>
      <t>股低很多，而部分互联网公司却能享受估值溢价（试用</t>
    </r>
    <r>
      <rPr>
        <sz val="10"/>
        <color theme="1"/>
        <rFont val="Times New Roman"/>
        <family val="1"/>
      </rPr>
      <t>DCF</t>
    </r>
    <r>
      <rPr>
        <sz val="10"/>
        <color theme="1"/>
        <rFont val="宋体"/>
        <family val="3"/>
        <charset val="134"/>
      </rPr>
      <t>估值模型来解读）？</t>
    </r>
    <phoneticPr fontId="2" type="noConversion"/>
  </si>
  <si>
    <r>
      <t xml:space="preserve">10. </t>
    </r>
    <r>
      <rPr>
        <sz val="10"/>
        <color theme="1"/>
        <rFont val="宋体"/>
        <family val="3"/>
        <charset val="134"/>
      </rPr>
      <t>你认为游戏行业的核心竞争力是什么？</t>
    </r>
    <phoneticPr fontId="2" type="noConversion"/>
  </si>
  <si>
    <t>（此处为内容补充，简述两次并购的重要信息，方便学员理解下面几题）</t>
    <phoneticPr fontId="7" type="noConversion"/>
  </si>
  <si>
    <r>
      <rPr>
        <sz val="10"/>
        <color theme="1"/>
        <rFont val="宋体"/>
        <family val="3"/>
        <charset val="134"/>
      </rPr>
      <t>核心是</t>
    </r>
    <r>
      <rPr>
        <b/>
        <sz val="10"/>
        <color theme="1"/>
        <rFont val="宋体"/>
        <family val="3"/>
        <charset val="134"/>
      </rPr>
      <t>智能手机的渗透率</t>
    </r>
    <r>
      <rPr>
        <sz val="10"/>
        <color theme="1"/>
        <rFont val="宋体"/>
        <family val="3"/>
        <charset val="134"/>
      </rPr>
      <t>已经大大提升，</t>
    </r>
    <r>
      <rPr>
        <b/>
        <sz val="10"/>
        <color theme="1"/>
        <rFont val="宋体"/>
        <family val="3"/>
        <charset val="134"/>
      </rPr>
      <t>基本达到瓶颈</t>
    </r>
    <r>
      <rPr>
        <sz val="10"/>
        <color theme="1"/>
        <rFont val="宋体"/>
        <family val="3"/>
        <charset val="134"/>
      </rPr>
      <t>。</t>
    </r>
    <r>
      <rPr>
        <sz val="10"/>
        <color theme="1"/>
        <rFont val="Times New Roman"/>
        <family val="1"/>
      </rPr>
      <t>13</t>
    </r>
    <r>
      <rPr>
        <sz val="10"/>
        <color theme="1"/>
        <rFont val="宋体"/>
        <family val="3"/>
        <charset val="134"/>
      </rPr>
      <t>年渗透率在</t>
    </r>
    <r>
      <rPr>
        <sz val="10"/>
        <color theme="1"/>
        <rFont val="Times New Roman"/>
        <family val="1"/>
      </rPr>
      <t>50%</t>
    </r>
    <r>
      <rPr>
        <sz val="10"/>
        <color theme="1"/>
        <rFont val="宋体"/>
        <family val="3"/>
        <charset val="134"/>
      </rPr>
      <t>左右，当前渗透率已经超过</t>
    </r>
    <r>
      <rPr>
        <sz val="10"/>
        <color theme="1"/>
        <rFont val="Times New Roman"/>
        <family val="1"/>
      </rPr>
      <t>90%</t>
    </r>
    <r>
      <rPr>
        <sz val="10"/>
        <color theme="1"/>
        <rFont val="宋体"/>
        <family val="3"/>
        <charset val="134"/>
      </rPr>
      <t>。数据直接百度“智能手机渗透率”即可</t>
    </r>
    <phoneticPr fontId="7" type="noConversion"/>
  </si>
  <si>
    <t>想要获得成长越来越需要抢占更多的市场份额，“爆款”的重要性在增加。</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</si>
</sst>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 #,##0.00_ ;_ * \-#,##0.00_ ;_ * &quot;-&quot;??_ ;_ @_ "/>
    <numFmt numFmtId="176" formatCode="#,##0.00_);[Red]\(#,##0.00\)"/>
    <numFmt numFmtId="177" formatCode="0.00_ "/>
    <numFmt numFmtId="178" formatCode="0.0%"/>
    <numFmt numFmtId="179" formatCode="0.0"/>
    <numFmt numFmtId="180" formatCode="#,##0_ "/>
  </numFmts>
  <fonts count="22" x14ac:knownFonts="1">
    <font>
      <sz val="11"/>
      <color theme="1"/>
      <name val="等线"/>
      <family val="2"/>
      <charset val="134"/>
      <scheme val="minor"/>
    </font>
    <font>
      <sz val="10"/>
      <color theme="1"/>
      <name val="Times New Roman"/>
      <family val="1"/>
    </font>
    <font>
      <sz val="9"/>
      <name val="等线"/>
      <family val="2"/>
      <charset val="134"/>
      <scheme val="minor"/>
    </font>
    <font>
      <sz val="10"/>
      <color theme="1"/>
      <name val="宋体"/>
      <family val="3"/>
      <charset val="134"/>
    </font>
    <font>
      <sz val="10"/>
      <color theme="1"/>
      <name val="Arial"/>
      <family val="2"/>
      <charset val="134"/>
    </font>
    <font>
      <b/>
      <sz val="10"/>
      <color theme="1"/>
      <name val="Times New Roman"/>
      <family val="1"/>
    </font>
    <font>
      <b/>
      <sz val="14"/>
      <color theme="1"/>
      <name val="宋体"/>
      <family val="3"/>
      <charset val="134"/>
    </font>
    <font>
      <sz val="9"/>
      <name val="等线"/>
      <family val="3"/>
      <charset val="134"/>
      <scheme val="minor"/>
    </font>
    <font>
      <b/>
      <sz val="10"/>
      <color theme="1"/>
      <name val="宋体"/>
      <family val="3"/>
      <charset val="134"/>
    </font>
    <font>
      <sz val="10"/>
      <color theme="1"/>
      <name val="宋体"/>
      <family val="2"/>
    </font>
    <font>
      <sz val="10"/>
      <color rgb="FF00B050"/>
      <name val="Times New Roman"/>
      <family val="1"/>
    </font>
    <font>
      <b/>
      <sz val="10"/>
      <color theme="1"/>
      <name val="宋体"/>
      <family val="2"/>
    </font>
    <font>
      <sz val="10"/>
      <color rgb="FFFF0000"/>
      <name val="Times New Roman"/>
      <family val="1"/>
    </font>
    <font>
      <b/>
      <sz val="14"/>
      <color theme="1"/>
      <name val="Times New Roman"/>
      <family val="1"/>
    </font>
    <font>
      <b/>
      <sz val="10"/>
      <color rgb="FF00B050"/>
      <name val="Times New Roman"/>
      <family val="1"/>
    </font>
    <font>
      <sz val="10"/>
      <color rgb="FF0070C0"/>
      <name val="宋体"/>
      <family val="3"/>
      <charset val="134"/>
    </font>
    <font>
      <sz val="10"/>
      <color rgb="FF0070C0"/>
      <name val="Times New Roman"/>
      <family val="1"/>
    </font>
    <font>
      <u/>
      <sz val="11"/>
      <color theme="10"/>
      <name val="等线"/>
      <family val="2"/>
      <scheme val="minor"/>
    </font>
    <font>
      <u/>
      <sz val="10"/>
      <color theme="10"/>
      <name val="Times New Roman"/>
      <family val="1"/>
    </font>
    <font>
      <u/>
      <sz val="10"/>
      <color theme="10"/>
      <name val="宋体"/>
      <family val="3"/>
      <charset val="134"/>
    </font>
    <font>
      <u/>
      <sz val="11"/>
      <color theme="10"/>
      <name val="Times New Roman"/>
      <family val="1"/>
    </font>
    <font>
      <sz val="10"/>
      <color theme="1"/>
      <name val="Times New Roman"/>
      <family val="3"/>
      <charset val="134"/>
    </font>
  </fonts>
  <fills count="3">
    <fill>
      <patternFill patternType="none"/>
    </fill>
    <fill>
      <patternFill patternType="gray125"/>
    </fill>
    <fill>
      <patternFill patternType="solid">
        <fgColor theme="3" tint="0.79998168889431442"/>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auto="1"/>
      </top>
      <bottom/>
      <diagonal/>
    </border>
    <border>
      <left/>
      <right style="thin">
        <color indexed="64"/>
      </right>
      <top style="thin">
        <color indexed="64"/>
      </top>
      <bottom/>
      <diagonal/>
    </border>
    <border>
      <left style="thin">
        <color auto="1"/>
      </left>
      <right/>
      <top style="thin">
        <color auto="1"/>
      </top>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top style="thin">
        <color theme="0" tint="-0.24994659260841701"/>
      </top>
      <bottom style="thin">
        <color indexed="64"/>
      </bottom>
      <diagonal/>
    </border>
  </borders>
  <cellStyleXfs count="4">
    <xf numFmtId="0" fontId="0" fillId="0" borderId="0">
      <alignment vertical="center"/>
    </xf>
    <xf numFmtId="0" fontId="4" fillId="0" borderId="0">
      <alignment vertical="center"/>
    </xf>
    <xf numFmtId="43" fontId="4" fillId="0" borderId="0" applyFont="0" applyFill="0" applyBorder="0" applyAlignment="0" applyProtection="0">
      <alignment vertical="center"/>
    </xf>
    <xf numFmtId="0" fontId="17" fillId="0" borderId="0" applyNumberFormat="0" applyFill="0" applyBorder="0" applyAlignment="0" applyProtection="0"/>
  </cellStyleXfs>
  <cellXfs count="161">
    <xf numFmtId="0" fontId="0" fillId="0" borderId="0" xfId="0">
      <alignment vertical="center"/>
    </xf>
    <xf numFmtId="0" fontId="1" fillId="0" borderId="0" xfId="0" applyNumberFormat="1" applyFont="1" applyAlignment="1">
      <alignment vertical="center"/>
    </xf>
    <xf numFmtId="0" fontId="1" fillId="0" borderId="1" xfId="0" applyNumberFormat="1" applyFont="1" applyBorder="1" applyAlignment="1">
      <alignment vertical="center"/>
    </xf>
    <xf numFmtId="0" fontId="1" fillId="0" borderId="0" xfId="0" applyNumberFormat="1" applyFont="1" applyBorder="1" applyAlignment="1">
      <alignment vertical="center"/>
    </xf>
    <xf numFmtId="0" fontId="1" fillId="0" borderId="2" xfId="0" applyNumberFormat="1" applyFont="1" applyBorder="1" applyAlignment="1">
      <alignment vertical="center"/>
    </xf>
    <xf numFmtId="0" fontId="1" fillId="0" borderId="1" xfId="0" applyNumberFormat="1" applyFont="1" applyBorder="1" applyAlignment="1">
      <alignment horizontal="left" vertical="center"/>
    </xf>
    <xf numFmtId="0" fontId="1" fillId="0" borderId="0" xfId="0" applyNumberFormat="1" applyFont="1" applyBorder="1" applyAlignment="1">
      <alignment horizontal="right" vertical="center"/>
    </xf>
    <xf numFmtId="0" fontId="1" fillId="0" borderId="4" xfId="0" applyNumberFormat="1" applyFont="1" applyBorder="1" applyAlignment="1">
      <alignment vertical="center"/>
    </xf>
    <xf numFmtId="0" fontId="1" fillId="0" borderId="0" xfId="0" applyNumberFormat="1" applyFont="1" applyFill="1" applyBorder="1" applyAlignment="1">
      <alignment vertical="center"/>
    </xf>
    <xf numFmtId="0" fontId="1" fillId="0" borderId="2" xfId="0" applyNumberFormat="1" applyFont="1" applyFill="1" applyBorder="1" applyAlignment="1">
      <alignment vertical="center"/>
    </xf>
    <xf numFmtId="0" fontId="1" fillId="0" borderId="0" xfId="0" applyNumberFormat="1" applyFont="1" applyFill="1" applyAlignment="1">
      <alignment vertical="center"/>
    </xf>
    <xf numFmtId="0" fontId="1" fillId="0" borderId="0" xfId="0" applyNumberFormat="1" applyFont="1" applyBorder="1" applyAlignment="1">
      <alignment horizontal="center" vertical="center"/>
    </xf>
    <xf numFmtId="0" fontId="1" fillId="0" borderId="1" xfId="0" applyNumberFormat="1" applyFont="1" applyFill="1" applyBorder="1" applyAlignment="1">
      <alignment vertical="center"/>
    </xf>
    <xf numFmtId="0" fontId="5" fillId="0" borderId="1" xfId="0" applyNumberFormat="1" applyFont="1" applyBorder="1" applyAlignment="1">
      <alignment vertical="center"/>
    </xf>
    <xf numFmtId="0" fontId="1" fillId="0" borderId="0" xfId="0" applyNumberFormat="1" applyFont="1" applyBorder="1" applyAlignment="1">
      <alignment vertical="center" wrapText="1"/>
    </xf>
    <xf numFmtId="0" fontId="1" fillId="0" borderId="1" xfId="0" applyNumberFormat="1" applyFont="1" applyBorder="1" applyAlignment="1">
      <alignment vertical="center" wrapText="1"/>
    </xf>
    <xf numFmtId="0" fontId="1" fillId="0" borderId="2" xfId="0" applyNumberFormat="1" applyFont="1" applyBorder="1" applyAlignment="1">
      <alignment vertical="center" wrapText="1"/>
    </xf>
    <xf numFmtId="0" fontId="1" fillId="0" borderId="4" xfId="0" applyNumberFormat="1" applyFont="1" applyBorder="1" applyAlignment="1">
      <alignment vertical="center" wrapText="1"/>
    </xf>
    <xf numFmtId="0" fontId="1" fillId="0" borderId="3" xfId="0" applyNumberFormat="1" applyFont="1" applyBorder="1" applyAlignment="1">
      <alignment vertical="center"/>
    </xf>
    <xf numFmtId="0" fontId="1" fillId="0" borderId="5" xfId="0" applyNumberFormat="1" applyFont="1" applyBorder="1" applyAlignment="1">
      <alignment vertical="center"/>
    </xf>
    <xf numFmtId="0" fontId="1" fillId="0" borderId="1"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1" fillId="0" borderId="2" xfId="0" applyNumberFormat="1" applyFont="1" applyFill="1" applyBorder="1" applyAlignment="1">
      <alignment vertical="center" wrapText="1"/>
    </xf>
    <xf numFmtId="14" fontId="1" fillId="0" borderId="6" xfId="0" applyNumberFormat="1" applyFont="1" applyBorder="1" applyAlignment="1">
      <alignment horizontal="right" vertical="center"/>
    </xf>
    <xf numFmtId="0" fontId="1" fillId="0" borderId="0" xfId="0" applyFont="1" applyBorder="1" applyAlignment="1">
      <alignment horizontal="right" vertical="center"/>
    </xf>
    <xf numFmtId="0" fontId="1" fillId="0" borderId="0" xfId="0" applyFont="1" applyAlignment="1">
      <alignment horizontal="right" vertical="center"/>
    </xf>
    <xf numFmtId="14" fontId="1" fillId="0" borderId="4" xfId="0" applyNumberFormat="1" applyFont="1" applyBorder="1" applyAlignment="1">
      <alignment horizontal="right" vertical="center"/>
    </xf>
    <xf numFmtId="14" fontId="1" fillId="0" borderId="0" xfId="0" applyNumberFormat="1" applyFont="1" applyBorder="1" applyAlignment="1">
      <alignment horizontal="right" vertical="center"/>
    </xf>
    <xf numFmtId="0" fontId="1" fillId="0" borderId="0" xfId="0" applyFont="1" applyBorder="1" applyAlignment="1">
      <alignment horizontal="right" vertical="center" wrapText="1"/>
    </xf>
    <xf numFmtId="176" fontId="1" fillId="0" borderId="6" xfId="0" applyNumberFormat="1" applyFont="1" applyBorder="1" applyAlignment="1">
      <alignment horizontal="right" vertical="center"/>
    </xf>
    <xf numFmtId="176" fontId="1" fillId="0" borderId="6" xfId="0" applyNumberFormat="1" applyFont="1" applyBorder="1" applyAlignment="1">
      <alignment vertical="center"/>
    </xf>
    <xf numFmtId="176" fontId="1" fillId="0" borderId="0" xfId="0" applyNumberFormat="1" applyFont="1" applyBorder="1" applyAlignment="1">
      <alignment horizontal="right" vertical="center"/>
    </xf>
    <xf numFmtId="176" fontId="1" fillId="0" borderId="0" xfId="0" applyNumberFormat="1" applyFont="1" applyBorder="1" applyAlignment="1">
      <alignment vertical="center"/>
    </xf>
    <xf numFmtId="176" fontId="1" fillId="0" borderId="4" xfId="0" applyNumberFormat="1" applyFont="1" applyBorder="1" applyAlignment="1">
      <alignment horizontal="right" vertical="center"/>
    </xf>
    <xf numFmtId="176" fontId="1" fillId="0" borderId="4" xfId="0" applyNumberFormat="1" applyFont="1" applyBorder="1" applyAlignment="1">
      <alignment vertical="center"/>
    </xf>
    <xf numFmtId="0" fontId="1" fillId="0" borderId="0" xfId="0" applyFont="1" applyBorder="1" applyAlignment="1">
      <alignment vertical="center"/>
    </xf>
    <xf numFmtId="0" fontId="1" fillId="0" borderId="6" xfId="0" applyNumberFormat="1" applyFont="1" applyBorder="1" applyAlignment="1">
      <alignment vertical="center"/>
    </xf>
    <xf numFmtId="0" fontId="1" fillId="0" borderId="7" xfId="0" applyNumberFormat="1" applyFont="1" applyBorder="1" applyAlignment="1">
      <alignment vertical="center"/>
    </xf>
    <xf numFmtId="0" fontId="1" fillId="0" borderId="0" xfId="0" applyFont="1" applyAlignment="1">
      <alignment vertical="center"/>
    </xf>
    <xf numFmtId="0" fontId="5" fillId="0" borderId="0" xfId="0" applyFont="1" applyAlignment="1">
      <alignment vertical="center"/>
    </xf>
    <xf numFmtId="178" fontId="1" fillId="0" borderId="0" xfId="0" applyNumberFormat="1" applyFont="1" applyAlignment="1">
      <alignment vertical="center"/>
    </xf>
    <xf numFmtId="0" fontId="1" fillId="0" borderId="0" xfId="0" applyNumberFormat="1" applyFont="1" applyAlignment="1">
      <alignment horizontal="right"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4" xfId="0" applyFont="1" applyBorder="1" applyAlignment="1">
      <alignment horizontal="center" vertical="center"/>
    </xf>
    <xf numFmtId="178" fontId="10" fillId="0" borderId="6" xfId="0" applyNumberFormat="1" applyFont="1" applyBorder="1" applyAlignment="1">
      <alignment vertical="center"/>
    </xf>
    <xf numFmtId="178" fontId="10" fillId="0" borderId="0" xfId="0" applyNumberFormat="1" applyFont="1" applyBorder="1" applyAlignment="1">
      <alignment vertical="center"/>
    </xf>
    <xf numFmtId="178" fontId="10" fillId="0" borderId="4" xfId="0" applyNumberFormat="1" applyFont="1" applyBorder="1" applyAlignment="1">
      <alignment vertical="center"/>
    </xf>
    <xf numFmtId="0" fontId="5" fillId="0" borderId="0" xfId="0" applyFont="1" applyAlignment="1">
      <alignment horizontal="right" vertical="center"/>
    </xf>
    <xf numFmtId="177" fontId="1" fillId="0" borderId="6" xfId="0" applyNumberFormat="1" applyFont="1" applyBorder="1" applyAlignment="1">
      <alignment horizontal="right" vertical="center"/>
    </xf>
    <xf numFmtId="177" fontId="1" fillId="0" borderId="0" xfId="0" applyNumberFormat="1" applyFont="1" applyBorder="1" applyAlignment="1">
      <alignment horizontal="right" vertical="center"/>
    </xf>
    <xf numFmtId="177" fontId="1" fillId="0" borderId="4" xfId="0" applyNumberFormat="1" applyFont="1" applyBorder="1" applyAlignment="1">
      <alignment horizontal="right" vertical="center"/>
    </xf>
    <xf numFmtId="0" fontId="5" fillId="0" borderId="0" xfId="0" applyNumberFormat="1" applyFont="1" applyAlignment="1">
      <alignment horizontal="right" vertical="center"/>
    </xf>
    <xf numFmtId="14" fontId="5" fillId="0" borderId="0" xfId="0" applyNumberFormat="1" applyFont="1" applyAlignment="1">
      <alignment horizontal="right" vertical="center"/>
    </xf>
    <xf numFmtId="0" fontId="5" fillId="0" borderId="0" xfId="0" applyFont="1" applyAlignment="1">
      <alignment horizontal="left" vertical="center"/>
    </xf>
    <xf numFmtId="0" fontId="1" fillId="0" borderId="0" xfId="0" applyFont="1" applyAlignment="1">
      <alignment horizontal="left" vertical="center"/>
    </xf>
    <xf numFmtId="14" fontId="1" fillId="0" borderId="0" xfId="0" applyNumberFormat="1" applyFont="1" applyAlignment="1">
      <alignment horizontal="left" vertical="center"/>
    </xf>
    <xf numFmtId="0" fontId="1" fillId="0" borderId="6" xfId="0" applyFont="1" applyBorder="1" applyAlignment="1">
      <alignment vertical="center"/>
    </xf>
    <xf numFmtId="178" fontId="1" fillId="0" borderId="6" xfId="0" applyNumberFormat="1" applyFont="1" applyBorder="1" applyAlignment="1">
      <alignment horizontal="right" vertical="center"/>
    </xf>
    <xf numFmtId="0" fontId="1" fillId="0" borderId="4" xfId="0" applyFont="1" applyBorder="1" applyAlignment="1">
      <alignment vertical="center"/>
    </xf>
    <xf numFmtId="178" fontId="1" fillId="0" borderId="4" xfId="0" applyNumberFormat="1" applyFont="1" applyBorder="1" applyAlignment="1">
      <alignment horizontal="right" vertical="center"/>
    </xf>
    <xf numFmtId="0" fontId="1" fillId="0" borderId="6" xfId="0" applyFont="1" applyBorder="1" applyAlignment="1">
      <alignment horizontal="right" vertical="center"/>
    </xf>
    <xf numFmtId="10" fontId="1" fillId="0" borderId="0" xfId="0" applyNumberFormat="1" applyFont="1" applyBorder="1" applyAlignment="1">
      <alignment horizontal="right" vertical="center"/>
    </xf>
    <xf numFmtId="179" fontId="1" fillId="0" borderId="6" xfId="0" applyNumberFormat="1" applyFont="1" applyBorder="1" applyAlignment="1">
      <alignment horizontal="right" vertical="center"/>
    </xf>
    <xf numFmtId="179" fontId="1" fillId="0" borderId="0" xfId="0" applyNumberFormat="1" applyFont="1" applyBorder="1" applyAlignment="1">
      <alignment horizontal="right" vertical="center"/>
    </xf>
    <xf numFmtId="0" fontId="1" fillId="0" borderId="4" xfId="0" applyFont="1" applyBorder="1" applyAlignment="1">
      <alignment horizontal="right" vertical="center"/>
    </xf>
    <xf numFmtId="179" fontId="1" fillId="0" borderId="4" xfId="0" applyNumberFormat="1" applyFont="1" applyBorder="1" applyAlignment="1">
      <alignment horizontal="right" vertical="center"/>
    </xf>
    <xf numFmtId="10" fontId="1" fillId="0" borderId="0" xfId="0" applyNumberFormat="1" applyFont="1" applyAlignment="1">
      <alignment horizontal="right" vertical="center"/>
    </xf>
    <xf numFmtId="178" fontId="1" fillId="0" borderId="0" xfId="0" applyNumberFormat="1" applyFont="1" applyBorder="1" applyAlignment="1">
      <alignment horizontal="right" vertical="center"/>
    </xf>
    <xf numFmtId="0" fontId="1" fillId="0" borderId="0" xfId="0" applyFont="1" applyAlignment="1"/>
    <xf numFmtId="0" fontId="13" fillId="0" borderId="0" xfId="0" applyNumberFormat="1" applyFont="1" applyAlignment="1">
      <alignment vertical="center"/>
    </xf>
    <xf numFmtId="0" fontId="1" fillId="0" borderId="0" xfId="0" applyNumberFormat="1" applyFont="1" applyBorder="1" applyAlignment="1">
      <alignment horizontal="right" vertical="center" wrapText="1"/>
    </xf>
    <xf numFmtId="0" fontId="5" fillId="0" borderId="0" xfId="0" applyFont="1" applyAlignment="1">
      <alignment horizontal="center" vertical="center"/>
    </xf>
    <xf numFmtId="178" fontId="14" fillId="0" borderId="0" xfId="0" applyNumberFormat="1" applyFont="1" applyBorder="1" applyAlignment="1">
      <alignment horizontal="right" vertical="center" wrapText="1"/>
    </xf>
    <xf numFmtId="0" fontId="1" fillId="0" borderId="8" xfId="0" applyFont="1" applyBorder="1" applyAlignment="1">
      <alignment horizontal="left" vertical="center"/>
    </xf>
    <xf numFmtId="178" fontId="1" fillId="0" borderId="9" xfId="0" applyNumberFormat="1" applyFont="1" applyBorder="1" applyAlignment="1">
      <alignment horizontal="right" vertical="center"/>
    </xf>
    <xf numFmtId="178" fontId="1" fillId="0" borderId="10" xfId="0" applyNumberFormat="1" applyFont="1" applyBorder="1" applyAlignment="1">
      <alignment horizontal="right" vertical="center"/>
    </xf>
    <xf numFmtId="0" fontId="1" fillId="0" borderId="11" xfId="0" applyFont="1" applyBorder="1" applyAlignment="1">
      <alignment horizontal="right" vertical="center"/>
    </xf>
    <xf numFmtId="10" fontId="1" fillId="0" borderId="14" xfId="0" applyNumberFormat="1" applyFont="1" applyBorder="1" applyAlignment="1">
      <alignment horizontal="right" vertical="center"/>
    </xf>
    <xf numFmtId="178" fontId="1" fillId="0" borderId="12" xfId="0" applyNumberFormat="1" applyFont="1" applyBorder="1" applyAlignment="1">
      <alignment horizontal="right" vertical="center"/>
    </xf>
    <xf numFmtId="178" fontId="1" fillId="0" borderId="13" xfId="0" applyNumberFormat="1" applyFont="1" applyBorder="1" applyAlignment="1">
      <alignment horizontal="right" vertical="center"/>
    </xf>
    <xf numFmtId="0" fontId="1" fillId="0" borderId="14" xfId="0" applyFont="1" applyBorder="1" applyAlignment="1">
      <alignment horizontal="right" vertical="center"/>
    </xf>
    <xf numFmtId="0" fontId="1" fillId="0" borderId="12" xfId="0" applyFont="1" applyBorder="1" applyAlignment="1">
      <alignment horizontal="right" vertical="center"/>
    </xf>
    <xf numFmtId="178" fontId="1" fillId="0" borderId="15" xfId="0" applyNumberFormat="1" applyFont="1" applyBorder="1" applyAlignment="1">
      <alignment horizontal="right" vertical="center"/>
    </xf>
    <xf numFmtId="178" fontId="1" fillId="0" borderId="16" xfId="0" applyNumberFormat="1" applyFont="1" applyBorder="1" applyAlignment="1">
      <alignment horizontal="right" vertical="center"/>
    </xf>
    <xf numFmtId="0" fontId="1" fillId="0" borderId="17" xfId="0" applyFont="1" applyBorder="1" applyAlignment="1">
      <alignment horizontal="right" vertical="center"/>
    </xf>
    <xf numFmtId="0" fontId="16" fillId="0" borderId="17" xfId="0" applyFont="1" applyBorder="1" applyAlignment="1">
      <alignment horizontal="right" vertical="center"/>
    </xf>
    <xf numFmtId="0" fontId="18" fillId="0" borderId="0" xfId="3" applyFont="1"/>
    <xf numFmtId="0" fontId="1" fillId="0" borderId="6" xfId="0" applyFont="1" applyBorder="1" applyAlignment="1"/>
    <xf numFmtId="180" fontId="1" fillId="0" borderId="6" xfId="0" applyNumberFormat="1" applyFont="1" applyBorder="1" applyAlignment="1"/>
    <xf numFmtId="0" fontId="1" fillId="0" borderId="0" xfId="0" applyFont="1" applyBorder="1" applyAlignment="1"/>
    <xf numFmtId="180" fontId="1" fillId="0" borderId="0" xfId="0" applyNumberFormat="1" applyFont="1" applyBorder="1" applyAlignment="1"/>
    <xf numFmtId="0" fontId="1" fillId="0" borderId="4" xfId="0" applyFont="1" applyBorder="1" applyAlignment="1"/>
    <xf numFmtId="180" fontId="1" fillId="0" borderId="4" xfId="0" applyNumberFormat="1" applyFont="1" applyBorder="1" applyAlignment="1"/>
    <xf numFmtId="0" fontId="1" fillId="0" borderId="0" xfId="0" applyFont="1" applyAlignment="1">
      <alignment horizontal="right"/>
    </xf>
    <xf numFmtId="178" fontId="12" fillId="0" borderId="6" xfId="0" applyNumberFormat="1" applyFont="1" applyBorder="1" applyAlignment="1">
      <alignment horizontal="right"/>
    </xf>
    <xf numFmtId="178" fontId="12" fillId="0" borderId="0" xfId="0" applyNumberFormat="1" applyFont="1" applyBorder="1" applyAlignment="1">
      <alignment horizontal="right"/>
    </xf>
    <xf numFmtId="178" fontId="12" fillId="0" borderId="4" xfId="0" applyNumberFormat="1" applyFont="1" applyBorder="1" applyAlignment="1">
      <alignment horizontal="right"/>
    </xf>
    <xf numFmtId="178" fontId="10" fillId="0" borderId="0" xfId="0" applyNumberFormat="1" applyFont="1" applyBorder="1" applyAlignment="1">
      <alignment horizontal="right"/>
    </xf>
    <xf numFmtId="0" fontId="5" fillId="0" borderId="0" xfId="0" applyNumberFormat="1" applyFont="1" applyBorder="1" applyAlignment="1">
      <alignment vertical="center"/>
    </xf>
    <xf numFmtId="49" fontId="1" fillId="0" borderId="0" xfId="0" applyNumberFormat="1" applyFont="1" applyAlignment="1">
      <alignment horizontal="left" vertical="center"/>
    </xf>
    <xf numFmtId="49" fontId="1" fillId="0" borderId="6" xfId="0" applyNumberFormat="1" applyFont="1" applyBorder="1" applyAlignment="1">
      <alignment horizontal="left" vertical="center"/>
    </xf>
    <xf numFmtId="49" fontId="1" fillId="0" borderId="0" xfId="0" applyNumberFormat="1" applyFont="1" applyBorder="1" applyAlignment="1">
      <alignment horizontal="left" vertical="center"/>
    </xf>
    <xf numFmtId="49" fontId="1" fillId="0" borderId="4" xfId="0" applyNumberFormat="1" applyFont="1" applyBorder="1" applyAlignment="1">
      <alignment horizontal="left" vertical="center"/>
    </xf>
    <xf numFmtId="0" fontId="1" fillId="0" borderId="7" xfId="0" applyFont="1" applyBorder="1" applyAlignment="1"/>
    <xf numFmtId="0" fontId="1" fillId="0" borderId="2" xfId="0" applyFont="1" applyBorder="1" applyAlignment="1"/>
    <xf numFmtId="0" fontId="1" fillId="0" borderId="5" xfId="0" applyFont="1" applyBorder="1" applyAlignment="1"/>
    <xf numFmtId="9" fontId="1" fillId="0" borderId="6" xfId="0" applyNumberFormat="1" applyFont="1" applyBorder="1" applyAlignment="1">
      <alignment horizontal="right" vertical="center"/>
    </xf>
    <xf numFmtId="9" fontId="1" fillId="0" borderId="0" xfId="0" applyNumberFormat="1" applyFont="1" applyBorder="1" applyAlignment="1">
      <alignment horizontal="right" vertical="center"/>
    </xf>
    <xf numFmtId="9" fontId="1" fillId="0" borderId="4" xfId="0" applyNumberFormat="1" applyFont="1" applyBorder="1" applyAlignment="1">
      <alignment horizontal="right" vertical="center"/>
    </xf>
    <xf numFmtId="0" fontId="1" fillId="0" borderId="1" xfId="0" applyNumberFormat="1" applyFont="1" applyBorder="1" applyAlignment="1">
      <alignment horizontal="left" vertical="center" wrapText="1"/>
    </xf>
    <xf numFmtId="0" fontId="1" fillId="0" borderId="0"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0" borderId="1" xfId="0" applyNumberFormat="1" applyFont="1" applyFill="1" applyBorder="1" applyAlignment="1">
      <alignment horizontal="left" vertical="center" wrapText="1"/>
    </xf>
    <xf numFmtId="0" fontId="1" fillId="0" borderId="0" xfId="0" applyNumberFormat="1"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14" fontId="1" fillId="0" borderId="0" xfId="0" applyNumberFormat="1" applyFont="1" applyAlignment="1">
      <alignment horizontal="right" vertical="center"/>
    </xf>
    <xf numFmtId="9" fontId="1" fillId="0" borderId="0" xfId="0" applyNumberFormat="1" applyFont="1" applyAlignment="1">
      <alignment horizontal="right" vertical="center"/>
    </xf>
    <xf numFmtId="0" fontId="1" fillId="0" borderId="0" xfId="0" applyFont="1" applyAlignment="1">
      <alignment horizontal="right" vertical="center" wrapText="1"/>
    </xf>
    <xf numFmtId="14" fontId="1" fillId="0" borderId="0" xfId="0" applyNumberFormat="1" applyFont="1" applyAlignment="1">
      <alignment horizontal="right" vertical="center" wrapText="1"/>
    </xf>
    <xf numFmtId="178" fontId="1" fillId="0" borderId="0" xfId="0" applyNumberFormat="1" applyFont="1" applyAlignment="1">
      <alignment horizontal="right" vertical="center"/>
    </xf>
    <xf numFmtId="0" fontId="1" fillId="0" borderId="2" xfId="0" applyFont="1" applyBorder="1" applyAlignment="1">
      <alignment horizontal="left" vertical="center"/>
    </xf>
    <xf numFmtId="0" fontId="16" fillId="0" borderId="11" xfId="0" applyFont="1" applyBorder="1" applyAlignment="1">
      <alignment horizontal="right" vertical="center"/>
    </xf>
    <xf numFmtId="10" fontId="16" fillId="0" borderId="14" xfId="0" applyNumberFormat="1" applyFont="1" applyBorder="1" applyAlignment="1">
      <alignment horizontal="right" vertical="center"/>
    </xf>
    <xf numFmtId="0" fontId="16" fillId="0" borderId="14" xfId="0" applyFont="1" applyBorder="1" applyAlignment="1">
      <alignment horizontal="right" vertical="center"/>
    </xf>
    <xf numFmtId="0" fontId="5" fillId="0" borderId="0" xfId="0" applyFont="1" applyAlignment="1"/>
    <xf numFmtId="0" fontId="3" fillId="0" borderId="1" xfId="0" applyNumberFormat="1" applyFont="1" applyBorder="1" applyAlignment="1">
      <alignment vertical="center"/>
    </xf>
    <xf numFmtId="0" fontId="20" fillId="0" borderId="1" xfId="3" applyNumberFormat="1" applyFont="1" applyBorder="1" applyAlignment="1">
      <alignment vertical="center"/>
    </xf>
    <xf numFmtId="0" fontId="8" fillId="0" borderId="1" xfId="0" applyNumberFormat="1" applyFont="1" applyBorder="1" applyAlignment="1">
      <alignment vertical="center"/>
    </xf>
    <xf numFmtId="0" fontId="21" fillId="0" borderId="0" xfId="0" applyNumberFormat="1" applyFont="1" applyBorder="1" applyAlignment="1">
      <alignment vertical="center"/>
    </xf>
    <xf numFmtId="0" fontId="3" fillId="0" borderId="0" xfId="0" applyNumberFormat="1" applyFont="1" applyBorder="1" applyAlignment="1">
      <alignment vertical="center"/>
    </xf>
    <xf numFmtId="0" fontId="1" fillId="0" borderId="1" xfId="0" applyNumberFormat="1" applyFont="1" applyBorder="1" applyAlignment="1">
      <alignment horizontal="left" vertical="center" wrapText="1"/>
    </xf>
    <xf numFmtId="0" fontId="1" fillId="0" borderId="0" xfId="0" applyNumberFormat="1" applyFont="1" applyBorder="1" applyAlignment="1">
      <alignment horizontal="left" vertical="center" wrapText="1"/>
    </xf>
    <xf numFmtId="0" fontId="1" fillId="0" borderId="2" xfId="0" applyNumberFormat="1" applyFont="1" applyBorder="1" applyAlignment="1">
      <alignment horizontal="left" vertical="center" wrapText="1"/>
    </xf>
    <xf numFmtId="0" fontId="1" fillId="2" borderId="1" xfId="0" applyNumberFormat="1" applyFont="1" applyFill="1" applyBorder="1" applyAlignment="1">
      <alignment horizontal="left" vertical="center" wrapText="1"/>
    </xf>
    <xf numFmtId="0" fontId="1" fillId="2" borderId="0" xfId="0" applyNumberFormat="1" applyFont="1" applyFill="1" applyBorder="1" applyAlignment="1">
      <alignment horizontal="left" vertical="center" wrapText="1"/>
    </xf>
    <xf numFmtId="0" fontId="1" fillId="2" borderId="2" xfId="0" applyNumberFormat="1" applyFont="1" applyFill="1" applyBorder="1" applyAlignment="1">
      <alignment horizontal="left" vertical="center" wrapText="1"/>
    </xf>
    <xf numFmtId="0" fontId="21" fillId="2" borderId="1" xfId="0" applyNumberFormat="1" applyFont="1" applyFill="1" applyBorder="1" applyAlignment="1">
      <alignment horizontal="left" vertical="top" wrapText="1"/>
    </xf>
    <xf numFmtId="0" fontId="1" fillId="2" borderId="0" xfId="0" applyNumberFormat="1" applyFont="1" applyFill="1" applyBorder="1" applyAlignment="1">
      <alignment horizontal="left" vertical="top" wrapText="1"/>
    </xf>
    <xf numFmtId="0" fontId="1" fillId="2" borderId="2" xfId="0" applyNumberFormat="1" applyFont="1" applyFill="1" applyBorder="1" applyAlignment="1">
      <alignment horizontal="left" vertical="top" wrapText="1"/>
    </xf>
    <xf numFmtId="0" fontId="1" fillId="0" borderId="1" xfId="0" applyNumberFormat="1" applyFont="1" applyFill="1" applyBorder="1" applyAlignment="1">
      <alignment horizontal="left" vertical="center" wrapText="1"/>
    </xf>
    <xf numFmtId="0" fontId="1" fillId="0" borderId="0" xfId="0" applyNumberFormat="1" applyFont="1" applyFill="1" applyBorder="1" applyAlignment="1">
      <alignment horizontal="left" vertical="center" wrapText="1"/>
    </xf>
    <xf numFmtId="0" fontId="1" fillId="0" borderId="2" xfId="0" applyNumberFormat="1" applyFont="1" applyFill="1" applyBorder="1" applyAlignment="1">
      <alignment horizontal="left" vertical="center" wrapText="1"/>
    </xf>
    <xf numFmtId="0" fontId="1" fillId="0" borderId="8" xfId="0" applyNumberFormat="1" applyFont="1" applyBorder="1" applyAlignment="1">
      <alignment horizontal="left" vertical="top" wrapText="1"/>
    </xf>
    <xf numFmtId="0" fontId="1" fillId="0" borderId="6" xfId="0" applyNumberFormat="1" applyFont="1" applyBorder="1" applyAlignment="1">
      <alignment horizontal="left" vertical="top" wrapText="1"/>
    </xf>
    <xf numFmtId="0" fontId="1" fillId="0" borderId="7" xfId="0" applyNumberFormat="1" applyFont="1" applyBorder="1" applyAlignment="1">
      <alignment horizontal="left" vertical="top" wrapText="1"/>
    </xf>
    <xf numFmtId="0" fontId="1" fillId="0" borderId="1" xfId="0" applyNumberFormat="1" applyFont="1" applyBorder="1" applyAlignment="1">
      <alignment horizontal="left" vertical="top" wrapText="1"/>
    </xf>
    <xf numFmtId="0" fontId="1" fillId="0" borderId="0" xfId="0" applyNumberFormat="1" applyFont="1" applyBorder="1" applyAlignment="1">
      <alignment horizontal="left" vertical="top" wrapText="1"/>
    </xf>
    <xf numFmtId="0" fontId="1" fillId="0" borderId="2" xfId="0" applyNumberFormat="1" applyFont="1" applyBorder="1" applyAlignment="1">
      <alignment horizontal="left" vertical="top" wrapText="1"/>
    </xf>
    <xf numFmtId="0" fontId="1" fillId="0" borderId="3" xfId="0" applyNumberFormat="1" applyFont="1" applyBorder="1" applyAlignment="1">
      <alignment horizontal="left" vertical="top" wrapText="1"/>
    </xf>
    <xf numFmtId="0" fontId="1" fillId="0" borderId="4" xfId="0" applyNumberFormat="1" applyFont="1" applyBorder="1" applyAlignment="1">
      <alignment horizontal="left" vertical="top" wrapText="1"/>
    </xf>
    <xf numFmtId="0" fontId="1" fillId="0" borderId="5" xfId="0" applyNumberFormat="1" applyFont="1" applyBorder="1" applyAlignment="1">
      <alignment horizontal="left" vertical="top" wrapText="1"/>
    </xf>
    <xf numFmtId="178" fontId="1" fillId="0" borderId="0" xfId="0" applyNumberFormat="1" applyFont="1" applyBorder="1" applyAlignment="1">
      <alignment horizontal="center" vertical="center"/>
    </xf>
    <xf numFmtId="178" fontId="1" fillId="0" borderId="12" xfId="0" applyNumberFormat="1" applyFont="1" applyBorder="1" applyAlignment="1">
      <alignment horizontal="center" vertical="center"/>
    </xf>
    <xf numFmtId="178" fontId="1" fillId="0" borderId="13" xfId="0" applyNumberFormat="1" applyFont="1" applyBorder="1" applyAlignment="1">
      <alignment horizontal="center" vertical="center"/>
    </xf>
    <xf numFmtId="0" fontId="1" fillId="0" borderId="1" xfId="0" applyFont="1" applyBorder="1" applyAlignment="1">
      <alignment horizontal="left" vertical="center" wrapText="1"/>
    </xf>
    <xf numFmtId="0" fontId="1" fillId="0" borderId="0"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cellXfs>
  <cellStyles count="4">
    <cellStyle name="常规" xfId="0" builtinId="0"/>
    <cellStyle name="常规 2" xfId="1"/>
    <cellStyle name="超链接" xfId="3" builtinId="8"/>
    <cellStyle name="千位分隔 2" xfId="2"/>
  </cellStyles>
  <dxfs count="24">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C00000"/>
      </font>
      <fill>
        <patternFill patternType="none">
          <bgColor auto="1"/>
        </patternFill>
      </fill>
    </dxf>
    <dxf>
      <font>
        <color rgb="FF00B050"/>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85725</xdr:colOff>
      <xdr:row>41</xdr:row>
      <xdr:rowOff>76200</xdr:rowOff>
    </xdr:from>
    <xdr:to>
      <xdr:col>7</xdr:col>
      <xdr:colOff>645919</xdr:colOff>
      <xdr:row>55</xdr:row>
      <xdr:rowOff>123825</xdr:rowOff>
    </xdr:to>
    <xdr:pic>
      <xdr:nvPicPr>
        <xdr:cNvPr id="3" name="图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71525" y="7886700"/>
          <a:ext cx="5160769" cy="2714625"/>
        </a:xfrm>
        <a:prstGeom prst="rect">
          <a:avLst/>
        </a:prstGeom>
      </xdr:spPr>
    </xdr:pic>
    <xdr:clientData/>
  </xdr:twoCellAnchor>
  <xdr:twoCellAnchor editAs="oneCell">
    <xdr:from>
      <xdr:col>1</xdr:col>
      <xdr:colOff>57150</xdr:colOff>
      <xdr:row>57</xdr:row>
      <xdr:rowOff>95250</xdr:rowOff>
    </xdr:from>
    <xdr:to>
      <xdr:col>7</xdr:col>
      <xdr:colOff>730885</xdr:colOff>
      <xdr:row>70</xdr:row>
      <xdr:rowOff>63500</xdr:rowOff>
    </xdr:to>
    <xdr:pic>
      <xdr:nvPicPr>
        <xdr:cNvPr id="4" name="图片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stretch>
          <a:fillRect/>
        </a:stretch>
      </xdr:blipFill>
      <xdr:spPr>
        <a:xfrm>
          <a:off x="742950" y="11163300"/>
          <a:ext cx="5274310" cy="2444750"/>
        </a:xfrm>
        <a:prstGeom prst="rect">
          <a:avLst/>
        </a:prstGeom>
      </xdr:spPr>
    </xdr:pic>
    <xdr:clientData/>
  </xdr:twoCellAnchor>
  <xdr:twoCellAnchor editAs="oneCell">
    <xdr:from>
      <xdr:col>1</xdr:col>
      <xdr:colOff>0</xdr:colOff>
      <xdr:row>116</xdr:row>
      <xdr:rowOff>76200</xdr:rowOff>
    </xdr:from>
    <xdr:to>
      <xdr:col>9</xdr:col>
      <xdr:colOff>465904</xdr:colOff>
      <xdr:row>131</xdr:row>
      <xdr:rowOff>66319</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a:stretch>
          <a:fillRect/>
        </a:stretch>
      </xdr:blipFill>
      <xdr:spPr>
        <a:xfrm>
          <a:off x="685800" y="21621750"/>
          <a:ext cx="6571429" cy="2847619"/>
        </a:xfrm>
        <a:prstGeom prst="rect">
          <a:avLst/>
        </a:prstGeom>
      </xdr:spPr>
    </xdr:pic>
    <xdr:clientData/>
  </xdr:twoCellAnchor>
  <xdr:twoCellAnchor editAs="oneCell">
    <xdr:from>
      <xdr:col>1</xdr:col>
      <xdr:colOff>47625</xdr:colOff>
      <xdr:row>314</xdr:row>
      <xdr:rowOff>114300</xdr:rowOff>
    </xdr:from>
    <xdr:to>
      <xdr:col>5</xdr:col>
      <xdr:colOff>447675</xdr:colOff>
      <xdr:row>328</xdr:row>
      <xdr:rowOff>168429</xdr:rowOff>
    </xdr:to>
    <xdr:pic>
      <xdr:nvPicPr>
        <xdr:cNvPr id="5" name="图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733425" y="58807350"/>
          <a:ext cx="3409950" cy="2721129"/>
        </a:xfrm>
        <a:prstGeom prst="rect">
          <a:avLst/>
        </a:prstGeom>
      </xdr:spPr>
    </xdr:pic>
    <xdr:clientData/>
  </xdr:twoCellAnchor>
  <xdr:twoCellAnchor editAs="oneCell">
    <xdr:from>
      <xdr:col>1</xdr:col>
      <xdr:colOff>57151</xdr:colOff>
      <xdr:row>298</xdr:row>
      <xdr:rowOff>152400</xdr:rowOff>
    </xdr:from>
    <xdr:to>
      <xdr:col>5</xdr:col>
      <xdr:colOff>219649</xdr:colOff>
      <xdr:row>311</xdr:row>
      <xdr:rowOff>171450</xdr:rowOff>
    </xdr:to>
    <xdr:pic>
      <xdr:nvPicPr>
        <xdr:cNvPr id="6" name="图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742951" y="55797450"/>
          <a:ext cx="3172398" cy="2495550"/>
        </a:xfrm>
        <a:prstGeom prst="rect">
          <a:avLst/>
        </a:prstGeom>
      </xdr:spPr>
    </xdr:pic>
    <xdr:clientData/>
  </xdr:twoCellAnchor>
  <xdr:twoCellAnchor editAs="oneCell">
    <xdr:from>
      <xdr:col>5</xdr:col>
      <xdr:colOff>581027</xdr:colOff>
      <xdr:row>298</xdr:row>
      <xdr:rowOff>133350</xdr:rowOff>
    </xdr:from>
    <xdr:to>
      <xdr:col>9</xdr:col>
      <xdr:colOff>771526</xdr:colOff>
      <xdr:row>312</xdr:row>
      <xdr:rowOff>15203</xdr:rowOff>
    </xdr:to>
    <xdr:pic>
      <xdr:nvPicPr>
        <xdr:cNvPr id="7" name="图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4276727" y="51587400"/>
          <a:ext cx="3286124" cy="2548853"/>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cninfo.com.cn/cninfo-new/disclosure/szse_sme/bulletin_detail/true/1202204256?announceTime=2016-04-20" TargetMode="External"/><Relationship Id="rId1" Type="http://schemas.openxmlformats.org/officeDocument/2006/relationships/hyperlink" Target="https://newzoo.com/insights/cn/new-gaming-boom-newzoo-ups-its-2017-global-games-market-estimate-to-116-0bn-growing-to-143-5bn-in-2020-cn/"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386"/>
  <sheetViews>
    <sheetView showGridLines="0" tabSelected="1" zoomScaleNormal="100" workbookViewId="0">
      <pane xSplit="1" ySplit="2" topLeftCell="B165" activePane="bottomRight" state="frozen"/>
      <selection pane="topRight" activeCell="B1" sqref="B1"/>
      <selection pane="bottomLeft" activeCell="A3" sqref="A3"/>
      <selection pane="bottomRight" activeCell="F182" sqref="F182"/>
    </sheetView>
  </sheetViews>
  <sheetFormatPr defaultColWidth="9" defaultRowHeight="12.75" x14ac:dyDescent="0.2"/>
  <cols>
    <col min="1" max="1" width="9" style="1"/>
    <col min="2" max="6" width="9.875" style="1" customWidth="1"/>
    <col min="7" max="7" width="11" style="1" customWidth="1"/>
    <col min="8" max="9" width="9.875" style="1" customWidth="1"/>
    <col min="10" max="10" width="12" style="1" customWidth="1"/>
    <col min="11" max="11" width="16.75" style="1" customWidth="1"/>
    <col min="12" max="12" width="9" style="1"/>
    <col min="13" max="13" width="9.75" style="1" bestFit="1" customWidth="1"/>
    <col min="14" max="16384" width="9" style="1"/>
  </cols>
  <sheetData>
    <row r="2" spans="1:11" ht="18.75" x14ac:dyDescent="0.2">
      <c r="A2" s="1" t="s">
        <v>0</v>
      </c>
      <c r="B2" s="70" t="s">
        <v>99</v>
      </c>
    </row>
    <row r="3" spans="1:11" ht="15" customHeight="1" x14ac:dyDescent="0.2"/>
    <row r="4" spans="1:11" ht="15" customHeight="1" x14ac:dyDescent="0.2">
      <c r="B4" s="1" t="s">
        <v>100</v>
      </c>
    </row>
    <row r="5" spans="1:11" ht="15" customHeight="1" x14ac:dyDescent="0.2">
      <c r="B5" s="134" t="s">
        <v>101</v>
      </c>
      <c r="C5" s="135"/>
      <c r="D5" s="135"/>
      <c r="E5" s="135"/>
      <c r="F5" s="135"/>
      <c r="G5" s="135"/>
      <c r="H5" s="135"/>
      <c r="I5" s="135"/>
      <c r="J5" s="135"/>
      <c r="K5" s="136"/>
    </row>
    <row r="6" spans="1:11" ht="15" customHeight="1" x14ac:dyDescent="0.2">
      <c r="B6" s="2"/>
      <c r="C6" s="3"/>
      <c r="D6" s="3"/>
      <c r="E6" s="3"/>
      <c r="F6" s="3"/>
      <c r="G6" s="3"/>
      <c r="H6" s="3"/>
      <c r="I6" s="3"/>
      <c r="J6" s="3"/>
      <c r="K6" s="4"/>
    </row>
    <row r="7" spans="1:11" ht="15" customHeight="1" x14ac:dyDescent="0.2">
      <c r="B7" s="2" t="s">
        <v>102</v>
      </c>
      <c r="C7" s="3"/>
      <c r="D7" s="3"/>
      <c r="E7" s="3"/>
      <c r="F7" s="3"/>
      <c r="G7" s="3"/>
      <c r="H7" s="3"/>
      <c r="I7" s="3"/>
      <c r="J7" s="3"/>
      <c r="K7" s="4"/>
    </row>
    <row r="8" spans="1:11" ht="15" customHeight="1" x14ac:dyDescent="0.2">
      <c r="B8" s="2"/>
      <c r="C8" s="3"/>
      <c r="D8" s="3"/>
      <c r="E8" s="3"/>
      <c r="F8" s="3"/>
      <c r="G8" s="3"/>
      <c r="H8" s="3"/>
      <c r="I8" s="3"/>
      <c r="J8" s="3"/>
      <c r="K8" s="4"/>
    </row>
    <row r="9" spans="1:11" s="3" customFormat="1" ht="15" customHeight="1" x14ac:dyDescent="0.2">
      <c r="B9" s="134" t="s">
        <v>103</v>
      </c>
      <c r="C9" s="135"/>
      <c r="D9" s="135"/>
      <c r="E9" s="135"/>
      <c r="F9" s="135"/>
      <c r="G9" s="135"/>
      <c r="H9" s="135"/>
      <c r="I9" s="135"/>
      <c r="J9" s="135"/>
      <c r="K9" s="136"/>
    </row>
    <row r="10" spans="1:11" s="3" customFormat="1" ht="15" customHeight="1" x14ac:dyDescent="0.2">
      <c r="B10" s="2"/>
      <c r="K10" s="4"/>
    </row>
    <row r="11" spans="1:11" s="3" customFormat="1" ht="15" customHeight="1" x14ac:dyDescent="0.2">
      <c r="B11" s="131" t="s">
        <v>104</v>
      </c>
      <c r="C11" s="132"/>
      <c r="D11" s="132"/>
      <c r="E11" s="132"/>
      <c r="F11" s="132"/>
      <c r="G11" s="132"/>
      <c r="H11" s="132"/>
      <c r="I11" s="132"/>
      <c r="J11" s="132"/>
      <c r="K11" s="133"/>
    </row>
    <row r="12" spans="1:11" s="3" customFormat="1" ht="15" customHeight="1" x14ac:dyDescent="0.2">
      <c r="B12" s="131"/>
      <c r="C12" s="132"/>
      <c r="D12" s="132"/>
      <c r="E12" s="132"/>
      <c r="F12" s="132"/>
      <c r="G12" s="132"/>
      <c r="H12" s="132"/>
      <c r="I12" s="132"/>
      <c r="J12" s="132"/>
      <c r="K12" s="133"/>
    </row>
    <row r="13" spans="1:11" s="3" customFormat="1" ht="15" customHeight="1" x14ac:dyDescent="0.2">
      <c r="B13" s="131"/>
      <c r="C13" s="132"/>
      <c r="D13" s="132"/>
      <c r="E13" s="132"/>
      <c r="F13" s="132"/>
      <c r="G13" s="132"/>
      <c r="H13" s="132"/>
      <c r="I13" s="132"/>
      <c r="J13" s="132"/>
      <c r="K13" s="133"/>
    </row>
    <row r="14" spans="1:11" s="3" customFormat="1" ht="15" customHeight="1" x14ac:dyDescent="0.2">
      <c r="B14" s="2" t="s">
        <v>105</v>
      </c>
      <c r="C14" s="14"/>
      <c r="D14" s="14"/>
      <c r="E14" s="14"/>
      <c r="F14" s="14"/>
      <c r="G14" s="14"/>
      <c r="H14" s="14"/>
      <c r="I14" s="14"/>
      <c r="J14" s="14"/>
      <c r="K14" s="16"/>
    </row>
    <row r="15" spans="1:11" s="3" customFormat="1" ht="15" customHeight="1" x14ac:dyDescent="0.2">
      <c r="B15" s="15"/>
      <c r="C15" s="14"/>
      <c r="D15" s="14"/>
      <c r="E15" s="14"/>
      <c r="F15" s="14"/>
      <c r="G15" s="14"/>
      <c r="H15" s="14"/>
      <c r="I15" s="14"/>
      <c r="J15" s="14"/>
      <c r="K15" s="16"/>
    </row>
    <row r="16" spans="1:11" ht="15" customHeight="1" x14ac:dyDescent="0.2">
      <c r="B16" s="134" t="s">
        <v>106</v>
      </c>
      <c r="C16" s="135"/>
      <c r="D16" s="135"/>
      <c r="E16" s="135"/>
      <c r="F16" s="135"/>
      <c r="G16" s="135"/>
      <c r="H16" s="135"/>
      <c r="I16" s="135"/>
      <c r="J16" s="135"/>
      <c r="K16" s="136"/>
    </row>
    <row r="17" spans="2:12" ht="15" customHeight="1" x14ac:dyDescent="0.2">
      <c r="B17" s="2"/>
      <c r="C17" s="3"/>
      <c r="D17" s="3"/>
      <c r="E17" s="3"/>
      <c r="F17" s="3"/>
      <c r="G17" s="3"/>
      <c r="H17" s="3"/>
      <c r="I17" s="3"/>
      <c r="J17" s="3"/>
      <c r="K17" s="4"/>
    </row>
    <row r="18" spans="2:12" ht="15" customHeight="1" x14ac:dyDescent="0.2">
      <c r="B18" s="131" t="s">
        <v>107</v>
      </c>
      <c r="C18" s="132"/>
      <c r="D18" s="132"/>
      <c r="E18" s="132"/>
      <c r="F18" s="132"/>
      <c r="G18" s="132"/>
      <c r="H18" s="132"/>
      <c r="I18" s="132"/>
      <c r="J18" s="132"/>
      <c r="K18" s="133"/>
    </row>
    <row r="19" spans="2:12" ht="15" customHeight="1" x14ac:dyDescent="0.2">
      <c r="B19" s="131"/>
      <c r="C19" s="132"/>
      <c r="D19" s="132"/>
      <c r="E19" s="132"/>
      <c r="F19" s="132"/>
      <c r="G19" s="132"/>
      <c r="H19" s="132"/>
      <c r="I19" s="132"/>
      <c r="J19" s="132"/>
      <c r="K19" s="133"/>
    </row>
    <row r="20" spans="2:12" ht="15" customHeight="1" x14ac:dyDescent="0.2">
      <c r="B20" s="131"/>
      <c r="C20" s="132"/>
      <c r="D20" s="132"/>
      <c r="E20" s="132"/>
      <c r="F20" s="132"/>
      <c r="G20" s="132"/>
      <c r="H20" s="132"/>
      <c r="I20" s="132"/>
      <c r="J20" s="132"/>
      <c r="K20" s="133"/>
    </row>
    <row r="21" spans="2:12" ht="15" customHeight="1" x14ac:dyDescent="0.2">
      <c r="B21" s="131"/>
      <c r="C21" s="132"/>
      <c r="D21" s="132"/>
      <c r="E21" s="132"/>
      <c r="F21" s="132"/>
      <c r="G21" s="132"/>
      <c r="H21" s="132"/>
      <c r="I21" s="132"/>
      <c r="J21" s="132"/>
      <c r="K21" s="133"/>
    </row>
    <row r="22" spans="2:12" ht="15" customHeight="1" x14ac:dyDescent="0.2">
      <c r="B22" s="2"/>
      <c r="C22" s="3"/>
      <c r="D22" s="3"/>
      <c r="E22" s="3"/>
      <c r="F22" s="3"/>
      <c r="G22" s="3"/>
      <c r="H22" s="3"/>
      <c r="I22" s="3"/>
      <c r="J22" s="3"/>
      <c r="K22" s="4"/>
    </row>
    <row r="23" spans="2:12" ht="15" customHeight="1" x14ac:dyDescent="0.2">
      <c r="B23" s="131" t="s">
        <v>108</v>
      </c>
      <c r="C23" s="132"/>
      <c r="D23" s="132"/>
      <c r="E23" s="132"/>
      <c r="F23" s="132"/>
      <c r="G23" s="132"/>
      <c r="H23" s="132"/>
      <c r="I23" s="132"/>
      <c r="J23" s="132"/>
      <c r="K23" s="133"/>
    </row>
    <row r="24" spans="2:12" ht="15" customHeight="1" x14ac:dyDescent="0.2">
      <c r="B24" s="131"/>
      <c r="C24" s="132"/>
      <c r="D24" s="132"/>
      <c r="E24" s="132"/>
      <c r="F24" s="132"/>
      <c r="G24" s="132"/>
      <c r="H24" s="132"/>
      <c r="I24" s="132"/>
      <c r="J24" s="132"/>
      <c r="K24" s="133"/>
    </row>
    <row r="25" spans="2:12" ht="15" customHeight="1" x14ac:dyDescent="0.2">
      <c r="B25" s="2"/>
      <c r="C25" s="3"/>
      <c r="D25" s="3"/>
      <c r="E25" s="3"/>
      <c r="F25" s="3"/>
      <c r="G25" s="3"/>
      <c r="H25" s="3"/>
      <c r="I25" s="3"/>
      <c r="J25" s="3"/>
      <c r="K25" s="4"/>
    </row>
    <row r="26" spans="2:12" ht="15" customHeight="1" x14ac:dyDescent="0.2">
      <c r="B26" s="2" t="s">
        <v>109</v>
      </c>
      <c r="C26" s="3"/>
      <c r="D26" s="3"/>
      <c r="E26" s="3"/>
      <c r="F26" s="3"/>
      <c r="G26" s="3"/>
      <c r="H26" s="3"/>
      <c r="I26" s="3"/>
      <c r="J26" s="3"/>
      <c r="K26" s="4"/>
    </row>
    <row r="27" spans="2:12" ht="15" customHeight="1" x14ac:dyDescent="0.2">
      <c r="B27" s="2"/>
      <c r="C27" s="3"/>
      <c r="D27" s="3"/>
      <c r="E27" s="3"/>
      <c r="F27" s="3"/>
      <c r="G27" s="3"/>
      <c r="H27" s="3"/>
      <c r="I27" s="3"/>
      <c r="J27" s="3"/>
      <c r="K27" s="4"/>
    </row>
    <row r="28" spans="2:12" ht="15" customHeight="1" x14ac:dyDescent="0.2">
      <c r="B28" s="134" t="s">
        <v>110</v>
      </c>
      <c r="C28" s="135"/>
      <c r="D28" s="135"/>
      <c r="E28" s="135"/>
      <c r="F28" s="135"/>
      <c r="G28" s="135"/>
      <c r="H28" s="135"/>
      <c r="I28" s="135"/>
      <c r="J28" s="135"/>
      <c r="K28" s="136"/>
    </row>
    <row r="29" spans="2:12" ht="15" customHeight="1" x14ac:dyDescent="0.2">
      <c r="B29" s="5"/>
      <c r="C29" s="6"/>
      <c r="D29" s="6"/>
      <c r="E29" s="6"/>
      <c r="F29" s="3"/>
      <c r="G29" s="3"/>
      <c r="H29" s="3"/>
      <c r="I29" s="3"/>
      <c r="J29" s="3"/>
      <c r="K29" s="4"/>
    </row>
    <row r="30" spans="2:12" ht="15" customHeight="1" x14ac:dyDescent="0.2">
      <c r="B30" s="5" t="s">
        <v>111</v>
      </c>
      <c r="C30" s="6"/>
      <c r="D30" s="6"/>
      <c r="E30" s="6"/>
      <c r="F30" s="3"/>
      <c r="G30" s="3"/>
      <c r="H30" s="3"/>
      <c r="I30" s="3"/>
      <c r="J30" s="3"/>
      <c r="K30" s="4"/>
      <c r="L30" s="3"/>
    </row>
    <row r="31" spans="2:12" ht="15" customHeight="1" x14ac:dyDescent="0.2">
      <c r="B31" s="5" t="s">
        <v>112</v>
      </c>
      <c r="C31" s="6"/>
      <c r="D31" s="6"/>
      <c r="E31" s="6"/>
      <c r="F31" s="3"/>
      <c r="G31" s="3"/>
      <c r="H31" s="3"/>
      <c r="I31" s="3"/>
      <c r="J31" s="3"/>
      <c r="K31" s="4"/>
      <c r="L31" s="3"/>
    </row>
    <row r="32" spans="2:12" ht="15" customHeight="1" x14ac:dyDescent="0.2">
      <c r="B32" s="5"/>
      <c r="C32" s="6"/>
      <c r="D32" s="6"/>
      <c r="E32" s="6"/>
      <c r="F32" s="3"/>
      <c r="G32" s="3"/>
      <c r="H32" s="3"/>
      <c r="I32" s="3"/>
      <c r="J32" s="3"/>
      <c r="K32" s="4"/>
      <c r="L32" s="3"/>
    </row>
    <row r="33" spans="2:11" ht="15" customHeight="1" x14ac:dyDescent="0.2">
      <c r="B33" s="134" t="s">
        <v>113</v>
      </c>
      <c r="C33" s="135"/>
      <c r="D33" s="135"/>
      <c r="E33" s="135"/>
      <c r="F33" s="135"/>
      <c r="G33" s="135"/>
      <c r="H33" s="135"/>
      <c r="I33" s="135"/>
      <c r="J33" s="135"/>
      <c r="K33" s="136"/>
    </row>
    <row r="34" spans="2:11" s="10" customFormat="1" ht="15" customHeight="1" x14ac:dyDescent="0.2">
      <c r="B34" s="113"/>
      <c r="C34" s="114"/>
      <c r="D34" s="114"/>
      <c r="E34" s="114"/>
      <c r="F34" s="114"/>
      <c r="G34" s="114"/>
      <c r="H34" s="114"/>
      <c r="I34" s="114"/>
      <c r="J34" s="8"/>
      <c r="K34" s="9"/>
    </row>
    <row r="35" spans="2:11" ht="15" customHeight="1" x14ac:dyDescent="0.2">
      <c r="B35" s="5" t="s">
        <v>114</v>
      </c>
      <c r="C35" s="11"/>
      <c r="D35" s="6"/>
      <c r="E35" s="6"/>
      <c r="F35" s="6"/>
      <c r="G35" s="6"/>
      <c r="H35" s="3"/>
      <c r="I35" s="3"/>
      <c r="J35" s="3"/>
      <c r="K35" s="4"/>
    </row>
    <row r="36" spans="2:11" ht="15" customHeight="1" x14ac:dyDescent="0.2">
      <c r="B36" s="131" t="s">
        <v>115</v>
      </c>
      <c r="C36" s="132"/>
      <c r="D36" s="132"/>
      <c r="E36" s="132"/>
      <c r="F36" s="132"/>
      <c r="G36" s="132"/>
      <c r="H36" s="132"/>
      <c r="I36" s="132"/>
      <c r="J36" s="132"/>
      <c r="K36" s="133"/>
    </row>
    <row r="37" spans="2:11" ht="15" customHeight="1" x14ac:dyDescent="0.2">
      <c r="B37" s="131"/>
      <c r="C37" s="132"/>
      <c r="D37" s="132"/>
      <c r="E37" s="132"/>
      <c r="F37" s="132"/>
      <c r="G37" s="132"/>
      <c r="H37" s="132"/>
      <c r="I37" s="132"/>
      <c r="J37" s="132"/>
      <c r="K37" s="133"/>
    </row>
    <row r="38" spans="2:11" ht="15" customHeight="1" x14ac:dyDescent="0.2">
      <c r="B38" s="131"/>
      <c r="C38" s="132"/>
      <c r="D38" s="132"/>
      <c r="E38" s="132"/>
      <c r="F38" s="132"/>
      <c r="G38" s="132"/>
      <c r="H38" s="132"/>
      <c r="I38" s="132"/>
      <c r="J38" s="132"/>
      <c r="K38" s="133"/>
    </row>
    <row r="39" spans="2:11" ht="15" customHeight="1" x14ac:dyDescent="0.2">
      <c r="B39" s="131"/>
      <c r="C39" s="132"/>
      <c r="D39" s="132"/>
      <c r="E39" s="132"/>
      <c r="F39" s="132"/>
      <c r="G39" s="132"/>
      <c r="H39" s="132"/>
      <c r="I39" s="132"/>
      <c r="J39" s="132"/>
      <c r="K39" s="133"/>
    </row>
    <row r="40" spans="2:11" ht="15" customHeight="1" x14ac:dyDescent="0.2">
      <c r="B40" s="2"/>
      <c r="C40" s="14"/>
      <c r="D40" s="14"/>
      <c r="E40" s="14"/>
      <c r="F40" s="14"/>
      <c r="G40" s="14"/>
      <c r="H40" s="14"/>
      <c r="I40" s="14"/>
      <c r="J40" s="14"/>
      <c r="K40" s="16"/>
    </row>
    <row r="41" spans="2:11" ht="15" customHeight="1" x14ac:dyDescent="0.2">
      <c r="B41" s="13" t="s">
        <v>116</v>
      </c>
      <c r="C41" s="14"/>
      <c r="D41" s="14"/>
      <c r="E41" s="14"/>
      <c r="F41" s="14"/>
      <c r="G41" s="14"/>
      <c r="H41" s="14"/>
      <c r="I41" s="14"/>
      <c r="J41" s="14"/>
      <c r="K41" s="16"/>
    </row>
    <row r="42" spans="2:11" ht="15" customHeight="1" x14ac:dyDescent="0.2">
      <c r="B42" s="2"/>
      <c r="C42" s="14"/>
      <c r="D42" s="14"/>
      <c r="E42" s="14"/>
      <c r="F42" s="14"/>
      <c r="G42" s="14"/>
      <c r="H42" s="14"/>
      <c r="I42" s="14"/>
      <c r="J42" s="14"/>
      <c r="K42" s="16"/>
    </row>
    <row r="43" spans="2:11" ht="15" customHeight="1" x14ac:dyDescent="0.2">
      <c r="B43" s="2"/>
      <c r="C43" s="14"/>
      <c r="D43" s="14"/>
      <c r="E43" s="14"/>
      <c r="F43" s="14"/>
      <c r="G43" s="14"/>
      <c r="H43" s="14"/>
      <c r="I43" s="14"/>
      <c r="J43" s="14"/>
      <c r="K43" s="16"/>
    </row>
    <row r="44" spans="2:11" ht="15" customHeight="1" x14ac:dyDescent="0.2">
      <c r="B44" s="2"/>
      <c r="C44" s="14"/>
      <c r="D44" s="14"/>
      <c r="E44" s="14"/>
      <c r="F44" s="14"/>
      <c r="G44" s="14"/>
      <c r="H44" s="14"/>
      <c r="I44" s="14"/>
      <c r="J44" s="14"/>
      <c r="K44" s="16"/>
    </row>
    <row r="45" spans="2:11" ht="15" customHeight="1" x14ac:dyDescent="0.2">
      <c r="B45" s="2"/>
      <c r="C45" s="14"/>
      <c r="D45" s="14"/>
      <c r="E45" s="14"/>
      <c r="F45" s="14"/>
      <c r="G45" s="14"/>
      <c r="H45" s="14"/>
      <c r="I45" s="14"/>
      <c r="J45" s="14"/>
      <c r="K45" s="16"/>
    </row>
    <row r="46" spans="2:11" ht="15" customHeight="1" x14ac:dyDescent="0.2">
      <c r="B46" s="2"/>
      <c r="C46" s="14"/>
      <c r="D46" s="14"/>
      <c r="E46" s="14"/>
      <c r="F46" s="14"/>
      <c r="G46" s="14"/>
      <c r="H46" s="14"/>
      <c r="I46" s="14"/>
      <c r="J46" s="14"/>
      <c r="K46" s="16"/>
    </row>
    <row r="47" spans="2:11" ht="15" customHeight="1" x14ac:dyDescent="0.2">
      <c r="B47" s="2"/>
      <c r="C47" s="14"/>
      <c r="D47" s="14"/>
      <c r="E47" s="14"/>
      <c r="F47" s="14"/>
      <c r="G47" s="14"/>
      <c r="H47" s="14"/>
      <c r="I47" s="14"/>
      <c r="J47" s="14"/>
      <c r="K47" s="16"/>
    </row>
    <row r="48" spans="2:11" ht="15" customHeight="1" x14ac:dyDescent="0.2">
      <c r="B48" s="2"/>
      <c r="C48" s="14"/>
      <c r="D48" s="14"/>
      <c r="E48" s="14"/>
      <c r="F48" s="14"/>
      <c r="G48" s="14"/>
      <c r="H48" s="14"/>
      <c r="I48" s="14"/>
      <c r="J48" s="14"/>
      <c r="K48" s="16"/>
    </row>
    <row r="49" spans="2:11" ht="15" customHeight="1" x14ac:dyDescent="0.2">
      <c r="B49" s="2"/>
      <c r="C49" s="14"/>
      <c r="D49" s="14"/>
      <c r="E49" s="14"/>
      <c r="F49" s="14"/>
      <c r="G49" s="14"/>
      <c r="H49" s="14"/>
      <c r="I49" s="14"/>
      <c r="J49" s="14"/>
      <c r="K49" s="16"/>
    </row>
    <row r="50" spans="2:11" ht="15" customHeight="1" x14ac:dyDescent="0.2">
      <c r="B50" s="2"/>
      <c r="C50" s="14"/>
      <c r="D50" s="14"/>
      <c r="E50" s="14"/>
      <c r="F50" s="14"/>
      <c r="G50" s="14"/>
      <c r="H50" s="14"/>
      <c r="I50" s="14"/>
      <c r="J50" s="14"/>
      <c r="K50" s="16"/>
    </row>
    <row r="51" spans="2:11" ht="15" customHeight="1" x14ac:dyDescent="0.2">
      <c r="B51" s="2"/>
      <c r="C51" s="14"/>
      <c r="D51" s="14"/>
      <c r="E51" s="14"/>
      <c r="F51" s="14"/>
      <c r="G51" s="14"/>
      <c r="H51" s="14"/>
      <c r="I51" s="14"/>
      <c r="J51" s="14"/>
      <c r="K51" s="16"/>
    </row>
    <row r="52" spans="2:11" ht="15" customHeight="1" x14ac:dyDescent="0.2">
      <c r="B52" s="2"/>
      <c r="C52" s="14"/>
      <c r="D52" s="14"/>
      <c r="E52" s="14"/>
      <c r="F52" s="14"/>
      <c r="G52" s="14"/>
      <c r="H52" s="14"/>
      <c r="I52" s="14"/>
      <c r="J52" s="14"/>
      <c r="K52" s="16"/>
    </row>
    <row r="53" spans="2:11" ht="15" customHeight="1" x14ac:dyDescent="0.2">
      <c r="B53" s="2"/>
      <c r="C53" s="14"/>
      <c r="D53" s="14"/>
      <c r="E53" s="14"/>
      <c r="F53" s="14"/>
      <c r="G53" s="14"/>
      <c r="H53" s="14"/>
      <c r="I53" s="14"/>
      <c r="J53" s="14"/>
      <c r="K53" s="16"/>
    </row>
    <row r="54" spans="2:11" ht="15" customHeight="1" x14ac:dyDescent="0.2">
      <c r="B54" s="2"/>
      <c r="C54" s="14"/>
      <c r="D54" s="14"/>
      <c r="E54" s="14"/>
      <c r="F54" s="14"/>
      <c r="G54" s="14"/>
      <c r="H54" s="14"/>
      <c r="I54" s="14"/>
      <c r="J54" s="14"/>
      <c r="K54" s="16"/>
    </row>
    <row r="55" spans="2:11" ht="15" customHeight="1" x14ac:dyDescent="0.2">
      <c r="B55" s="2"/>
      <c r="C55" s="14"/>
      <c r="D55" s="14"/>
      <c r="E55" s="14"/>
      <c r="F55" s="14"/>
      <c r="G55" s="14"/>
      <c r="H55" s="14"/>
      <c r="I55" s="14"/>
      <c r="J55" s="14"/>
      <c r="K55" s="16"/>
    </row>
    <row r="56" spans="2:11" ht="15" customHeight="1" x14ac:dyDescent="0.2">
      <c r="B56" s="2"/>
      <c r="C56" s="14"/>
      <c r="D56" s="14"/>
      <c r="E56" s="14"/>
      <c r="F56" s="14"/>
      <c r="G56" s="14"/>
      <c r="H56" s="14"/>
      <c r="I56" s="14"/>
      <c r="J56" s="14"/>
      <c r="K56" s="16"/>
    </row>
    <row r="57" spans="2:11" ht="15" customHeight="1" x14ac:dyDescent="0.2">
      <c r="B57" s="13" t="s">
        <v>117</v>
      </c>
      <c r="C57" s="14"/>
      <c r="D57" s="14"/>
      <c r="E57" s="14"/>
      <c r="F57" s="14"/>
      <c r="G57" s="14"/>
      <c r="H57" s="14"/>
      <c r="I57" s="14"/>
      <c r="J57" s="14"/>
      <c r="K57" s="16"/>
    </row>
    <row r="58" spans="2:11" ht="15" customHeight="1" x14ac:dyDescent="0.2">
      <c r="B58" s="2"/>
      <c r="C58" s="14"/>
      <c r="D58" s="14"/>
      <c r="E58" s="14"/>
      <c r="F58" s="14"/>
      <c r="G58" s="14"/>
      <c r="H58" s="14"/>
      <c r="I58" s="14"/>
      <c r="J58" s="14"/>
      <c r="K58" s="16"/>
    </row>
    <row r="59" spans="2:11" ht="15" customHeight="1" x14ac:dyDescent="0.2">
      <c r="B59" s="2"/>
      <c r="C59" s="14"/>
      <c r="D59" s="14"/>
      <c r="E59" s="14"/>
      <c r="F59" s="14"/>
      <c r="G59" s="14"/>
      <c r="H59" s="14"/>
      <c r="I59" s="14"/>
      <c r="J59" s="14"/>
      <c r="K59" s="16"/>
    </row>
    <row r="60" spans="2:11" ht="15" customHeight="1" x14ac:dyDescent="0.2">
      <c r="B60" s="2"/>
      <c r="C60" s="14"/>
      <c r="D60" s="14"/>
      <c r="E60" s="14"/>
      <c r="F60" s="14"/>
      <c r="G60" s="14"/>
      <c r="H60" s="14"/>
      <c r="I60" s="14"/>
      <c r="J60" s="14"/>
      <c r="K60" s="16"/>
    </row>
    <row r="61" spans="2:11" ht="15" customHeight="1" x14ac:dyDescent="0.2">
      <c r="B61" s="2"/>
      <c r="C61" s="14"/>
      <c r="D61" s="14"/>
      <c r="E61" s="14"/>
      <c r="F61" s="14"/>
      <c r="G61" s="14"/>
      <c r="H61" s="14"/>
      <c r="I61" s="14"/>
      <c r="J61" s="14"/>
      <c r="K61" s="16"/>
    </row>
    <row r="62" spans="2:11" ht="15" customHeight="1" x14ac:dyDescent="0.2">
      <c r="B62" s="2"/>
      <c r="C62" s="14"/>
      <c r="D62" s="14"/>
      <c r="E62" s="14"/>
      <c r="F62" s="14"/>
      <c r="G62" s="14"/>
      <c r="H62" s="14"/>
      <c r="I62" s="14"/>
      <c r="J62" s="14"/>
      <c r="K62" s="16"/>
    </row>
    <row r="63" spans="2:11" ht="15" customHeight="1" x14ac:dyDescent="0.2">
      <c r="B63" s="2"/>
      <c r="C63" s="14"/>
      <c r="D63" s="14"/>
      <c r="E63" s="14"/>
      <c r="F63" s="14"/>
      <c r="G63" s="14"/>
      <c r="H63" s="14"/>
      <c r="I63" s="14"/>
      <c r="J63" s="14"/>
      <c r="K63" s="16"/>
    </row>
    <row r="64" spans="2:11" ht="15" customHeight="1" x14ac:dyDescent="0.2">
      <c r="B64" s="2"/>
      <c r="C64" s="14"/>
      <c r="D64" s="14"/>
      <c r="E64" s="14"/>
      <c r="F64" s="14"/>
      <c r="G64" s="14"/>
      <c r="H64" s="14"/>
      <c r="I64" s="14"/>
      <c r="J64" s="14"/>
      <c r="K64" s="16"/>
    </row>
    <row r="65" spans="2:11" ht="15" customHeight="1" x14ac:dyDescent="0.2">
      <c r="B65" s="2"/>
      <c r="C65" s="14"/>
      <c r="D65" s="14"/>
      <c r="E65" s="14"/>
      <c r="F65" s="14"/>
      <c r="G65" s="14"/>
      <c r="H65" s="14"/>
      <c r="I65" s="14"/>
      <c r="J65" s="14"/>
      <c r="K65" s="16"/>
    </row>
    <row r="66" spans="2:11" ht="15" customHeight="1" x14ac:dyDescent="0.2">
      <c r="B66" s="2"/>
      <c r="C66" s="14"/>
      <c r="D66" s="14"/>
      <c r="E66" s="14"/>
      <c r="F66" s="14"/>
      <c r="G66" s="14"/>
      <c r="H66" s="14"/>
      <c r="I66" s="14"/>
      <c r="J66" s="14"/>
      <c r="K66" s="16"/>
    </row>
    <row r="67" spans="2:11" ht="15" customHeight="1" x14ac:dyDescent="0.2">
      <c r="B67" s="2"/>
      <c r="C67" s="14"/>
      <c r="D67" s="14"/>
      <c r="E67" s="14"/>
      <c r="F67" s="14"/>
      <c r="G67" s="14"/>
      <c r="H67" s="14"/>
      <c r="I67" s="14"/>
      <c r="J67" s="14"/>
      <c r="K67" s="16"/>
    </row>
    <row r="68" spans="2:11" ht="15" customHeight="1" x14ac:dyDescent="0.2">
      <c r="B68" s="2"/>
      <c r="C68" s="14"/>
      <c r="D68" s="14"/>
      <c r="E68" s="14"/>
      <c r="F68" s="14"/>
      <c r="G68" s="14"/>
      <c r="H68" s="14"/>
      <c r="I68" s="14"/>
      <c r="J68" s="14"/>
      <c r="K68" s="16"/>
    </row>
    <row r="69" spans="2:11" ht="15" customHeight="1" x14ac:dyDescent="0.2">
      <c r="B69" s="2"/>
      <c r="C69" s="14"/>
      <c r="D69" s="14"/>
      <c r="E69" s="14"/>
      <c r="F69" s="14"/>
      <c r="G69" s="14"/>
      <c r="H69" s="14"/>
      <c r="I69" s="14"/>
      <c r="J69" s="14"/>
      <c r="K69" s="16"/>
    </row>
    <row r="70" spans="2:11" ht="15" customHeight="1" x14ac:dyDescent="0.2">
      <c r="B70" s="2"/>
      <c r="C70" s="14"/>
      <c r="D70" s="14"/>
      <c r="E70" s="14"/>
      <c r="F70" s="14"/>
      <c r="G70" s="14"/>
      <c r="H70" s="14"/>
      <c r="I70" s="14"/>
      <c r="J70" s="14"/>
      <c r="K70" s="16"/>
    </row>
    <row r="71" spans="2:11" ht="15" customHeight="1" x14ac:dyDescent="0.2">
      <c r="B71" s="2"/>
      <c r="C71" s="14"/>
      <c r="D71" s="14"/>
      <c r="E71" s="14"/>
      <c r="F71" s="14"/>
      <c r="G71" s="14"/>
      <c r="H71" s="14"/>
      <c r="I71" s="14"/>
      <c r="J71" s="14"/>
      <c r="K71" s="16"/>
    </row>
    <row r="72" spans="2:11" ht="15" customHeight="1" x14ac:dyDescent="0.2">
      <c r="B72" s="2" t="s">
        <v>118</v>
      </c>
      <c r="C72" s="14"/>
      <c r="D72" s="14"/>
      <c r="E72" s="14"/>
      <c r="F72" s="14"/>
      <c r="G72" s="14"/>
      <c r="H72" s="14"/>
      <c r="I72" s="14"/>
      <c r="J72" s="14"/>
      <c r="K72" s="16"/>
    </row>
    <row r="73" spans="2:11" ht="15" customHeight="1" x14ac:dyDescent="0.2">
      <c r="B73" s="2" t="s">
        <v>119</v>
      </c>
      <c r="C73" s="14"/>
      <c r="D73" s="14"/>
      <c r="E73" s="14"/>
      <c r="F73" s="14"/>
      <c r="G73" s="14"/>
      <c r="H73" s="14"/>
      <c r="I73" s="14"/>
      <c r="J73" s="14"/>
      <c r="K73" s="16"/>
    </row>
    <row r="74" spans="2:11" ht="15" customHeight="1" x14ac:dyDescent="0.2">
      <c r="B74" s="2" t="s">
        <v>120</v>
      </c>
      <c r="C74" s="14"/>
      <c r="D74" s="14"/>
      <c r="E74" s="14"/>
      <c r="F74" s="14"/>
      <c r="G74" s="14"/>
      <c r="H74" s="14"/>
      <c r="I74" s="14"/>
      <c r="J74" s="14"/>
      <c r="K74" s="16"/>
    </row>
    <row r="75" spans="2:11" ht="15" customHeight="1" x14ac:dyDescent="0.2">
      <c r="B75" s="2" t="s">
        <v>121</v>
      </c>
      <c r="C75" s="14"/>
      <c r="D75" s="14"/>
      <c r="E75" s="14"/>
      <c r="F75" s="14"/>
      <c r="G75" s="14"/>
      <c r="H75" s="14"/>
      <c r="I75" s="14"/>
      <c r="J75" s="14"/>
      <c r="K75" s="16"/>
    </row>
    <row r="76" spans="2:11" ht="15" customHeight="1" x14ac:dyDescent="0.2">
      <c r="B76" s="2" t="s">
        <v>122</v>
      </c>
      <c r="C76" s="14"/>
      <c r="D76" s="14"/>
      <c r="E76" s="14"/>
      <c r="F76" s="14"/>
      <c r="G76" s="14"/>
      <c r="H76" s="14"/>
      <c r="I76" s="14"/>
      <c r="J76" s="14"/>
      <c r="K76" s="16"/>
    </row>
    <row r="77" spans="2:11" ht="15" customHeight="1" x14ac:dyDescent="0.2">
      <c r="B77" s="2"/>
      <c r="C77" s="14"/>
      <c r="D77" s="14"/>
      <c r="E77" s="14"/>
      <c r="F77" s="14"/>
      <c r="G77" s="14"/>
      <c r="H77" s="14"/>
      <c r="I77" s="14"/>
      <c r="J77" s="14"/>
      <c r="K77" s="16"/>
    </row>
    <row r="78" spans="2:11" ht="15" customHeight="1" x14ac:dyDescent="0.2">
      <c r="B78" s="137" t="s">
        <v>273</v>
      </c>
      <c r="C78" s="138"/>
      <c r="D78" s="138"/>
      <c r="E78" s="138"/>
      <c r="F78" s="138"/>
      <c r="G78" s="138"/>
      <c r="H78" s="138"/>
      <c r="I78" s="138"/>
      <c r="J78" s="138"/>
      <c r="K78" s="139"/>
    </row>
    <row r="79" spans="2:11" s="3" customFormat="1" ht="15" customHeight="1" x14ac:dyDescent="0.2">
      <c r="B79" s="2"/>
      <c r="K79" s="4"/>
    </row>
    <row r="80" spans="2:11" s="3" customFormat="1" ht="15" customHeight="1" x14ac:dyDescent="0.2">
      <c r="B80" s="128" t="s">
        <v>279</v>
      </c>
      <c r="K80" s="4"/>
    </row>
    <row r="81" spans="2:11" s="3" customFormat="1" ht="15" customHeight="1" x14ac:dyDescent="0.2">
      <c r="B81" s="2"/>
      <c r="K81" s="4"/>
    </row>
    <row r="82" spans="2:11" s="3" customFormat="1" ht="15" customHeight="1" x14ac:dyDescent="0.2">
      <c r="B82" s="13" t="s">
        <v>123</v>
      </c>
      <c r="K82" s="4"/>
    </row>
    <row r="83" spans="2:11" s="3" customFormat="1" ht="15" customHeight="1" x14ac:dyDescent="0.2">
      <c r="B83" s="2" t="s">
        <v>124</v>
      </c>
      <c r="K83" s="4"/>
    </row>
    <row r="84" spans="2:11" s="3" customFormat="1" ht="15" customHeight="1" x14ac:dyDescent="0.2">
      <c r="B84" s="2" t="s">
        <v>125</v>
      </c>
      <c r="H84" s="3" t="s">
        <v>126</v>
      </c>
      <c r="I84" s="3" t="s">
        <v>80</v>
      </c>
      <c r="K84" s="4"/>
    </row>
    <row r="85" spans="2:11" s="3" customFormat="1" ht="15" customHeight="1" x14ac:dyDescent="0.2">
      <c r="B85" s="2" t="s">
        <v>127</v>
      </c>
      <c r="H85" s="3" t="s">
        <v>126</v>
      </c>
      <c r="I85" s="3" t="s">
        <v>79</v>
      </c>
      <c r="K85" s="4"/>
    </row>
    <row r="86" spans="2:11" s="3" customFormat="1" ht="15" customHeight="1" x14ac:dyDescent="0.2">
      <c r="B86" s="2" t="s">
        <v>128</v>
      </c>
      <c r="K86" s="4"/>
    </row>
    <row r="87" spans="2:11" s="3" customFormat="1" ht="15" customHeight="1" x14ac:dyDescent="0.2">
      <c r="B87" s="2"/>
      <c r="K87" s="4"/>
    </row>
    <row r="88" spans="2:11" s="3" customFormat="1" ht="15" customHeight="1" x14ac:dyDescent="0.2">
      <c r="B88" s="13" t="s">
        <v>129</v>
      </c>
      <c r="C88" s="14"/>
      <c r="D88" s="14"/>
      <c r="E88" s="14"/>
      <c r="F88" s="14"/>
      <c r="G88" s="14"/>
      <c r="H88" s="14"/>
      <c r="I88" s="14"/>
      <c r="J88" s="14"/>
      <c r="K88" s="16"/>
    </row>
    <row r="89" spans="2:11" s="3" customFormat="1" ht="15" customHeight="1" x14ac:dyDescent="0.2">
      <c r="B89" s="2" t="s">
        <v>130</v>
      </c>
      <c r="C89" s="14"/>
      <c r="D89" s="14"/>
      <c r="E89" s="14"/>
      <c r="F89" s="14"/>
      <c r="G89" s="14"/>
      <c r="H89" s="14"/>
      <c r="I89" s="14"/>
      <c r="J89" s="14"/>
      <c r="K89" s="16"/>
    </row>
    <row r="90" spans="2:11" s="3" customFormat="1" ht="15" customHeight="1" x14ac:dyDescent="0.2">
      <c r="B90" s="2" t="s">
        <v>131</v>
      </c>
      <c r="C90" s="14"/>
      <c r="D90" s="14"/>
      <c r="E90" s="14"/>
      <c r="F90" s="14"/>
      <c r="G90" s="14"/>
      <c r="H90" s="3" t="s">
        <v>126</v>
      </c>
      <c r="I90" s="3" t="s">
        <v>82</v>
      </c>
      <c r="J90" s="14"/>
      <c r="K90" s="16"/>
    </row>
    <row r="91" spans="2:11" s="3" customFormat="1" ht="15" customHeight="1" x14ac:dyDescent="0.2">
      <c r="B91" s="2" t="s">
        <v>132</v>
      </c>
      <c r="H91" s="3" t="s">
        <v>133</v>
      </c>
      <c r="I91" s="3" t="s">
        <v>81</v>
      </c>
      <c r="K91" s="4"/>
    </row>
    <row r="92" spans="2:11" s="3" customFormat="1" ht="15" customHeight="1" x14ac:dyDescent="0.2">
      <c r="B92" s="2" t="s">
        <v>134</v>
      </c>
      <c r="K92" s="4"/>
    </row>
    <row r="93" spans="2:11" s="3" customFormat="1" ht="15" customHeight="1" x14ac:dyDescent="0.2">
      <c r="B93" s="131" t="s">
        <v>135</v>
      </c>
      <c r="C93" s="132"/>
      <c r="D93" s="132"/>
      <c r="E93" s="132"/>
      <c r="F93" s="132"/>
      <c r="G93" s="132"/>
      <c r="H93" s="132"/>
      <c r="I93" s="132"/>
      <c r="J93" s="132"/>
      <c r="K93" s="133"/>
    </row>
    <row r="94" spans="2:11" s="3" customFormat="1" ht="15" customHeight="1" x14ac:dyDescent="0.2">
      <c r="B94" s="131"/>
      <c r="C94" s="132"/>
      <c r="D94" s="132"/>
      <c r="E94" s="132"/>
      <c r="F94" s="132"/>
      <c r="G94" s="132"/>
      <c r="H94" s="132"/>
      <c r="I94" s="132"/>
      <c r="J94" s="132"/>
      <c r="K94" s="133"/>
    </row>
    <row r="95" spans="2:11" s="3" customFormat="1" ht="15" customHeight="1" x14ac:dyDescent="0.2">
      <c r="B95" s="2"/>
      <c r="K95" s="4"/>
    </row>
    <row r="96" spans="2:11" s="3" customFormat="1" ht="15" customHeight="1" x14ac:dyDescent="0.2">
      <c r="B96" s="2" t="s">
        <v>136</v>
      </c>
      <c r="K96" s="4"/>
    </row>
    <row r="97" spans="2:11" s="3" customFormat="1" ht="15" customHeight="1" x14ac:dyDescent="0.2">
      <c r="B97" s="2"/>
      <c r="K97" s="4"/>
    </row>
    <row r="98" spans="2:11" ht="15" customHeight="1" x14ac:dyDescent="0.2">
      <c r="B98" s="134" t="s">
        <v>274</v>
      </c>
      <c r="C98" s="135"/>
      <c r="D98" s="135"/>
      <c r="E98" s="135"/>
      <c r="F98" s="135"/>
      <c r="G98" s="135"/>
      <c r="H98" s="135"/>
      <c r="I98" s="135"/>
      <c r="J98" s="135"/>
      <c r="K98" s="136"/>
    </row>
    <row r="99" spans="2:11" ht="15" customHeight="1" x14ac:dyDescent="0.2">
      <c r="B99" s="140" t="s">
        <v>2</v>
      </c>
      <c r="C99" s="141"/>
      <c r="D99" s="141"/>
      <c r="E99" s="141"/>
      <c r="F99" s="141"/>
      <c r="G99" s="141"/>
      <c r="H99" s="141"/>
      <c r="I99" s="141"/>
      <c r="J99" s="141"/>
      <c r="K99" s="142"/>
    </row>
    <row r="100" spans="2:11" ht="15" customHeight="1" x14ac:dyDescent="0.2">
      <c r="B100" s="140"/>
      <c r="C100" s="141"/>
      <c r="D100" s="141"/>
      <c r="E100" s="141"/>
      <c r="F100" s="141"/>
      <c r="G100" s="141"/>
      <c r="H100" s="141"/>
      <c r="I100" s="141"/>
      <c r="J100" s="141"/>
      <c r="K100" s="142"/>
    </row>
    <row r="101" spans="2:11" ht="15" customHeight="1" x14ac:dyDescent="0.2">
      <c r="B101" s="12"/>
      <c r="C101" s="8"/>
      <c r="D101" s="8"/>
      <c r="E101" s="8"/>
      <c r="F101" s="8"/>
      <c r="G101" s="8"/>
      <c r="H101" s="8"/>
      <c r="I101" s="8"/>
      <c r="J101" s="3"/>
      <c r="K101" s="4"/>
    </row>
    <row r="102" spans="2:11" ht="15" customHeight="1" x14ac:dyDescent="0.2">
      <c r="B102" s="12" t="s">
        <v>137</v>
      </c>
      <c r="C102" s="8"/>
      <c r="D102" s="8"/>
      <c r="E102" s="8"/>
      <c r="F102" s="8"/>
      <c r="G102" s="8"/>
      <c r="H102" s="8"/>
      <c r="I102" s="8"/>
      <c r="J102" s="3"/>
      <c r="K102" s="4"/>
    </row>
    <row r="103" spans="2:11" ht="15" customHeight="1" x14ac:dyDescent="0.2">
      <c r="B103" s="12" t="s">
        <v>138</v>
      </c>
      <c r="C103" s="21"/>
      <c r="D103" s="21"/>
      <c r="E103" s="21"/>
      <c r="F103" s="35"/>
      <c r="G103" s="35"/>
      <c r="H103" s="21"/>
      <c r="I103" s="21"/>
      <c r="J103" s="21"/>
      <c r="K103" s="22"/>
    </row>
    <row r="104" spans="2:11" ht="15" customHeight="1" x14ac:dyDescent="0.2">
      <c r="B104" s="12" t="s">
        <v>139</v>
      </c>
      <c r="C104" s="21"/>
      <c r="D104" s="21"/>
      <c r="E104" s="21"/>
      <c r="F104" s="35"/>
      <c r="G104" s="35"/>
      <c r="H104" s="21"/>
      <c r="I104" s="21"/>
      <c r="J104" s="21"/>
      <c r="K104" s="22"/>
    </row>
    <row r="105" spans="2:11" ht="15" customHeight="1" x14ac:dyDescent="0.2">
      <c r="B105" s="20"/>
      <c r="C105" s="21"/>
      <c r="D105" s="21"/>
      <c r="E105" s="21"/>
      <c r="F105" s="35"/>
      <c r="G105" s="35"/>
      <c r="H105" s="21"/>
      <c r="I105" s="21"/>
      <c r="J105" s="21"/>
      <c r="K105" s="22"/>
    </row>
    <row r="106" spans="2:11" ht="15" customHeight="1" x14ac:dyDescent="0.2">
      <c r="B106" s="134" t="s">
        <v>275</v>
      </c>
      <c r="C106" s="135"/>
      <c r="D106" s="135"/>
      <c r="E106" s="135"/>
      <c r="F106" s="135"/>
      <c r="G106" s="135"/>
      <c r="H106" s="135"/>
      <c r="I106" s="135"/>
      <c r="J106" s="135"/>
      <c r="K106" s="136"/>
    </row>
    <row r="107" spans="2:11" ht="15" customHeight="1" x14ac:dyDescent="0.2">
      <c r="B107" s="13"/>
      <c r="C107" s="3"/>
      <c r="D107" s="3"/>
      <c r="E107" s="3"/>
      <c r="F107" s="3"/>
      <c r="G107" s="3"/>
      <c r="H107" s="3"/>
      <c r="I107" s="3"/>
      <c r="J107" s="3"/>
      <c r="K107" s="4"/>
    </row>
    <row r="108" spans="2:11" ht="15" customHeight="1" x14ac:dyDescent="0.2">
      <c r="B108" s="2" t="s">
        <v>140</v>
      </c>
      <c r="C108" s="3"/>
      <c r="D108" s="3"/>
      <c r="E108" s="3"/>
      <c r="F108" s="3"/>
      <c r="G108" s="3"/>
      <c r="H108" s="3"/>
      <c r="I108" s="3"/>
      <c r="J108" s="3"/>
      <c r="K108" s="4"/>
    </row>
    <row r="109" spans="2:11" ht="15" customHeight="1" x14ac:dyDescent="0.2">
      <c r="B109" s="2"/>
      <c r="C109" s="3"/>
      <c r="D109" s="3"/>
      <c r="E109" s="3"/>
      <c r="F109" s="3"/>
      <c r="G109" s="3"/>
      <c r="H109" s="3"/>
      <c r="I109" s="3"/>
      <c r="J109" s="3"/>
      <c r="K109" s="4"/>
    </row>
    <row r="110" spans="2:11" ht="15" customHeight="1" x14ac:dyDescent="0.2">
      <c r="B110" s="2" t="s">
        <v>141</v>
      </c>
      <c r="C110" s="3"/>
      <c r="D110" s="3"/>
      <c r="E110" s="3"/>
      <c r="F110" s="3"/>
      <c r="G110" s="3"/>
      <c r="H110" s="3"/>
      <c r="I110" s="3"/>
      <c r="J110" s="3"/>
      <c r="K110" s="4"/>
    </row>
    <row r="111" spans="2:11" ht="15" customHeight="1" x14ac:dyDescent="0.2">
      <c r="B111" s="2" t="s">
        <v>142</v>
      </c>
      <c r="C111" s="14"/>
      <c r="D111" s="14"/>
      <c r="E111" s="14"/>
      <c r="F111" s="14"/>
      <c r="G111" s="14"/>
      <c r="H111" s="14"/>
      <c r="I111" s="14"/>
      <c r="J111" s="3"/>
      <c r="K111" s="4"/>
    </row>
    <row r="112" spans="2:11" ht="15" customHeight="1" x14ac:dyDescent="0.2">
      <c r="B112" s="2"/>
      <c r="C112" s="14"/>
      <c r="D112" s="14"/>
      <c r="E112" s="14"/>
      <c r="F112" s="14"/>
      <c r="G112" s="14"/>
      <c r="H112" s="14"/>
      <c r="I112" s="14"/>
      <c r="J112" s="3"/>
      <c r="K112" s="4"/>
    </row>
    <row r="113" spans="2:11" ht="15" customHeight="1" x14ac:dyDescent="0.2">
      <c r="B113" s="2" t="s">
        <v>143</v>
      </c>
      <c r="C113" s="14"/>
      <c r="D113" s="14"/>
      <c r="E113" s="14"/>
      <c r="F113" s="14"/>
      <c r="G113" s="14"/>
      <c r="H113" s="14"/>
      <c r="I113" s="14"/>
      <c r="J113" s="3"/>
      <c r="K113" s="4"/>
    </row>
    <row r="114" spans="2:11" ht="15" customHeight="1" x14ac:dyDescent="0.2">
      <c r="B114" s="2"/>
      <c r="C114" s="14"/>
      <c r="D114" s="14"/>
      <c r="E114" s="14"/>
      <c r="F114" s="14"/>
      <c r="G114" s="14"/>
      <c r="H114" s="14"/>
      <c r="I114" s="14"/>
      <c r="J114" s="3"/>
      <c r="K114" s="4"/>
    </row>
    <row r="115" spans="2:11" ht="15" customHeight="1" x14ac:dyDescent="0.2">
      <c r="B115" s="131" t="s">
        <v>144</v>
      </c>
      <c r="C115" s="132"/>
      <c r="D115" s="132"/>
      <c r="E115" s="132"/>
      <c r="F115" s="132"/>
      <c r="G115" s="132"/>
      <c r="H115" s="132"/>
      <c r="I115" s="132"/>
      <c r="J115" s="132"/>
      <c r="K115" s="133"/>
    </row>
    <row r="116" spans="2:11" ht="15" customHeight="1" x14ac:dyDescent="0.2">
      <c r="B116" s="131"/>
      <c r="C116" s="132"/>
      <c r="D116" s="132"/>
      <c r="E116" s="132"/>
      <c r="F116" s="132"/>
      <c r="G116" s="132"/>
      <c r="H116" s="132"/>
      <c r="I116" s="132"/>
      <c r="J116" s="132"/>
      <c r="K116" s="133"/>
    </row>
    <row r="117" spans="2:11" ht="15" customHeight="1" x14ac:dyDescent="0.2">
      <c r="B117" s="2"/>
      <c r="C117" s="14"/>
      <c r="D117" s="14"/>
      <c r="E117" s="14"/>
      <c r="F117" s="14"/>
      <c r="G117" s="14"/>
      <c r="H117" s="14"/>
      <c r="I117" s="14"/>
      <c r="J117" s="3"/>
      <c r="K117" s="4"/>
    </row>
    <row r="118" spans="2:11" ht="15" customHeight="1" x14ac:dyDescent="0.2">
      <c r="B118" s="2"/>
      <c r="C118" s="14"/>
      <c r="D118" s="14"/>
      <c r="E118" s="14"/>
      <c r="F118" s="14"/>
      <c r="G118" s="14"/>
      <c r="H118" s="14"/>
      <c r="I118" s="14"/>
      <c r="J118" s="3"/>
      <c r="K118" s="4"/>
    </row>
    <row r="119" spans="2:11" ht="15" customHeight="1" x14ac:dyDescent="0.2">
      <c r="B119" s="2"/>
      <c r="C119" s="14"/>
      <c r="D119" s="14"/>
      <c r="E119" s="14"/>
      <c r="F119" s="14"/>
      <c r="G119" s="14"/>
      <c r="H119" s="14"/>
      <c r="I119" s="14"/>
      <c r="J119" s="3"/>
      <c r="K119" s="4"/>
    </row>
    <row r="120" spans="2:11" ht="15" customHeight="1" x14ac:dyDescent="0.2">
      <c r="B120" s="2"/>
      <c r="C120" s="14"/>
      <c r="D120" s="14"/>
      <c r="E120" s="14"/>
      <c r="F120" s="14"/>
      <c r="G120" s="14"/>
      <c r="H120" s="14"/>
      <c r="I120" s="14"/>
      <c r="J120" s="3"/>
      <c r="K120" s="4"/>
    </row>
    <row r="121" spans="2:11" ht="15" customHeight="1" x14ac:dyDescent="0.2">
      <c r="B121" s="2"/>
      <c r="C121" s="14"/>
      <c r="D121" s="14"/>
      <c r="E121" s="14"/>
      <c r="F121" s="14"/>
      <c r="G121" s="14"/>
      <c r="H121" s="14"/>
      <c r="I121" s="14"/>
      <c r="J121" s="3"/>
      <c r="K121" s="4"/>
    </row>
    <row r="122" spans="2:11" ht="15" customHeight="1" x14ac:dyDescent="0.2">
      <c r="B122" s="2"/>
      <c r="C122" s="14"/>
      <c r="D122" s="14"/>
      <c r="E122" s="14"/>
      <c r="F122" s="14"/>
      <c r="G122" s="14"/>
      <c r="H122" s="14"/>
      <c r="I122" s="14"/>
      <c r="J122" s="3"/>
      <c r="K122" s="4"/>
    </row>
    <row r="123" spans="2:11" ht="15" customHeight="1" x14ac:dyDescent="0.2">
      <c r="B123" s="2"/>
      <c r="C123" s="14"/>
      <c r="D123" s="14"/>
      <c r="E123" s="14"/>
      <c r="F123" s="14"/>
      <c r="G123" s="14"/>
      <c r="H123" s="14"/>
      <c r="I123" s="14"/>
      <c r="J123" s="3"/>
      <c r="K123" s="4"/>
    </row>
    <row r="124" spans="2:11" ht="15" customHeight="1" x14ac:dyDescent="0.2">
      <c r="B124" s="2"/>
      <c r="C124" s="14"/>
      <c r="D124" s="14"/>
      <c r="E124" s="14"/>
      <c r="F124" s="14"/>
      <c r="G124" s="14"/>
      <c r="H124" s="14"/>
      <c r="I124" s="14"/>
      <c r="J124" s="3"/>
      <c r="K124" s="4"/>
    </row>
    <row r="125" spans="2:11" ht="15" customHeight="1" x14ac:dyDescent="0.2">
      <c r="B125" s="2"/>
      <c r="C125" s="14"/>
      <c r="D125" s="14"/>
      <c r="E125" s="14"/>
      <c r="F125" s="14"/>
      <c r="G125" s="14"/>
      <c r="H125" s="14"/>
      <c r="I125" s="14"/>
      <c r="J125" s="3"/>
      <c r="K125" s="4"/>
    </row>
    <row r="126" spans="2:11" ht="15" customHeight="1" x14ac:dyDescent="0.2">
      <c r="B126" s="2"/>
      <c r="C126" s="14"/>
      <c r="D126" s="14"/>
      <c r="E126" s="14"/>
      <c r="F126" s="14"/>
      <c r="G126" s="14"/>
      <c r="H126" s="14"/>
      <c r="I126" s="14"/>
      <c r="J126" s="3"/>
      <c r="K126" s="4"/>
    </row>
    <row r="127" spans="2:11" ht="15" customHeight="1" x14ac:dyDescent="0.2">
      <c r="B127" s="2"/>
      <c r="C127" s="14"/>
      <c r="D127" s="14"/>
      <c r="E127" s="14"/>
      <c r="F127" s="14"/>
      <c r="G127" s="14"/>
      <c r="H127" s="14"/>
      <c r="I127" s="14"/>
      <c r="J127" s="3"/>
      <c r="K127" s="4"/>
    </row>
    <row r="128" spans="2:11" ht="15" customHeight="1" x14ac:dyDescent="0.2">
      <c r="B128" s="2"/>
      <c r="C128" s="14"/>
      <c r="D128" s="14"/>
      <c r="E128" s="14"/>
      <c r="F128" s="14"/>
      <c r="G128" s="14"/>
      <c r="H128" s="14"/>
      <c r="I128" s="14"/>
      <c r="J128" s="3"/>
      <c r="K128" s="4"/>
    </row>
    <row r="129" spans="2:11" ht="15" customHeight="1" x14ac:dyDescent="0.2">
      <c r="B129" s="2"/>
      <c r="C129" s="14"/>
      <c r="D129" s="14"/>
      <c r="E129" s="14"/>
      <c r="F129" s="14"/>
      <c r="G129" s="14"/>
      <c r="H129" s="14"/>
      <c r="I129" s="14"/>
      <c r="J129" s="3"/>
      <c r="K129" s="4"/>
    </row>
    <row r="130" spans="2:11" ht="15" customHeight="1" x14ac:dyDescent="0.2">
      <c r="B130" s="2"/>
      <c r="C130" s="14"/>
      <c r="D130" s="14"/>
      <c r="E130" s="14"/>
      <c r="F130" s="14"/>
      <c r="G130" s="14"/>
      <c r="H130" s="14"/>
      <c r="I130" s="14"/>
      <c r="J130" s="3"/>
      <c r="K130" s="4"/>
    </row>
    <row r="131" spans="2:11" ht="15" customHeight="1" x14ac:dyDescent="0.2">
      <c r="B131" s="2"/>
      <c r="C131" s="14"/>
      <c r="D131" s="14"/>
      <c r="E131" s="14"/>
      <c r="F131" s="14"/>
      <c r="G131" s="14"/>
      <c r="H131" s="14"/>
      <c r="I131" s="14"/>
      <c r="J131" s="3"/>
      <c r="K131" s="4"/>
    </row>
    <row r="132" spans="2:11" ht="15" customHeight="1" x14ac:dyDescent="0.2">
      <c r="B132" s="2"/>
      <c r="C132" s="14"/>
      <c r="D132" s="14"/>
      <c r="E132" s="14"/>
      <c r="F132" s="14"/>
      <c r="G132" s="14"/>
      <c r="H132" s="14"/>
      <c r="I132" s="14"/>
      <c r="J132" s="3"/>
      <c r="K132" s="4"/>
    </row>
    <row r="133" spans="2:11" ht="15" customHeight="1" x14ac:dyDescent="0.2">
      <c r="B133" s="2" t="s">
        <v>145</v>
      </c>
      <c r="C133" s="14"/>
      <c r="D133" s="14"/>
      <c r="E133" s="14"/>
      <c r="F133" s="14"/>
      <c r="G133" s="14"/>
      <c r="H133" s="14"/>
      <c r="I133" s="14"/>
      <c r="J133" s="3"/>
      <c r="K133" s="4"/>
    </row>
    <row r="134" spans="2:11" ht="15" customHeight="1" x14ac:dyDescent="0.2">
      <c r="B134" s="127" t="s">
        <v>94</v>
      </c>
      <c r="C134" s="14"/>
      <c r="D134" s="14"/>
      <c r="E134" s="14"/>
      <c r="F134" s="14"/>
      <c r="G134" s="14"/>
      <c r="H134" s="14"/>
      <c r="I134" s="14"/>
      <c r="J134" s="3"/>
      <c r="K134" s="4"/>
    </row>
    <row r="135" spans="2:11" ht="15" customHeight="1" x14ac:dyDescent="0.2">
      <c r="B135" s="2"/>
      <c r="C135" s="14"/>
      <c r="D135" s="14"/>
      <c r="E135" s="14"/>
      <c r="F135" s="14"/>
      <c r="G135" s="14"/>
      <c r="H135" s="14"/>
      <c r="I135" s="14"/>
      <c r="J135" s="3"/>
      <c r="K135" s="4"/>
    </row>
    <row r="136" spans="2:11" ht="15" customHeight="1" x14ac:dyDescent="0.2">
      <c r="B136" s="134" t="s">
        <v>276</v>
      </c>
      <c r="C136" s="135"/>
      <c r="D136" s="135"/>
      <c r="E136" s="135"/>
      <c r="F136" s="135"/>
      <c r="G136" s="135"/>
      <c r="H136" s="135"/>
      <c r="I136" s="135"/>
      <c r="J136" s="135"/>
      <c r="K136" s="136"/>
    </row>
    <row r="137" spans="2:11" s="10" customFormat="1" ht="15" customHeight="1" x14ac:dyDescent="0.2">
      <c r="B137" s="113"/>
      <c r="C137" s="114"/>
      <c r="D137" s="114"/>
      <c r="E137" s="114"/>
      <c r="F137" s="114"/>
      <c r="G137" s="114"/>
      <c r="H137" s="114"/>
      <c r="I137" s="114"/>
      <c r="J137" s="114"/>
      <c r="K137" s="115"/>
    </row>
    <row r="138" spans="2:11" ht="15" customHeight="1" x14ac:dyDescent="0.2">
      <c r="B138" s="2"/>
      <c r="C138" s="14"/>
      <c r="D138" s="14"/>
      <c r="E138" s="71" t="s">
        <v>146</v>
      </c>
      <c r="F138" s="14"/>
      <c r="G138" s="14"/>
      <c r="H138" s="14"/>
      <c r="I138" s="14"/>
      <c r="J138" s="3"/>
      <c r="K138" s="4"/>
    </row>
    <row r="139" spans="2:11" ht="15" customHeight="1" x14ac:dyDescent="0.2">
      <c r="B139" s="2"/>
      <c r="C139" s="24" t="s">
        <v>1</v>
      </c>
      <c r="D139" s="24" t="s">
        <v>147</v>
      </c>
      <c r="E139" s="28" t="s">
        <v>148</v>
      </c>
      <c r="F139" s="28" t="s">
        <v>149</v>
      </c>
      <c r="G139" s="28" t="s">
        <v>150</v>
      </c>
      <c r="H139" s="24" t="s">
        <v>3</v>
      </c>
      <c r="I139" s="14"/>
      <c r="J139" s="3"/>
      <c r="K139" s="4"/>
    </row>
    <row r="140" spans="2:11" ht="15" customHeight="1" x14ac:dyDescent="0.2">
      <c r="B140" s="2"/>
      <c r="C140" s="61" t="s">
        <v>151</v>
      </c>
      <c r="D140" s="23">
        <v>42213</v>
      </c>
      <c r="E140" s="29">
        <v>20.170000000000002</v>
      </c>
      <c r="F140" s="30">
        <v>10.029999999999999</v>
      </c>
      <c r="G140" s="29">
        <f>0.099+0.261+0.324+0.347</f>
        <v>1.0309999999999999</v>
      </c>
      <c r="H140" s="29">
        <f>F140/G140</f>
        <v>9.7284190106692527</v>
      </c>
      <c r="I140" s="14"/>
      <c r="J140" s="3"/>
      <c r="K140" s="4"/>
    </row>
    <row r="141" spans="2:11" ht="15" customHeight="1" x14ac:dyDescent="0.2">
      <c r="B141" s="2"/>
      <c r="C141" s="24" t="s">
        <v>152</v>
      </c>
      <c r="D141" s="27">
        <v>41838</v>
      </c>
      <c r="E141" s="31">
        <v>11.92</v>
      </c>
      <c r="F141" s="32">
        <v>28.56</v>
      </c>
      <c r="G141" s="31">
        <f>1.94+0.336+0.581+0.599</f>
        <v>3.4559999999999995</v>
      </c>
      <c r="H141" s="31">
        <f>F141/G141</f>
        <v>8.2638888888888893</v>
      </c>
      <c r="I141" s="14"/>
      <c r="J141" s="3"/>
      <c r="K141" s="4"/>
    </row>
    <row r="142" spans="2:11" ht="15" customHeight="1" x14ac:dyDescent="0.2">
      <c r="B142" s="2"/>
      <c r="C142" s="65" t="s">
        <v>153</v>
      </c>
      <c r="D142" s="26">
        <v>42326</v>
      </c>
      <c r="E142" s="33">
        <v>6.98</v>
      </c>
      <c r="F142" s="34">
        <v>18.77</v>
      </c>
      <c r="G142" s="33">
        <v>2.278</v>
      </c>
      <c r="H142" s="33">
        <f>F142/G142</f>
        <v>8.2396839332748026</v>
      </c>
      <c r="I142" s="14"/>
      <c r="J142" s="3"/>
      <c r="K142" s="4"/>
    </row>
    <row r="143" spans="2:11" ht="15" customHeight="1" x14ac:dyDescent="0.2">
      <c r="B143" s="2"/>
      <c r="C143" s="14"/>
      <c r="D143" s="14"/>
      <c r="E143" s="14"/>
      <c r="F143" s="14"/>
      <c r="G143" s="14"/>
      <c r="H143" s="14"/>
      <c r="I143" s="14"/>
      <c r="J143" s="3"/>
      <c r="K143" s="4"/>
    </row>
    <row r="144" spans="2:11" ht="15" customHeight="1" x14ac:dyDescent="0.2">
      <c r="B144" s="126" t="s">
        <v>269</v>
      </c>
      <c r="C144" s="14"/>
      <c r="D144" s="14"/>
      <c r="E144" s="14"/>
      <c r="F144" s="14"/>
      <c r="G144" s="14"/>
      <c r="H144" s="14"/>
      <c r="I144" s="14"/>
      <c r="J144" s="3"/>
      <c r="K144" s="4"/>
    </row>
    <row r="145" spans="2:11" ht="15.75" customHeight="1" x14ac:dyDescent="0.2">
      <c r="B145" s="126" t="s">
        <v>270</v>
      </c>
      <c r="C145" s="14"/>
      <c r="D145" s="14"/>
      <c r="E145" s="14"/>
      <c r="F145" s="14"/>
      <c r="G145" s="14"/>
      <c r="H145" s="14"/>
      <c r="I145" s="14"/>
      <c r="J145" s="3"/>
      <c r="K145" s="4"/>
    </row>
    <row r="146" spans="2:11" ht="15.75" customHeight="1" x14ac:dyDescent="0.2">
      <c r="B146" s="2"/>
      <c r="C146" s="14"/>
      <c r="D146" s="14"/>
      <c r="E146" s="14"/>
      <c r="F146" s="14"/>
      <c r="G146" s="14"/>
      <c r="H146" s="14"/>
      <c r="I146" s="14"/>
      <c r="J146" s="3"/>
      <c r="K146" s="4"/>
    </row>
    <row r="147" spans="2:11" ht="15.75" customHeight="1" x14ac:dyDescent="0.2">
      <c r="B147" s="126" t="s">
        <v>271</v>
      </c>
      <c r="C147" s="14"/>
      <c r="D147" s="14"/>
      <c r="E147" s="14"/>
      <c r="F147" s="14"/>
      <c r="G147" s="14"/>
      <c r="H147" s="14"/>
      <c r="I147" s="14"/>
      <c r="J147" s="3"/>
      <c r="K147" s="4"/>
    </row>
    <row r="148" spans="2:11" ht="15.75" customHeight="1" x14ac:dyDescent="0.2">
      <c r="B148" s="143" t="s">
        <v>272</v>
      </c>
      <c r="C148" s="144"/>
      <c r="D148" s="144"/>
      <c r="E148" s="144"/>
      <c r="F148" s="144"/>
      <c r="G148" s="144"/>
      <c r="H148" s="144"/>
      <c r="I148" s="144"/>
      <c r="J148" s="144"/>
      <c r="K148" s="145"/>
    </row>
    <row r="149" spans="2:11" ht="15.75" customHeight="1" x14ac:dyDescent="0.2">
      <c r="B149" s="146"/>
      <c r="C149" s="147"/>
      <c r="D149" s="147"/>
      <c r="E149" s="147"/>
      <c r="F149" s="147"/>
      <c r="G149" s="147"/>
      <c r="H149" s="147"/>
      <c r="I149" s="147"/>
      <c r="J149" s="147"/>
      <c r="K149" s="148"/>
    </row>
    <row r="150" spans="2:11" ht="15.75" customHeight="1" x14ac:dyDescent="0.2">
      <c r="B150" s="146"/>
      <c r="C150" s="147"/>
      <c r="D150" s="147"/>
      <c r="E150" s="147"/>
      <c r="F150" s="147"/>
      <c r="G150" s="147"/>
      <c r="H150" s="147"/>
      <c r="I150" s="147"/>
      <c r="J150" s="147"/>
      <c r="K150" s="148"/>
    </row>
    <row r="151" spans="2:11" ht="15.75" customHeight="1" x14ac:dyDescent="0.2">
      <c r="B151" s="146"/>
      <c r="C151" s="147"/>
      <c r="D151" s="147"/>
      <c r="E151" s="147"/>
      <c r="F151" s="147"/>
      <c r="G151" s="147"/>
      <c r="H151" s="147"/>
      <c r="I151" s="147"/>
      <c r="J151" s="147"/>
      <c r="K151" s="148"/>
    </row>
    <row r="152" spans="2:11" ht="15.75" customHeight="1" x14ac:dyDescent="0.2">
      <c r="B152" s="149"/>
      <c r="C152" s="150"/>
      <c r="D152" s="150"/>
      <c r="E152" s="150"/>
      <c r="F152" s="150"/>
      <c r="G152" s="150"/>
      <c r="H152" s="150"/>
      <c r="I152" s="150"/>
      <c r="J152" s="150"/>
      <c r="K152" s="151"/>
    </row>
    <row r="153" spans="2:11" ht="15.75" customHeight="1" x14ac:dyDescent="0.2">
      <c r="B153" s="2"/>
      <c r="C153" s="14"/>
      <c r="D153" s="14"/>
      <c r="E153" s="14"/>
      <c r="F153" s="14"/>
      <c r="G153" s="14"/>
      <c r="H153" s="14"/>
      <c r="I153" s="14"/>
      <c r="J153" s="3"/>
      <c r="K153" s="4"/>
    </row>
    <row r="154" spans="2:11" ht="15" customHeight="1" x14ac:dyDescent="0.2">
      <c r="B154" s="134" t="s">
        <v>277</v>
      </c>
      <c r="C154" s="135"/>
      <c r="D154" s="135"/>
      <c r="E154" s="135"/>
      <c r="F154" s="135"/>
      <c r="G154" s="135"/>
      <c r="H154" s="135"/>
      <c r="I154" s="135"/>
      <c r="J154" s="135"/>
      <c r="K154" s="136"/>
    </row>
    <row r="155" spans="2:11" ht="15" customHeight="1" x14ac:dyDescent="0.2">
      <c r="B155" s="2"/>
      <c r="C155" s="14"/>
      <c r="D155" s="14"/>
      <c r="E155" s="14"/>
      <c r="F155" s="14"/>
      <c r="G155" s="14"/>
      <c r="H155" s="14"/>
      <c r="I155" s="14"/>
      <c r="J155" s="3"/>
      <c r="K155" s="4"/>
    </row>
    <row r="156" spans="2:11" ht="15" customHeight="1" x14ac:dyDescent="0.2">
      <c r="B156" s="131" t="s">
        <v>154</v>
      </c>
      <c r="C156" s="132"/>
      <c r="D156" s="132"/>
      <c r="E156" s="132"/>
      <c r="F156" s="132"/>
      <c r="G156" s="132"/>
      <c r="H156" s="132"/>
      <c r="I156" s="132"/>
      <c r="J156" s="132"/>
      <c r="K156" s="133"/>
    </row>
    <row r="157" spans="2:11" ht="15" customHeight="1" x14ac:dyDescent="0.2">
      <c r="B157" s="131"/>
      <c r="C157" s="132"/>
      <c r="D157" s="132"/>
      <c r="E157" s="132"/>
      <c r="F157" s="132"/>
      <c r="G157" s="132"/>
      <c r="H157" s="132"/>
      <c r="I157" s="132"/>
      <c r="J157" s="132"/>
      <c r="K157" s="133"/>
    </row>
    <row r="158" spans="2:11" ht="15" customHeight="1" x14ac:dyDescent="0.2">
      <c r="B158" s="110"/>
      <c r="C158" s="111"/>
      <c r="D158" s="111"/>
      <c r="E158" s="111"/>
      <c r="F158" s="111"/>
      <c r="G158" s="111"/>
      <c r="H158" s="111"/>
      <c r="I158" s="111"/>
      <c r="J158" s="111"/>
      <c r="K158" s="112"/>
    </row>
    <row r="159" spans="2:11" ht="15" customHeight="1" x14ac:dyDescent="0.2">
      <c r="B159" s="5" t="s">
        <v>155</v>
      </c>
      <c r="C159" s="111"/>
      <c r="D159" s="111"/>
      <c r="E159" s="111"/>
      <c r="F159" s="111"/>
      <c r="G159" s="111"/>
      <c r="H159" s="111"/>
      <c r="I159" s="111"/>
      <c r="J159" s="111"/>
      <c r="K159" s="112"/>
    </row>
    <row r="160" spans="2:11" ht="15" customHeight="1" x14ac:dyDescent="0.2">
      <c r="B160" s="5" t="s">
        <v>156</v>
      </c>
      <c r="C160" s="111"/>
      <c r="D160" s="111"/>
      <c r="E160" s="111"/>
      <c r="F160" s="111"/>
      <c r="G160" s="111"/>
      <c r="H160" s="111"/>
      <c r="I160" s="111"/>
      <c r="J160" s="111"/>
      <c r="K160" s="112"/>
    </row>
    <row r="161" spans="2:25" ht="15" customHeight="1" x14ac:dyDescent="0.2">
      <c r="B161" s="5" t="s">
        <v>40</v>
      </c>
      <c r="C161" s="111"/>
      <c r="D161" s="111"/>
      <c r="E161" s="111"/>
      <c r="F161" s="111"/>
      <c r="G161" s="111"/>
      <c r="H161" s="111"/>
      <c r="I161" s="111"/>
      <c r="J161" s="111"/>
      <c r="K161" s="112"/>
    </row>
    <row r="162" spans="2:25" ht="15" customHeight="1" x14ac:dyDescent="0.2">
      <c r="B162" s="5" t="s">
        <v>157</v>
      </c>
      <c r="C162" s="111"/>
      <c r="D162" s="111"/>
      <c r="E162" s="111"/>
      <c r="F162" s="111"/>
      <c r="G162" s="111"/>
      <c r="H162" s="111"/>
      <c r="I162" s="111"/>
      <c r="J162" s="111"/>
      <c r="K162" s="112"/>
    </row>
    <row r="163" spans="2:25" ht="15" customHeight="1" x14ac:dyDescent="0.2">
      <c r="B163" s="5"/>
      <c r="C163" s="111"/>
      <c r="D163" s="111"/>
      <c r="E163" s="111"/>
      <c r="F163" s="111"/>
      <c r="G163" s="111"/>
      <c r="H163" s="111"/>
      <c r="I163" s="111"/>
      <c r="J163" s="111"/>
      <c r="K163" s="112"/>
    </row>
    <row r="164" spans="2:25" ht="15" customHeight="1" x14ac:dyDescent="0.2">
      <c r="B164" s="5" t="s">
        <v>158</v>
      </c>
      <c r="C164" s="111"/>
      <c r="D164" s="111"/>
      <c r="E164" s="111"/>
      <c r="F164" s="111"/>
      <c r="G164" s="111"/>
      <c r="H164" s="111"/>
      <c r="I164" s="111"/>
      <c r="J164" s="111"/>
      <c r="K164" s="112"/>
    </row>
    <row r="165" spans="2:25" ht="15" customHeight="1" x14ac:dyDescent="0.2">
      <c r="B165" s="5"/>
      <c r="C165" s="111"/>
      <c r="D165" s="111"/>
      <c r="E165" s="111"/>
      <c r="F165" s="111"/>
      <c r="G165" s="111"/>
      <c r="H165" s="111"/>
      <c r="I165" s="111"/>
      <c r="J165" s="111"/>
      <c r="K165" s="112"/>
    </row>
    <row r="166" spans="2:25" ht="15" customHeight="1" x14ac:dyDescent="0.2">
      <c r="B166" s="5" t="s">
        <v>159</v>
      </c>
      <c r="C166" s="111"/>
      <c r="D166" s="111"/>
      <c r="E166" s="111"/>
      <c r="F166" s="111"/>
      <c r="G166" s="111"/>
      <c r="H166" s="111"/>
      <c r="I166" s="111"/>
      <c r="J166" s="111"/>
      <c r="K166" s="112"/>
    </row>
    <row r="167" spans="2:25" ht="15" customHeight="1" x14ac:dyDescent="0.2">
      <c r="B167" s="2"/>
      <c r="C167" s="14"/>
      <c r="D167" s="14"/>
      <c r="E167" s="14"/>
      <c r="F167" s="14"/>
      <c r="G167" s="14"/>
      <c r="H167" s="14"/>
      <c r="I167" s="14"/>
      <c r="J167" s="3"/>
      <c r="K167" s="4"/>
    </row>
    <row r="168" spans="2:25" ht="15" customHeight="1" x14ac:dyDescent="0.2">
      <c r="B168" s="134" t="s">
        <v>278</v>
      </c>
      <c r="C168" s="135"/>
      <c r="D168" s="135"/>
      <c r="E168" s="135"/>
      <c r="F168" s="135"/>
      <c r="G168" s="135"/>
      <c r="H168" s="135"/>
      <c r="I168" s="135"/>
      <c r="J168" s="135"/>
      <c r="K168" s="136"/>
    </row>
    <row r="169" spans="2:25" ht="15" customHeight="1" x14ac:dyDescent="0.2">
      <c r="B169" s="2"/>
      <c r="C169" s="14"/>
      <c r="D169" s="14"/>
      <c r="E169" s="14"/>
      <c r="F169" s="14"/>
      <c r="G169" s="14"/>
      <c r="H169" s="14"/>
      <c r="I169" s="14"/>
      <c r="J169" s="3"/>
      <c r="K169" s="4"/>
    </row>
    <row r="170" spans="2:25" ht="15" customHeight="1" x14ac:dyDescent="0.2">
      <c r="B170" s="2" t="s">
        <v>160</v>
      </c>
      <c r="C170" s="14"/>
      <c r="D170" s="14"/>
      <c r="E170" s="14"/>
      <c r="F170" s="14"/>
      <c r="G170" s="14"/>
      <c r="H170" s="14"/>
      <c r="I170" s="14"/>
      <c r="J170" s="3"/>
      <c r="K170" s="4"/>
    </row>
    <row r="171" spans="2:25" ht="15" customHeight="1" x14ac:dyDescent="0.2">
      <c r="B171" s="2" t="s">
        <v>41</v>
      </c>
      <c r="C171" s="14"/>
      <c r="D171" s="14"/>
      <c r="E171" s="14"/>
      <c r="F171" s="14"/>
      <c r="G171" s="14"/>
      <c r="H171" s="14"/>
      <c r="I171" s="14"/>
      <c r="J171" s="3"/>
      <c r="K171" s="4"/>
    </row>
    <row r="172" spans="2:25" ht="15" customHeight="1" x14ac:dyDescent="0.2">
      <c r="B172" s="18"/>
      <c r="C172" s="17"/>
      <c r="D172" s="17"/>
      <c r="E172" s="7"/>
      <c r="F172" s="17"/>
      <c r="G172" s="17"/>
      <c r="H172" s="17"/>
      <c r="I172" s="17"/>
      <c r="J172" s="7"/>
      <c r="K172" s="19"/>
      <c r="M172" s="3"/>
      <c r="N172" s="3"/>
      <c r="O172" s="3"/>
      <c r="P172" s="3"/>
      <c r="Q172" s="3"/>
      <c r="R172" s="3"/>
      <c r="S172" s="3"/>
      <c r="T172" s="3"/>
      <c r="U172" s="3"/>
      <c r="V172" s="3"/>
      <c r="W172" s="3"/>
      <c r="X172" s="3"/>
      <c r="Y172" s="4"/>
    </row>
    <row r="173" spans="2:25" ht="15" customHeight="1" x14ac:dyDescent="0.2">
      <c r="B173" s="36"/>
      <c r="C173" s="36"/>
      <c r="D173" s="36"/>
      <c r="E173" s="36"/>
      <c r="F173" s="36"/>
      <c r="G173" s="36"/>
      <c r="H173" s="36"/>
      <c r="I173" s="36"/>
      <c r="J173" s="36"/>
      <c r="K173" s="37"/>
    </row>
    <row r="174" spans="2:25" ht="15" customHeight="1" x14ac:dyDescent="0.2">
      <c r="B174" s="3" t="s">
        <v>161</v>
      </c>
      <c r="C174" s="3"/>
      <c r="D174" s="3"/>
      <c r="E174" s="3"/>
      <c r="F174" s="3"/>
      <c r="G174" s="3"/>
      <c r="H174" s="3"/>
      <c r="I174" s="3"/>
      <c r="J174" s="3"/>
      <c r="K174" s="4"/>
    </row>
    <row r="175" spans="2:25" ht="15" customHeight="1" x14ac:dyDescent="0.2">
      <c r="B175" s="134" t="s">
        <v>162</v>
      </c>
      <c r="C175" s="135"/>
      <c r="D175" s="135"/>
      <c r="E175" s="135"/>
      <c r="F175" s="135"/>
      <c r="G175" s="135"/>
      <c r="H175" s="135"/>
      <c r="I175" s="135"/>
      <c r="J175" s="135"/>
      <c r="K175" s="136"/>
    </row>
    <row r="176" spans="2:25" ht="15" customHeight="1" x14ac:dyDescent="0.2">
      <c r="B176" s="2"/>
      <c r="C176" s="14"/>
      <c r="D176" s="14"/>
      <c r="E176" s="14"/>
      <c r="F176" s="14"/>
      <c r="G176" s="14"/>
      <c r="H176" s="14"/>
      <c r="I176" s="14"/>
      <c r="J176" s="3"/>
      <c r="K176" s="4"/>
    </row>
    <row r="177" spans="2:11" ht="15" customHeight="1" x14ac:dyDescent="0.2">
      <c r="B177" s="3" t="s">
        <v>163</v>
      </c>
      <c r="C177" s="14"/>
      <c r="D177" s="14"/>
      <c r="E177" s="14"/>
      <c r="F177" s="14"/>
      <c r="G177" s="14"/>
      <c r="H177" s="14"/>
      <c r="I177" s="14"/>
      <c r="J177" s="3"/>
      <c r="K177" s="4"/>
    </row>
    <row r="178" spans="2:11" ht="15" customHeight="1" x14ac:dyDescent="0.2">
      <c r="B178" s="3" t="s">
        <v>164</v>
      </c>
      <c r="C178" s="14"/>
      <c r="D178" s="14"/>
      <c r="E178" s="14"/>
      <c r="F178" s="14"/>
      <c r="G178" s="14"/>
      <c r="H178" s="14"/>
      <c r="I178" s="14"/>
      <c r="J178" s="3"/>
      <c r="K178" s="4"/>
    </row>
    <row r="179" spans="2:11" ht="15" customHeight="1" x14ac:dyDescent="0.2">
      <c r="B179" s="39"/>
      <c r="C179" s="39"/>
      <c r="D179" s="52" t="s">
        <v>42</v>
      </c>
      <c r="E179" s="53" t="s">
        <v>165</v>
      </c>
      <c r="F179" s="53">
        <v>43210</v>
      </c>
      <c r="G179" s="39"/>
      <c r="H179" s="14"/>
      <c r="I179" s="14"/>
      <c r="J179" s="14"/>
      <c r="K179" s="16"/>
    </row>
    <row r="180" spans="2:11" ht="15" customHeight="1" x14ac:dyDescent="0.2">
      <c r="B180" s="72" t="s">
        <v>43</v>
      </c>
      <c r="C180" s="72" t="s">
        <v>166</v>
      </c>
      <c r="D180" s="52" t="s">
        <v>167</v>
      </c>
      <c r="E180" s="48" t="s">
        <v>168</v>
      </c>
      <c r="F180" s="48" t="s">
        <v>169</v>
      </c>
      <c r="G180" s="48" t="s">
        <v>170</v>
      </c>
      <c r="H180" s="14"/>
      <c r="I180" s="38"/>
      <c r="J180" s="14"/>
      <c r="K180" s="16"/>
    </row>
    <row r="181" spans="2:11" ht="15" customHeight="1" x14ac:dyDescent="0.2">
      <c r="B181" s="42" t="s">
        <v>4</v>
      </c>
      <c r="C181" s="42" t="s">
        <v>171</v>
      </c>
      <c r="D181" s="23" t="s">
        <v>13</v>
      </c>
      <c r="E181" s="49">
        <v>74.728280961183003</v>
      </c>
      <c r="F181" s="49">
        <v>26.99</v>
      </c>
      <c r="G181" s="45">
        <f t="shared" ref="G181:G189" si="0">F181/E181-1</f>
        <v>-0.63882482437914323</v>
      </c>
      <c r="H181" s="111"/>
      <c r="I181" s="38"/>
      <c r="J181" s="111"/>
      <c r="K181" s="112"/>
    </row>
    <row r="182" spans="2:11" ht="15" customHeight="1" x14ac:dyDescent="0.2">
      <c r="B182" s="43" t="s">
        <v>5</v>
      </c>
      <c r="C182" s="43" t="s">
        <v>172</v>
      </c>
      <c r="D182" s="27" t="s">
        <v>14</v>
      </c>
      <c r="E182" s="50">
        <v>47.153424233033775</v>
      </c>
      <c r="F182" s="50">
        <v>34.479999999999997</v>
      </c>
      <c r="G182" s="46">
        <f t="shared" si="0"/>
        <v>-0.26876996610895743</v>
      </c>
      <c r="H182" s="111"/>
      <c r="I182" s="38"/>
      <c r="J182" s="111"/>
      <c r="K182" s="112"/>
    </row>
    <row r="183" spans="2:11" ht="15" customHeight="1" x14ac:dyDescent="0.2">
      <c r="B183" s="43" t="s">
        <v>6</v>
      </c>
      <c r="C183" s="43" t="s">
        <v>173</v>
      </c>
      <c r="D183" s="27" t="s">
        <v>15</v>
      </c>
      <c r="E183" s="50">
        <v>43.443667829752556</v>
      </c>
      <c r="F183" s="50">
        <v>33.9</v>
      </c>
      <c r="G183" s="46">
        <f t="shared" si="0"/>
        <v>-0.21967914558117818</v>
      </c>
      <c r="H183" s="111"/>
      <c r="I183" s="38"/>
      <c r="J183" s="111"/>
      <c r="K183" s="112"/>
    </row>
    <row r="184" spans="2:11" ht="15" customHeight="1" x14ac:dyDescent="0.2">
      <c r="B184" s="43" t="s">
        <v>7</v>
      </c>
      <c r="C184" s="43" t="s">
        <v>174</v>
      </c>
      <c r="D184" s="27" t="s">
        <v>16</v>
      </c>
      <c r="E184" s="50">
        <v>32.375069973053435</v>
      </c>
      <c r="F184" s="50">
        <v>14.83</v>
      </c>
      <c r="G184" s="46">
        <f t="shared" si="0"/>
        <v>-0.54193149196763524</v>
      </c>
      <c r="H184" s="111"/>
      <c r="I184" s="38"/>
      <c r="J184" s="111"/>
      <c r="K184" s="112"/>
    </row>
    <row r="185" spans="2:11" ht="15" customHeight="1" x14ac:dyDescent="0.2">
      <c r="B185" s="43" t="s">
        <v>8</v>
      </c>
      <c r="C185" s="43" t="s">
        <v>175</v>
      </c>
      <c r="D185" s="27" t="s">
        <v>17</v>
      </c>
      <c r="E185" s="50">
        <v>60.002998594408872</v>
      </c>
      <c r="F185" s="50">
        <v>21.95</v>
      </c>
      <c r="G185" s="46">
        <f t="shared" si="0"/>
        <v>-0.63418494884945109</v>
      </c>
      <c r="H185" s="111"/>
      <c r="I185" s="38"/>
      <c r="J185" s="111"/>
      <c r="K185" s="112"/>
    </row>
    <row r="186" spans="2:11" ht="15" customHeight="1" x14ac:dyDescent="0.2">
      <c r="B186" s="43" t="s">
        <v>9</v>
      </c>
      <c r="C186" s="43" t="s">
        <v>176</v>
      </c>
      <c r="D186" s="27" t="s">
        <v>18</v>
      </c>
      <c r="E186" s="50">
        <v>33.109836006131225</v>
      </c>
      <c r="F186" s="50">
        <v>14.92</v>
      </c>
      <c r="G186" s="46">
        <f t="shared" si="0"/>
        <v>-0.54937861977820912</v>
      </c>
      <c r="H186" s="111"/>
      <c r="I186" s="38"/>
      <c r="J186" s="111"/>
      <c r="K186" s="112"/>
    </row>
    <row r="187" spans="2:11" ht="15" customHeight="1" x14ac:dyDescent="0.2">
      <c r="B187" s="43" t="s">
        <v>10</v>
      </c>
      <c r="C187" s="43" t="s">
        <v>177</v>
      </c>
      <c r="D187" s="27" t="s">
        <v>19</v>
      </c>
      <c r="E187" s="50">
        <v>50.450615596150108</v>
      </c>
      <c r="F187" s="50">
        <v>20.350000000000001</v>
      </c>
      <c r="G187" s="46">
        <f t="shared" si="0"/>
        <v>-0.59663524895516018</v>
      </c>
      <c r="H187" s="111"/>
      <c r="I187" s="38"/>
      <c r="J187" s="111"/>
      <c r="K187" s="112"/>
    </row>
    <row r="188" spans="2:11" ht="15" customHeight="1" x14ac:dyDescent="0.2">
      <c r="B188" s="43" t="s">
        <v>11</v>
      </c>
      <c r="C188" s="43" t="s">
        <v>178</v>
      </c>
      <c r="D188" s="27" t="s">
        <v>16</v>
      </c>
      <c r="E188" s="50">
        <v>21.894237345095572</v>
      </c>
      <c r="F188" s="50">
        <v>5.77</v>
      </c>
      <c r="G188" s="46">
        <f t="shared" si="0"/>
        <v>-0.73646033387445164</v>
      </c>
      <c r="H188" s="111"/>
      <c r="I188" s="38"/>
      <c r="J188" s="111"/>
      <c r="K188" s="112"/>
    </row>
    <row r="189" spans="2:11" ht="15" customHeight="1" x14ac:dyDescent="0.2">
      <c r="B189" s="44" t="s">
        <v>12</v>
      </c>
      <c r="C189" s="44" t="s">
        <v>179</v>
      </c>
      <c r="D189" s="26" t="s">
        <v>19</v>
      </c>
      <c r="E189" s="51">
        <v>48.353349397590357</v>
      </c>
      <c r="F189" s="51">
        <v>13.5</v>
      </c>
      <c r="G189" s="47">
        <f t="shared" si="0"/>
        <v>-0.72080527681764361</v>
      </c>
      <c r="H189" s="111"/>
      <c r="I189" s="38"/>
      <c r="J189" s="111"/>
      <c r="K189" s="112"/>
    </row>
    <row r="190" spans="2:11" ht="15" customHeight="1" x14ac:dyDescent="0.2">
      <c r="B190" s="5"/>
      <c r="C190" s="111"/>
      <c r="D190" s="111"/>
      <c r="E190" s="111"/>
      <c r="F190" s="71" t="s">
        <v>180</v>
      </c>
      <c r="G190" s="73">
        <f>AVERAGE(G181:G189)</f>
        <v>-0.54518553959020322</v>
      </c>
      <c r="H190" s="111"/>
      <c r="I190" s="111"/>
      <c r="J190" s="111"/>
      <c r="K190" s="112"/>
    </row>
    <row r="191" spans="2:11" ht="15" customHeight="1" x14ac:dyDescent="0.2">
      <c r="B191" s="5"/>
      <c r="C191" s="111"/>
      <c r="D191" s="111"/>
      <c r="E191" s="111"/>
      <c r="F191" s="111"/>
      <c r="G191" s="111"/>
      <c r="H191" s="111"/>
      <c r="I191" s="111"/>
      <c r="J191" s="111"/>
      <c r="K191" s="112"/>
    </row>
    <row r="192" spans="2:11" ht="15" customHeight="1" x14ac:dyDescent="0.2">
      <c r="B192" s="5" t="s">
        <v>58</v>
      </c>
      <c r="C192" s="111"/>
      <c r="D192" s="111"/>
      <c r="E192" s="111"/>
      <c r="F192" s="111"/>
      <c r="G192" s="111"/>
      <c r="H192" s="111"/>
      <c r="I192" s="111"/>
      <c r="J192" s="111"/>
      <c r="K192" s="112"/>
    </row>
    <row r="193" spans="2:11" ht="15" customHeight="1" x14ac:dyDescent="0.2">
      <c r="B193" s="5"/>
      <c r="C193" s="111"/>
      <c r="D193" s="111"/>
      <c r="E193" s="111"/>
      <c r="F193" s="111"/>
      <c r="G193" s="111"/>
      <c r="H193" s="111"/>
      <c r="I193" s="111"/>
      <c r="J193" s="111"/>
      <c r="K193" s="112"/>
    </row>
    <row r="194" spans="2:11" ht="15" customHeight="1" x14ac:dyDescent="0.2">
      <c r="B194" s="134" t="s">
        <v>181</v>
      </c>
      <c r="C194" s="135"/>
      <c r="D194" s="135"/>
      <c r="E194" s="135"/>
      <c r="F194" s="135"/>
      <c r="G194" s="135"/>
      <c r="H194" s="135"/>
      <c r="I194" s="135"/>
      <c r="J194" s="135"/>
      <c r="K194" s="136"/>
    </row>
    <row r="195" spans="2:11" ht="15" customHeight="1" x14ac:dyDescent="0.2">
      <c r="B195" s="134"/>
      <c r="C195" s="135"/>
      <c r="D195" s="135"/>
      <c r="E195" s="135"/>
      <c r="F195" s="135"/>
      <c r="G195" s="135"/>
      <c r="H195" s="135"/>
      <c r="I195" s="135"/>
      <c r="J195" s="135"/>
      <c r="K195" s="136"/>
    </row>
    <row r="196" spans="2:11" ht="15" customHeight="1" x14ac:dyDescent="0.2">
      <c r="B196" s="2"/>
      <c r="C196" s="14"/>
      <c r="D196" s="14"/>
      <c r="E196" s="14"/>
      <c r="F196" s="14"/>
      <c r="G196" s="14"/>
      <c r="H196" s="14"/>
      <c r="I196" s="14"/>
      <c r="J196" s="3"/>
      <c r="K196" s="4"/>
    </row>
    <row r="197" spans="2:11" ht="15" customHeight="1" x14ac:dyDescent="0.2">
      <c r="B197" s="13" t="s">
        <v>182</v>
      </c>
      <c r="C197" s="14"/>
      <c r="D197" s="14"/>
      <c r="E197" s="14"/>
      <c r="F197" s="14"/>
      <c r="G197" s="14"/>
      <c r="H197" s="14"/>
      <c r="I197" s="14"/>
      <c r="J197" s="3"/>
      <c r="K197" s="4"/>
    </row>
    <row r="198" spans="2:11" ht="15" customHeight="1" x14ac:dyDescent="0.2">
      <c r="B198" s="2" t="s">
        <v>183</v>
      </c>
      <c r="C198" s="14"/>
      <c r="D198" s="14"/>
      <c r="E198" s="14"/>
      <c r="F198" s="14"/>
      <c r="G198" s="14"/>
      <c r="H198" s="14"/>
      <c r="I198" s="14"/>
      <c r="J198" s="3"/>
      <c r="K198" s="4"/>
    </row>
    <row r="199" spans="2:11" ht="15" customHeight="1" x14ac:dyDescent="0.2">
      <c r="B199" s="2"/>
      <c r="C199" s="14"/>
      <c r="D199" s="14"/>
      <c r="E199" s="14"/>
      <c r="F199" s="14"/>
      <c r="G199" s="14"/>
      <c r="H199" s="14"/>
      <c r="I199" s="14"/>
      <c r="J199" s="3"/>
      <c r="K199" s="4"/>
    </row>
    <row r="200" spans="2:11" ht="15" customHeight="1" x14ac:dyDescent="0.2">
      <c r="B200" s="3" t="s">
        <v>184</v>
      </c>
      <c r="C200" s="14"/>
      <c r="D200" s="14"/>
      <c r="E200" s="14"/>
      <c r="F200" s="14"/>
      <c r="G200" s="14"/>
      <c r="H200" s="14"/>
      <c r="I200" s="14"/>
      <c r="J200" s="3"/>
      <c r="K200" s="4"/>
    </row>
    <row r="201" spans="2:11" ht="15" customHeight="1" x14ac:dyDescent="0.2">
      <c r="B201" s="3"/>
      <c r="C201" s="14"/>
      <c r="D201" s="14"/>
      <c r="E201" s="14"/>
      <c r="F201" s="14"/>
      <c r="G201" s="14"/>
      <c r="H201" s="14"/>
      <c r="I201" s="14"/>
      <c r="J201" s="3"/>
      <c r="K201" s="4"/>
    </row>
    <row r="202" spans="2:11" ht="15" customHeight="1" x14ac:dyDescent="0.2">
      <c r="B202" s="39" t="s">
        <v>185</v>
      </c>
      <c r="C202" s="38"/>
      <c r="D202" s="38"/>
      <c r="E202" s="38"/>
      <c r="F202" s="38"/>
      <c r="G202" s="38"/>
      <c r="H202" s="38"/>
      <c r="I202" s="38"/>
      <c r="J202" s="3"/>
      <c r="K202" s="4"/>
    </row>
    <row r="203" spans="2:11" ht="15" customHeight="1" x14ac:dyDescent="0.2">
      <c r="B203" s="55" t="s">
        <v>186</v>
      </c>
      <c r="C203" s="25" t="s">
        <v>187</v>
      </c>
      <c r="D203" s="25" t="s">
        <v>188</v>
      </c>
      <c r="E203" s="25" t="s">
        <v>44</v>
      </c>
      <c r="F203" s="25" t="s">
        <v>189</v>
      </c>
      <c r="G203" s="25" t="s">
        <v>190</v>
      </c>
      <c r="H203" s="25" t="s">
        <v>191</v>
      </c>
      <c r="I203" s="55"/>
      <c r="J203" s="3"/>
      <c r="K203" s="4"/>
    </row>
    <row r="204" spans="2:11" ht="15" customHeight="1" x14ac:dyDescent="0.2">
      <c r="B204" s="55" t="s">
        <v>192</v>
      </c>
      <c r="C204" s="116">
        <v>41661</v>
      </c>
      <c r="D204" s="116">
        <v>41717</v>
      </c>
      <c r="E204" s="116">
        <v>41849</v>
      </c>
      <c r="F204" s="116">
        <v>41877</v>
      </c>
      <c r="G204" s="117">
        <v>1</v>
      </c>
      <c r="H204" s="25" t="s">
        <v>63</v>
      </c>
      <c r="I204" s="55"/>
      <c r="J204" s="3"/>
      <c r="K204" s="4"/>
    </row>
    <row r="205" spans="2:11" ht="15" customHeight="1" x14ac:dyDescent="0.2">
      <c r="B205" s="55" t="s">
        <v>64</v>
      </c>
      <c r="C205" s="116">
        <v>41661</v>
      </c>
      <c r="D205" s="116">
        <v>41717</v>
      </c>
      <c r="E205" s="116">
        <v>41849</v>
      </c>
      <c r="F205" s="116">
        <v>41877</v>
      </c>
      <c r="G205" s="117">
        <v>1</v>
      </c>
      <c r="H205" s="25" t="s">
        <v>193</v>
      </c>
      <c r="I205" s="55"/>
      <c r="J205" s="3"/>
      <c r="K205" s="4"/>
    </row>
    <row r="206" spans="2:11" ht="15" customHeight="1" x14ac:dyDescent="0.2">
      <c r="B206" s="55"/>
      <c r="C206" s="116"/>
      <c r="D206" s="116"/>
      <c r="E206" s="116"/>
      <c r="F206" s="116"/>
      <c r="G206" s="116"/>
      <c r="H206" s="117"/>
      <c r="I206" s="55"/>
      <c r="J206" s="3"/>
      <c r="K206" s="4"/>
    </row>
    <row r="207" spans="2:11" ht="15" customHeight="1" x14ac:dyDescent="0.2">
      <c r="B207" s="55" t="s">
        <v>61</v>
      </c>
      <c r="C207" s="25" t="s">
        <v>194</v>
      </c>
      <c r="D207" s="25" t="s">
        <v>195</v>
      </c>
      <c r="E207" s="25" t="s">
        <v>62</v>
      </c>
      <c r="F207" s="25" t="s">
        <v>196</v>
      </c>
      <c r="G207" s="25" t="s">
        <v>45</v>
      </c>
      <c r="H207" s="25" t="s">
        <v>191</v>
      </c>
      <c r="I207" s="74" t="s">
        <v>197</v>
      </c>
      <c r="J207" s="36"/>
      <c r="K207" s="37"/>
    </row>
    <row r="208" spans="2:11" ht="15" customHeight="1" x14ac:dyDescent="0.2">
      <c r="B208" s="55" t="s">
        <v>198</v>
      </c>
      <c r="C208" s="116">
        <v>42339</v>
      </c>
      <c r="D208" s="116">
        <v>42346</v>
      </c>
      <c r="E208" s="116">
        <v>42474</v>
      </c>
      <c r="F208" s="116">
        <v>42544</v>
      </c>
      <c r="G208" s="117">
        <v>1</v>
      </c>
      <c r="H208" s="25" t="s">
        <v>199</v>
      </c>
      <c r="I208" s="155" t="s">
        <v>200</v>
      </c>
      <c r="J208" s="156"/>
      <c r="K208" s="157"/>
    </row>
    <row r="209" spans="2:11" ht="15" customHeight="1" x14ac:dyDescent="0.2">
      <c r="B209" s="55" t="s">
        <v>201</v>
      </c>
      <c r="C209" s="116">
        <v>42339</v>
      </c>
      <c r="D209" s="116">
        <v>42346</v>
      </c>
      <c r="E209" s="116">
        <v>42474</v>
      </c>
      <c r="F209" s="116">
        <v>42544</v>
      </c>
      <c r="G209" s="117">
        <v>1</v>
      </c>
      <c r="H209" s="25" t="s">
        <v>59</v>
      </c>
      <c r="I209" s="158"/>
      <c r="J209" s="159"/>
      <c r="K209" s="160"/>
    </row>
    <row r="210" spans="2:11" ht="15" customHeight="1" x14ac:dyDescent="0.2">
      <c r="B210" s="55"/>
      <c r="C210" s="116"/>
      <c r="D210" s="116"/>
      <c r="E210" s="116"/>
      <c r="F210" s="116"/>
      <c r="G210" s="118"/>
      <c r="H210" s="116"/>
      <c r="I210" s="56"/>
      <c r="J210" s="3"/>
      <c r="K210" s="4"/>
    </row>
    <row r="211" spans="2:11" ht="15" customHeight="1" x14ac:dyDescent="0.2">
      <c r="B211" s="55" t="s">
        <v>186</v>
      </c>
      <c r="C211" s="116" t="s">
        <v>188</v>
      </c>
      <c r="D211" s="25" t="s">
        <v>202</v>
      </c>
      <c r="E211" s="25" t="s">
        <v>203</v>
      </c>
      <c r="F211" s="25" t="s">
        <v>189</v>
      </c>
      <c r="G211" s="25" t="s">
        <v>190</v>
      </c>
      <c r="H211" s="25" t="s">
        <v>191</v>
      </c>
      <c r="I211" s="55"/>
      <c r="J211" s="3"/>
      <c r="K211" s="4"/>
    </row>
    <row r="212" spans="2:11" ht="15" customHeight="1" x14ac:dyDescent="0.2">
      <c r="B212" s="55" t="s">
        <v>201</v>
      </c>
      <c r="C212" s="116">
        <v>42634</v>
      </c>
      <c r="D212" s="116">
        <v>42784</v>
      </c>
      <c r="E212" s="119">
        <v>42790</v>
      </c>
      <c r="F212" s="116">
        <v>43123</v>
      </c>
      <c r="G212" s="117">
        <v>1</v>
      </c>
      <c r="H212" s="25" t="s">
        <v>204</v>
      </c>
      <c r="I212" s="55"/>
      <c r="J212" s="3"/>
      <c r="K212" s="4"/>
    </row>
    <row r="213" spans="2:11" ht="15" customHeight="1" x14ac:dyDescent="0.2">
      <c r="B213" s="55"/>
      <c r="C213" s="55"/>
      <c r="D213" s="55"/>
      <c r="E213" s="55"/>
      <c r="F213" s="55"/>
      <c r="G213" s="55"/>
      <c r="H213" s="55"/>
      <c r="I213" s="55"/>
      <c r="J213" s="3"/>
      <c r="K213" s="4"/>
    </row>
    <row r="214" spans="2:11" ht="15" customHeight="1" x14ac:dyDescent="0.2">
      <c r="B214" s="54" t="s">
        <v>205</v>
      </c>
      <c r="C214" s="55"/>
      <c r="D214" s="55"/>
      <c r="E214" s="55"/>
      <c r="F214" s="55"/>
      <c r="G214" s="55"/>
      <c r="H214" s="55"/>
      <c r="I214" s="55"/>
      <c r="J214" s="3"/>
      <c r="K214" s="4"/>
    </row>
    <row r="215" spans="2:11" ht="15" customHeight="1" x14ac:dyDescent="0.2">
      <c r="B215" s="55" t="s">
        <v>186</v>
      </c>
      <c r="C215" s="25" t="s">
        <v>46</v>
      </c>
      <c r="D215" s="25" t="s">
        <v>206</v>
      </c>
      <c r="E215" s="25" t="s">
        <v>190</v>
      </c>
      <c r="F215" s="25" t="s">
        <v>191</v>
      </c>
      <c r="G215" s="55"/>
      <c r="H215" s="55"/>
      <c r="I215" s="55"/>
      <c r="J215" s="3"/>
      <c r="K215" s="4"/>
    </row>
    <row r="216" spans="2:11" ht="15" customHeight="1" x14ac:dyDescent="0.2">
      <c r="B216" s="55" t="s">
        <v>65</v>
      </c>
      <c r="C216" s="116">
        <v>42186</v>
      </c>
      <c r="D216" s="25"/>
      <c r="E216" s="67">
        <v>0.43</v>
      </c>
      <c r="F216" s="25" t="s">
        <v>207</v>
      </c>
      <c r="G216" s="55"/>
      <c r="H216" s="55"/>
      <c r="I216" s="55"/>
      <c r="J216" s="3"/>
      <c r="K216" s="4"/>
    </row>
    <row r="217" spans="2:11" ht="15" customHeight="1" x14ac:dyDescent="0.2">
      <c r="B217" s="55"/>
      <c r="C217" s="116">
        <v>42742</v>
      </c>
      <c r="D217" s="116">
        <v>42900</v>
      </c>
      <c r="E217" s="67">
        <v>0.47920000000000001</v>
      </c>
      <c r="F217" s="25"/>
      <c r="G217" s="55"/>
      <c r="H217" s="55"/>
      <c r="I217" s="55"/>
      <c r="J217" s="3"/>
      <c r="K217" s="4"/>
    </row>
    <row r="218" spans="2:11" ht="15" customHeight="1" x14ac:dyDescent="0.2">
      <c r="B218" s="55"/>
      <c r="C218" s="116">
        <v>42976</v>
      </c>
      <c r="D218" s="25"/>
      <c r="E218" s="67">
        <v>9.0800000000000006E-2</v>
      </c>
      <c r="F218" s="25"/>
      <c r="G218" s="55"/>
      <c r="H218" s="55"/>
      <c r="I218" s="55"/>
      <c r="J218" s="3"/>
      <c r="K218" s="4"/>
    </row>
    <row r="219" spans="2:11" ht="15" customHeight="1" x14ac:dyDescent="0.2">
      <c r="B219" s="3"/>
      <c r="C219" s="3"/>
      <c r="D219" s="3"/>
      <c r="E219" s="3"/>
      <c r="F219" s="3"/>
      <c r="G219" s="3"/>
      <c r="H219" s="3"/>
      <c r="I219" s="3"/>
      <c r="J219" s="3"/>
      <c r="K219" s="4"/>
    </row>
    <row r="220" spans="2:11" ht="15" customHeight="1" x14ac:dyDescent="0.2">
      <c r="B220" s="3" t="s">
        <v>47</v>
      </c>
      <c r="C220" s="3"/>
      <c r="D220" s="3"/>
      <c r="E220" s="3"/>
      <c r="F220" s="3"/>
      <c r="G220" s="3"/>
      <c r="H220" s="3"/>
      <c r="I220" s="3"/>
      <c r="J220" s="3"/>
      <c r="K220" s="4"/>
    </row>
    <row r="221" spans="2:11" ht="15" customHeight="1" x14ac:dyDescent="0.2">
      <c r="B221" s="3"/>
      <c r="C221" s="3"/>
      <c r="D221" s="3"/>
      <c r="E221" s="3"/>
      <c r="F221" s="3"/>
      <c r="G221" s="3"/>
      <c r="H221" s="3"/>
      <c r="I221" s="3"/>
      <c r="J221" s="3"/>
      <c r="K221" s="4"/>
    </row>
    <row r="222" spans="2:11" ht="15" customHeight="1" x14ac:dyDescent="0.2">
      <c r="B222" s="135" t="s">
        <v>208</v>
      </c>
      <c r="C222" s="135"/>
      <c r="D222" s="135"/>
      <c r="E222" s="135"/>
      <c r="F222" s="135"/>
      <c r="G222" s="135"/>
      <c r="H222" s="135"/>
      <c r="I222" s="135"/>
      <c r="J222" s="135"/>
      <c r="K222" s="136"/>
    </row>
    <row r="223" spans="2:11" ht="15" customHeight="1" x14ac:dyDescent="0.2">
      <c r="B223" s="135"/>
      <c r="C223" s="135"/>
      <c r="D223" s="135"/>
      <c r="E223" s="135"/>
      <c r="F223" s="135"/>
      <c r="G223" s="135"/>
      <c r="H223" s="135"/>
      <c r="I223" s="135"/>
      <c r="J223" s="135"/>
      <c r="K223" s="136"/>
    </row>
    <row r="224" spans="2:11" ht="15" customHeight="1" x14ac:dyDescent="0.2">
      <c r="B224" s="3"/>
      <c r="C224" s="3"/>
      <c r="D224" s="3"/>
      <c r="E224" s="3"/>
      <c r="F224" s="3"/>
      <c r="G224" s="3"/>
      <c r="H224" s="3"/>
      <c r="I224" s="3"/>
      <c r="J224" s="3"/>
      <c r="K224" s="4"/>
    </row>
    <row r="225" spans="2:11" ht="15" customHeight="1" x14ac:dyDescent="0.2">
      <c r="B225" s="3" t="s">
        <v>66</v>
      </c>
      <c r="C225" s="3"/>
      <c r="D225" s="3"/>
      <c r="E225" s="3"/>
      <c r="F225" s="3"/>
      <c r="G225" s="3"/>
      <c r="H225" s="3"/>
      <c r="I225" s="3"/>
      <c r="J225" s="3"/>
      <c r="K225" s="4"/>
    </row>
    <row r="226" spans="2:11" ht="15" customHeight="1" x14ac:dyDescent="0.2">
      <c r="B226" s="38"/>
      <c r="C226" s="38"/>
      <c r="D226" s="38"/>
      <c r="E226" s="38"/>
      <c r="F226" s="38"/>
      <c r="G226" s="38"/>
      <c r="H226" s="38"/>
      <c r="I226" s="6"/>
      <c r="J226" s="3"/>
      <c r="K226" s="4"/>
    </row>
    <row r="227" spans="2:11" ht="15" customHeight="1" x14ac:dyDescent="0.2">
      <c r="B227" s="38" t="s">
        <v>209</v>
      </c>
      <c r="C227" s="38"/>
      <c r="D227" s="25" t="s">
        <v>20</v>
      </c>
      <c r="E227" s="25" t="s">
        <v>23</v>
      </c>
      <c r="F227" s="25" t="s">
        <v>21</v>
      </c>
      <c r="G227" s="25" t="s">
        <v>24</v>
      </c>
      <c r="H227" s="25" t="s">
        <v>25</v>
      </c>
      <c r="I227" s="6"/>
      <c r="J227" s="3"/>
      <c r="K227" s="4"/>
    </row>
    <row r="228" spans="2:11" ht="15" customHeight="1" x14ac:dyDescent="0.2">
      <c r="B228" s="57" t="s">
        <v>4</v>
      </c>
      <c r="C228" s="57" t="s">
        <v>31</v>
      </c>
      <c r="D228" s="58">
        <v>0.68812730154236457</v>
      </c>
      <c r="E228" s="58">
        <v>7.8978126719072964E-2</v>
      </c>
      <c r="F228" s="58">
        <v>4.4312305474047881E-2</v>
      </c>
      <c r="G228" s="58">
        <v>0.30963958340073766</v>
      </c>
      <c r="H228" s="58" t="s">
        <v>22</v>
      </c>
      <c r="I228" s="6"/>
      <c r="J228" s="3"/>
      <c r="K228" s="4"/>
    </row>
    <row r="229" spans="2:11" ht="15" customHeight="1" x14ac:dyDescent="0.2">
      <c r="B229" s="35" t="s">
        <v>5</v>
      </c>
      <c r="C229" s="35" t="s">
        <v>32</v>
      </c>
      <c r="D229" s="68">
        <v>2.7943534918477238E-2</v>
      </c>
      <c r="E229" s="68">
        <v>-0.10308906651738101</v>
      </c>
      <c r="F229" s="68">
        <v>-1.7986029150743085E-2</v>
      </c>
      <c r="G229" s="68">
        <v>0.13832153905125458</v>
      </c>
      <c r="H229" s="68" t="s">
        <v>22</v>
      </c>
      <c r="I229" s="6"/>
      <c r="J229" s="3"/>
      <c r="K229" s="4"/>
    </row>
    <row r="230" spans="2:11" ht="15" customHeight="1" x14ac:dyDescent="0.2">
      <c r="B230" s="35" t="s">
        <v>6</v>
      </c>
      <c r="C230" s="35" t="s">
        <v>33</v>
      </c>
      <c r="D230" s="68">
        <v>0.9516098761272086</v>
      </c>
      <c r="E230" s="68">
        <v>0.47717072756646006</v>
      </c>
      <c r="F230" s="68">
        <v>0.35632097140717395</v>
      </c>
      <c r="G230" s="68">
        <v>-8.0676138990325219E-2</v>
      </c>
      <c r="H230" s="68">
        <v>-5.6310827024512324E-2</v>
      </c>
      <c r="I230" s="6"/>
      <c r="J230" s="3"/>
      <c r="K230" s="4"/>
    </row>
    <row r="231" spans="2:11" ht="15" customHeight="1" x14ac:dyDescent="0.2">
      <c r="B231" s="35" t="s">
        <v>7</v>
      </c>
      <c r="C231" s="35" t="s">
        <v>34</v>
      </c>
      <c r="D231" s="68">
        <v>0.36283408184627103</v>
      </c>
      <c r="E231" s="68">
        <v>0.17718157010785621</v>
      </c>
      <c r="F231" s="68">
        <v>0.11785966606896703</v>
      </c>
      <c r="G231" s="68">
        <v>9.3395821726248662E-2</v>
      </c>
      <c r="H231" s="68" t="s">
        <v>22</v>
      </c>
      <c r="I231" s="6"/>
      <c r="J231" s="3"/>
      <c r="K231" s="4"/>
    </row>
    <row r="232" spans="2:11" ht="15" customHeight="1" x14ac:dyDescent="0.2">
      <c r="B232" s="35" t="s">
        <v>8</v>
      </c>
      <c r="C232" s="35" t="s">
        <v>35</v>
      </c>
      <c r="D232" s="68">
        <v>0.62159208896302842</v>
      </c>
      <c r="E232" s="68">
        <v>0.26419885517060276</v>
      </c>
      <c r="F232" s="68">
        <v>0.51140042922315765</v>
      </c>
      <c r="G232" s="68">
        <v>0.31664391044425372</v>
      </c>
      <c r="H232" s="68" t="s">
        <v>22</v>
      </c>
      <c r="I232" s="6"/>
      <c r="J232" s="3"/>
      <c r="K232" s="4"/>
    </row>
    <row r="233" spans="2:11" ht="15" customHeight="1" x14ac:dyDescent="0.2">
      <c r="B233" s="35" t="s">
        <v>9</v>
      </c>
      <c r="C233" s="35" t="s">
        <v>36</v>
      </c>
      <c r="D233" s="68">
        <v>5.7040421467131473E-2</v>
      </c>
      <c r="E233" s="68">
        <v>-3.9279627949990986E-2</v>
      </c>
      <c r="F233" s="68">
        <v>0.15749979008124365</v>
      </c>
      <c r="G233" s="68">
        <v>0.39795292656848924</v>
      </c>
      <c r="H233" s="68" t="s">
        <v>22</v>
      </c>
      <c r="I233" s="6"/>
      <c r="J233" s="3"/>
      <c r="K233" s="4"/>
    </row>
    <row r="234" spans="2:11" ht="15" customHeight="1" x14ac:dyDescent="0.2">
      <c r="B234" s="35" t="s">
        <v>10</v>
      </c>
      <c r="C234" s="35" t="s">
        <v>37</v>
      </c>
      <c r="D234" s="68">
        <v>1.0101860778176017</v>
      </c>
      <c r="E234" s="68">
        <v>0.37895002866837624</v>
      </c>
      <c r="F234" s="68">
        <v>2.6971031594562E-2</v>
      </c>
      <c r="G234" s="68">
        <v>2.8197055809137249E-2</v>
      </c>
      <c r="H234" s="68" t="s">
        <v>22</v>
      </c>
      <c r="I234" s="6"/>
      <c r="J234" s="3"/>
      <c r="K234" s="4"/>
    </row>
    <row r="235" spans="2:11" ht="15" customHeight="1" x14ac:dyDescent="0.2">
      <c r="B235" s="35" t="s">
        <v>11</v>
      </c>
      <c r="C235" s="35" t="s">
        <v>38</v>
      </c>
      <c r="D235" s="68">
        <v>-0.1022771390400749</v>
      </c>
      <c r="E235" s="68">
        <v>-0.16918900248389585</v>
      </c>
      <c r="F235" s="68">
        <v>0.12631960031428094</v>
      </c>
      <c r="G235" s="68">
        <v>-2.0596748159766753E-2</v>
      </c>
      <c r="H235" s="68" t="s">
        <v>22</v>
      </c>
      <c r="I235" s="6"/>
      <c r="J235" s="3"/>
      <c r="K235" s="4"/>
    </row>
    <row r="236" spans="2:11" ht="15" customHeight="1" x14ac:dyDescent="0.2">
      <c r="B236" s="59" t="s">
        <v>12</v>
      </c>
      <c r="C236" s="59" t="s">
        <v>39</v>
      </c>
      <c r="D236" s="60">
        <v>0.11593986801530061</v>
      </c>
      <c r="E236" s="60">
        <v>0.26232237973119199</v>
      </c>
      <c r="F236" s="60">
        <v>-0.28418056605789854</v>
      </c>
      <c r="G236" s="60">
        <v>-0.44467172490040391</v>
      </c>
      <c r="H236" s="60" t="s">
        <v>22</v>
      </c>
      <c r="I236" s="6"/>
      <c r="J236" s="3"/>
      <c r="K236" s="4"/>
    </row>
    <row r="237" spans="2:11" ht="15" customHeight="1" x14ac:dyDescent="0.2">
      <c r="B237" s="3"/>
      <c r="C237" s="3"/>
      <c r="D237" s="6"/>
      <c r="E237" s="6"/>
      <c r="F237" s="6"/>
      <c r="G237" s="6"/>
      <c r="H237" s="6"/>
      <c r="I237" s="6"/>
      <c r="J237" s="3"/>
      <c r="K237" s="4"/>
    </row>
    <row r="238" spans="2:11" ht="15" customHeight="1" x14ac:dyDescent="0.2">
      <c r="B238" s="3" t="s">
        <v>210</v>
      </c>
      <c r="C238" s="3"/>
      <c r="D238" s="25" t="s">
        <v>26</v>
      </c>
      <c r="E238" s="25" t="s">
        <v>23</v>
      </c>
      <c r="F238" s="25" t="s">
        <v>27</v>
      </c>
      <c r="G238" s="25" t="s">
        <v>28</v>
      </c>
      <c r="H238" s="25" t="s">
        <v>25</v>
      </c>
      <c r="I238" s="25" t="s">
        <v>29</v>
      </c>
      <c r="J238" s="3"/>
      <c r="K238" s="4"/>
    </row>
    <row r="239" spans="2:11" ht="15" customHeight="1" x14ac:dyDescent="0.2">
      <c r="B239" s="57" t="s">
        <v>4</v>
      </c>
      <c r="C239" s="57" t="s">
        <v>31</v>
      </c>
      <c r="D239" s="58">
        <v>1.2847474179887195</v>
      </c>
      <c r="E239" s="58">
        <v>1.9979474477123577E-2</v>
      </c>
      <c r="F239" s="58">
        <v>0.16529824034347268</v>
      </c>
      <c r="G239" s="58">
        <v>-9.3032055138118422E-2</v>
      </c>
      <c r="H239" s="58">
        <v>2.5222127042796923E-2</v>
      </c>
      <c r="I239" s="61"/>
      <c r="J239" s="3"/>
      <c r="K239" s="4"/>
    </row>
    <row r="240" spans="2:11" ht="15" customHeight="1" x14ac:dyDescent="0.2">
      <c r="B240" s="35" t="s">
        <v>5</v>
      </c>
      <c r="C240" s="35" t="s">
        <v>32</v>
      </c>
      <c r="D240" s="68">
        <v>3.0028818306377131E-2</v>
      </c>
      <c r="E240" s="68">
        <v>2.2168427958711749</v>
      </c>
      <c r="F240" s="68">
        <v>-0.1817501122543507</v>
      </c>
      <c r="G240" s="68">
        <v>-0.20753272089741293</v>
      </c>
      <c r="H240" s="68">
        <v>1.2377214551657656</v>
      </c>
      <c r="I240" s="24"/>
      <c r="J240" s="3"/>
      <c r="K240" s="4"/>
    </row>
    <row r="241" spans="2:11" ht="15" customHeight="1" x14ac:dyDescent="0.2">
      <c r="B241" s="35" t="s">
        <v>6</v>
      </c>
      <c r="C241" s="35" t="s">
        <v>33</v>
      </c>
      <c r="D241" s="68">
        <v>0.63264401258105618</v>
      </c>
      <c r="E241" s="68">
        <v>0.89126217719794409</v>
      </c>
      <c r="F241" s="68">
        <v>0.21392044078372668</v>
      </c>
      <c r="G241" s="68">
        <v>-4.9954452278554273E-2</v>
      </c>
      <c r="H241" s="68">
        <v>0.10654273821549408</v>
      </c>
      <c r="I241" s="62">
        <v>0.04</v>
      </c>
      <c r="J241" s="3"/>
      <c r="K241" s="4"/>
    </row>
    <row r="242" spans="2:11" ht="15" customHeight="1" x14ac:dyDescent="0.2">
      <c r="B242" s="35" t="s">
        <v>7</v>
      </c>
      <c r="C242" s="35" t="s">
        <v>34</v>
      </c>
      <c r="D242" s="68">
        <v>1.0499268663270258</v>
      </c>
      <c r="E242" s="68">
        <v>0.51958978511416365</v>
      </c>
      <c r="F242" s="68">
        <v>0.35543887631944754</v>
      </c>
      <c r="G242" s="68">
        <v>0.39423523427741908</v>
      </c>
      <c r="H242" s="68" t="s">
        <v>22</v>
      </c>
      <c r="I242" s="68"/>
      <c r="J242" s="3"/>
      <c r="K242" s="4"/>
    </row>
    <row r="243" spans="2:11" ht="15" customHeight="1" x14ac:dyDescent="0.2">
      <c r="B243" s="35" t="s">
        <v>8</v>
      </c>
      <c r="C243" s="35" t="s">
        <v>35</v>
      </c>
      <c r="D243" s="68">
        <v>0.98188242920428026</v>
      </c>
      <c r="E243" s="68">
        <v>0.30809454318286933</v>
      </c>
      <c r="F243" s="68">
        <v>-0.22941970839457823</v>
      </c>
      <c r="G243" s="68">
        <v>9.9439739786282821</v>
      </c>
      <c r="H243" s="68">
        <v>9.9999971343441421E-2</v>
      </c>
      <c r="I243" s="68"/>
      <c r="J243" s="3"/>
      <c r="K243" s="4"/>
    </row>
    <row r="244" spans="2:11" ht="15" customHeight="1" x14ac:dyDescent="0.2">
      <c r="B244" s="35" t="s">
        <v>9</v>
      </c>
      <c r="C244" s="35" t="s">
        <v>36</v>
      </c>
      <c r="D244" s="68">
        <v>1.0154599619105409</v>
      </c>
      <c r="E244" s="68">
        <v>0.45178383695146934</v>
      </c>
      <c r="F244" s="68">
        <v>2.4477402130655568</v>
      </c>
      <c r="G244" s="68">
        <v>1.2256072313825332</v>
      </c>
      <c r="H244" s="68" t="s">
        <v>22</v>
      </c>
      <c r="I244" s="68"/>
      <c r="J244" s="3"/>
      <c r="K244" s="4"/>
    </row>
    <row r="245" spans="2:11" ht="15" customHeight="1" x14ac:dyDescent="0.2">
      <c r="B245" s="35" t="s">
        <v>10</v>
      </c>
      <c r="C245" s="35" t="s">
        <v>37</v>
      </c>
      <c r="D245" s="68">
        <v>0.86663006070431503</v>
      </c>
      <c r="E245" s="68">
        <v>7.5863052439642212E-2</v>
      </c>
      <c r="F245" s="68">
        <v>-5.1820950821128073E-2</v>
      </c>
      <c r="G245" s="68">
        <v>-0.13421193918953234</v>
      </c>
      <c r="H245" s="68" t="s">
        <v>22</v>
      </c>
      <c r="I245" s="68"/>
      <c r="J245" s="3"/>
      <c r="K245" s="4"/>
    </row>
    <row r="246" spans="2:11" ht="15" customHeight="1" x14ac:dyDescent="0.2">
      <c r="B246" s="35" t="s">
        <v>11</v>
      </c>
      <c r="C246" s="35" t="s">
        <v>38</v>
      </c>
      <c r="D246" s="68">
        <v>-0.26881593606931103</v>
      </c>
      <c r="E246" s="68">
        <v>-0.46603686370629738</v>
      </c>
      <c r="F246" s="68">
        <v>-9.9014841070013682E-2</v>
      </c>
      <c r="G246" s="68">
        <v>-1.3821045389620585</v>
      </c>
      <c r="H246" s="68">
        <v>-0.24311745906706378</v>
      </c>
      <c r="I246" s="68"/>
      <c r="J246" s="3"/>
      <c r="K246" s="4"/>
    </row>
    <row r="247" spans="2:11" ht="15" customHeight="1" x14ac:dyDescent="0.2">
      <c r="B247" s="59" t="s">
        <v>12</v>
      </c>
      <c r="C247" s="59" t="s">
        <v>39</v>
      </c>
      <c r="D247" s="60">
        <v>-4.3449458905476281E-2</v>
      </c>
      <c r="E247" s="60">
        <v>1.0040330742474863</v>
      </c>
      <c r="F247" s="60">
        <v>2.5742975641513989E-2</v>
      </c>
      <c r="G247" s="60">
        <v>1.6179670738550207</v>
      </c>
      <c r="H247" s="60">
        <v>3.5497971278193936</v>
      </c>
      <c r="I247" s="60"/>
      <c r="J247" s="3"/>
      <c r="K247" s="4"/>
    </row>
    <row r="248" spans="2:11" ht="15" customHeight="1" x14ac:dyDescent="0.2">
      <c r="B248" s="3"/>
      <c r="C248" s="3"/>
      <c r="D248" s="3"/>
      <c r="E248" s="3"/>
      <c r="F248" s="3"/>
      <c r="G248" s="3"/>
      <c r="H248" s="3"/>
      <c r="I248" s="3"/>
      <c r="J248" s="3"/>
      <c r="K248" s="4"/>
    </row>
    <row r="249" spans="2:11" ht="15" customHeight="1" x14ac:dyDescent="0.2">
      <c r="B249" s="3" t="s">
        <v>83</v>
      </c>
      <c r="C249" s="3"/>
      <c r="D249" s="3"/>
      <c r="E249" s="3"/>
      <c r="F249" s="3"/>
      <c r="G249" s="3"/>
      <c r="H249" s="3"/>
      <c r="I249" s="3"/>
      <c r="J249" s="3"/>
      <c r="K249" s="4"/>
    </row>
    <row r="250" spans="2:11" ht="15" customHeight="1" x14ac:dyDescent="0.2">
      <c r="B250" s="38"/>
      <c r="C250" s="38"/>
      <c r="D250" s="40"/>
      <c r="E250" s="40"/>
      <c r="F250" s="40"/>
      <c r="G250" s="152"/>
      <c r="H250" s="152"/>
      <c r="I250" s="152"/>
      <c r="J250" s="152"/>
      <c r="K250" s="4"/>
    </row>
    <row r="251" spans="2:11" ht="15" customHeight="1" x14ac:dyDescent="0.2">
      <c r="B251" s="38"/>
      <c r="C251" s="38"/>
      <c r="D251" s="25" t="s">
        <v>67</v>
      </c>
      <c r="E251" s="25" t="s">
        <v>30</v>
      </c>
      <c r="F251" s="25" t="s">
        <v>48</v>
      </c>
      <c r="G251" s="6"/>
      <c r="H251" s="6"/>
      <c r="I251" s="6"/>
      <c r="J251" s="6"/>
      <c r="K251" s="4"/>
    </row>
    <row r="252" spans="2:11" ht="15" customHeight="1" x14ac:dyDescent="0.2">
      <c r="B252" s="57" t="s">
        <v>4</v>
      </c>
      <c r="C252" s="57" t="s">
        <v>31</v>
      </c>
      <c r="D252" s="61">
        <v>546.4</v>
      </c>
      <c r="E252" s="63">
        <v>42.07</v>
      </c>
      <c r="F252" s="58">
        <v>0.29459999999999997</v>
      </c>
      <c r="G252" s="68"/>
      <c r="H252" s="68"/>
      <c r="I252" s="68"/>
      <c r="J252" s="68"/>
      <c r="K252" s="4"/>
    </row>
    <row r="253" spans="2:11" ht="15" customHeight="1" x14ac:dyDescent="0.2">
      <c r="B253" s="35" t="s">
        <v>5</v>
      </c>
      <c r="C253" s="35" t="s">
        <v>32</v>
      </c>
      <c r="D253" s="24">
        <v>503.1</v>
      </c>
      <c r="E253" s="64">
        <v>52.56</v>
      </c>
      <c r="F253" s="68">
        <v>0.68089999999999995</v>
      </c>
      <c r="G253" s="68"/>
      <c r="H253" s="68"/>
      <c r="I253" s="68"/>
      <c r="J253" s="68"/>
      <c r="K253" s="4"/>
    </row>
    <row r="254" spans="2:11" ht="15" customHeight="1" x14ac:dyDescent="0.2">
      <c r="B254" s="35" t="s">
        <v>6</v>
      </c>
      <c r="C254" s="35" t="s">
        <v>33</v>
      </c>
      <c r="D254" s="24">
        <v>445.7</v>
      </c>
      <c r="E254" s="64">
        <v>28.69</v>
      </c>
      <c r="F254" s="68">
        <v>0.1174</v>
      </c>
      <c r="G254" s="68"/>
      <c r="H254" s="68"/>
      <c r="I254" s="68"/>
      <c r="J254" s="62"/>
      <c r="K254" s="4"/>
    </row>
    <row r="255" spans="2:11" ht="15" customHeight="1" x14ac:dyDescent="0.2">
      <c r="B255" s="35" t="s">
        <v>7</v>
      </c>
      <c r="C255" s="35" t="s">
        <v>34</v>
      </c>
      <c r="D255" s="24">
        <v>318.60000000000002</v>
      </c>
      <c r="E255" s="64">
        <v>19.25</v>
      </c>
      <c r="F255" s="68">
        <v>1.1999999999999999E-3</v>
      </c>
      <c r="G255" s="68"/>
      <c r="H255" s="68"/>
      <c r="I255" s="68"/>
      <c r="J255" s="68"/>
      <c r="K255" s="4"/>
    </row>
    <row r="256" spans="2:11" ht="15" customHeight="1" x14ac:dyDescent="0.2">
      <c r="B256" s="35" t="s">
        <v>8</v>
      </c>
      <c r="C256" s="35" t="s">
        <v>35</v>
      </c>
      <c r="D256" s="24">
        <v>252.9</v>
      </c>
      <c r="E256" s="64">
        <v>24.36</v>
      </c>
      <c r="F256" s="68">
        <v>5.6800000000000003E-2</v>
      </c>
      <c r="G256" s="68"/>
      <c r="H256" s="68"/>
      <c r="I256" s="68"/>
      <c r="J256" s="68"/>
      <c r="K256" s="4"/>
    </row>
    <row r="257" spans="2:11" ht="15" customHeight="1" x14ac:dyDescent="0.2">
      <c r="B257" s="35" t="s">
        <v>9</v>
      </c>
      <c r="C257" s="35" t="s">
        <v>36</v>
      </c>
      <c r="D257" s="24">
        <v>214.1</v>
      </c>
      <c r="E257" s="64">
        <v>13.27</v>
      </c>
      <c r="F257" s="68">
        <v>0</v>
      </c>
      <c r="G257" s="68"/>
      <c r="H257" s="68"/>
      <c r="I257" s="68"/>
      <c r="J257" s="68"/>
      <c r="K257" s="4"/>
    </row>
    <row r="258" spans="2:11" ht="15" customHeight="1" x14ac:dyDescent="0.2">
      <c r="B258" s="35" t="s">
        <v>10</v>
      </c>
      <c r="C258" s="35" t="s">
        <v>37</v>
      </c>
      <c r="D258" s="24">
        <v>180.8</v>
      </c>
      <c r="E258" s="64">
        <v>27.57</v>
      </c>
      <c r="F258" s="68">
        <v>2.2200000000000001E-2</v>
      </c>
      <c r="G258" s="68"/>
      <c r="H258" s="68"/>
      <c r="I258" s="68"/>
      <c r="J258" s="68"/>
      <c r="K258" s="4"/>
    </row>
    <row r="259" spans="2:11" ht="15" customHeight="1" x14ac:dyDescent="0.2">
      <c r="B259" s="35" t="s">
        <v>11</v>
      </c>
      <c r="C259" s="35" t="s">
        <v>38</v>
      </c>
      <c r="D259" s="24">
        <v>159.1</v>
      </c>
      <c r="E259" s="64">
        <v>68.2</v>
      </c>
      <c r="F259" s="68">
        <v>0.49930000000000002</v>
      </c>
      <c r="G259" s="68"/>
      <c r="H259" s="68"/>
      <c r="I259" s="68"/>
      <c r="J259" s="68"/>
      <c r="K259" s="4"/>
    </row>
    <row r="260" spans="2:11" ht="15" customHeight="1" x14ac:dyDescent="0.2">
      <c r="B260" s="59" t="s">
        <v>12</v>
      </c>
      <c r="C260" s="59" t="s">
        <v>39</v>
      </c>
      <c r="D260" s="65">
        <v>35.200000000000003</v>
      </c>
      <c r="E260" s="66">
        <v>56.8</v>
      </c>
      <c r="F260" s="60">
        <v>5.33E-2</v>
      </c>
      <c r="G260" s="68"/>
      <c r="H260" s="68"/>
      <c r="I260" s="68"/>
      <c r="J260" s="68"/>
      <c r="K260" s="4"/>
    </row>
    <row r="261" spans="2:11" ht="15" customHeight="1" x14ac:dyDescent="0.2">
      <c r="B261" s="38"/>
      <c r="C261" s="38" t="s">
        <v>211</v>
      </c>
      <c r="D261" s="25"/>
      <c r="E261" s="25">
        <f>MEDIAN(E252:E260)</f>
        <v>28.69</v>
      </c>
      <c r="F261" s="120">
        <f>MEDIAN(F252:F260)</f>
        <v>5.6800000000000003E-2</v>
      </c>
      <c r="G261" s="62"/>
      <c r="H261" s="62"/>
      <c r="I261" s="62"/>
      <c r="J261" s="62"/>
      <c r="K261" s="4"/>
    </row>
    <row r="262" spans="2:11" ht="15" customHeight="1" x14ac:dyDescent="0.2">
      <c r="B262" s="3"/>
      <c r="C262" s="3"/>
      <c r="D262" s="3"/>
      <c r="E262" s="3"/>
      <c r="F262" s="3"/>
      <c r="G262" s="3"/>
      <c r="H262" s="3"/>
      <c r="I262" s="3"/>
      <c r="J262" s="3"/>
      <c r="K262" s="4"/>
    </row>
    <row r="263" spans="2:11" ht="15" customHeight="1" x14ac:dyDescent="0.2">
      <c r="B263" s="40" t="s">
        <v>49</v>
      </c>
      <c r="C263" s="3"/>
      <c r="D263" s="41" t="s">
        <v>212</v>
      </c>
      <c r="E263" s="41" t="s">
        <v>84</v>
      </c>
      <c r="F263" s="41" t="s">
        <v>213</v>
      </c>
      <c r="G263" s="41" t="s">
        <v>70</v>
      </c>
      <c r="H263" s="41" t="s">
        <v>85</v>
      </c>
      <c r="I263" s="52" t="s">
        <v>214</v>
      </c>
      <c r="J263" s="3"/>
      <c r="K263" s="4"/>
    </row>
    <row r="264" spans="2:11" ht="15" customHeight="1" x14ac:dyDescent="0.2">
      <c r="B264" s="57" t="s">
        <v>4</v>
      </c>
      <c r="C264" s="57" t="s">
        <v>31</v>
      </c>
      <c r="D264" s="75">
        <v>0.41980000000000001</v>
      </c>
      <c r="E264" s="76">
        <v>0.55330000000000001</v>
      </c>
      <c r="F264" s="76"/>
      <c r="G264" s="76"/>
      <c r="H264" s="77"/>
      <c r="I264" s="122" t="s">
        <v>68</v>
      </c>
      <c r="J264" s="3"/>
      <c r="K264" s="4"/>
    </row>
    <row r="265" spans="2:11" ht="15" customHeight="1" x14ac:dyDescent="0.2">
      <c r="B265" s="35" t="s">
        <v>5</v>
      </c>
      <c r="C265" s="35" t="s">
        <v>32</v>
      </c>
      <c r="D265" s="153">
        <v>8.6999999999999994E-3</v>
      </c>
      <c r="E265" s="154"/>
      <c r="F265" s="154"/>
      <c r="G265" s="154"/>
      <c r="H265" s="78">
        <v>0.21709999999999999</v>
      </c>
      <c r="I265" s="123" t="s">
        <v>215</v>
      </c>
      <c r="J265" s="3"/>
      <c r="K265" s="4"/>
    </row>
    <row r="266" spans="2:11" ht="15" customHeight="1" x14ac:dyDescent="0.2">
      <c r="B266" s="35" t="s">
        <v>6</v>
      </c>
      <c r="C266" s="35" t="s">
        <v>33</v>
      </c>
      <c r="D266" s="79"/>
      <c r="E266" s="80">
        <v>0.38979999999999998</v>
      </c>
      <c r="F266" s="80"/>
      <c r="G266" s="80">
        <v>6.5799999999999997E-2</v>
      </c>
      <c r="H266" s="81"/>
      <c r="I266" s="124" t="s">
        <v>69</v>
      </c>
      <c r="J266" s="3"/>
      <c r="K266" s="4"/>
    </row>
    <row r="267" spans="2:11" ht="15" customHeight="1" x14ac:dyDescent="0.2">
      <c r="B267" s="35" t="s">
        <v>7</v>
      </c>
      <c r="C267" s="35" t="s">
        <v>34</v>
      </c>
      <c r="D267" s="82"/>
      <c r="E267" s="80">
        <v>0.50090000000000001</v>
      </c>
      <c r="F267" s="80">
        <v>0.39379999999999998</v>
      </c>
      <c r="G267" s="80"/>
      <c r="H267" s="81"/>
      <c r="I267" s="124" t="s">
        <v>216</v>
      </c>
      <c r="J267" s="3"/>
      <c r="K267" s="4"/>
    </row>
    <row r="268" spans="2:11" ht="15" customHeight="1" x14ac:dyDescent="0.2">
      <c r="B268" s="35" t="s">
        <v>8</v>
      </c>
      <c r="C268" s="35" t="s">
        <v>35</v>
      </c>
      <c r="D268" s="79"/>
      <c r="E268" s="80">
        <f>47.83%+45.53%</f>
        <v>0.93359999999999999</v>
      </c>
      <c r="F268" s="80"/>
      <c r="G268" s="80"/>
      <c r="H268" s="81"/>
      <c r="I268" s="124" t="s">
        <v>217</v>
      </c>
      <c r="J268" s="3"/>
      <c r="K268" s="4"/>
    </row>
    <row r="269" spans="2:11" ht="15" customHeight="1" x14ac:dyDescent="0.2">
      <c r="B269" s="35" t="s">
        <v>9</v>
      </c>
      <c r="C269" s="35" t="s">
        <v>36</v>
      </c>
      <c r="D269" s="79"/>
      <c r="E269" s="80">
        <v>0.32829999999999998</v>
      </c>
      <c r="F269" s="80">
        <v>0.4345</v>
      </c>
      <c r="G269" s="80"/>
      <c r="H269" s="78">
        <v>0.127</v>
      </c>
      <c r="I269" s="124" t="s">
        <v>218</v>
      </c>
      <c r="J269" s="3"/>
      <c r="K269" s="4"/>
    </row>
    <row r="270" spans="2:11" ht="15" customHeight="1" x14ac:dyDescent="0.2">
      <c r="B270" s="35" t="s">
        <v>10</v>
      </c>
      <c r="C270" s="35" t="s">
        <v>37</v>
      </c>
      <c r="D270" s="79"/>
      <c r="E270" s="80">
        <v>0.71120000000000005</v>
      </c>
      <c r="F270" s="80">
        <v>0.27939999999999998</v>
      </c>
      <c r="G270" s="80"/>
      <c r="H270" s="81"/>
      <c r="I270" s="124" t="s">
        <v>219</v>
      </c>
      <c r="J270" s="3"/>
      <c r="K270" s="4"/>
    </row>
    <row r="271" spans="2:11" ht="15" customHeight="1" x14ac:dyDescent="0.2">
      <c r="B271" s="35" t="s">
        <v>11</v>
      </c>
      <c r="C271" s="35" t="s">
        <v>38</v>
      </c>
      <c r="D271" s="79"/>
      <c r="E271" s="80">
        <v>0.87190000000000001</v>
      </c>
      <c r="F271" s="80">
        <v>9.2399999999999996E-2</v>
      </c>
      <c r="G271" s="80"/>
      <c r="H271" s="81"/>
      <c r="I271" s="124" t="s">
        <v>220</v>
      </c>
      <c r="J271" s="3"/>
      <c r="K271" s="4"/>
    </row>
    <row r="272" spans="2:11" ht="15" customHeight="1" x14ac:dyDescent="0.2">
      <c r="B272" s="59" t="s">
        <v>12</v>
      </c>
      <c r="C272" s="59" t="s">
        <v>39</v>
      </c>
      <c r="D272" s="83"/>
      <c r="E272" s="84"/>
      <c r="F272" s="84">
        <v>0.70320000000000005</v>
      </c>
      <c r="G272" s="84"/>
      <c r="H272" s="85"/>
      <c r="I272" s="86" t="s">
        <v>221</v>
      </c>
      <c r="J272" s="3"/>
      <c r="K272" s="4"/>
    </row>
    <row r="273" spans="2:11" ht="15" customHeight="1" x14ac:dyDescent="0.2">
      <c r="B273" s="3"/>
      <c r="C273" s="3"/>
      <c r="D273" s="3"/>
      <c r="E273" s="3"/>
      <c r="F273" s="3"/>
      <c r="G273" s="3"/>
      <c r="H273" s="3"/>
      <c r="I273" s="3"/>
      <c r="J273" s="3"/>
      <c r="K273" s="4"/>
    </row>
    <row r="274" spans="2:11" ht="15" customHeight="1" x14ac:dyDescent="0.2">
      <c r="B274" s="3" t="s">
        <v>222</v>
      </c>
      <c r="C274" s="3"/>
      <c r="D274" s="3"/>
      <c r="E274" s="3"/>
      <c r="F274" s="3"/>
      <c r="G274" s="3"/>
      <c r="H274" s="3"/>
      <c r="I274" s="3"/>
      <c r="J274" s="3"/>
      <c r="K274" s="4"/>
    </row>
    <row r="275" spans="2:11" ht="15" customHeight="1" x14ac:dyDescent="0.2">
      <c r="B275" s="3" t="s">
        <v>223</v>
      </c>
      <c r="C275" s="3"/>
      <c r="D275" s="3"/>
      <c r="E275" s="3"/>
      <c r="F275" s="3"/>
      <c r="G275" s="3"/>
      <c r="H275" s="3"/>
      <c r="I275" s="3"/>
      <c r="J275" s="3"/>
      <c r="K275" s="4"/>
    </row>
    <row r="276" spans="2:11" ht="15" customHeight="1" x14ac:dyDescent="0.2">
      <c r="B276" s="3" t="s">
        <v>224</v>
      </c>
      <c r="C276" s="3"/>
      <c r="D276" s="3"/>
      <c r="E276" s="3"/>
      <c r="F276" s="3"/>
      <c r="G276" s="3"/>
      <c r="H276" s="3"/>
      <c r="I276" s="3"/>
      <c r="J276" s="3"/>
      <c r="K276" s="4"/>
    </row>
    <row r="277" spans="2:11" ht="15" customHeight="1" x14ac:dyDescent="0.2">
      <c r="B277" s="132" t="s">
        <v>225</v>
      </c>
      <c r="C277" s="132"/>
      <c r="D277" s="132"/>
      <c r="E277" s="132"/>
      <c r="F277" s="132"/>
      <c r="G277" s="132"/>
      <c r="H277" s="132"/>
      <c r="I277" s="132"/>
      <c r="J277" s="132"/>
      <c r="K277" s="133"/>
    </row>
    <row r="278" spans="2:11" ht="15" customHeight="1" x14ac:dyDescent="0.2">
      <c r="B278" s="132"/>
      <c r="C278" s="132"/>
      <c r="D278" s="132"/>
      <c r="E278" s="132"/>
      <c r="F278" s="132"/>
      <c r="G278" s="132"/>
      <c r="H278" s="132"/>
      <c r="I278" s="132"/>
      <c r="J278" s="132"/>
      <c r="K278" s="133"/>
    </row>
    <row r="279" spans="2:11" ht="15" customHeight="1" x14ac:dyDescent="0.2">
      <c r="B279" s="99"/>
      <c r="C279" s="3"/>
      <c r="D279" s="3"/>
      <c r="E279" s="3"/>
      <c r="F279" s="3"/>
      <c r="G279" s="3"/>
      <c r="H279" s="3"/>
      <c r="I279" s="3"/>
      <c r="J279" s="3"/>
      <c r="K279" s="4"/>
    </row>
    <row r="280" spans="2:11" ht="15" customHeight="1" x14ac:dyDescent="0.2">
      <c r="B280" s="3" t="s">
        <v>226</v>
      </c>
      <c r="C280" s="3"/>
      <c r="D280" s="3"/>
      <c r="E280" s="3"/>
      <c r="F280" s="3"/>
      <c r="G280" s="3"/>
      <c r="H280" s="3"/>
      <c r="I280" s="3"/>
      <c r="J280" s="3"/>
      <c r="K280" s="4"/>
    </row>
    <row r="281" spans="2:11" ht="15" customHeight="1" x14ac:dyDescent="0.2">
      <c r="B281" s="3"/>
      <c r="C281" s="3"/>
      <c r="D281" s="3"/>
      <c r="E281" s="3"/>
      <c r="F281" s="3"/>
      <c r="G281" s="3"/>
      <c r="H281" s="3"/>
      <c r="I281" s="3"/>
      <c r="J281" s="3"/>
      <c r="K281" s="4"/>
    </row>
    <row r="282" spans="2:11" ht="15" customHeight="1" x14ac:dyDescent="0.2">
      <c r="B282" s="3" t="s">
        <v>86</v>
      </c>
      <c r="C282" s="3"/>
      <c r="D282" s="3"/>
      <c r="E282" s="3"/>
      <c r="F282" s="3"/>
      <c r="G282" s="3"/>
      <c r="H282" s="3"/>
      <c r="I282" s="3"/>
      <c r="J282" s="3"/>
      <c r="K282" s="4"/>
    </row>
    <row r="283" spans="2:11" ht="15" customHeight="1" x14ac:dyDescent="0.2">
      <c r="B283" s="69" t="s">
        <v>227</v>
      </c>
      <c r="C283" s="87"/>
      <c r="D283" s="87" t="s">
        <v>87</v>
      </c>
      <c r="E283" s="69"/>
      <c r="F283" s="3"/>
      <c r="G283" s="3"/>
      <c r="H283" s="3"/>
      <c r="I283" s="3"/>
      <c r="J283" s="3"/>
      <c r="K283" s="4"/>
    </row>
    <row r="284" spans="2:11" ht="15" customHeight="1" x14ac:dyDescent="0.2">
      <c r="B284" s="125" t="s">
        <v>228</v>
      </c>
      <c r="C284" s="3"/>
      <c r="D284" s="3"/>
      <c r="E284" s="3"/>
      <c r="F284" s="3"/>
      <c r="G284" s="3"/>
      <c r="H284" s="3"/>
      <c r="I284" s="3"/>
      <c r="J284" s="3"/>
      <c r="K284" s="4"/>
    </row>
    <row r="285" spans="2:11" ht="15" customHeight="1" x14ac:dyDescent="0.2">
      <c r="B285" s="69" t="s">
        <v>88</v>
      </c>
      <c r="C285" s="69"/>
      <c r="D285" s="69">
        <v>2016</v>
      </c>
      <c r="E285" s="69">
        <v>2017</v>
      </c>
      <c r="F285" s="69">
        <v>2018</v>
      </c>
      <c r="G285" s="69">
        <v>2019</v>
      </c>
      <c r="H285" s="69">
        <v>2020</v>
      </c>
      <c r="I285" s="94" t="s">
        <v>54</v>
      </c>
      <c r="J285" s="3"/>
      <c r="K285" s="4"/>
    </row>
    <row r="286" spans="2:11" ht="15" customHeight="1" x14ac:dyDescent="0.2">
      <c r="B286" s="88" t="s">
        <v>89</v>
      </c>
      <c r="C286" s="88"/>
      <c r="D286" s="89">
        <v>1048</v>
      </c>
      <c r="E286" s="89">
        <v>1160</v>
      </c>
      <c r="F286" s="89">
        <v>1254</v>
      </c>
      <c r="G286" s="89">
        <v>1345</v>
      </c>
      <c r="H286" s="89">
        <v>1435</v>
      </c>
      <c r="I286" s="95">
        <f>(H286/D286)^(1/4)-1</f>
        <v>8.1739415891015854E-2</v>
      </c>
      <c r="J286" s="3"/>
      <c r="K286" s="4"/>
    </row>
    <row r="287" spans="2:11" ht="15" customHeight="1" x14ac:dyDescent="0.2">
      <c r="B287" s="90" t="s">
        <v>229</v>
      </c>
      <c r="C287" s="90"/>
      <c r="D287" s="91">
        <f>D286*(29%+10%)</f>
        <v>408.72</v>
      </c>
      <c r="E287" s="91">
        <f>E286*(34%+10%)</f>
        <v>510.40000000000009</v>
      </c>
      <c r="F287" s="91">
        <f>F286*(36%+10%)</f>
        <v>576.83999999999992</v>
      </c>
      <c r="G287" s="91">
        <f>G286*(39%+10%)</f>
        <v>659.05</v>
      </c>
      <c r="H287" s="91">
        <f>H286*(41%+10%)</f>
        <v>731.85</v>
      </c>
      <c r="I287" s="96">
        <f>(H287/D287)^(1/4)-1</f>
        <v>0.15677540675646062</v>
      </c>
      <c r="J287" s="3"/>
      <c r="K287" s="4"/>
    </row>
    <row r="288" spans="2:11" ht="15" customHeight="1" x14ac:dyDescent="0.2">
      <c r="B288" s="90" t="s">
        <v>230</v>
      </c>
      <c r="C288" s="90"/>
      <c r="D288" s="91">
        <f>D286*31%</f>
        <v>324.88</v>
      </c>
      <c r="E288" s="91">
        <f>E286*29%</f>
        <v>336.4</v>
      </c>
      <c r="F288" s="91">
        <f>F286*27%</f>
        <v>338.58000000000004</v>
      </c>
      <c r="G288" s="91">
        <f>G286*26%</f>
        <v>349.7</v>
      </c>
      <c r="H288" s="91">
        <f>H286*26%</f>
        <v>373.1</v>
      </c>
      <c r="I288" s="96">
        <f t="shared" ref="I288:I290" si="1">(H288/D288)^(1/4)-1</f>
        <v>3.520311020900202E-2</v>
      </c>
      <c r="J288" s="3"/>
      <c r="K288" s="4"/>
    </row>
    <row r="289" spans="2:11" ht="15" customHeight="1" x14ac:dyDescent="0.2">
      <c r="B289" s="90" t="s">
        <v>95</v>
      </c>
      <c r="C289" s="90"/>
      <c r="D289" s="91">
        <f>D286*5%</f>
        <v>52.400000000000006</v>
      </c>
      <c r="E289" s="91">
        <f>E286*4%</f>
        <v>46.4</v>
      </c>
      <c r="F289" s="91">
        <f>F286*4%</f>
        <v>50.160000000000004</v>
      </c>
      <c r="G289" s="91">
        <f>G286*3%</f>
        <v>40.35</v>
      </c>
      <c r="H289" s="91">
        <f>H286*3%</f>
        <v>43.05</v>
      </c>
      <c r="I289" s="98">
        <f t="shared" si="1"/>
        <v>-4.7948443922287143E-2</v>
      </c>
      <c r="J289" s="3"/>
      <c r="K289" s="4"/>
    </row>
    <row r="290" spans="2:11" ht="15" customHeight="1" x14ac:dyDescent="0.2">
      <c r="B290" s="92" t="s">
        <v>231</v>
      </c>
      <c r="C290" s="92"/>
      <c r="D290" s="93">
        <f>D286*25%</f>
        <v>262</v>
      </c>
      <c r="E290" s="93">
        <f>E286*23%</f>
        <v>266.8</v>
      </c>
      <c r="F290" s="93">
        <f>F286*22%</f>
        <v>275.88</v>
      </c>
      <c r="G290" s="93">
        <f>G286*22%</f>
        <v>295.89999999999998</v>
      </c>
      <c r="H290" s="93">
        <f>H286*21%</f>
        <v>301.34999999999997</v>
      </c>
      <c r="I290" s="97">
        <f t="shared" si="1"/>
        <v>3.5601035752485632E-2</v>
      </c>
      <c r="J290" s="3"/>
      <c r="K290" s="4"/>
    </row>
    <row r="291" spans="2:11" ht="15" customHeight="1" x14ac:dyDescent="0.2">
      <c r="B291" s="3"/>
      <c r="C291" s="3"/>
      <c r="D291" s="3"/>
      <c r="E291" s="3"/>
      <c r="F291" s="3"/>
      <c r="G291" s="3"/>
      <c r="H291" s="3"/>
      <c r="I291" s="3"/>
      <c r="J291" s="3"/>
      <c r="K291" s="4"/>
    </row>
    <row r="292" spans="2:11" ht="15" customHeight="1" x14ac:dyDescent="0.2">
      <c r="B292" s="99" t="s">
        <v>71</v>
      </c>
      <c r="C292" s="3"/>
      <c r="D292" s="3"/>
      <c r="E292" s="3"/>
      <c r="F292" s="3"/>
      <c r="G292" s="3"/>
      <c r="H292" s="3"/>
      <c r="I292" s="3"/>
      <c r="J292" s="3"/>
      <c r="K292" s="4"/>
    </row>
    <row r="293" spans="2:11" ht="15" customHeight="1" x14ac:dyDescent="0.2">
      <c r="B293" s="3"/>
      <c r="C293" s="3"/>
      <c r="D293" s="3"/>
      <c r="E293" s="3"/>
      <c r="F293" s="3"/>
      <c r="G293" s="3"/>
      <c r="H293" s="3"/>
      <c r="I293" s="3"/>
      <c r="J293" s="3"/>
      <c r="K293" s="4"/>
    </row>
    <row r="294" spans="2:11" ht="15" customHeight="1" x14ac:dyDescent="0.2">
      <c r="B294" s="135" t="s">
        <v>72</v>
      </c>
      <c r="C294" s="135"/>
      <c r="D294" s="135"/>
      <c r="E294" s="135"/>
      <c r="F294" s="135"/>
      <c r="G294" s="135"/>
      <c r="H294" s="135"/>
      <c r="I294" s="135"/>
      <c r="J294" s="135"/>
      <c r="K294" s="136"/>
    </row>
    <row r="295" spans="2:11" ht="15" customHeight="1" x14ac:dyDescent="0.2">
      <c r="B295" s="135"/>
      <c r="C295" s="135"/>
      <c r="D295" s="135"/>
      <c r="E295" s="135"/>
      <c r="F295" s="135"/>
      <c r="G295" s="135"/>
      <c r="H295" s="135"/>
      <c r="I295" s="135"/>
      <c r="J295" s="135"/>
      <c r="K295" s="136"/>
    </row>
    <row r="296" spans="2:11" ht="15" customHeight="1" x14ac:dyDescent="0.2">
      <c r="B296" s="3"/>
      <c r="C296" s="3"/>
      <c r="D296" s="3"/>
      <c r="E296" s="3"/>
      <c r="F296" s="3"/>
      <c r="G296" s="3"/>
      <c r="H296" s="3"/>
      <c r="I296" s="3"/>
      <c r="J296" s="3"/>
      <c r="K296" s="4"/>
    </row>
    <row r="297" spans="2:11" ht="15" customHeight="1" x14ac:dyDescent="0.2">
      <c r="B297" s="3" t="s">
        <v>73</v>
      </c>
      <c r="C297" s="3"/>
      <c r="D297" s="3"/>
      <c r="E297" s="3"/>
      <c r="F297" s="3"/>
      <c r="G297" s="3"/>
      <c r="H297" s="3"/>
      <c r="I297" s="3"/>
      <c r="J297" s="3"/>
      <c r="K297" s="4"/>
    </row>
    <row r="298" spans="2:11" ht="15" customHeight="1" x14ac:dyDescent="0.2">
      <c r="B298" s="3" t="s">
        <v>232</v>
      </c>
      <c r="C298" s="3"/>
      <c r="D298" s="3"/>
      <c r="E298" s="3"/>
      <c r="F298" s="3"/>
      <c r="G298" s="3"/>
      <c r="H298" s="3"/>
      <c r="I298" s="3"/>
      <c r="J298" s="3"/>
      <c r="K298" s="4"/>
    </row>
    <row r="299" spans="2:11" ht="15" customHeight="1" x14ac:dyDescent="0.2">
      <c r="B299" s="3"/>
      <c r="C299" s="3"/>
      <c r="D299" s="3"/>
      <c r="E299" s="3"/>
      <c r="F299" s="3"/>
      <c r="G299" s="3"/>
      <c r="H299" s="3"/>
      <c r="I299" s="3"/>
      <c r="J299" s="3"/>
      <c r="K299" s="4"/>
    </row>
    <row r="300" spans="2:11" ht="15" customHeight="1" x14ac:dyDescent="0.2">
      <c r="B300" s="3"/>
      <c r="C300" s="3"/>
      <c r="D300" s="3"/>
      <c r="E300" s="3"/>
      <c r="F300" s="3"/>
      <c r="G300" s="3"/>
      <c r="H300" s="3"/>
      <c r="I300" s="3"/>
      <c r="J300" s="3"/>
      <c r="K300" s="4"/>
    </row>
    <row r="301" spans="2:11" ht="15" customHeight="1" x14ac:dyDescent="0.2">
      <c r="B301" s="3"/>
      <c r="C301" s="3"/>
      <c r="D301" s="3"/>
      <c r="E301" s="3"/>
      <c r="F301" s="3"/>
      <c r="G301" s="3"/>
      <c r="H301" s="3"/>
      <c r="I301" s="3"/>
      <c r="J301" s="3"/>
      <c r="K301" s="4"/>
    </row>
    <row r="302" spans="2:11" ht="15" customHeight="1" x14ac:dyDescent="0.2">
      <c r="B302" s="3"/>
      <c r="C302" s="3"/>
      <c r="D302" s="3"/>
      <c r="E302" s="3"/>
      <c r="F302" s="3"/>
      <c r="G302" s="3"/>
      <c r="H302" s="3"/>
      <c r="I302" s="3"/>
      <c r="J302" s="3"/>
      <c r="K302" s="4"/>
    </row>
    <row r="303" spans="2:11" ht="15" customHeight="1" x14ac:dyDescent="0.2">
      <c r="B303" s="3"/>
      <c r="C303" s="3"/>
      <c r="D303" s="3"/>
      <c r="E303" s="3"/>
      <c r="F303" s="3"/>
      <c r="G303" s="3"/>
      <c r="H303" s="3"/>
      <c r="I303" s="3"/>
      <c r="J303" s="3"/>
      <c r="K303" s="4"/>
    </row>
    <row r="304" spans="2:11" ht="15" customHeight="1" x14ac:dyDescent="0.2">
      <c r="B304" s="3"/>
      <c r="C304" s="3"/>
      <c r="D304" s="3"/>
      <c r="E304" s="3"/>
      <c r="F304" s="3"/>
      <c r="G304" s="3"/>
      <c r="H304" s="3"/>
      <c r="I304" s="3"/>
      <c r="J304" s="3"/>
      <c r="K304" s="4"/>
    </row>
    <row r="305" spans="2:11" ht="15" customHeight="1" x14ac:dyDescent="0.2">
      <c r="B305" s="3"/>
      <c r="C305" s="3"/>
      <c r="D305" s="3"/>
      <c r="E305" s="3"/>
      <c r="F305" s="3"/>
      <c r="G305" s="3"/>
      <c r="H305" s="3"/>
      <c r="I305" s="3"/>
      <c r="J305" s="3"/>
      <c r="K305" s="4"/>
    </row>
    <row r="306" spans="2:11" ht="15" customHeight="1" x14ac:dyDescent="0.2">
      <c r="B306" s="3"/>
      <c r="C306" s="3"/>
      <c r="D306" s="3"/>
      <c r="E306" s="3"/>
      <c r="F306" s="3"/>
      <c r="G306" s="3"/>
      <c r="H306" s="3"/>
      <c r="I306" s="3"/>
      <c r="J306" s="3"/>
      <c r="K306" s="4"/>
    </row>
    <row r="307" spans="2:11" ht="15" customHeight="1" x14ac:dyDescent="0.2">
      <c r="B307" s="3"/>
      <c r="C307" s="3"/>
      <c r="D307" s="3"/>
      <c r="E307" s="3"/>
      <c r="F307" s="3"/>
      <c r="G307" s="3"/>
      <c r="H307" s="3"/>
      <c r="I307" s="3"/>
      <c r="J307" s="3"/>
      <c r="K307" s="4"/>
    </row>
    <row r="308" spans="2:11" ht="15" customHeight="1" x14ac:dyDescent="0.2">
      <c r="B308" s="3"/>
      <c r="C308" s="3"/>
      <c r="D308" s="3"/>
      <c r="E308" s="3"/>
      <c r="F308" s="3"/>
      <c r="G308" s="3"/>
      <c r="H308" s="3"/>
      <c r="I308" s="3"/>
      <c r="J308" s="3"/>
      <c r="K308" s="4"/>
    </row>
    <row r="309" spans="2:11" ht="15" customHeight="1" x14ac:dyDescent="0.2">
      <c r="B309" s="3"/>
      <c r="C309" s="3"/>
      <c r="D309" s="3"/>
      <c r="E309" s="3"/>
      <c r="F309" s="3"/>
      <c r="G309" s="3"/>
      <c r="H309" s="3"/>
      <c r="I309" s="3"/>
      <c r="J309" s="3"/>
      <c r="K309" s="4"/>
    </row>
    <row r="310" spans="2:11" ht="15" customHeight="1" x14ac:dyDescent="0.2">
      <c r="B310" s="3"/>
      <c r="C310" s="3"/>
      <c r="D310" s="3"/>
      <c r="E310" s="3"/>
      <c r="F310" s="3"/>
      <c r="G310" s="3"/>
      <c r="H310" s="3"/>
      <c r="I310" s="3"/>
      <c r="J310" s="3"/>
      <c r="K310" s="4"/>
    </row>
    <row r="311" spans="2:11" ht="15" customHeight="1" x14ac:dyDescent="0.2">
      <c r="B311" s="3"/>
      <c r="C311" s="3"/>
      <c r="D311" s="3"/>
      <c r="E311" s="3"/>
      <c r="F311" s="3"/>
      <c r="G311" s="3"/>
      <c r="H311" s="3"/>
      <c r="I311" s="3"/>
      <c r="J311" s="3"/>
      <c r="K311" s="4"/>
    </row>
    <row r="312" spans="2:11" ht="15" customHeight="1" x14ac:dyDescent="0.2">
      <c r="B312" s="3"/>
      <c r="C312" s="3"/>
      <c r="D312" s="3"/>
      <c r="E312" s="3"/>
      <c r="F312" s="3"/>
      <c r="G312" s="3"/>
      <c r="H312" s="3"/>
      <c r="I312" s="3"/>
      <c r="J312" s="3"/>
      <c r="K312" s="4"/>
    </row>
    <row r="313" spans="2:11" ht="15" customHeight="1" x14ac:dyDescent="0.2">
      <c r="B313" s="3"/>
      <c r="C313" s="3"/>
      <c r="D313" s="3"/>
      <c r="E313" s="3"/>
      <c r="F313" s="3"/>
      <c r="G313" s="3"/>
      <c r="H313" s="3"/>
      <c r="I313" s="3"/>
      <c r="J313" s="3"/>
      <c r="K313" s="4"/>
    </row>
    <row r="314" spans="2:11" ht="15" customHeight="1" x14ac:dyDescent="0.2">
      <c r="B314" s="3" t="s">
        <v>74</v>
      </c>
      <c r="C314" s="3"/>
      <c r="D314" s="3"/>
      <c r="E314" s="3"/>
      <c r="F314" s="3"/>
      <c r="G314" s="3"/>
      <c r="H314" s="3"/>
      <c r="I314" s="3"/>
      <c r="J314" s="3"/>
      <c r="K314" s="4"/>
    </row>
    <row r="315" spans="2:11" ht="15" customHeight="1" x14ac:dyDescent="0.2">
      <c r="B315" s="3"/>
      <c r="C315" s="3"/>
      <c r="D315" s="3"/>
      <c r="E315" s="3"/>
      <c r="F315" s="3"/>
      <c r="G315" s="3"/>
      <c r="H315" s="3"/>
      <c r="I315" s="3"/>
      <c r="J315" s="3"/>
      <c r="K315" s="4"/>
    </row>
    <row r="316" spans="2:11" ht="15" customHeight="1" x14ac:dyDescent="0.2">
      <c r="B316" s="3"/>
      <c r="C316" s="3"/>
      <c r="D316" s="3"/>
      <c r="E316" s="3"/>
      <c r="F316" s="3"/>
      <c r="G316" s="3"/>
      <c r="H316" s="3"/>
      <c r="I316" s="3"/>
      <c r="J316" s="3"/>
      <c r="K316" s="4"/>
    </row>
    <row r="317" spans="2:11" ht="15" customHeight="1" x14ac:dyDescent="0.2">
      <c r="B317" s="3"/>
      <c r="C317" s="3"/>
      <c r="D317" s="3"/>
      <c r="E317" s="3"/>
      <c r="F317" s="3"/>
      <c r="G317" s="3"/>
      <c r="H317" s="3"/>
      <c r="I317" s="3"/>
      <c r="J317" s="3"/>
      <c r="K317" s="4"/>
    </row>
    <row r="318" spans="2:11" ht="15" customHeight="1" x14ac:dyDescent="0.2">
      <c r="B318" s="3"/>
      <c r="C318" s="3"/>
      <c r="D318" s="3"/>
      <c r="E318" s="3"/>
      <c r="F318" s="3"/>
      <c r="G318" s="3"/>
      <c r="H318" s="3"/>
      <c r="I318" s="3"/>
      <c r="J318" s="3"/>
      <c r="K318" s="4"/>
    </row>
    <row r="319" spans="2:11" ht="15" customHeight="1" x14ac:dyDescent="0.2">
      <c r="B319" s="3"/>
      <c r="C319" s="3"/>
      <c r="D319" s="3"/>
      <c r="E319" s="3"/>
      <c r="F319" s="3"/>
      <c r="G319" s="3"/>
      <c r="H319" s="3"/>
      <c r="I319" s="3"/>
      <c r="J319" s="3"/>
      <c r="K319" s="4"/>
    </row>
    <row r="320" spans="2:11" ht="15" customHeight="1" x14ac:dyDescent="0.2">
      <c r="B320" s="3"/>
      <c r="C320" s="3"/>
      <c r="D320" s="3"/>
      <c r="E320" s="3"/>
      <c r="F320" s="3"/>
      <c r="G320" s="3"/>
      <c r="H320" s="3"/>
      <c r="I320" s="3"/>
      <c r="J320" s="3"/>
      <c r="K320" s="4"/>
    </row>
    <row r="321" spans="2:11" ht="15" customHeight="1" x14ac:dyDescent="0.2">
      <c r="B321" s="3"/>
      <c r="C321" s="3"/>
      <c r="D321" s="3"/>
      <c r="E321" s="3"/>
      <c r="F321" s="3"/>
      <c r="G321" s="3"/>
      <c r="H321" s="3"/>
      <c r="I321" s="3"/>
      <c r="J321" s="3"/>
      <c r="K321" s="4"/>
    </row>
    <row r="322" spans="2:11" ht="15" customHeight="1" x14ac:dyDescent="0.2">
      <c r="B322" s="3"/>
      <c r="C322" s="3"/>
      <c r="D322" s="3"/>
      <c r="E322" s="3"/>
      <c r="F322" s="3"/>
      <c r="G322" s="3"/>
      <c r="H322" s="3"/>
      <c r="I322" s="3"/>
      <c r="J322" s="3"/>
      <c r="K322" s="4"/>
    </row>
    <row r="323" spans="2:11" ht="15" customHeight="1" x14ac:dyDescent="0.2">
      <c r="B323" s="3"/>
      <c r="C323" s="3"/>
      <c r="D323" s="3"/>
      <c r="E323" s="3"/>
      <c r="F323" s="3"/>
      <c r="G323" s="3"/>
      <c r="H323" s="3"/>
      <c r="I323" s="3"/>
      <c r="J323" s="3"/>
      <c r="K323" s="4"/>
    </row>
    <row r="324" spans="2:11" ht="15" customHeight="1" x14ac:dyDescent="0.2">
      <c r="B324" s="3"/>
      <c r="C324" s="3"/>
      <c r="D324" s="3"/>
      <c r="E324" s="3"/>
      <c r="F324" s="3"/>
      <c r="G324" s="3"/>
      <c r="H324" s="3"/>
      <c r="I324" s="3"/>
      <c r="J324" s="3"/>
      <c r="K324" s="4"/>
    </row>
    <row r="325" spans="2:11" ht="15" customHeight="1" x14ac:dyDescent="0.2">
      <c r="B325" s="3"/>
      <c r="C325" s="3"/>
      <c r="D325" s="3"/>
      <c r="E325" s="3"/>
      <c r="F325" s="3"/>
      <c r="G325" s="3"/>
      <c r="H325" s="3"/>
      <c r="I325" s="3"/>
      <c r="J325" s="3"/>
      <c r="K325" s="4"/>
    </row>
    <row r="326" spans="2:11" ht="15" customHeight="1" x14ac:dyDescent="0.2">
      <c r="B326" s="3"/>
      <c r="C326" s="3"/>
      <c r="D326" s="3"/>
      <c r="E326" s="3"/>
      <c r="F326" s="3"/>
      <c r="G326" s="3"/>
      <c r="H326" s="3"/>
      <c r="I326" s="3"/>
      <c r="J326" s="3"/>
      <c r="K326" s="4"/>
    </row>
    <row r="327" spans="2:11" ht="15" customHeight="1" x14ac:dyDescent="0.2">
      <c r="B327" s="3"/>
      <c r="C327" s="3"/>
      <c r="D327" s="3"/>
      <c r="E327" s="3"/>
      <c r="F327" s="3"/>
      <c r="G327" s="3"/>
      <c r="H327" s="3"/>
      <c r="I327" s="3"/>
      <c r="J327" s="3"/>
      <c r="K327" s="4"/>
    </row>
    <row r="328" spans="2:11" ht="15" customHeight="1" x14ac:dyDescent="0.2">
      <c r="B328" s="3"/>
      <c r="C328" s="3"/>
      <c r="D328" s="3"/>
      <c r="E328" s="3"/>
      <c r="F328" s="3"/>
      <c r="G328" s="3"/>
      <c r="H328" s="3"/>
      <c r="I328" s="3"/>
      <c r="J328" s="3"/>
      <c r="K328" s="4"/>
    </row>
    <row r="329" spans="2:11" ht="15" customHeight="1" x14ac:dyDescent="0.2">
      <c r="B329" s="3"/>
      <c r="C329" s="3"/>
      <c r="D329" s="3"/>
      <c r="E329" s="3"/>
      <c r="F329" s="3"/>
      <c r="G329" s="3"/>
      <c r="H329" s="3"/>
      <c r="I329" s="3"/>
      <c r="J329" s="3"/>
      <c r="K329" s="4"/>
    </row>
    <row r="330" spans="2:11" ht="15" customHeight="1" x14ac:dyDescent="0.2">
      <c r="B330" s="3"/>
      <c r="C330" s="3"/>
      <c r="D330" s="3"/>
      <c r="E330" s="3"/>
      <c r="F330" s="3"/>
      <c r="G330" s="3"/>
      <c r="H330" s="3"/>
      <c r="I330" s="3"/>
      <c r="J330" s="3"/>
      <c r="K330" s="4"/>
    </row>
    <row r="331" spans="2:11" ht="15" customHeight="1" x14ac:dyDescent="0.2">
      <c r="B331" s="99" t="s">
        <v>233</v>
      </c>
      <c r="C331" s="3"/>
      <c r="D331" s="3"/>
      <c r="E331" s="3"/>
      <c r="F331" s="3"/>
      <c r="G331" s="3"/>
      <c r="H331" s="3"/>
      <c r="I331" s="3"/>
      <c r="J331" s="3"/>
      <c r="K331" s="4"/>
    </row>
    <row r="332" spans="2:11" ht="15" customHeight="1" x14ac:dyDescent="0.2">
      <c r="B332" s="3" t="s">
        <v>55</v>
      </c>
      <c r="C332" s="3"/>
      <c r="D332" s="3"/>
      <c r="E332" s="3"/>
      <c r="F332" s="3"/>
      <c r="G332" s="3"/>
      <c r="H332" s="3"/>
      <c r="I332" s="3"/>
      <c r="J332" s="3"/>
      <c r="K332" s="4"/>
    </row>
    <row r="333" spans="2:11" ht="15" customHeight="1" x14ac:dyDescent="0.2">
      <c r="B333" s="3" t="s">
        <v>56</v>
      </c>
      <c r="C333" s="3"/>
      <c r="D333" s="3"/>
      <c r="E333" s="3"/>
      <c r="F333" s="3"/>
      <c r="G333" s="3"/>
      <c r="H333" s="3"/>
      <c r="I333" s="3"/>
      <c r="J333" s="3"/>
      <c r="K333" s="4"/>
    </row>
    <row r="334" spans="2:11" ht="15" customHeight="1" x14ac:dyDescent="0.2">
      <c r="B334" s="3" t="s">
        <v>75</v>
      </c>
      <c r="C334" s="3"/>
      <c r="D334" s="3"/>
      <c r="E334" s="3"/>
      <c r="F334" s="3"/>
      <c r="G334" s="3"/>
      <c r="H334" s="3"/>
      <c r="I334" s="3"/>
      <c r="J334" s="3"/>
      <c r="K334" s="4"/>
    </row>
    <row r="335" spans="2:11" ht="15" customHeight="1" x14ac:dyDescent="0.2">
      <c r="B335" s="3" t="s">
        <v>60</v>
      </c>
      <c r="C335" s="3"/>
      <c r="D335" s="3"/>
      <c r="E335" s="3"/>
      <c r="F335" s="3"/>
      <c r="G335" s="3"/>
      <c r="H335" s="3"/>
      <c r="I335" s="3"/>
      <c r="J335" s="3"/>
      <c r="K335" s="4"/>
    </row>
    <row r="336" spans="2:11" ht="15" customHeight="1" x14ac:dyDescent="0.2">
      <c r="B336" s="3" t="s">
        <v>90</v>
      </c>
      <c r="C336" s="3"/>
      <c r="D336" s="3"/>
      <c r="E336" s="3"/>
      <c r="F336" s="3"/>
      <c r="G336" s="3"/>
      <c r="H336" s="3"/>
      <c r="I336" s="3"/>
      <c r="J336" s="3"/>
      <c r="K336" s="4"/>
    </row>
    <row r="337" spans="2:13" ht="15" customHeight="1" x14ac:dyDescent="0.2">
      <c r="B337" s="3"/>
      <c r="C337" s="3"/>
      <c r="D337" s="3"/>
      <c r="E337" s="3"/>
      <c r="F337" s="3"/>
      <c r="G337" s="3"/>
      <c r="H337" s="3"/>
      <c r="I337" s="3"/>
      <c r="J337" s="3"/>
      <c r="K337" s="4"/>
    </row>
    <row r="338" spans="2:13" ht="15" customHeight="1" x14ac:dyDescent="0.2">
      <c r="B338" s="100" t="s">
        <v>234</v>
      </c>
      <c r="C338" s="55"/>
      <c r="D338" s="55"/>
      <c r="E338" s="55"/>
      <c r="F338" s="55"/>
      <c r="G338" s="55"/>
      <c r="H338" s="55"/>
      <c r="I338" s="55"/>
      <c r="J338" s="55"/>
      <c r="K338" s="121"/>
      <c r="L338" s="55"/>
      <c r="M338" s="55"/>
    </row>
    <row r="339" spans="2:13" ht="15" customHeight="1" x14ac:dyDescent="0.2">
      <c r="B339" s="100" t="s">
        <v>235</v>
      </c>
      <c r="C339" s="25" t="s">
        <v>91</v>
      </c>
      <c r="D339" s="25">
        <v>2015</v>
      </c>
      <c r="E339" s="25">
        <v>2016</v>
      </c>
      <c r="F339" s="55"/>
      <c r="G339" s="55"/>
      <c r="H339" s="55"/>
      <c r="I339" s="55"/>
      <c r="J339" s="55"/>
      <c r="K339" s="121"/>
      <c r="L339" s="55"/>
      <c r="M339" s="55"/>
    </row>
    <row r="340" spans="2:13" ht="15" customHeight="1" x14ac:dyDescent="0.2">
      <c r="B340" s="101" t="s">
        <v>236</v>
      </c>
      <c r="C340" s="107">
        <v>0.78</v>
      </c>
      <c r="D340" s="107">
        <f>18089.81/20000</f>
        <v>0.90449050000000009</v>
      </c>
      <c r="E340" s="107"/>
      <c r="F340" s="55"/>
      <c r="G340" s="55"/>
      <c r="H340" s="55"/>
      <c r="I340" s="55"/>
      <c r="J340" s="55"/>
      <c r="K340" s="121"/>
      <c r="L340" s="55"/>
      <c r="M340" s="55"/>
    </row>
    <row r="341" spans="2:13" ht="15" customHeight="1" x14ac:dyDescent="0.2">
      <c r="B341" s="102" t="s">
        <v>237</v>
      </c>
      <c r="C341" s="108">
        <v>0.82030000000000003</v>
      </c>
      <c r="D341" s="108">
        <f>11116.2/15600</f>
        <v>0.71257692307692311</v>
      </c>
      <c r="E341" s="108">
        <f>13012.57/19000</f>
        <v>0.68487210526315789</v>
      </c>
      <c r="F341" s="55"/>
      <c r="G341" s="55"/>
      <c r="H341" s="55"/>
      <c r="I341" s="55"/>
      <c r="J341" s="55"/>
      <c r="K341" s="121"/>
      <c r="L341" s="55"/>
      <c r="M341" s="55"/>
    </row>
    <row r="342" spans="2:13" ht="15" customHeight="1" x14ac:dyDescent="0.2">
      <c r="B342" s="103" t="s">
        <v>238</v>
      </c>
      <c r="C342" s="109"/>
      <c r="D342" s="109">
        <f>11126.31/11237</f>
        <v>0.990149506095933</v>
      </c>
      <c r="E342" s="109"/>
      <c r="F342" s="55"/>
      <c r="G342" s="55"/>
      <c r="H342" s="55"/>
      <c r="I342" s="55"/>
      <c r="J342" s="55"/>
      <c r="K342" s="121"/>
      <c r="L342" s="55"/>
      <c r="M342" s="55"/>
    </row>
    <row r="343" spans="2:13" ht="15" customHeight="1" x14ac:dyDescent="0.2">
      <c r="B343" s="100" t="s">
        <v>57</v>
      </c>
      <c r="C343" s="55"/>
      <c r="D343" s="55"/>
      <c r="E343" s="55"/>
      <c r="F343" s="55"/>
      <c r="G343" s="55"/>
      <c r="H343" s="55"/>
      <c r="I343" s="55"/>
      <c r="J343" s="55"/>
      <c r="K343" s="121"/>
      <c r="L343" s="55"/>
      <c r="M343" s="55"/>
    </row>
    <row r="344" spans="2:13" ht="15" customHeight="1" x14ac:dyDescent="0.2">
      <c r="B344" s="100" t="s">
        <v>239</v>
      </c>
      <c r="C344" s="55"/>
      <c r="D344" s="55"/>
      <c r="E344" s="55"/>
      <c r="F344" s="55"/>
      <c r="G344" s="55"/>
      <c r="H344" s="55"/>
      <c r="I344" s="55"/>
      <c r="J344" s="55"/>
      <c r="K344" s="121"/>
      <c r="L344" s="55"/>
      <c r="M344" s="55"/>
    </row>
    <row r="345" spans="2:13" ht="15" customHeight="1" x14ac:dyDescent="0.2">
      <c r="B345" s="100"/>
      <c r="C345" s="55"/>
      <c r="D345" s="55"/>
      <c r="E345" s="55"/>
      <c r="F345" s="55"/>
      <c r="G345" s="55"/>
      <c r="H345" s="55"/>
      <c r="I345" s="55"/>
      <c r="J345" s="55"/>
      <c r="K345" s="121"/>
      <c r="L345" s="55"/>
      <c r="M345" s="55"/>
    </row>
    <row r="346" spans="2:13" ht="15" customHeight="1" x14ac:dyDescent="0.2">
      <c r="B346" s="100" t="s">
        <v>76</v>
      </c>
      <c r="C346" s="55"/>
      <c r="D346" s="55"/>
      <c r="E346" s="55"/>
      <c r="F346" s="55"/>
      <c r="G346" s="55"/>
      <c r="H346" s="55"/>
      <c r="I346" s="55"/>
      <c r="J346" s="55"/>
      <c r="K346" s="121"/>
      <c r="L346" s="55"/>
      <c r="M346" s="55"/>
    </row>
    <row r="347" spans="2:13" ht="15" customHeight="1" x14ac:dyDescent="0.2">
      <c r="B347" s="100" t="s">
        <v>240</v>
      </c>
      <c r="C347" s="55"/>
      <c r="D347" s="55"/>
      <c r="E347" s="55"/>
      <c r="F347" s="55"/>
      <c r="G347" s="55"/>
      <c r="H347" s="55"/>
      <c r="I347" s="55"/>
      <c r="J347" s="55"/>
      <c r="K347" s="121"/>
      <c r="L347" s="55"/>
      <c r="M347" s="55"/>
    </row>
    <row r="348" spans="2:13" ht="15" customHeight="1" x14ac:dyDescent="0.2">
      <c r="B348" s="100"/>
      <c r="C348" s="55"/>
      <c r="D348" s="55"/>
      <c r="E348" s="55"/>
      <c r="F348" s="55"/>
      <c r="G348" s="55"/>
      <c r="H348" s="55"/>
      <c r="I348" s="55"/>
      <c r="J348" s="55"/>
      <c r="K348" s="121"/>
      <c r="L348" s="55"/>
      <c r="M348" s="55"/>
    </row>
    <row r="349" spans="2:13" ht="15" customHeight="1" x14ac:dyDescent="0.2">
      <c r="B349" s="100" t="s">
        <v>241</v>
      </c>
      <c r="C349" s="55"/>
      <c r="D349" s="55"/>
      <c r="E349" s="55"/>
      <c r="F349" s="55"/>
      <c r="G349" s="55"/>
      <c r="H349" s="55"/>
      <c r="I349" s="55"/>
      <c r="J349" s="55"/>
      <c r="K349" s="121"/>
      <c r="L349" s="55"/>
      <c r="M349" s="55"/>
    </row>
    <row r="350" spans="2:13" ht="15" customHeight="1" x14ac:dyDescent="0.2">
      <c r="B350" s="100" t="s">
        <v>242</v>
      </c>
      <c r="C350" s="55"/>
      <c r="D350" s="55"/>
      <c r="E350" s="55"/>
      <c r="F350" s="55"/>
      <c r="G350" s="55"/>
      <c r="H350" s="55"/>
      <c r="I350" s="55"/>
      <c r="J350" s="55"/>
      <c r="K350" s="121"/>
      <c r="L350" s="55"/>
      <c r="M350" s="55"/>
    </row>
    <row r="351" spans="2:13" ht="15" customHeight="1" x14ac:dyDescent="0.2">
      <c r="B351" s="3"/>
      <c r="C351" s="3"/>
      <c r="D351" s="3"/>
      <c r="E351" s="3"/>
      <c r="F351" s="3"/>
      <c r="G351" s="3"/>
      <c r="H351" s="3"/>
      <c r="I351" s="3"/>
      <c r="J351" s="3"/>
      <c r="K351" s="4"/>
    </row>
    <row r="352" spans="2:13" ht="15" customHeight="1" x14ac:dyDescent="0.2">
      <c r="B352" s="99" t="s">
        <v>243</v>
      </c>
      <c r="C352" s="3"/>
      <c r="D352" s="3"/>
      <c r="E352" s="3"/>
      <c r="F352" s="3"/>
      <c r="G352" s="3"/>
      <c r="H352" s="3"/>
      <c r="I352" s="3"/>
      <c r="J352" s="3"/>
      <c r="K352" s="4"/>
    </row>
    <row r="353" spans="2:11" ht="15" customHeight="1" x14ac:dyDescent="0.2">
      <c r="B353" s="3" t="s">
        <v>244</v>
      </c>
      <c r="C353" s="3"/>
      <c r="D353" s="3"/>
      <c r="E353" s="3"/>
      <c r="F353" s="3"/>
      <c r="G353" s="3"/>
      <c r="H353" s="3"/>
      <c r="I353" s="3"/>
      <c r="J353" s="3"/>
      <c r="K353" s="4"/>
    </row>
    <row r="354" spans="2:11" ht="15" customHeight="1" x14ac:dyDescent="0.2">
      <c r="B354" s="132" t="s">
        <v>92</v>
      </c>
      <c r="C354" s="132"/>
      <c r="D354" s="132"/>
      <c r="E354" s="132"/>
      <c r="F354" s="132"/>
      <c r="G354" s="132"/>
      <c r="H354" s="132"/>
      <c r="I354" s="132"/>
      <c r="J354" s="132"/>
      <c r="K354" s="133"/>
    </row>
    <row r="355" spans="2:11" ht="15" customHeight="1" x14ac:dyDescent="0.2">
      <c r="B355" s="132"/>
      <c r="C355" s="132"/>
      <c r="D355" s="132"/>
      <c r="E355" s="132"/>
      <c r="F355" s="132"/>
      <c r="G355" s="132"/>
      <c r="H355" s="132"/>
      <c r="I355" s="132"/>
      <c r="J355" s="132"/>
      <c r="K355" s="133"/>
    </row>
    <row r="356" spans="2:11" ht="15" customHeight="1" x14ac:dyDescent="0.2">
      <c r="B356" s="132" t="s">
        <v>245</v>
      </c>
      <c r="C356" s="132"/>
      <c r="D356" s="132"/>
      <c r="E356" s="132"/>
      <c r="F356" s="132"/>
      <c r="G356" s="132"/>
      <c r="H356" s="132"/>
      <c r="I356" s="132"/>
      <c r="J356" s="132"/>
      <c r="K356" s="133"/>
    </row>
    <row r="357" spans="2:11" ht="15" customHeight="1" x14ac:dyDescent="0.2">
      <c r="B357" s="132"/>
      <c r="C357" s="132"/>
      <c r="D357" s="132"/>
      <c r="E357" s="132"/>
      <c r="F357" s="132"/>
      <c r="G357" s="132"/>
      <c r="H357" s="132"/>
      <c r="I357" s="132"/>
      <c r="J357" s="132"/>
      <c r="K357" s="133"/>
    </row>
    <row r="358" spans="2:11" ht="15" customHeight="1" x14ac:dyDescent="0.2">
      <c r="B358" s="3"/>
      <c r="C358" s="3"/>
      <c r="D358" s="3"/>
      <c r="E358" s="3"/>
      <c r="F358" s="3"/>
      <c r="G358" s="3"/>
      <c r="H358" s="3"/>
      <c r="I358" s="3"/>
      <c r="J358" s="3"/>
      <c r="K358" s="4"/>
    </row>
    <row r="359" spans="2:11" ht="15" customHeight="1" x14ac:dyDescent="0.2">
      <c r="B359" s="99" t="s">
        <v>96</v>
      </c>
      <c r="C359" s="3"/>
      <c r="D359" s="3"/>
      <c r="E359" s="3"/>
      <c r="F359" s="3"/>
      <c r="G359" s="3"/>
      <c r="H359" s="3"/>
      <c r="I359" s="3"/>
      <c r="J359" s="3"/>
      <c r="K359" s="4"/>
    </row>
    <row r="360" spans="2:11" ht="15" customHeight="1" x14ac:dyDescent="0.2">
      <c r="B360" s="3" t="s">
        <v>246</v>
      </c>
      <c r="C360" s="3"/>
      <c r="D360" s="3"/>
      <c r="E360" s="3"/>
      <c r="F360" s="3"/>
      <c r="G360" s="3"/>
      <c r="H360" s="3"/>
      <c r="I360" s="3"/>
      <c r="J360" s="3"/>
      <c r="K360" s="4"/>
    </row>
    <row r="361" spans="2:11" ht="15" customHeight="1" x14ac:dyDescent="0.2">
      <c r="B361" s="3" t="s">
        <v>247</v>
      </c>
      <c r="C361" s="3"/>
      <c r="D361" s="3"/>
      <c r="E361" s="3"/>
      <c r="F361" s="3"/>
      <c r="G361" s="3"/>
      <c r="H361" s="3"/>
      <c r="I361" s="3"/>
      <c r="J361" s="3"/>
      <c r="K361" s="4"/>
    </row>
    <row r="362" spans="2:11" ht="15" customHeight="1" x14ac:dyDescent="0.2">
      <c r="B362" s="3" t="s">
        <v>248</v>
      </c>
      <c r="C362" s="3"/>
      <c r="D362" s="3"/>
      <c r="E362" s="3"/>
      <c r="F362" s="3"/>
      <c r="G362" s="3"/>
      <c r="H362" s="3"/>
      <c r="I362" s="3"/>
      <c r="J362" s="3"/>
      <c r="K362" s="4"/>
    </row>
    <row r="363" spans="2:11" ht="15" customHeight="1" x14ac:dyDescent="0.2">
      <c r="B363" s="3"/>
      <c r="C363" s="3"/>
      <c r="D363" s="3"/>
      <c r="E363" s="3"/>
      <c r="F363" s="3"/>
      <c r="G363" s="3"/>
      <c r="H363" s="3"/>
      <c r="I363" s="3"/>
      <c r="J363" s="3"/>
      <c r="K363" s="4"/>
    </row>
    <row r="364" spans="2:11" ht="15" customHeight="1" x14ac:dyDescent="0.2">
      <c r="B364" s="99" t="s">
        <v>268</v>
      </c>
      <c r="C364" s="3"/>
      <c r="D364" s="3"/>
      <c r="E364" s="3"/>
      <c r="F364" s="3"/>
      <c r="G364" s="3"/>
      <c r="H364" s="3"/>
      <c r="I364" s="3"/>
      <c r="J364" s="3"/>
      <c r="K364" s="4"/>
    </row>
    <row r="365" spans="2:11" ht="15" customHeight="1" x14ac:dyDescent="0.2">
      <c r="B365" s="3"/>
      <c r="C365" s="3"/>
      <c r="D365" s="3"/>
      <c r="E365" s="3"/>
      <c r="F365" s="3"/>
      <c r="G365" s="3"/>
      <c r="H365" s="3"/>
      <c r="I365" s="3"/>
      <c r="J365" s="3"/>
      <c r="K365" s="4"/>
    </row>
    <row r="366" spans="2:11" ht="15" customHeight="1" x14ac:dyDescent="0.2">
      <c r="B366" s="134" t="s">
        <v>249</v>
      </c>
      <c r="C366" s="135"/>
      <c r="D366" s="135"/>
      <c r="E366" s="135"/>
      <c r="F366" s="135"/>
      <c r="G366" s="135"/>
      <c r="H366" s="135"/>
      <c r="I366" s="135"/>
      <c r="J366" s="135"/>
      <c r="K366" s="136"/>
    </row>
    <row r="367" spans="2:11" ht="15" customHeight="1" x14ac:dyDescent="0.2">
      <c r="B367" s="3"/>
      <c r="C367" s="3"/>
      <c r="D367" s="3"/>
      <c r="E367" s="3"/>
      <c r="F367" s="3"/>
      <c r="G367" s="3"/>
      <c r="H367" s="3"/>
      <c r="I367" s="3"/>
      <c r="J367" s="3"/>
      <c r="K367" s="4"/>
    </row>
    <row r="368" spans="2:11" ht="15" customHeight="1" x14ac:dyDescent="0.2">
      <c r="B368" s="129" t="s">
        <v>280</v>
      </c>
      <c r="C368" s="3"/>
      <c r="D368" s="3"/>
      <c r="E368" s="3"/>
      <c r="F368" s="3"/>
      <c r="G368" s="3"/>
      <c r="H368" s="3"/>
      <c r="I368" s="3"/>
      <c r="J368" s="3"/>
      <c r="K368" s="4"/>
    </row>
    <row r="369" spans="2:11" ht="15" customHeight="1" x14ac:dyDescent="0.2">
      <c r="B369" s="130" t="s">
        <v>281</v>
      </c>
      <c r="C369" s="3"/>
      <c r="D369" s="3"/>
      <c r="E369" s="3"/>
      <c r="F369" s="3"/>
      <c r="G369" s="3"/>
      <c r="H369" s="3"/>
      <c r="I369" s="3"/>
      <c r="J369" s="3"/>
      <c r="K369" s="4"/>
    </row>
    <row r="370" spans="2:11" ht="15" customHeight="1" x14ac:dyDescent="0.2">
      <c r="B370" s="3"/>
      <c r="C370" s="3"/>
      <c r="D370" s="3"/>
      <c r="E370" s="3"/>
      <c r="F370" s="3"/>
      <c r="G370" s="3"/>
      <c r="H370" s="3"/>
      <c r="I370" s="3"/>
      <c r="J370" s="3"/>
      <c r="K370" s="4"/>
    </row>
    <row r="371" spans="2:11" ht="15" customHeight="1" x14ac:dyDescent="0.2">
      <c r="B371" s="3" t="s">
        <v>250</v>
      </c>
      <c r="C371" s="3"/>
      <c r="D371" s="3"/>
      <c r="E371" s="3"/>
      <c r="F371" s="3"/>
      <c r="G371" s="3"/>
      <c r="H371" s="3"/>
      <c r="I371" s="3"/>
      <c r="J371" s="3"/>
      <c r="K371" s="4"/>
    </row>
    <row r="372" spans="2:11" ht="15" customHeight="1" x14ac:dyDescent="0.2">
      <c r="B372" s="69"/>
      <c r="C372" s="69" t="s">
        <v>251</v>
      </c>
      <c r="D372" s="69"/>
      <c r="E372" s="69"/>
      <c r="F372" s="69"/>
      <c r="G372" s="69" t="s">
        <v>252</v>
      </c>
      <c r="H372" s="69"/>
      <c r="I372" s="3"/>
      <c r="J372" s="3"/>
      <c r="K372" s="4"/>
    </row>
    <row r="373" spans="2:11" ht="15" customHeight="1" x14ac:dyDescent="0.2">
      <c r="B373" s="104" t="s">
        <v>253</v>
      </c>
      <c r="C373" s="88" t="s">
        <v>254</v>
      </c>
      <c r="D373" s="88"/>
      <c r="E373" s="88"/>
      <c r="F373" s="88"/>
      <c r="G373" s="88" t="s">
        <v>255</v>
      </c>
      <c r="H373" s="88"/>
      <c r="I373" s="36"/>
      <c r="J373" s="36"/>
      <c r="K373" s="4"/>
    </row>
    <row r="374" spans="2:11" ht="15" customHeight="1" x14ac:dyDescent="0.2">
      <c r="B374" s="105" t="s">
        <v>97</v>
      </c>
      <c r="C374" s="90" t="s">
        <v>256</v>
      </c>
      <c r="D374" s="90"/>
      <c r="E374" s="90"/>
      <c r="F374" s="90"/>
      <c r="G374" s="90" t="s">
        <v>77</v>
      </c>
      <c r="H374" s="90"/>
      <c r="I374" s="3"/>
      <c r="J374" s="3"/>
      <c r="K374" s="4"/>
    </row>
    <row r="375" spans="2:11" ht="15" customHeight="1" x14ac:dyDescent="0.2">
      <c r="B375" s="105" t="s">
        <v>257</v>
      </c>
      <c r="C375" s="90" t="s">
        <v>258</v>
      </c>
      <c r="D375" s="90"/>
      <c r="E375" s="90"/>
      <c r="F375" s="90"/>
      <c r="G375" s="90" t="s">
        <v>50</v>
      </c>
      <c r="H375" s="90"/>
      <c r="I375" s="3"/>
      <c r="J375" s="3"/>
      <c r="K375" s="4"/>
    </row>
    <row r="376" spans="2:11" ht="15" customHeight="1" x14ac:dyDescent="0.2">
      <c r="B376" s="105" t="s">
        <v>259</v>
      </c>
      <c r="C376" s="90" t="s">
        <v>260</v>
      </c>
      <c r="D376" s="90"/>
      <c r="E376" s="90"/>
      <c r="F376" s="90"/>
      <c r="G376" s="90" t="s">
        <v>51</v>
      </c>
      <c r="H376" s="90"/>
      <c r="I376" s="3"/>
      <c r="J376" s="3"/>
      <c r="K376" s="4"/>
    </row>
    <row r="377" spans="2:11" ht="15" customHeight="1" x14ac:dyDescent="0.2">
      <c r="B377" s="105" t="s">
        <v>261</v>
      </c>
      <c r="C377" s="90" t="s">
        <v>52</v>
      </c>
      <c r="D377" s="90"/>
      <c r="E377" s="90"/>
      <c r="F377" s="90"/>
      <c r="G377" s="90" t="s">
        <v>262</v>
      </c>
      <c r="H377" s="90"/>
      <c r="I377" s="3"/>
      <c r="J377" s="3"/>
      <c r="K377" s="4"/>
    </row>
    <row r="378" spans="2:11" ht="15" customHeight="1" x14ac:dyDescent="0.2">
      <c r="B378" s="105" t="s">
        <v>93</v>
      </c>
      <c r="C378" s="90" t="s">
        <v>98</v>
      </c>
      <c r="D378" s="90"/>
      <c r="E378" s="90"/>
      <c r="F378" s="90"/>
      <c r="G378" s="90" t="s">
        <v>263</v>
      </c>
      <c r="H378" s="90"/>
      <c r="I378" s="3"/>
      <c r="J378" s="3"/>
      <c r="K378" s="4"/>
    </row>
    <row r="379" spans="2:11" ht="15" customHeight="1" x14ac:dyDescent="0.2">
      <c r="B379" s="105" t="s">
        <v>264</v>
      </c>
      <c r="C379" s="90" t="s">
        <v>265</v>
      </c>
      <c r="D379" s="90"/>
      <c r="E379" s="90"/>
      <c r="F379" s="90"/>
      <c r="G379" s="90" t="s">
        <v>266</v>
      </c>
      <c r="H379" s="90"/>
      <c r="I379" s="3"/>
      <c r="J379" s="3"/>
      <c r="K379" s="4"/>
    </row>
    <row r="380" spans="2:11" ht="15" customHeight="1" x14ac:dyDescent="0.2">
      <c r="B380" s="106" t="s">
        <v>53</v>
      </c>
      <c r="C380" s="92" t="s">
        <v>267</v>
      </c>
      <c r="D380" s="92"/>
      <c r="E380" s="92"/>
      <c r="F380" s="92"/>
      <c r="G380" s="92" t="s">
        <v>78</v>
      </c>
      <c r="H380" s="92"/>
      <c r="I380" s="7"/>
      <c r="J380" s="7"/>
      <c r="K380" s="4"/>
    </row>
    <row r="381" spans="2:11" ht="15" customHeight="1" x14ac:dyDescent="0.2">
      <c r="B381" s="7"/>
      <c r="C381" s="7"/>
      <c r="D381" s="7"/>
      <c r="E381" s="7"/>
      <c r="F381" s="7"/>
      <c r="G381" s="7"/>
      <c r="H381" s="7"/>
      <c r="I381" s="7"/>
      <c r="J381" s="7"/>
      <c r="K381" s="19"/>
    </row>
    <row r="382" spans="2:11" ht="15" customHeight="1" x14ac:dyDescent="0.2"/>
    <row r="383" spans="2:11" ht="15" customHeight="1" x14ac:dyDescent="0.2"/>
    <row r="384" spans="2:11" ht="15" customHeight="1" x14ac:dyDescent="0.2"/>
    <row r="385" ht="15" customHeight="1" x14ac:dyDescent="0.2"/>
    <row r="386" ht="15" customHeight="1" x14ac:dyDescent="0.2"/>
  </sheetData>
  <mergeCells count="32">
    <mergeCell ref="B366:K366"/>
    <mergeCell ref="B194:K195"/>
    <mergeCell ref="B222:K223"/>
    <mergeCell ref="B294:K295"/>
    <mergeCell ref="G250:H250"/>
    <mergeCell ref="I250:J250"/>
    <mergeCell ref="D265:G265"/>
    <mergeCell ref="I208:K209"/>
    <mergeCell ref="B277:K278"/>
    <mergeCell ref="B356:K357"/>
    <mergeCell ref="B354:K355"/>
    <mergeCell ref="B175:K175"/>
    <mergeCell ref="B168:K168"/>
    <mergeCell ref="B36:K39"/>
    <mergeCell ref="B99:K100"/>
    <mergeCell ref="B156:K157"/>
    <mergeCell ref="B148:K152"/>
    <mergeCell ref="B18:K21"/>
    <mergeCell ref="B154:K154"/>
    <mergeCell ref="B23:K24"/>
    <mergeCell ref="B5:K5"/>
    <mergeCell ref="B136:K136"/>
    <mergeCell ref="B33:K33"/>
    <mergeCell ref="B16:K16"/>
    <mergeCell ref="B9:K9"/>
    <mergeCell ref="B28:K28"/>
    <mergeCell ref="B106:K106"/>
    <mergeCell ref="B98:K98"/>
    <mergeCell ref="B11:K13"/>
    <mergeCell ref="B78:K78"/>
    <mergeCell ref="B93:K94"/>
    <mergeCell ref="B115:K116"/>
  </mergeCells>
  <phoneticPr fontId="7" type="noConversion"/>
  <conditionalFormatting sqref="G35">
    <cfRule type="cellIs" dxfId="23" priority="76" operator="lessThan">
      <formula>0</formula>
    </cfRule>
    <cfRule type="cellIs" dxfId="22" priority="77" operator="greaterThan">
      <formula>0</formula>
    </cfRule>
  </conditionalFormatting>
  <conditionalFormatting sqref="G181:G189">
    <cfRule type="cellIs" dxfId="21" priority="21" operator="greaterThan">
      <formula>0</formula>
    </cfRule>
    <cfRule type="cellIs" dxfId="20" priority="22" operator="lessThanOrEqual">
      <formula>0</formula>
    </cfRule>
  </conditionalFormatting>
  <conditionalFormatting sqref="D239:I247">
    <cfRule type="cellIs" dxfId="19" priority="17" operator="lessThanOrEqual">
      <formula>0</formula>
    </cfRule>
    <cfRule type="cellIs" dxfId="18" priority="18" operator="greaterThan">
      <formula>0</formula>
    </cfRule>
  </conditionalFormatting>
  <conditionalFormatting sqref="D228:H236">
    <cfRule type="cellIs" dxfId="17" priority="19" operator="lessThanOrEqual">
      <formula>0</formula>
    </cfRule>
    <cfRule type="cellIs" dxfId="16" priority="20" operator="greaterThan">
      <formula>0</formula>
    </cfRule>
  </conditionalFormatting>
  <conditionalFormatting sqref="H254">
    <cfRule type="cellIs" dxfId="15" priority="13" operator="lessThanOrEqual">
      <formula>0</formula>
    </cfRule>
    <cfRule type="cellIs" dxfId="14" priority="14" operator="greaterThan">
      <formula>0</formula>
    </cfRule>
  </conditionalFormatting>
  <conditionalFormatting sqref="J252:J253">
    <cfRule type="cellIs" dxfId="13" priority="11" operator="lessThanOrEqual">
      <formula>0</formula>
    </cfRule>
    <cfRule type="cellIs" dxfId="12" priority="12" operator="greaterThan">
      <formula>0</formula>
    </cfRule>
  </conditionalFormatting>
  <conditionalFormatting sqref="J254">
    <cfRule type="cellIs" dxfId="11" priority="9" operator="lessThanOrEqual">
      <formula>0</formula>
    </cfRule>
    <cfRule type="cellIs" dxfId="10" priority="10" operator="greaterThan">
      <formula>0</formula>
    </cfRule>
  </conditionalFormatting>
  <conditionalFormatting sqref="J255">
    <cfRule type="cellIs" dxfId="9" priority="7" operator="lessThanOrEqual">
      <formula>0</formula>
    </cfRule>
    <cfRule type="cellIs" dxfId="8" priority="8" operator="greaterThan">
      <formula>0</formula>
    </cfRule>
  </conditionalFormatting>
  <conditionalFormatting sqref="J256">
    <cfRule type="cellIs" dxfId="7" priority="5" operator="lessThanOrEqual">
      <formula>0</formula>
    </cfRule>
    <cfRule type="cellIs" dxfId="6" priority="6" operator="greaterThan">
      <formula>0</formula>
    </cfRule>
  </conditionalFormatting>
  <conditionalFormatting sqref="J257:J258">
    <cfRule type="cellIs" dxfId="5" priority="3" operator="lessThanOrEqual">
      <formula>0</formula>
    </cfRule>
    <cfRule type="cellIs" dxfId="4" priority="4" operator="greaterThan">
      <formula>0</formula>
    </cfRule>
  </conditionalFormatting>
  <conditionalFormatting sqref="J259:J260">
    <cfRule type="cellIs" dxfId="3" priority="1" operator="lessThanOrEqual">
      <formula>0</formula>
    </cfRule>
    <cfRule type="cellIs" dxfId="2" priority="2" operator="greaterThan">
      <formula>0</formula>
    </cfRule>
  </conditionalFormatting>
  <conditionalFormatting sqref="G252:J260">
    <cfRule type="cellIs" dxfId="1" priority="15" operator="lessThanOrEqual">
      <formula>0</formula>
    </cfRule>
    <cfRule type="cellIs" dxfId="0" priority="16" operator="greaterThan">
      <formula>0</formula>
    </cfRule>
  </conditionalFormatting>
  <hyperlinks>
    <hyperlink ref="D283" r:id="rId1"/>
    <hyperlink ref="B134" r:id="rId2"/>
  </hyperlinks>
  <pageMargins left="0.7" right="0.7" top="0.75" bottom="0.75" header="0.3" footer="0.3"/>
  <pageSetup paperSize="9" orientation="landscape" r:id="rId3"/>
  <ignoredErrors>
    <ignoredError sqref="B181:B189 B264:B272 B252:B260 B239:B247 B228:B236" numberStoredAsText="1"/>
  </ignoredErrors>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2017-07-04T07:54:54Z</cp:lastPrinted>
  <dcterms:created xsi:type="dcterms:W3CDTF">2016-10-17T13:55:53Z</dcterms:created>
  <dcterms:modified xsi:type="dcterms:W3CDTF">2018-04-26T02:45:37Z</dcterms:modified>
</cp:coreProperties>
</file>